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d707978945408910/Desktop/Course work Year 1/Andy Assignment year 1/"/>
    </mc:Choice>
  </mc:AlternateContent>
  <xr:revisionPtr revIDLastSave="45" documentId="13_ncr:1_{1C6B3573-5891-4C78-923D-253FB0A5BC92}" xr6:coauthVersionLast="47" xr6:coauthVersionMax="47" xr10:uidLastSave="{D003DCD8-3145-4027-893B-74811BB94E6A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H22" i="1"/>
  <c r="H54" i="1"/>
  <c r="H70" i="1"/>
  <c r="H71" i="1"/>
  <c r="H72" i="1"/>
  <c r="F7" i="1"/>
  <c r="H7" i="1" s="1"/>
  <c r="F8" i="1"/>
  <c r="H8" i="1" s="1"/>
  <c r="F9" i="1"/>
  <c r="F10" i="1"/>
  <c r="F11" i="1"/>
  <c r="F12" i="1"/>
  <c r="F13" i="1"/>
  <c r="H13" i="1" s="1"/>
  <c r="F14" i="1"/>
  <c r="H14" i="1" s="1"/>
  <c r="F15" i="1"/>
  <c r="H15" i="1" s="1"/>
  <c r="F16" i="1"/>
  <c r="H16" i="1" s="1"/>
  <c r="F17" i="1"/>
  <c r="H17" i="1" s="1"/>
  <c r="F18" i="1"/>
  <c r="F19" i="1"/>
  <c r="F20" i="1"/>
  <c r="F21" i="1"/>
  <c r="H21" i="1" s="1"/>
  <c r="F22" i="1"/>
  <c r="F23" i="1"/>
  <c r="H23" i="1" s="1"/>
  <c r="F24" i="1"/>
  <c r="H24" i="1" s="1"/>
  <c r="F25" i="1"/>
  <c r="H25" i="1" s="1"/>
  <c r="F26" i="1"/>
  <c r="H26" i="1" s="1"/>
  <c r="F27" i="1"/>
  <c r="F28" i="1"/>
  <c r="F29" i="1"/>
  <c r="H29" i="1" s="1"/>
  <c r="F30" i="1"/>
  <c r="H30" i="1" s="1"/>
  <c r="F31" i="1"/>
  <c r="H31" i="1" s="1"/>
  <c r="F32" i="1"/>
  <c r="H32" i="1" s="1"/>
  <c r="F33" i="1"/>
  <c r="F34" i="1"/>
  <c r="F35" i="1"/>
  <c r="F36" i="1"/>
  <c r="H36" i="1" s="1"/>
  <c r="F37" i="1"/>
  <c r="H37" i="1" s="1"/>
  <c r="F38" i="1"/>
  <c r="H38" i="1" s="1"/>
  <c r="F39" i="1"/>
  <c r="H39" i="1" s="1"/>
  <c r="F40" i="1"/>
  <c r="F41" i="1"/>
  <c r="F42" i="1"/>
  <c r="F43" i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F51" i="1"/>
  <c r="F52" i="1"/>
  <c r="F53" i="1"/>
  <c r="H53" i="1" s="1"/>
  <c r="F54" i="1"/>
  <c r="F55" i="1"/>
  <c r="H55" i="1" s="1"/>
  <c r="F56" i="1"/>
  <c r="F57" i="1"/>
  <c r="H57" i="1" s="1"/>
  <c r="F58" i="1"/>
  <c r="H58" i="1" s="1"/>
  <c r="F59" i="1"/>
  <c r="F60" i="1"/>
  <c r="H60" i="1" s="1"/>
  <c r="F61" i="1"/>
  <c r="H61" i="1" s="1"/>
  <c r="F62" i="1"/>
  <c r="H62" i="1" s="1"/>
  <c r="F63" i="1"/>
  <c r="H63" i="1" s="1"/>
  <c r="F64" i="1"/>
  <c r="H64" i="1" s="1"/>
  <c r="F65" i="1"/>
  <c r="F66" i="1"/>
  <c r="F67" i="1"/>
  <c r="F68" i="1"/>
  <c r="H68" i="1" s="1"/>
  <c r="F69" i="1"/>
  <c r="H69" i="1" s="1"/>
  <c r="F70" i="1"/>
  <c r="F71" i="1"/>
  <c r="F72" i="1"/>
  <c r="F73" i="1"/>
  <c r="F74" i="1"/>
  <c r="F75" i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F83" i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F92" i="1"/>
  <c r="F93" i="1"/>
  <c r="H93" i="1" s="1"/>
  <c r="F94" i="1"/>
  <c r="H94" i="1" s="1"/>
  <c r="F95" i="1"/>
  <c r="H95" i="1" s="1"/>
  <c r="F96" i="1"/>
  <c r="H96" i="1" s="1"/>
  <c r="F6" i="1"/>
  <c r="B7" i="1"/>
  <c r="B8" i="1" s="1"/>
  <c r="B9" i="1" s="1"/>
  <c r="B10" i="1" s="1"/>
  <c r="B11" i="1" s="1"/>
  <c r="B12" i="1" s="1"/>
  <c r="B13" i="1" s="1"/>
  <c r="H74" i="1" l="1"/>
  <c r="H66" i="1"/>
  <c r="H42" i="1"/>
  <c r="H10" i="1"/>
  <c r="E10" i="1"/>
  <c r="G10" i="1" s="1"/>
  <c r="H41" i="1"/>
  <c r="E7" i="1"/>
  <c r="G7" i="1" s="1"/>
  <c r="B14" i="1"/>
  <c r="E13" i="1"/>
  <c r="G13" i="1" s="1"/>
  <c r="H82" i="1"/>
  <c r="H50" i="1"/>
  <c r="H34" i="1"/>
  <c r="H18" i="1"/>
  <c r="H6" i="1"/>
  <c r="E6" i="1"/>
  <c r="G6" i="1" s="1"/>
  <c r="H73" i="1"/>
  <c r="H65" i="1"/>
  <c r="H33" i="1"/>
  <c r="H9" i="1"/>
  <c r="E9" i="1"/>
  <c r="G9" i="1" s="1"/>
  <c r="H91" i="1"/>
  <c r="H83" i="1"/>
  <c r="H75" i="1"/>
  <c r="H67" i="1"/>
  <c r="H59" i="1"/>
  <c r="H51" i="1"/>
  <c r="H43" i="1"/>
  <c r="H35" i="1"/>
  <c r="H27" i="1"/>
  <c r="H19" i="1"/>
  <c r="E11" i="1"/>
  <c r="G11" i="1" s="1"/>
  <c r="H11" i="1"/>
  <c r="H56" i="1"/>
  <c r="H40" i="1"/>
  <c r="E12" i="1"/>
  <c r="G12" i="1" s="1"/>
  <c r="E8" i="1"/>
  <c r="G8" i="1" s="1"/>
  <c r="H52" i="1"/>
  <c r="H12" i="1"/>
  <c r="H20" i="1"/>
  <c r="H92" i="1"/>
  <c r="H28" i="1"/>
  <c r="I13" i="1" l="1"/>
  <c r="J13" i="1"/>
  <c r="K13" i="1" s="1"/>
  <c r="B15" i="1"/>
  <c r="E14" i="1"/>
  <c r="G14" i="1" s="1"/>
  <c r="J10" i="1"/>
  <c r="K10" i="1" s="1"/>
  <c r="I10" i="1"/>
  <c r="I12" i="1"/>
  <c r="J12" i="1"/>
  <c r="K12" i="1" s="1"/>
  <c r="J9" i="1"/>
  <c r="K9" i="1" s="1"/>
  <c r="I9" i="1"/>
  <c r="J6" i="1"/>
  <c r="K6" i="1" s="1"/>
  <c r="I6" i="1"/>
  <c r="J8" i="1"/>
  <c r="K8" i="1" s="1"/>
  <c r="I8" i="1"/>
  <c r="J11" i="1"/>
  <c r="K11" i="1" s="1"/>
  <c r="I11" i="1"/>
  <c r="J7" i="1"/>
  <c r="K7" i="1" s="1"/>
  <c r="I7" i="1"/>
  <c r="I14" i="1" l="1"/>
  <c r="J14" i="1"/>
  <c r="K14" i="1" s="1"/>
  <c r="B16" i="1"/>
  <c r="E15" i="1"/>
  <c r="G15" i="1" s="1"/>
  <c r="J15" i="1" l="1"/>
  <c r="K15" i="1" s="1"/>
  <c r="I15" i="1"/>
  <c r="B17" i="1"/>
  <c r="E16" i="1"/>
  <c r="G16" i="1" s="1"/>
  <c r="J16" i="1" l="1"/>
  <c r="K16" i="1" s="1"/>
  <c r="I16" i="1"/>
  <c r="B18" i="1"/>
  <c r="E17" i="1"/>
  <c r="G17" i="1" s="1"/>
  <c r="J17" i="1" l="1"/>
  <c r="K17" i="1" s="1"/>
  <c r="I17" i="1"/>
  <c r="B19" i="1"/>
  <c r="E18" i="1"/>
  <c r="G18" i="1" s="1"/>
  <c r="J18" i="1" l="1"/>
  <c r="K18" i="1" s="1"/>
  <c r="I18" i="1"/>
  <c r="B20" i="1"/>
  <c r="E19" i="1"/>
  <c r="G19" i="1" s="1"/>
  <c r="J19" i="1" l="1"/>
  <c r="K19" i="1" s="1"/>
  <c r="I19" i="1"/>
  <c r="B21" i="1"/>
  <c r="E20" i="1"/>
  <c r="G20" i="1" s="1"/>
  <c r="I20" i="1" l="1"/>
  <c r="J20" i="1"/>
  <c r="K20" i="1" s="1"/>
  <c r="B22" i="1"/>
  <c r="E21" i="1"/>
  <c r="G21" i="1" s="1"/>
  <c r="I21" i="1" l="1"/>
  <c r="J21" i="1"/>
  <c r="K21" i="1" s="1"/>
  <c r="B23" i="1"/>
  <c r="E22" i="1"/>
  <c r="G22" i="1" s="1"/>
  <c r="I22" i="1" l="1"/>
  <c r="J22" i="1"/>
  <c r="K22" i="1" s="1"/>
  <c r="B24" i="1"/>
  <c r="E23" i="1"/>
  <c r="G23" i="1" s="1"/>
  <c r="J23" i="1" l="1"/>
  <c r="K23" i="1" s="1"/>
  <c r="I23" i="1"/>
  <c r="B25" i="1"/>
  <c r="E24" i="1"/>
  <c r="G24" i="1" s="1"/>
  <c r="J24" i="1" l="1"/>
  <c r="K24" i="1" s="1"/>
  <c r="I24" i="1"/>
  <c r="B26" i="1"/>
  <c r="E25" i="1"/>
  <c r="G25" i="1" s="1"/>
  <c r="J25" i="1" l="1"/>
  <c r="K25" i="1" s="1"/>
  <c r="I25" i="1"/>
  <c r="B27" i="1"/>
  <c r="E26" i="1"/>
  <c r="G26" i="1" s="1"/>
  <c r="J26" i="1" l="1"/>
  <c r="K26" i="1" s="1"/>
  <c r="I26" i="1"/>
  <c r="B28" i="1"/>
  <c r="E27" i="1"/>
  <c r="G27" i="1" s="1"/>
  <c r="I27" i="1" l="1"/>
  <c r="J27" i="1"/>
  <c r="K27" i="1" s="1"/>
  <c r="B29" i="1"/>
  <c r="E28" i="1"/>
  <c r="G28" i="1" s="1"/>
  <c r="I28" i="1" l="1"/>
  <c r="J28" i="1"/>
  <c r="K28" i="1" s="1"/>
  <c r="B30" i="1"/>
  <c r="E29" i="1"/>
  <c r="G29" i="1" s="1"/>
  <c r="I29" i="1" l="1"/>
  <c r="J29" i="1"/>
  <c r="K29" i="1" s="1"/>
  <c r="B31" i="1"/>
  <c r="E30" i="1"/>
  <c r="G30" i="1" s="1"/>
  <c r="I30" i="1" l="1"/>
  <c r="J30" i="1"/>
  <c r="K30" i="1" s="1"/>
  <c r="B32" i="1"/>
  <c r="E31" i="1"/>
  <c r="G31" i="1" s="1"/>
  <c r="B33" i="1" l="1"/>
  <c r="E32" i="1"/>
  <c r="G32" i="1" s="1"/>
  <c r="J31" i="1"/>
  <c r="K31" i="1" s="1"/>
  <c r="I31" i="1"/>
  <c r="J32" i="1" l="1"/>
  <c r="K32" i="1" s="1"/>
  <c r="I32" i="1"/>
  <c r="B34" i="1"/>
  <c r="E33" i="1"/>
  <c r="G33" i="1" s="1"/>
  <c r="J33" i="1" l="1"/>
  <c r="K33" i="1" s="1"/>
  <c r="I33" i="1"/>
  <c r="B35" i="1"/>
  <c r="E34" i="1"/>
  <c r="G34" i="1" s="1"/>
  <c r="J34" i="1" l="1"/>
  <c r="K34" i="1" s="1"/>
  <c r="I34" i="1"/>
  <c r="B36" i="1"/>
  <c r="E35" i="1"/>
  <c r="G35" i="1" s="1"/>
  <c r="B37" i="1" l="1"/>
  <c r="E36" i="1"/>
  <c r="G36" i="1" s="1"/>
  <c r="J35" i="1"/>
  <c r="K35" i="1" s="1"/>
  <c r="I35" i="1"/>
  <c r="I36" i="1" l="1"/>
  <c r="J36" i="1"/>
  <c r="K36" i="1" s="1"/>
  <c r="B38" i="1"/>
  <c r="E37" i="1"/>
  <c r="G37" i="1" s="1"/>
  <c r="I37" i="1" l="1"/>
  <c r="J37" i="1"/>
  <c r="K37" i="1" s="1"/>
  <c r="B39" i="1"/>
  <c r="E38" i="1"/>
  <c r="G38" i="1" s="1"/>
  <c r="I38" i="1" l="1"/>
  <c r="J38" i="1"/>
  <c r="K38" i="1" s="1"/>
  <c r="B40" i="1"/>
  <c r="E39" i="1"/>
  <c r="G39" i="1" s="1"/>
  <c r="J39" i="1" l="1"/>
  <c r="K39" i="1" s="1"/>
  <c r="I39" i="1"/>
  <c r="B41" i="1"/>
  <c r="E40" i="1"/>
  <c r="G40" i="1" s="1"/>
  <c r="J40" i="1" l="1"/>
  <c r="K40" i="1" s="1"/>
  <c r="I40" i="1"/>
  <c r="B42" i="1"/>
  <c r="E41" i="1"/>
  <c r="G41" i="1" s="1"/>
  <c r="B43" i="1" l="1"/>
  <c r="E42" i="1"/>
  <c r="G42" i="1" s="1"/>
  <c r="J41" i="1"/>
  <c r="K41" i="1" s="1"/>
  <c r="I41" i="1"/>
  <c r="I42" i="1" l="1"/>
  <c r="J42" i="1"/>
  <c r="K42" i="1" s="1"/>
  <c r="B44" i="1"/>
  <c r="E43" i="1"/>
  <c r="G43" i="1" s="1"/>
  <c r="J43" i="1" l="1"/>
  <c r="K43" i="1" s="1"/>
  <c r="I43" i="1"/>
  <c r="B45" i="1"/>
  <c r="E44" i="1"/>
  <c r="G44" i="1" s="1"/>
  <c r="I44" i="1" l="1"/>
  <c r="J44" i="1"/>
  <c r="K44" i="1" s="1"/>
  <c r="B46" i="1"/>
  <c r="E45" i="1"/>
  <c r="G45" i="1" s="1"/>
  <c r="I45" i="1" l="1"/>
  <c r="J45" i="1"/>
  <c r="K45" i="1" s="1"/>
  <c r="B47" i="1"/>
  <c r="E46" i="1"/>
  <c r="G46" i="1" s="1"/>
  <c r="I46" i="1" l="1"/>
  <c r="J46" i="1"/>
  <c r="K46" i="1" s="1"/>
  <c r="B48" i="1"/>
  <c r="E47" i="1"/>
  <c r="G47" i="1" s="1"/>
  <c r="J47" i="1" l="1"/>
  <c r="K47" i="1" s="1"/>
  <c r="I47" i="1"/>
  <c r="B49" i="1"/>
  <c r="E48" i="1"/>
  <c r="G48" i="1" s="1"/>
  <c r="J48" i="1" l="1"/>
  <c r="K48" i="1" s="1"/>
  <c r="I48" i="1"/>
  <c r="B50" i="1"/>
  <c r="E49" i="1"/>
  <c r="G49" i="1" s="1"/>
  <c r="J49" i="1" l="1"/>
  <c r="K49" i="1" s="1"/>
  <c r="I49" i="1"/>
  <c r="B51" i="1"/>
  <c r="E50" i="1"/>
  <c r="G50" i="1" s="1"/>
  <c r="J50" i="1" l="1"/>
  <c r="K50" i="1" s="1"/>
  <c r="I50" i="1"/>
  <c r="B52" i="1"/>
  <c r="E51" i="1"/>
  <c r="G51" i="1" s="1"/>
  <c r="J51" i="1" l="1"/>
  <c r="K51" i="1" s="1"/>
  <c r="I51" i="1"/>
  <c r="B53" i="1"/>
  <c r="E52" i="1"/>
  <c r="G52" i="1" s="1"/>
  <c r="I52" i="1" l="1"/>
  <c r="J52" i="1"/>
  <c r="K52" i="1" s="1"/>
  <c r="B54" i="1"/>
  <c r="E53" i="1"/>
  <c r="G53" i="1" s="1"/>
  <c r="I53" i="1" l="1"/>
  <c r="J53" i="1"/>
  <c r="K53" i="1" s="1"/>
  <c r="B55" i="1"/>
  <c r="E54" i="1"/>
  <c r="G54" i="1" s="1"/>
  <c r="I54" i="1" l="1"/>
  <c r="J54" i="1"/>
  <c r="K54" i="1" s="1"/>
  <c r="B56" i="1"/>
  <c r="E55" i="1"/>
  <c r="G55" i="1" s="1"/>
  <c r="J55" i="1" l="1"/>
  <c r="K55" i="1" s="1"/>
  <c r="I55" i="1"/>
  <c r="B57" i="1"/>
  <c r="E56" i="1"/>
  <c r="G56" i="1" s="1"/>
  <c r="J56" i="1" l="1"/>
  <c r="K56" i="1" s="1"/>
  <c r="I56" i="1"/>
  <c r="B58" i="1"/>
  <c r="E57" i="1"/>
  <c r="G57" i="1" s="1"/>
  <c r="J57" i="1" l="1"/>
  <c r="K57" i="1" s="1"/>
  <c r="I57" i="1"/>
  <c r="B59" i="1"/>
  <c r="E58" i="1"/>
  <c r="G58" i="1" s="1"/>
  <c r="J58" i="1" l="1"/>
  <c r="K58" i="1" s="1"/>
  <c r="I58" i="1"/>
  <c r="B60" i="1"/>
  <c r="E59" i="1"/>
  <c r="G59" i="1" s="1"/>
  <c r="J59" i="1" l="1"/>
  <c r="K59" i="1" s="1"/>
  <c r="I59" i="1"/>
  <c r="B61" i="1"/>
  <c r="E60" i="1"/>
  <c r="G60" i="1" s="1"/>
  <c r="I60" i="1" l="1"/>
  <c r="J60" i="1"/>
  <c r="K60" i="1" s="1"/>
  <c r="B62" i="1"/>
  <c r="E61" i="1"/>
  <c r="G61" i="1" s="1"/>
  <c r="I61" i="1" l="1"/>
  <c r="J61" i="1"/>
  <c r="K61" i="1" s="1"/>
  <c r="B63" i="1"/>
  <c r="E62" i="1"/>
  <c r="G62" i="1" s="1"/>
  <c r="I62" i="1" l="1"/>
  <c r="J62" i="1"/>
  <c r="K62" i="1" s="1"/>
  <c r="B64" i="1"/>
  <c r="E63" i="1"/>
  <c r="G63" i="1" s="1"/>
  <c r="J63" i="1" l="1"/>
  <c r="K63" i="1" s="1"/>
  <c r="I63" i="1"/>
  <c r="B65" i="1"/>
  <c r="E64" i="1"/>
  <c r="G64" i="1" s="1"/>
  <c r="J64" i="1" l="1"/>
  <c r="K64" i="1" s="1"/>
  <c r="I64" i="1"/>
  <c r="B66" i="1"/>
  <c r="E65" i="1"/>
  <c r="G65" i="1" s="1"/>
  <c r="J65" i="1" l="1"/>
  <c r="K65" i="1" s="1"/>
  <c r="I65" i="1"/>
  <c r="B67" i="1"/>
  <c r="E66" i="1"/>
  <c r="G66" i="1" s="1"/>
  <c r="I66" i="1" l="1"/>
  <c r="J66" i="1"/>
  <c r="K66" i="1" s="1"/>
  <c r="B68" i="1"/>
  <c r="E67" i="1"/>
  <c r="G67" i="1" s="1"/>
  <c r="I67" i="1" l="1"/>
  <c r="J67" i="1"/>
  <c r="K67" i="1" s="1"/>
  <c r="B69" i="1"/>
  <c r="E68" i="1"/>
  <c r="G68" i="1" s="1"/>
  <c r="I68" i="1" l="1"/>
  <c r="J68" i="1"/>
  <c r="K68" i="1" s="1"/>
  <c r="B70" i="1"/>
  <c r="E69" i="1"/>
  <c r="G69" i="1" s="1"/>
  <c r="I69" i="1" l="1"/>
  <c r="J69" i="1"/>
  <c r="K69" i="1" s="1"/>
  <c r="B71" i="1"/>
  <c r="E70" i="1"/>
  <c r="G70" i="1" s="1"/>
  <c r="B72" i="1" l="1"/>
  <c r="E71" i="1"/>
  <c r="G71" i="1" s="1"/>
  <c r="I70" i="1"/>
  <c r="J70" i="1"/>
  <c r="K70" i="1" s="1"/>
  <c r="J71" i="1" l="1"/>
  <c r="K71" i="1" s="1"/>
  <c r="I71" i="1"/>
  <c r="B73" i="1"/>
  <c r="E72" i="1"/>
  <c r="G72" i="1" s="1"/>
  <c r="B74" i="1" l="1"/>
  <c r="E73" i="1"/>
  <c r="G73" i="1" s="1"/>
  <c r="J72" i="1"/>
  <c r="K72" i="1" s="1"/>
  <c r="I72" i="1"/>
  <c r="J73" i="1" l="1"/>
  <c r="K73" i="1" s="1"/>
  <c r="I73" i="1"/>
  <c r="B75" i="1"/>
  <c r="E74" i="1"/>
  <c r="G74" i="1" s="1"/>
  <c r="J74" i="1" l="1"/>
  <c r="K74" i="1" s="1"/>
  <c r="I74" i="1"/>
  <c r="B76" i="1"/>
  <c r="E75" i="1"/>
  <c r="G75" i="1" s="1"/>
  <c r="J75" i="1" l="1"/>
  <c r="K75" i="1" s="1"/>
  <c r="I75" i="1"/>
  <c r="B77" i="1"/>
  <c r="E76" i="1"/>
  <c r="G76" i="1" s="1"/>
  <c r="I76" i="1" l="1"/>
  <c r="J76" i="1"/>
  <c r="K76" i="1" s="1"/>
  <c r="B78" i="1"/>
  <c r="E77" i="1"/>
  <c r="G77" i="1" s="1"/>
  <c r="I77" i="1" l="1"/>
  <c r="J77" i="1"/>
  <c r="K77" i="1" s="1"/>
  <c r="B79" i="1"/>
  <c r="E78" i="1"/>
  <c r="G78" i="1" s="1"/>
  <c r="B80" i="1" l="1"/>
  <c r="E79" i="1"/>
  <c r="G79" i="1" s="1"/>
  <c r="I78" i="1"/>
  <c r="J78" i="1"/>
  <c r="K78" i="1" s="1"/>
  <c r="J79" i="1" l="1"/>
  <c r="K79" i="1" s="1"/>
  <c r="I79" i="1"/>
  <c r="B81" i="1"/>
  <c r="E80" i="1"/>
  <c r="G80" i="1" s="1"/>
  <c r="J80" i="1" l="1"/>
  <c r="K80" i="1" s="1"/>
  <c r="I80" i="1"/>
  <c r="B82" i="1"/>
  <c r="E81" i="1"/>
  <c r="G81" i="1" s="1"/>
  <c r="J81" i="1" l="1"/>
  <c r="K81" i="1" s="1"/>
  <c r="I81" i="1"/>
  <c r="B83" i="1"/>
  <c r="E82" i="1"/>
  <c r="G82" i="1" s="1"/>
  <c r="J82" i="1" l="1"/>
  <c r="K82" i="1" s="1"/>
  <c r="I82" i="1"/>
  <c r="B84" i="1"/>
  <c r="E83" i="1"/>
  <c r="G83" i="1" s="1"/>
  <c r="J83" i="1" l="1"/>
  <c r="K83" i="1" s="1"/>
  <c r="I83" i="1"/>
  <c r="B85" i="1"/>
  <c r="E84" i="1"/>
  <c r="G84" i="1" s="1"/>
  <c r="I84" i="1" l="1"/>
  <c r="J84" i="1"/>
  <c r="K84" i="1" s="1"/>
  <c r="B86" i="1"/>
  <c r="E85" i="1"/>
  <c r="G85" i="1" s="1"/>
  <c r="I85" i="1" l="1"/>
  <c r="J85" i="1"/>
  <c r="K85" i="1" s="1"/>
  <c r="B87" i="1"/>
  <c r="E86" i="1"/>
  <c r="G86" i="1" s="1"/>
  <c r="I86" i="1" l="1"/>
  <c r="J86" i="1"/>
  <c r="K86" i="1" s="1"/>
  <c r="B88" i="1"/>
  <c r="E87" i="1"/>
  <c r="G87" i="1" s="1"/>
  <c r="J87" i="1" l="1"/>
  <c r="K87" i="1" s="1"/>
  <c r="I87" i="1"/>
  <c r="B89" i="1"/>
  <c r="E88" i="1"/>
  <c r="G88" i="1" s="1"/>
  <c r="J88" i="1" l="1"/>
  <c r="K88" i="1" s="1"/>
  <c r="I88" i="1"/>
  <c r="B90" i="1"/>
  <c r="E89" i="1"/>
  <c r="G89" i="1" s="1"/>
  <c r="J89" i="1" l="1"/>
  <c r="K89" i="1" s="1"/>
  <c r="I89" i="1"/>
  <c r="B91" i="1"/>
  <c r="E90" i="1"/>
  <c r="G90" i="1" s="1"/>
  <c r="J90" i="1" l="1"/>
  <c r="K90" i="1" s="1"/>
  <c r="I90" i="1"/>
  <c r="B92" i="1"/>
  <c r="E91" i="1"/>
  <c r="G91" i="1" s="1"/>
  <c r="I91" i="1" l="1"/>
  <c r="J91" i="1"/>
  <c r="K91" i="1" s="1"/>
  <c r="B93" i="1"/>
  <c r="E92" i="1"/>
  <c r="G92" i="1" s="1"/>
  <c r="I92" i="1" l="1"/>
  <c r="J92" i="1"/>
  <c r="K92" i="1" s="1"/>
  <c r="B94" i="1"/>
  <c r="E93" i="1"/>
  <c r="G93" i="1" s="1"/>
  <c r="I93" i="1" l="1"/>
  <c r="J93" i="1"/>
  <c r="K93" i="1" s="1"/>
  <c r="B95" i="1"/>
  <c r="E94" i="1"/>
  <c r="G94" i="1" s="1"/>
  <c r="I94" i="1" l="1"/>
  <c r="J94" i="1"/>
  <c r="K94" i="1" s="1"/>
  <c r="B96" i="1"/>
  <c r="E96" i="1" s="1"/>
  <c r="G96" i="1" s="1"/>
  <c r="E95" i="1"/>
  <c r="G95" i="1" s="1"/>
  <c r="J95" i="1" l="1"/>
  <c r="K95" i="1" s="1"/>
  <c r="I95" i="1"/>
  <c r="J96" i="1"/>
  <c r="K96" i="1" s="1"/>
  <c r="I96" i="1"/>
</calcChain>
</file>

<file path=xl/sharedStrings.xml><?xml version="1.0" encoding="utf-8"?>
<sst xmlns="http://schemas.openxmlformats.org/spreadsheetml/2006/main" count="34" uniqueCount="30">
  <si>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</si>
  <si>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</si>
  <si>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</si>
  <si>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</si>
  <si>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</si>
  <si>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</si>
  <si>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</si>
  <si>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</si>
  <si>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</si>
  <si>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</si>
  <si>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</si>
  <si>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</si>
  <si>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</si>
  <si>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</si>
  <si>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</si>
  <si>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</si>
  <si>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</si>
  <si>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OTE</t>
  </si>
  <si>
    <t>Corrected Power</t>
  </si>
  <si>
    <t>Arm Length</t>
  </si>
  <si>
    <t>m</t>
  </si>
  <si>
    <t>Nm</t>
  </si>
  <si>
    <t>KW</t>
  </si>
  <si>
    <t xml:space="preserve">Capacity </t>
  </si>
  <si>
    <t>L</t>
  </si>
  <si>
    <t>Kg/KWh</t>
  </si>
  <si>
    <t>decimal</t>
  </si>
  <si>
    <t>percentage</t>
  </si>
  <si>
    <t>KPa</t>
  </si>
  <si>
    <t>Brake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</si>
</sst>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E+00"/>
    <numFmt numFmtId="166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  <xf numFmtId="164" fontId="0" fillId="0" borderId="0" xfId="0" applyNumberFormat="1"/>
    <xf numFmtId="0" fontId="0" fillId="2" borderId="0" xfId="0" applyFill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0" borderId="0" xfId="1" applyNumberFormat="1" applyFont="1"/>
    <xf numFmtId="11" fontId="0" fillId="0" borderId="1" xfId="0" applyNumberFormat="1" applyBorder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Dyno</a:t>
            </a:r>
            <a:r>
              <a:rPr lang="en-US" baseline="0"/>
              <a:t> Speed</a:t>
            </a:r>
            <a:r>
              <a:rPr lang="en-US"/>
              <a:t> V SFC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RPM V SFC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0.0000E+00</c:formatCode>
                <c:ptCount val="91"/>
                <c:pt idx="0">
                  <c:v>0.35586727180296907</c:v>
                </c:pt>
                <c:pt idx="1">
                  <c:v>0.34691809664396056</c:v>
                </c:pt>
                <c:pt idx="2">
                  <c:v>0.33406193668748241</c:v>
                </c:pt>
                <c:pt idx="3">
                  <c:v>0.31406040651659678</c:v>
                </c:pt>
                <c:pt idx="4">
                  <c:v>0.30293241603519172</c:v>
                </c:pt>
                <c:pt idx="5">
                  <c:v>0.30372331922686496</c:v>
                </c:pt>
                <c:pt idx="6">
                  <c:v>0.28694726802095061</c:v>
                </c:pt>
                <c:pt idx="7">
                  <c:v>0.27266790885869424</c:v>
                </c:pt>
                <c:pt idx="8">
                  <c:v>0.26984768187494695</c:v>
                </c:pt>
                <c:pt idx="9">
                  <c:v>0.26082876668334848</c:v>
                </c:pt>
                <c:pt idx="10">
                  <c:v>0.26118136026540362</c:v>
                </c:pt>
                <c:pt idx="11">
                  <c:v>0.26391741237046479</c:v>
                </c:pt>
                <c:pt idx="12">
                  <c:v>0.26156007193796871</c:v>
                </c:pt>
                <c:pt idx="13">
                  <c:v>0.26050974177033615</c:v>
                </c:pt>
                <c:pt idx="14">
                  <c:v>0.25642676042546403</c:v>
                </c:pt>
                <c:pt idx="15">
                  <c:v>0.25612704891849786</c:v>
                </c:pt>
                <c:pt idx="16">
                  <c:v>0.26251822467302677</c:v>
                </c:pt>
                <c:pt idx="17">
                  <c:v>0.26597863137529537</c:v>
                </c:pt>
                <c:pt idx="18">
                  <c:v>0.26592952231150091</c:v>
                </c:pt>
                <c:pt idx="19">
                  <c:v>0.26425230852732712</c:v>
                </c:pt>
                <c:pt idx="20">
                  <c:v>0.2656765608725935</c:v>
                </c:pt>
                <c:pt idx="21">
                  <c:v>0.26246673244537838</c:v>
                </c:pt>
                <c:pt idx="22">
                  <c:v>0.26031465441887391</c:v>
                </c:pt>
                <c:pt idx="23">
                  <c:v>0.25887516187973753</c:v>
                </c:pt>
                <c:pt idx="24">
                  <c:v>0.25858920933072743</c:v>
                </c:pt>
                <c:pt idx="25">
                  <c:v>0.25716295412766038</c:v>
                </c:pt>
                <c:pt idx="26">
                  <c:v>0.25723838712256342</c:v>
                </c:pt>
                <c:pt idx="27">
                  <c:v>0.25994362148139893</c:v>
                </c:pt>
                <c:pt idx="28">
                  <c:v>0.26133956721763796</c:v>
                </c:pt>
                <c:pt idx="29">
                  <c:v>0.25953677603902026</c:v>
                </c:pt>
                <c:pt idx="30">
                  <c:v>0.26103583941672842</c:v>
                </c:pt>
                <c:pt idx="31">
                  <c:v>0.2611389737967742</c:v>
                </c:pt>
                <c:pt idx="32">
                  <c:v>0.26486521396585633</c:v>
                </c:pt>
                <c:pt idx="33">
                  <c:v>0.26578693338239245</c:v>
                </c:pt>
                <c:pt idx="34">
                  <c:v>0.2677250562800646</c:v>
                </c:pt>
                <c:pt idx="35">
                  <c:v>0.27063321551782821</c:v>
                </c:pt>
                <c:pt idx="36">
                  <c:v>0.26877501448331093</c:v>
                </c:pt>
                <c:pt idx="37">
                  <c:v>0.26918565824229718</c:v>
                </c:pt>
                <c:pt idx="38">
                  <c:v>0.27340736962608392</c:v>
                </c:pt>
                <c:pt idx="39">
                  <c:v>0.27696646504844052</c:v>
                </c:pt>
                <c:pt idx="40">
                  <c:v>0.28176951566860187</c:v>
                </c:pt>
                <c:pt idx="41">
                  <c:v>0.28835735845936489</c:v>
                </c:pt>
                <c:pt idx="42">
                  <c:v>0.28921157157667693</c:v>
                </c:pt>
                <c:pt idx="43">
                  <c:v>0.29341232070143836</c:v>
                </c:pt>
                <c:pt idx="44">
                  <c:v>0.2919838763025559</c:v>
                </c:pt>
                <c:pt idx="45">
                  <c:v>0.2936249987389713</c:v>
                </c:pt>
                <c:pt idx="46">
                  <c:v>0.29044644540992448</c:v>
                </c:pt>
                <c:pt idx="47">
                  <c:v>0.28861745975857173</c:v>
                </c:pt>
                <c:pt idx="48">
                  <c:v>0.28968390854548198</c:v>
                </c:pt>
                <c:pt idx="49">
                  <c:v>0.28647765482770793</c:v>
                </c:pt>
                <c:pt idx="50">
                  <c:v>0.28955346620468481</c:v>
                </c:pt>
                <c:pt idx="51">
                  <c:v>0.28779316949217526</c:v>
                </c:pt>
                <c:pt idx="52">
                  <c:v>0.29522621908080227</c:v>
                </c:pt>
                <c:pt idx="53">
                  <c:v>0.29427100757894609</c:v>
                </c:pt>
                <c:pt idx="54">
                  <c:v>0.29843754807224482</c:v>
                </c:pt>
                <c:pt idx="55">
                  <c:v>0.29529661847461114</c:v>
                </c:pt>
                <c:pt idx="56">
                  <c:v>0.29664636381831211</c:v>
                </c:pt>
                <c:pt idx="57">
                  <c:v>0.29966279804927048</c:v>
                </c:pt>
                <c:pt idx="58">
                  <c:v>0.29940125251865574</c:v>
                </c:pt>
                <c:pt idx="59">
                  <c:v>0.30549118416563498</c:v>
                </c:pt>
                <c:pt idx="60">
                  <c:v>0.30646984892138374</c:v>
                </c:pt>
                <c:pt idx="61">
                  <c:v>0.30866539897709344</c:v>
                </c:pt>
                <c:pt idx="62">
                  <c:v>0.3102417785599722</c:v>
                </c:pt>
                <c:pt idx="63">
                  <c:v>0.31336651052484149</c:v>
                </c:pt>
                <c:pt idx="64">
                  <c:v>0.31311997818002285</c:v>
                </c:pt>
                <c:pt idx="65">
                  <c:v>0.31422841947632968</c:v>
                </c:pt>
                <c:pt idx="66">
                  <c:v>0.31762817974287705</c:v>
                </c:pt>
                <c:pt idx="67">
                  <c:v>0.31902315384698632</c:v>
                </c:pt>
                <c:pt idx="68">
                  <c:v>0.31904985537997982</c:v>
                </c:pt>
                <c:pt idx="69">
                  <c:v>0.31586298816155411</c:v>
                </c:pt>
                <c:pt idx="70">
                  <c:v>0.31883871866112284</c:v>
                </c:pt>
                <c:pt idx="71">
                  <c:v>0.31864489691030756</c:v>
                </c:pt>
                <c:pt idx="72">
                  <c:v>0.31995467125766119</c:v>
                </c:pt>
                <c:pt idx="73">
                  <c:v>0.32089734705801126</c:v>
                </c:pt>
                <c:pt idx="74">
                  <c:v>0.32077455221579171</c:v>
                </c:pt>
                <c:pt idx="75">
                  <c:v>0.32540814583300504</c:v>
                </c:pt>
                <c:pt idx="76">
                  <c:v>0.32646235936888374</c:v>
                </c:pt>
                <c:pt idx="77">
                  <c:v>0.32989828547997674</c:v>
                </c:pt>
                <c:pt idx="78">
                  <c:v>0.33363481218670987</c:v>
                </c:pt>
                <c:pt idx="79">
                  <c:v>0.33521600909475979</c:v>
                </c:pt>
                <c:pt idx="80">
                  <c:v>0.3361535086998399</c:v>
                </c:pt>
                <c:pt idx="81">
                  <c:v>0.3400130442123353</c:v>
                </c:pt>
                <c:pt idx="82">
                  <c:v>0.34250440332590321</c:v>
                </c:pt>
                <c:pt idx="83">
                  <c:v>0.34662051286236628</c:v>
                </c:pt>
                <c:pt idx="84">
                  <c:v>0.35006155023230801</c:v>
                </c:pt>
                <c:pt idx="85">
                  <c:v>0.35043584719011966</c:v>
                </c:pt>
                <c:pt idx="86">
                  <c:v>0.35324927369057435</c:v>
                </c:pt>
                <c:pt idx="87">
                  <c:v>0.35285649840258976</c:v>
                </c:pt>
                <c:pt idx="88">
                  <c:v>0.36186390770504517</c:v>
                </c:pt>
                <c:pt idx="89">
                  <c:v>0.36674773794800741</c:v>
                </c:pt>
                <c:pt idx="90">
                  <c:v>0.36985599474893388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CE-462A-A9FC-DF8083329E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960192"/>
        <c:axId val="8289606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SFC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0-4ACE-462A-A9FC-DF8083329E4B}"/>
                  </c:ext>
                </c:extLst>
              </c15:ser>
            </c15:filteredScatterSeries>
          </c:ext>
        </c:extLst>
      </c:scatterChart>
      <c:valAx>
        <c:axId val="82896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672"/>
        <c:crosses val="autoZero"/>
        <c:crossBetween val="midCat"/>
      </c:valAx>
      <c:valAx>
        <c:axId val="8289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Engine Speed</a:t>
            </a:r>
            <a:r>
              <a:rPr lang="en-US"/>
              <a:t> V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2"/>
          <c:tx>
            <c:v>Torque v Engine Speed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 formatCode="0.0000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DE-48DE-BBE2-4C70B3D22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960192"/>
        <c:axId val="8289606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SFC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1-86DE-48DE-BBE2-4C70B3D22E70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RPM V SFC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86DE-48DE-BBE2-4C70B3D22E70}"/>
                  </c:ext>
                </c:extLst>
              </c15:ser>
            </c15:filteredScatterSeries>
          </c:ext>
        </c:extLst>
      </c:scatterChart>
      <c:valAx>
        <c:axId val="82896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672"/>
        <c:crosses val="autoZero"/>
        <c:crossBetween val="midCat"/>
      </c:valAx>
      <c:valAx>
        <c:axId val="8289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Engine Speed</a:t>
            </a:r>
            <a:r>
              <a:rPr lang="en-US"/>
              <a:t> V Brake</a:t>
            </a:r>
            <a:r>
              <a:rPr lang="en-US" baseline="0"/>
              <a:t>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2"/>
          <c:tx>
            <c:v>Brake Power V Engine Speed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General</c:formatCode>
                <c:ptCount val="91"/>
                <c:pt idx="0">
                  <c:v>8.7288235581862992</c:v>
                </c:pt>
                <c:pt idx="1">
                  <c:v>9.2083690366388762</c:v>
                </c:pt>
                <c:pt idx="2">
                  <c:v>9.7344540163017079</c:v>
                </c:pt>
                <c:pt idx="3">
                  <c:v>10.227966465913386</c:v>
                </c:pt>
                <c:pt idx="4">
                  <c:v>10.836730964735281</c:v>
                </c:pt>
                <c:pt idx="5">
                  <c:v>11.469516264246018</c:v>
                </c:pt>
                <c:pt idx="6">
                  <c:v>12.147757163141648</c:v>
                </c:pt>
                <c:pt idx="7">
                  <c:v>12.881016747999489</c:v>
                </c:pt>
                <c:pt idx="8">
                  <c:v>13.653339471870593</c:v>
                </c:pt>
                <c:pt idx="9">
                  <c:v>14.328443883200707</c:v>
                </c:pt>
                <c:pt idx="10">
                  <c:v>14.976408075596543</c:v>
                </c:pt>
                <c:pt idx="11">
                  <c:v>15.581848324331988</c:v>
                </c:pt>
                <c:pt idx="12">
                  <c:v>16.177755357800272</c:v>
                </c:pt>
                <c:pt idx="13">
                  <c:v>16.725697601831243</c:v>
                </c:pt>
                <c:pt idx="14">
                  <c:v>17.215706573495588</c:v>
                </c:pt>
                <c:pt idx="15">
                  <c:v>17.752668977382239</c:v>
                </c:pt>
                <c:pt idx="16">
                  <c:v>18.370958156811255</c:v>
                </c:pt>
                <c:pt idx="17">
                  <c:v>18.936524473829422</c:v>
                </c:pt>
                <c:pt idx="18">
                  <c:v>19.487564799455726</c:v>
                </c:pt>
                <c:pt idx="19">
                  <c:v>20.128876224348641</c:v>
                </c:pt>
                <c:pt idx="20">
                  <c:v>20.851369335563213</c:v>
                </c:pt>
                <c:pt idx="21">
                  <c:v>21.493026414187845</c:v>
                </c:pt>
                <c:pt idx="22">
                  <c:v>22.187692266334739</c:v>
                </c:pt>
                <c:pt idx="23">
                  <c:v>22.89909885415446</c:v>
                </c:pt>
                <c:pt idx="24">
                  <c:v>23.496038581487852</c:v>
                </c:pt>
                <c:pt idx="25">
                  <c:v>24.201138055536365</c:v>
                </c:pt>
                <c:pt idx="26">
                  <c:v>24.863000941810963</c:v>
                </c:pt>
                <c:pt idx="27">
                  <c:v>25.435992413065868</c:v>
                </c:pt>
                <c:pt idx="28">
                  <c:v>25.950145937989671</c:v>
                </c:pt>
                <c:pt idx="29">
                  <c:v>26.461918292761695</c:v>
                </c:pt>
                <c:pt idx="30">
                  <c:v>26.97763366047322</c:v>
                </c:pt>
                <c:pt idx="31">
                  <c:v>27.473877201298411</c:v>
                </c:pt>
                <c:pt idx="32">
                  <c:v>27.995272385268041</c:v>
                </c:pt>
                <c:pt idx="33">
                  <c:v>28.462626101850294</c:v>
                </c:pt>
                <c:pt idx="34">
                  <c:v>28.78396885443016</c:v>
                </c:pt>
                <c:pt idx="35">
                  <c:v>29.086057413954759</c:v>
                </c:pt>
                <c:pt idx="36">
                  <c:v>29.558019846959809</c:v>
                </c:pt>
                <c:pt idx="37">
                  <c:v>30.01287028658021</c:v>
                </c:pt>
                <c:pt idx="38">
                  <c:v>30.324082397689946</c:v>
                </c:pt>
                <c:pt idx="39">
                  <c:v>30.67520257915713</c:v>
                </c:pt>
                <c:pt idx="40">
                  <c:v>31.162348172377314</c:v>
                </c:pt>
                <c:pt idx="41">
                  <c:v>31.529180662982231</c:v>
                </c:pt>
                <c:pt idx="42">
                  <c:v>32.04631705159079</c:v>
                </c:pt>
                <c:pt idx="43">
                  <c:v>32.489799324034941</c:v>
                </c:pt>
                <c:pt idx="44">
                  <c:v>32.935867598471887</c:v>
                </c:pt>
                <c:pt idx="45">
                  <c:v>33.51817038383286</c:v>
                </c:pt>
                <c:pt idx="46">
                  <c:v>34.257178062229144</c:v>
                </c:pt>
                <c:pt idx="47">
                  <c:v>34.932905503742333</c:v>
                </c:pt>
                <c:pt idx="48">
                  <c:v>35.672506341011548</c:v>
                </c:pt>
                <c:pt idx="49">
                  <c:v>36.356691630626585</c:v>
                </c:pt>
                <c:pt idx="50">
                  <c:v>36.869560689214033</c:v>
                </c:pt>
                <c:pt idx="51">
                  <c:v>37.631684494334678</c:v>
                </c:pt>
                <c:pt idx="52">
                  <c:v>38.119000780755698</c:v>
                </c:pt>
                <c:pt idx="53">
                  <c:v>38.617591353092507</c:v>
                </c:pt>
                <c:pt idx="54">
                  <c:v>39.098600525742327</c:v>
                </c:pt>
                <c:pt idx="55">
                  <c:v>39.611597604230404</c:v>
                </c:pt>
                <c:pt idx="56">
                  <c:v>40.056078431899493</c:v>
                </c:pt>
                <c:pt idx="57">
                  <c:v>40.308106942946416</c:v>
                </c:pt>
                <c:pt idx="58">
                  <c:v>40.660170204348262</c:v>
                </c:pt>
                <c:pt idx="59">
                  <c:v>40.853437581004464</c:v>
                </c:pt>
                <c:pt idx="60">
                  <c:v>40.967733748289959</c:v>
                </c:pt>
                <c:pt idx="61">
                  <c:v>41.040850180871701</c:v>
                </c:pt>
                <c:pt idx="62">
                  <c:v>41.095429331841729</c:v>
                </c:pt>
                <c:pt idx="63">
                  <c:v>41.262947639150539</c:v>
                </c:pt>
                <c:pt idx="64">
                  <c:v>41.556130280921074</c:v>
                </c:pt>
                <c:pt idx="65">
                  <c:v>41.72548354013896</c:v>
                </c:pt>
                <c:pt idx="66">
                  <c:v>41.980396766280151</c:v>
                </c:pt>
                <c:pt idx="67">
                  <c:v>42.329319272786464</c:v>
                </c:pt>
                <c:pt idx="68">
                  <c:v>42.76141204140427</c:v>
                </c:pt>
                <c:pt idx="69">
                  <c:v>43.290633508632624</c:v>
                </c:pt>
                <c:pt idx="70">
                  <c:v>43.516268583498963</c:v>
                </c:pt>
                <c:pt idx="71">
                  <c:v>43.909690807465431</c:v>
                </c:pt>
                <c:pt idx="72">
                  <c:v>44.047124438125394</c:v>
                </c:pt>
                <c:pt idx="73">
                  <c:v>44.075856371157556</c:v>
                </c:pt>
                <c:pt idx="74">
                  <c:v>44.113361934713112</c:v>
                </c:pt>
                <c:pt idx="75">
                  <c:v>44.047935230829403</c:v>
                </c:pt>
                <c:pt idx="76">
                  <c:v>43.865148416705054</c:v>
                </c:pt>
                <c:pt idx="77">
                  <c:v>43.562099707925711</c:v>
                </c:pt>
                <c:pt idx="78">
                  <c:v>43.338730585300581</c:v>
                </c:pt>
                <c:pt idx="79">
                  <c:v>43.23302455334759</c:v>
                </c:pt>
                <c:pt idx="80">
                  <c:v>43.145266911463409</c:v>
                </c:pt>
                <c:pt idx="81">
                  <c:v>42.804754885695701</c:v>
                </c:pt>
                <c:pt idx="82">
                  <c:v>42.474071374432633</c:v>
                </c:pt>
                <c:pt idx="83">
                  <c:v>42.128813650948459</c:v>
                </c:pt>
                <c:pt idx="84">
                  <c:v>42.073924691818888</c:v>
                </c:pt>
                <c:pt idx="85">
                  <c:v>41.714209254223178</c:v>
                </c:pt>
                <c:pt idx="86">
                  <c:v>41.519378327847249</c:v>
                </c:pt>
                <c:pt idx="87">
                  <c:v>41.365519743936019</c:v>
                </c:pt>
                <c:pt idx="88">
                  <c:v>41.311335747725941</c:v>
                </c:pt>
                <c:pt idx="89">
                  <c:v>41.362762195276375</c:v>
                </c:pt>
                <c:pt idx="90">
                  <c:v>41.611648244495754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BA-4850-B0B3-5DA1D668A6A5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828960192"/>
        <c:axId val="8289606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SFC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1-7FBA-4850-B0B3-5DA1D668A6A5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RPM V SFC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FBA-4850-B0B3-5DA1D668A6A5}"/>
                  </c:ext>
                </c:extLst>
              </c15:ser>
            </c15:filteredScatterSeries>
          </c:ext>
        </c:extLst>
      </c:scatterChart>
      <c:valAx>
        <c:axId val="82896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672"/>
        <c:crosses val="autoZero"/>
        <c:crossBetween val="midCat"/>
      </c:valAx>
      <c:valAx>
        <c:axId val="8289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Engine Speed</a:t>
            </a:r>
            <a:r>
              <a:rPr lang="en-US"/>
              <a:t> V Overall</a:t>
            </a:r>
            <a:r>
              <a:rPr lang="en-US" baseline="0"/>
              <a:t> Thermal Efficiency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3"/>
          <c:order val="3"/>
          <c:tx>
            <c:v>OTE V 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0.23306155244113072</c:v>
                </c:pt>
                <c:pt idx="1">
                  <c:v>0.23907365926347002</c:v>
                </c:pt>
                <c:pt idx="2">
                  <c:v>0.24827425612089371</c:v>
                </c:pt>
                <c:pt idx="3">
                  <c:v>0.26408607105017806</c:v>
                </c:pt>
                <c:pt idx="4">
                  <c:v>0.27378707077605968</c:v>
                </c:pt>
                <c:pt idx="5">
                  <c:v>0.27307412233118278</c:v>
                </c:pt>
                <c:pt idx="6">
                  <c:v>0.28903909558509633</c:v>
                </c:pt>
                <c:pt idx="7">
                  <c:v>0.30417579823216961</c:v>
                </c:pt>
                <c:pt idx="8">
                  <c:v>0.30735479457565046</c:v>
                </c:pt>
                <c:pt idx="9">
                  <c:v>0.31798248285274239</c:v>
                </c:pt>
                <c:pt idx="10">
                  <c:v>0.31755320802797721</c:v>
                </c:pt>
                <c:pt idx="11">
                  <c:v>0.31426110950560215</c:v>
                </c:pt>
                <c:pt idx="12">
                  <c:v>0.31709342414104968</c:v>
                </c:pt>
                <c:pt idx="13">
                  <c:v>0.31837188991768423</c:v>
                </c:pt>
                <c:pt idx="14">
                  <c:v>0.32344119892860324</c:v>
                </c:pt>
                <c:pt idx="15">
                  <c:v>0.32381967925528155</c:v>
                </c:pt>
                <c:pt idx="16">
                  <c:v>0.31593607999098894</c:v>
                </c:pt>
                <c:pt idx="17">
                  <c:v>0.31182572224143468</c:v>
                </c:pt>
                <c:pt idx="18">
                  <c:v>0.31188330693211969</c:v>
                </c:pt>
                <c:pt idx="19">
                  <c:v>0.31386283545300736</c:v>
                </c:pt>
                <c:pt idx="20">
                  <c:v>0.31218026368974106</c:v>
                </c:pt>
                <c:pt idx="21">
                  <c:v>0.31599806214164727</c:v>
                </c:pt>
                <c:pt idx="22">
                  <c:v>0.31861048704515949</c:v>
                </c:pt>
                <c:pt idx="23">
                  <c:v>0.3203821418291174</c:v>
                </c:pt>
                <c:pt idx="24">
                  <c:v>0.32073642610242664</c:v>
                </c:pt>
                <c:pt idx="25">
                  <c:v>0.3225152670637676</c:v>
                </c:pt>
                <c:pt idx="26">
                  <c:v>0.32242069217248204</c:v>
                </c:pt>
                <c:pt idx="27">
                  <c:v>0.31906525867696561</c:v>
                </c:pt>
                <c:pt idx="28">
                  <c:v>0.31736097106306144</c:v>
                </c:pt>
                <c:pt idx="29">
                  <c:v>0.31956541995774912</c:v>
                </c:pt>
                <c:pt idx="30">
                  <c:v>0.31773023587378962</c:v>
                </c:pt>
                <c:pt idx="31">
                  <c:v>0.31760475130738341</c:v>
                </c:pt>
                <c:pt idx="32">
                  <c:v>0.31313654816174319</c:v>
                </c:pt>
                <c:pt idx="33">
                  <c:v>0.31205062556654733</c:v>
                </c:pt>
                <c:pt idx="34">
                  <c:v>0.30979161973778102</c:v>
                </c:pt>
                <c:pt idx="35">
                  <c:v>0.30646267373609248</c:v>
                </c:pt>
                <c:pt idx="36">
                  <c:v>0.30858143190441439</c:v>
                </c:pt>
                <c:pt idx="37">
                  <c:v>0.30811068974089045</c:v>
                </c:pt>
                <c:pt idx="38">
                  <c:v>0.30335312081316024</c:v>
                </c:pt>
                <c:pt idx="39">
                  <c:v>0.2994549495906807</c:v>
                </c:pt>
                <c:pt idx="40">
                  <c:v>0.29435043259589855</c:v>
                </c:pt>
                <c:pt idx="41">
                  <c:v>0.28762567139786543</c:v>
                </c:pt>
                <c:pt idx="42">
                  <c:v>0.28677614238336474</c:v>
                </c:pt>
                <c:pt idx="43">
                  <c:v>0.28267040263038012</c:v>
                </c:pt>
                <c:pt idx="44">
                  <c:v>0.28405328362531834</c:v>
                </c:pt>
                <c:pt idx="45">
                  <c:v>0.28246565921017319</c:v>
                </c:pt>
                <c:pt idx="46">
                  <c:v>0.28555687335864288</c:v>
                </c:pt>
                <c:pt idx="47">
                  <c:v>0.28736646389573306</c:v>
                </c:pt>
                <c:pt idx="48">
                  <c:v>0.2863085466011237</c:v>
                </c:pt>
                <c:pt idx="49">
                  <c:v>0.28951290766210219</c:v>
                </c:pt>
                <c:pt idx="50">
                  <c:v>0.28643752712240156</c:v>
                </c:pt>
                <c:pt idx="51">
                  <c:v>0.28818953200223468</c:v>
                </c:pt>
                <c:pt idx="52">
                  <c:v>0.28093364839892387</c:v>
                </c:pt>
                <c:pt idx="53">
                  <c:v>0.28184556647884923</c:v>
                </c:pt>
                <c:pt idx="54">
                  <c:v>0.27791066963635619</c:v>
                </c:pt>
                <c:pt idx="55">
                  <c:v>0.28086667317025393</c:v>
                </c:pt>
                <c:pt idx="56">
                  <c:v>0.27958872565243265</c:v>
                </c:pt>
                <c:pt idx="57">
                  <c:v>0.27677435894379188</c:v>
                </c:pt>
                <c:pt idx="58">
                  <c:v>0.27701613848199202</c:v>
                </c:pt>
                <c:pt idx="59">
                  <c:v>0.27149385359814804</c:v>
                </c:pt>
                <c:pt idx="60">
                  <c:v>0.2706268793530337</c:v>
                </c:pt>
                <c:pt idx="61">
                  <c:v>0.26870189889844059</c:v>
                </c:pt>
                <c:pt idx="62">
                  <c:v>0.26733658894801948</c:v>
                </c:pt>
                <c:pt idx="63">
                  <c:v>0.26467084402375846</c:v>
                </c:pt>
                <c:pt idx="64">
                  <c:v>0.2648792303559292</c:v>
                </c:pt>
                <c:pt idx="65">
                  <c:v>0.26394486841008802</c:v>
                </c:pt>
                <c:pt idx="66">
                  <c:v>0.26111971203729362</c:v>
                </c:pt>
                <c:pt idx="67">
                  <c:v>0.25997792896615263</c:v>
                </c:pt>
                <c:pt idx="68">
                  <c:v>0.2599561712090786</c:v>
                </c:pt>
                <c:pt idx="69">
                  <c:v>0.26257897233267824</c:v>
                </c:pt>
                <c:pt idx="70">
                  <c:v>0.26012831558748462</c:v>
                </c:pt>
                <c:pt idx="71">
                  <c:v>0.26028654352727804</c:v>
                </c:pt>
                <c:pt idx="72">
                  <c:v>0.25922102810181696</c:v>
                </c:pt>
                <c:pt idx="73">
                  <c:v>0.25845953414627709</c:v>
                </c:pt>
                <c:pt idx="74">
                  <c:v>0.25855847434429585</c:v>
                </c:pt>
                <c:pt idx="75">
                  <c:v>0.25487677518666951</c:v>
                </c:pt>
                <c:pt idx="76">
                  <c:v>0.25405372610100357</c:v>
                </c:pt>
                <c:pt idx="77">
                  <c:v>0.2514077292299956</c:v>
                </c:pt>
                <c:pt idx="78">
                  <c:v>0.24859210070373347</c:v>
                </c:pt>
                <c:pt idx="79">
                  <c:v>0.24741950437678642</c:v>
                </c:pt>
                <c:pt idx="80">
                  <c:v>0.24672947532268102</c:v>
                </c:pt>
                <c:pt idx="81">
                  <c:v>0.2439288146180506</c:v>
                </c:pt>
                <c:pt idx="82">
                  <c:v>0.24215448918030663</c:v>
                </c:pt>
                <c:pt idx="83">
                  <c:v>0.23927891094640047</c:v>
                </c:pt>
                <c:pt idx="84">
                  <c:v>0.23692684550573975</c:v>
                </c:pt>
                <c:pt idx="85">
                  <c:v>0.23667378635608999</c:v>
                </c:pt>
                <c:pt idx="86">
                  <c:v>0.23478881630210929</c:v>
                </c:pt>
                <c:pt idx="87">
                  <c:v>0.23505016686630778</c:v>
                </c:pt>
                <c:pt idx="88">
                  <c:v>0.22919936767220581</c:v>
                </c:pt>
                <c:pt idx="89">
                  <c:v>0.2261472130501532</c:v>
                </c:pt>
                <c:pt idx="90">
                  <c:v>0.22424667980761143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3DA-4DA3-84C5-5A8BCB6391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960192"/>
        <c:axId val="8289606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SFC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1-03DA-4DA3-84C5-5A8BCB639151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RPM V SFC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3DA-4DA3-84C5-5A8BCB639151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v>Brake Power V Engine Speed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BsC'!$H$6:$H$96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654.66176611795311</c:v>
                      </c:pt>
                      <c:pt idx="1">
                        <c:v>657.74064472467751</c:v>
                      </c:pt>
                      <c:pt idx="2">
                        <c:v>663.71277308241929</c:v>
                      </c:pt>
                      <c:pt idx="3">
                        <c:v>667.04129049509447</c:v>
                      </c:pt>
                      <c:pt idx="4">
                        <c:v>677.2956845241431</c:v>
                      </c:pt>
                      <c:pt idx="5">
                        <c:v>688.17097507055621</c:v>
                      </c:pt>
                      <c:pt idx="6">
                        <c:v>700.83214322877006</c:v>
                      </c:pt>
                      <c:pt idx="7">
                        <c:v>715.61204074005184</c:v>
                      </c:pt>
                      <c:pt idx="8">
                        <c:v>731.42889944528247</c:v>
                      </c:pt>
                      <c:pt idx="9">
                        <c:v>741.12640690721059</c:v>
                      </c:pt>
                      <c:pt idx="10">
                        <c:v>748.82040292650925</c:v>
                      </c:pt>
                      <c:pt idx="11">
                        <c:v>753.9604019310824</c:v>
                      </c:pt>
                      <c:pt idx="12">
                        <c:v>758.33228153273069</c:v>
                      </c:pt>
                      <c:pt idx="13">
                        <c:v>760.25898103506745</c:v>
                      </c:pt>
                      <c:pt idx="14">
                        <c:v>759.51646561224004</c:v>
                      </c:pt>
                      <c:pt idx="15">
                        <c:v>760.82866959223691</c:v>
                      </c:pt>
                      <c:pt idx="16">
                        <c:v>765.45658899486</c:v>
                      </c:pt>
                      <c:pt idx="17">
                        <c:v>767.69693725339118</c:v>
                      </c:pt>
                      <c:pt idx="18">
                        <c:v>769.24597804928999</c:v>
                      </c:pt>
                      <c:pt idx="19">
                        <c:v>774.18754620810739</c:v>
                      </c:pt>
                      <c:pt idx="20">
                        <c:v>781.92634919257682</c:v>
                      </c:pt>
                      <c:pt idx="21">
                        <c:v>786.33023376934682</c:v>
                      </c:pt>
                      <c:pt idx="22">
                        <c:v>792.4175800375275</c:v>
                      </c:pt>
                      <c:pt idx="23">
                        <c:v>798.80577307185354</c:v>
                      </c:pt>
                      <c:pt idx="24">
                        <c:v>801.00131436521428</c:v>
                      </c:pt>
                      <c:pt idx="25">
                        <c:v>806.70460093193253</c:v>
                      </c:pt>
                      <c:pt idx="26">
                        <c:v>810.75002978733744</c:v>
                      </c:pt>
                      <c:pt idx="27">
                        <c:v>811.78699098128618</c:v>
                      </c:pt>
                      <c:pt idx="28">
                        <c:v>810.94205963806871</c:v>
                      </c:pt>
                      <c:pt idx="29">
                        <c:v>810.05872232470506</c:v>
                      </c:pt>
                      <c:pt idx="30">
                        <c:v>809.32900889192638</c:v>
                      </c:pt>
                      <c:pt idx="31">
                        <c:v>808.0552108820757</c:v>
                      </c:pt>
                      <c:pt idx="32">
                        <c:v>807.55593327017436</c:v>
                      </c:pt>
                      <c:pt idx="33">
                        <c:v>805.54602083252064</c:v>
                      </c:pt>
                      <c:pt idx="34">
                        <c:v>799.55468948970554</c:v>
                      </c:pt>
                      <c:pt idx="35">
                        <c:v>793.25611038572072</c:v>
                      </c:pt>
                      <c:pt idx="36">
                        <c:v>791.73267356991926</c:v>
                      </c:pt>
                      <c:pt idx="37">
                        <c:v>789.81237506260675</c:v>
                      </c:pt>
                      <c:pt idx="38">
                        <c:v>784.24350939140061</c:v>
                      </c:pt>
                      <c:pt idx="39">
                        <c:v>779.8780307847768</c:v>
                      </c:pt>
                      <c:pt idx="40">
                        <c:v>779.0587034216569</c:v>
                      </c:pt>
                      <c:pt idx="41">
                        <c:v>775.30772033737321</c:v>
                      </c:pt>
                      <c:pt idx="42">
                        <c:v>775.31412133239735</c:v>
                      </c:pt>
                      <c:pt idx="43">
                        <c:v>773.56664969074313</c:v>
                      </c:pt>
                      <c:pt idx="44">
                        <c:v>771.93439595952748</c:v>
                      </c:pt>
                      <c:pt idx="45">
                        <c:v>773.49623874547501</c:v>
                      </c:pt>
                      <c:pt idx="46">
                        <c:v>778.5722277998043</c:v>
                      </c:pt>
                      <c:pt idx="47">
                        <c:v>782.07997307316191</c:v>
                      </c:pt>
                      <c:pt idx="48">
                        <c:v>786.8935213314918</c:v>
                      </c:pt>
                      <c:pt idx="49">
                        <c:v>790.36286063470311</c:v>
                      </c:pt>
                      <c:pt idx="50">
                        <c:v>790.06201386855741</c:v>
                      </c:pt>
                      <c:pt idx="51">
                        <c:v>795.03558700249675</c:v>
                      </c:pt>
                      <c:pt idx="52">
                        <c:v>794.14584869410874</c:v>
                      </c:pt>
                      <c:pt idx="53">
                        <c:v>793.51215018669564</c:v>
                      </c:pt>
                      <c:pt idx="54">
                        <c:v>792.53919894299054</c:v>
                      </c:pt>
                      <c:pt idx="55">
                        <c:v>792.23195118182059</c:v>
                      </c:pt>
                      <c:pt idx="56">
                        <c:v>790.58049446553184</c:v>
                      </c:pt>
                      <c:pt idx="57">
                        <c:v>785.22286163012984</c:v>
                      </c:pt>
                      <c:pt idx="58">
                        <c:v>781.92634919257682</c:v>
                      </c:pt>
                      <c:pt idx="59">
                        <c:v>775.6981810338599</c:v>
                      </c:pt>
                      <c:pt idx="60">
                        <c:v>768.14500690509738</c:v>
                      </c:pt>
                      <c:pt idx="61">
                        <c:v>760.01574322414126</c:v>
                      </c:pt>
                      <c:pt idx="62">
                        <c:v>751.74565765264867</c:v>
                      </c:pt>
                      <c:pt idx="63">
                        <c:v>745.71592033968739</c:v>
                      </c:pt>
                      <c:pt idx="64">
                        <c:v>742.07375417081801</c:v>
                      </c:pt>
                      <c:pt idx="65">
                        <c:v>736.33206163395369</c:v>
                      </c:pt>
                      <c:pt idx="66">
                        <c:v>732.21622183328066</c:v>
                      </c:pt>
                      <c:pt idx="67">
                        <c:v>729.81584869914002</c:v>
                      </c:pt>
                      <c:pt idx="68">
                        <c:v>728.88770442060559</c:v>
                      </c:pt>
                      <c:pt idx="69">
                        <c:v>729.61741785338427</c:v>
                      </c:pt>
                      <c:pt idx="70">
                        <c:v>725.27114223183366</c:v>
                      </c:pt>
                      <c:pt idx="71">
                        <c:v>723.78611138617862</c:v>
                      </c:pt>
                      <c:pt idx="72">
                        <c:v>718.15963675975308</c:v>
                      </c:pt>
                      <c:pt idx="73">
                        <c:v>710.9009084021119</c:v>
                      </c:pt>
                      <c:pt idx="74">
                        <c:v>703.93662581559192</c:v>
                      </c:pt>
                      <c:pt idx="75">
                        <c:v>695.49371337844116</c:v>
                      </c:pt>
                      <c:pt idx="76">
                        <c:v>685.39294322997739</c:v>
                      </c:pt>
                      <c:pt idx="77">
                        <c:v>673.64071636522488</c:v>
                      </c:pt>
                      <c:pt idx="78">
                        <c:v>663.34791636603006</c:v>
                      </c:pt>
                      <c:pt idx="79">
                        <c:v>655.04582581941543</c:v>
                      </c:pt>
                      <c:pt idx="80">
                        <c:v>647.17900293445871</c:v>
                      </c:pt>
                      <c:pt idx="81">
                        <c:v>635.7141807463006</c:v>
                      </c:pt>
                      <c:pt idx="82">
                        <c:v>624.61869597104908</c:v>
                      </c:pt>
                      <c:pt idx="83">
                        <c:v>613.52641169330957</c:v>
                      </c:pt>
                      <c:pt idx="84">
                        <c:v>606.83545159433038</c:v>
                      </c:pt>
                      <c:pt idx="85">
                        <c:v>595.91727438125395</c:v>
                      </c:pt>
                      <c:pt idx="86">
                        <c:v>587.53837189434716</c:v>
                      </c:pt>
                      <c:pt idx="87">
                        <c:v>579.89046303922385</c:v>
                      </c:pt>
                      <c:pt idx="88">
                        <c:v>573.76855139791155</c:v>
                      </c:pt>
                      <c:pt idx="89">
                        <c:v>569.21232313956148</c:v>
                      </c:pt>
                      <c:pt idx="90">
                        <c:v>567.43156632378032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3DA-4DA3-84C5-5A8BCB639151}"/>
                  </c:ext>
                </c:extLst>
              </c15:ser>
            </c15:filteredScatterSeries>
          </c:ext>
        </c:extLst>
      </c:scatterChart>
      <c:valAx>
        <c:axId val="82896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672"/>
        <c:crosses val="autoZero"/>
        <c:crossBetween val="midCat"/>
      </c:valAx>
      <c:valAx>
        <c:axId val="8289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OTE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Engine Speed</a:t>
            </a:r>
            <a:r>
              <a:rPr lang="en-US"/>
              <a:t> V Brake</a:t>
            </a:r>
            <a:r>
              <a:rPr lang="en-US" baseline="0"/>
              <a:t> Power (up to 4000 RPM)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593949851001562"/>
          <c:y val="0.16359408753394877"/>
          <c:w val="0.83242252909743686"/>
          <c:h val="0.64055477991484155"/>
        </c:manualLayout>
      </c:layout>
      <c:scatterChart>
        <c:scatterStyle val="smoothMarker"/>
        <c:varyColors val="0"/>
        <c:ser>
          <c:idx val="2"/>
          <c:order val="2"/>
          <c:tx>
            <c:v>Brake Power V Engine Speed straight line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0525780791831832"/>
                  <c:y val="0.2995328790625629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5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6.9429473196650146E-2"/>
                  <c:y val="0.3745153403210457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BsC'!$L$6:$L$66</c:f>
              <c:numCache>
                <c:formatCode>General</c:formatCode>
                <c:ptCount val="61"/>
                <c:pt idx="0">
                  <c:v>8.7288235581862992</c:v>
                </c:pt>
                <c:pt idx="1">
                  <c:v>9.2083690366388762</c:v>
                </c:pt>
                <c:pt idx="2">
                  <c:v>9.7344540163017079</c:v>
                </c:pt>
                <c:pt idx="3">
                  <c:v>10.227966465913386</c:v>
                </c:pt>
                <c:pt idx="4">
                  <c:v>10.836730964735281</c:v>
                </c:pt>
                <c:pt idx="5">
                  <c:v>11.469516264246018</c:v>
                </c:pt>
                <c:pt idx="6">
                  <c:v>12.147757163141648</c:v>
                </c:pt>
                <c:pt idx="7">
                  <c:v>12.881016747999489</c:v>
                </c:pt>
                <c:pt idx="8">
                  <c:v>13.653339471870593</c:v>
                </c:pt>
                <c:pt idx="9">
                  <c:v>14.328443883200707</c:v>
                </c:pt>
                <c:pt idx="10">
                  <c:v>14.976408075596543</c:v>
                </c:pt>
                <c:pt idx="11">
                  <c:v>15.581848324331988</c:v>
                </c:pt>
                <c:pt idx="12">
                  <c:v>16.177755357800272</c:v>
                </c:pt>
                <c:pt idx="13">
                  <c:v>16.725697601831243</c:v>
                </c:pt>
                <c:pt idx="14">
                  <c:v>17.215706573495588</c:v>
                </c:pt>
                <c:pt idx="15">
                  <c:v>17.752668977382239</c:v>
                </c:pt>
                <c:pt idx="16">
                  <c:v>18.370958156811255</c:v>
                </c:pt>
                <c:pt idx="17">
                  <c:v>18.936524473829422</c:v>
                </c:pt>
                <c:pt idx="18">
                  <c:v>19.487564799455726</c:v>
                </c:pt>
                <c:pt idx="19">
                  <c:v>20.128876224348641</c:v>
                </c:pt>
                <c:pt idx="20">
                  <c:v>20.851369335563213</c:v>
                </c:pt>
                <c:pt idx="21">
                  <c:v>21.493026414187845</c:v>
                </c:pt>
                <c:pt idx="22">
                  <c:v>22.187692266334739</c:v>
                </c:pt>
                <c:pt idx="23">
                  <c:v>22.89909885415446</c:v>
                </c:pt>
                <c:pt idx="24">
                  <c:v>23.496038581487852</c:v>
                </c:pt>
                <c:pt idx="25">
                  <c:v>24.201138055536365</c:v>
                </c:pt>
                <c:pt idx="26">
                  <c:v>24.863000941810963</c:v>
                </c:pt>
                <c:pt idx="27">
                  <c:v>25.435992413065868</c:v>
                </c:pt>
                <c:pt idx="28">
                  <c:v>25.950145937989671</c:v>
                </c:pt>
                <c:pt idx="29">
                  <c:v>26.461918292761695</c:v>
                </c:pt>
                <c:pt idx="30">
                  <c:v>26.97763366047322</c:v>
                </c:pt>
                <c:pt idx="31">
                  <c:v>27.473877201298411</c:v>
                </c:pt>
                <c:pt idx="32">
                  <c:v>27.995272385268041</c:v>
                </c:pt>
                <c:pt idx="33">
                  <c:v>28.462626101850294</c:v>
                </c:pt>
                <c:pt idx="34">
                  <c:v>28.78396885443016</c:v>
                </c:pt>
                <c:pt idx="35">
                  <c:v>29.086057413954759</c:v>
                </c:pt>
                <c:pt idx="36">
                  <c:v>29.558019846959809</c:v>
                </c:pt>
                <c:pt idx="37">
                  <c:v>30.01287028658021</c:v>
                </c:pt>
                <c:pt idx="38">
                  <c:v>30.324082397689946</c:v>
                </c:pt>
                <c:pt idx="39">
                  <c:v>30.67520257915713</c:v>
                </c:pt>
                <c:pt idx="40">
                  <c:v>31.162348172377314</c:v>
                </c:pt>
                <c:pt idx="41">
                  <c:v>31.529180662982231</c:v>
                </c:pt>
                <c:pt idx="42">
                  <c:v>32.04631705159079</c:v>
                </c:pt>
                <c:pt idx="43">
                  <c:v>32.489799324034941</c:v>
                </c:pt>
                <c:pt idx="44">
                  <c:v>32.935867598471887</c:v>
                </c:pt>
                <c:pt idx="45">
                  <c:v>33.51817038383286</c:v>
                </c:pt>
                <c:pt idx="46">
                  <c:v>34.257178062229144</c:v>
                </c:pt>
                <c:pt idx="47">
                  <c:v>34.932905503742333</c:v>
                </c:pt>
                <c:pt idx="48">
                  <c:v>35.672506341011548</c:v>
                </c:pt>
                <c:pt idx="49">
                  <c:v>36.356691630626585</c:v>
                </c:pt>
                <c:pt idx="50">
                  <c:v>36.869560689214033</c:v>
                </c:pt>
                <c:pt idx="51">
                  <c:v>37.631684494334678</c:v>
                </c:pt>
                <c:pt idx="52">
                  <c:v>38.119000780755698</c:v>
                </c:pt>
                <c:pt idx="53">
                  <c:v>38.617591353092507</c:v>
                </c:pt>
                <c:pt idx="54">
                  <c:v>39.098600525742327</c:v>
                </c:pt>
                <c:pt idx="55">
                  <c:v>39.611597604230404</c:v>
                </c:pt>
                <c:pt idx="56">
                  <c:v>40.056078431899493</c:v>
                </c:pt>
                <c:pt idx="57">
                  <c:v>40.308106942946416</c:v>
                </c:pt>
                <c:pt idx="58">
                  <c:v>40.660170204348262</c:v>
                </c:pt>
                <c:pt idx="59">
                  <c:v>40.853437581004464</c:v>
                </c:pt>
                <c:pt idx="60">
                  <c:v>40.967733748289959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D2-4012-B2FC-24043AFF6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960192"/>
        <c:axId val="8289606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SFC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xVal>
                <c:y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yVal>
                <c:smooth val="1"/>
                <c:extLst>
                  <c:ext xmlns:c16="http://schemas.microsoft.com/office/drawing/2014/chart" uri="{C3380CC4-5D6E-409C-BE32-E72D297353CC}">
                    <c16:uniqueId val="{00000001-CBD2-4012-B2FC-24043AFF61B3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RPM V SFC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'GrE HnD BsC'!$I$6:$I$96</c15:sqref>
                        </c15:formulaRef>
                      </c:ext>
                    </c:extLst>
                    <c:numCache>
                      <c:formatCode>0.0000E+00</c:formatCode>
                      <c:ptCount val="91"/>
                      <c:pt idx="0">
                        <c:v>0.35586727180296907</c:v>
                      </c:pt>
                      <c:pt idx="1">
                        <c:v>0.34691809664396056</c:v>
                      </c:pt>
                      <c:pt idx="2">
                        <c:v>0.33406193668748241</c:v>
                      </c:pt>
                      <c:pt idx="3">
                        <c:v>0.31406040651659678</c:v>
                      </c:pt>
                      <c:pt idx="4">
                        <c:v>0.30293241603519172</c:v>
                      </c:pt>
                      <c:pt idx="5">
                        <c:v>0.30372331922686496</c:v>
                      </c:pt>
                      <c:pt idx="6">
                        <c:v>0.28694726802095061</c:v>
                      </c:pt>
                      <c:pt idx="7">
                        <c:v>0.27266790885869424</c:v>
                      </c:pt>
                      <c:pt idx="8">
                        <c:v>0.26984768187494695</c:v>
                      </c:pt>
                      <c:pt idx="9">
                        <c:v>0.26082876668334848</c:v>
                      </c:pt>
                      <c:pt idx="10">
                        <c:v>0.26118136026540362</c:v>
                      </c:pt>
                      <c:pt idx="11">
                        <c:v>0.26391741237046479</c:v>
                      </c:pt>
                      <c:pt idx="12">
                        <c:v>0.26156007193796871</c:v>
                      </c:pt>
                      <c:pt idx="13">
                        <c:v>0.26050974177033615</c:v>
                      </c:pt>
                      <c:pt idx="14">
                        <c:v>0.25642676042546403</c:v>
                      </c:pt>
                      <c:pt idx="15">
                        <c:v>0.25612704891849786</c:v>
                      </c:pt>
                      <c:pt idx="16">
                        <c:v>0.26251822467302677</c:v>
                      </c:pt>
                      <c:pt idx="17">
                        <c:v>0.26597863137529537</c:v>
                      </c:pt>
                      <c:pt idx="18">
                        <c:v>0.26592952231150091</c:v>
                      </c:pt>
                      <c:pt idx="19">
                        <c:v>0.26425230852732712</c:v>
                      </c:pt>
                      <c:pt idx="20">
                        <c:v>0.2656765608725935</c:v>
                      </c:pt>
                      <c:pt idx="21">
                        <c:v>0.26246673244537838</c:v>
                      </c:pt>
                      <c:pt idx="22">
                        <c:v>0.26031465441887391</c:v>
                      </c:pt>
                      <c:pt idx="23">
                        <c:v>0.25887516187973753</c:v>
                      </c:pt>
                      <c:pt idx="24">
                        <c:v>0.25858920933072743</c:v>
                      </c:pt>
                      <c:pt idx="25">
                        <c:v>0.25716295412766038</c:v>
                      </c:pt>
                      <c:pt idx="26">
                        <c:v>0.25723838712256342</c:v>
                      </c:pt>
                      <c:pt idx="27">
                        <c:v>0.25994362148139893</c:v>
                      </c:pt>
                      <c:pt idx="28">
                        <c:v>0.26133956721763796</c:v>
                      </c:pt>
                      <c:pt idx="29">
                        <c:v>0.25953677603902026</c:v>
                      </c:pt>
                      <c:pt idx="30">
                        <c:v>0.26103583941672842</c:v>
                      </c:pt>
                      <c:pt idx="31">
                        <c:v>0.2611389737967742</c:v>
                      </c:pt>
                      <c:pt idx="32">
                        <c:v>0.26486521396585633</c:v>
                      </c:pt>
                      <c:pt idx="33">
                        <c:v>0.26578693338239245</c:v>
                      </c:pt>
                      <c:pt idx="34">
                        <c:v>0.2677250562800646</c:v>
                      </c:pt>
                      <c:pt idx="35">
                        <c:v>0.27063321551782821</c:v>
                      </c:pt>
                      <c:pt idx="36">
                        <c:v>0.26877501448331093</c:v>
                      </c:pt>
                      <c:pt idx="37">
                        <c:v>0.26918565824229718</c:v>
                      </c:pt>
                      <c:pt idx="38">
                        <c:v>0.27340736962608392</c:v>
                      </c:pt>
                      <c:pt idx="39">
                        <c:v>0.27696646504844052</c:v>
                      </c:pt>
                      <c:pt idx="40">
                        <c:v>0.28176951566860187</c:v>
                      </c:pt>
                      <c:pt idx="41">
                        <c:v>0.28835735845936489</c:v>
                      </c:pt>
                      <c:pt idx="42">
                        <c:v>0.28921157157667693</c:v>
                      </c:pt>
                      <c:pt idx="43">
                        <c:v>0.29341232070143836</c:v>
                      </c:pt>
                      <c:pt idx="44">
                        <c:v>0.2919838763025559</c:v>
                      </c:pt>
                      <c:pt idx="45">
                        <c:v>0.2936249987389713</c:v>
                      </c:pt>
                      <c:pt idx="46">
                        <c:v>0.29044644540992448</c:v>
                      </c:pt>
                      <c:pt idx="47">
                        <c:v>0.28861745975857173</c:v>
                      </c:pt>
                      <c:pt idx="48">
                        <c:v>0.28968390854548198</c:v>
                      </c:pt>
                      <c:pt idx="49">
                        <c:v>0.28647765482770793</c:v>
                      </c:pt>
                      <c:pt idx="50">
                        <c:v>0.28955346620468481</c:v>
                      </c:pt>
                      <c:pt idx="51">
                        <c:v>0.28779316949217526</c:v>
                      </c:pt>
                      <c:pt idx="52">
                        <c:v>0.29522621908080227</c:v>
                      </c:pt>
                      <c:pt idx="53">
                        <c:v>0.29427100757894609</c:v>
                      </c:pt>
                      <c:pt idx="54">
                        <c:v>0.29843754807224482</c:v>
                      </c:pt>
                      <c:pt idx="55">
                        <c:v>0.29529661847461114</c:v>
                      </c:pt>
                      <c:pt idx="56">
                        <c:v>0.29664636381831211</c:v>
                      </c:pt>
                      <c:pt idx="57">
                        <c:v>0.29966279804927048</c:v>
                      </c:pt>
                      <c:pt idx="58">
                        <c:v>0.29940125251865574</c:v>
                      </c:pt>
                      <c:pt idx="59">
                        <c:v>0.30549118416563498</c:v>
                      </c:pt>
                      <c:pt idx="60">
                        <c:v>0.30646984892138374</c:v>
                      </c:pt>
                      <c:pt idx="61">
                        <c:v>0.30866539897709344</c:v>
                      </c:pt>
                      <c:pt idx="62">
                        <c:v>0.3102417785599722</c:v>
                      </c:pt>
                      <c:pt idx="63">
                        <c:v>0.31336651052484149</c:v>
                      </c:pt>
                      <c:pt idx="64">
                        <c:v>0.31311997818002285</c:v>
                      </c:pt>
                      <c:pt idx="65">
                        <c:v>0.31422841947632968</c:v>
                      </c:pt>
                      <c:pt idx="66">
                        <c:v>0.31762817974287705</c:v>
                      </c:pt>
                      <c:pt idx="67">
                        <c:v>0.31902315384698632</c:v>
                      </c:pt>
                      <c:pt idx="68">
                        <c:v>0.31904985537997982</c:v>
                      </c:pt>
                      <c:pt idx="69">
                        <c:v>0.31586298816155411</c:v>
                      </c:pt>
                      <c:pt idx="70">
                        <c:v>0.31883871866112284</c:v>
                      </c:pt>
                      <c:pt idx="71">
                        <c:v>0.31864489691030756</c:v>
                      </c:pt>
                      <c:pt idx="72">
                        <c:v>0.31995467125766119</c:v>
                      </c:pt>
                      <c:pt idx="73">
                        <c:v>0.32089734705801126</c:v>
                      </c:pt>
                      <c:pt idx="74">
                        <c:v>0.32077455221579171</c:v>
                      </c:pt>
                      <c:pt idx="75">
                        <c:v>0.32540814583300504</c:v>
                      </c:pt>
                      <c:pt idx="76">
                        <c:v>0.32646235936888374</c:v>
                      </c:pt>
                      <c:pt idx="77">
                        <c:v>0.32989828547997674</c:v>
                      </c:pt>
                      <c:pt idx="78">
                        <c:v>0.33363481218670987</c:v>
                      </c:pt>
                      <c:pt idx="79">
                        <c:v>0.33521600909475979</c:v>
                      </c:pt>
                      <c:pt idx="80">
                        <c:v>0.3361535086998399</c:v>
                      </c:pt>
                      <c:pt idx="81">
                        <c:v>0.3400130442123353</c:v>
                      </c:pt>
                      <c:pt idx="82">
                        <c:v>0.34250440332590321</c:v>
                      </c:pt>
                      <c:pt idx="83">
                        <c:v>0.34662051286236628</c:v>
                      </c:pt>
                      <c:pt idx="84">
                        <c:v>0.35006155023230801</c:v>
                      </c:pt>
                      <c:pt idx="85">
                        <c:v>0.35043584719011966</c:v>
                      </c:pt>
                      <c:pt idx="86">
                        <c:v>0.35324927369057435</c:v>
                      </c:pt>
                      <c:pt idx="87">
                        <c:v>0.35285649840258976</c:v>
                      </c:pt>
                      <c:pt idx="88">
                        <c:v>0.36186390770504517</c:v>
                      </c:pt>
                      <c:pt idx="89">
                        <c:v>0.36674773794800741</c:v>
                      </c:pt>
                      <c:pt idx="90">
                        <c:v>0.36985599474893388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CBD2-4012-B2FC-24043AFF61B3}"/>
                  </c:ext>
                </c:extLst>
              </c15:ser>
            </c15:filteredScatterSeries>
          </c:ext>
        </c:extLst>
      </c:scatterChart>
      <c:valAx>
        <c:axId val="828960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Dyno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672"/>
        <c:crosses val="autoZero"/>
        <c:crossBetween val="midCat"/>
      </c:valAx>
      <c:valAx>
        <c:axId val="828960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96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585610</xdr:colOff>
      <xdr:row>7</xdr:row>
      <xdr:rowOff>7439</xdr:rowOff>
    </xdr:from>
    <xdr:to>
      <xdr:col>20</xdr:col>
      <xdr:colOff>623454</xdr:colOff>
      <xdr:row>22</xdr:row>
      <xdr:rowOff>173182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BB43306-EEB5-136D-7AA3-801F162D8E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27</xdr:row>
      <xdr:rowOff>0</xdr:rowOff>
    </xdr:from>
    <xdr:to>
      <xdr:col>20</xdr:col>
      <xdr:colOff>649753</xdr:colOff>
      <xdr:row>42</xdr:row>
      <xdr:rowOff>165743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E52461B-47EC-423F-9C8C-34ACEBD03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44</xdr:row>
      <xdr:rowOff>0</xdr:rowOff>
    </xdr:from>
    <xdr:to>
      <xdr:col>20</xdr:col>
      <xdr:colOff>649753</xdr:colOff>
      <xdr:row>59</xdr:row>
      <xdr:rowOff>165743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0CA7189-F253-4998-BC73-608A7BC6A7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61</xdr:row>
      <xdr:rowOff>0</xdr:rowOff>
    </xdr:from>
    <xdr:to>
      <xdr:col>20</xdr:col>
      <xdr:colOff>649753</xdr:colOff>
      <xdr:row>76</xdr:row>
      <xdr:rowOff>165743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B068488-E673-46F6-BD57-303697AFBE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0</xdr:colOff>
      <xdr:row>44</xdr:row>
      <xdr:rowOff>0</xdr:rowOff>
    </xdr:from>
    <xdr:to>
      <xdr:col>30</xdr:col>
      <xdr:colOff>80346</xdr:colOff>
      <xdr:row>59</xdr:row>
      <xdr:rowOff>165743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187D36-47DF-425C-803C-BCC44C570A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6"/>
  <sheetViews>
    <sheetView tabSelected="1" topLeftCell="A61" zoomScale="63" workbookViewId="0">
      <selection activeCell="I5" sqref="I5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5" max="5" width="11.21875" customWidth="1"/>
    <col min="6" max="6" width="10.109375" customWidth="1"/>
    <col min="7" max="7" width="17.6640625" style="1" customWidth="1"/>
    <col min="8" max="8" width="9.109375" style="1"/>
    <col min="9" max="9" width="15.33203125" style="1" customWidth="1"/>
    <col min="10" max="11" width="10.88671875" customWidth="1"/>
    <col min="12" max="12" width="12" customWidth="1"/>
    <col min="16" max="16" width="12.109375" customWidth="1"/>
    <col min="17" max="17" width="12.88671875" customWidth="1"/>
    <col min="18" max="18" width="10" customWidth="1"/>
    <col min="20" max="20" width="10.109375" customWidth="1"/>
    <col min="21" max="21" width="13.109375" customWidth="1"/>
  </cols>
  <sheetData>
    <row r="1" spans="1:21" x14ac:dyDescent="0.3">
      <c r="A1"/>
      <c r="B1"/>
      <c r="G1" s="2"/>
      <c r="H1" s="2"/>
      <c r="I1" s="2"/>
      <c r="J1" s="4"/>
      <c r="O1" s="2" t="s">
        <v>0</v>
      </c>
      <c r="P1" s="2" t="s">
        <v>1</v>
      </c>
      <c r="Q1" s="2" t="s">
        <v>2</v>
      </c>
      <c r="R1" s="4" t="s">
        <v>19</v>
      </c>
      <c r="S1" s="2" t="s">
        <v>23</v>
      </c>
      <c r="T1" s="2"/>
      <c r="U1" s="2"/>
    </row>
    <row r="2" spans="1:21" x14ac:dyDescent="0.3">
      <c r="C2" s="1"/>
      <c r="G2" s="2"/>
      <c r="H2" s="2"/>
      <c r="I2" s="2"/>
      <c r="J2" s="4"/>
      <c r="O2" s="2" t="s">
        <v>3</v>
      </c>
      <c r="P2" s="2" t="s">
        <v>4</v>
      </c>
      <c r="Q2" s="2" t="s">
        <v>5</v>
      </c>
      <c r="R2" s="4" t="s">
        <v>20</v>
      </c>
      <c r="S2" s="2" t="s">
        <v>24</v>
      </c>
      <c r="T2" s="2"/>
      <c r="U2" s="2"/>
    </row>
    <row r="3" spans="1:21" x14ac:dyDescent="0.3">
      <c r="C3" s="1"/>
      <c r="G3" s="5"/>
      <c r="H3" s="5"/>
      <c r="I3" s="5"/>
      <c r="J3" s="5"/>
      <c r="O3" s="3">
        <v>1018.9</v>
      </c>
      <c r="P3" s="3">
        <v>46</v>
      </c>
      <c r="Q3" s="3">
        <v>27</v>
      </c>
      <c r="R3" s="3">
        <v>0.81499999999999995</v>
      </c>
      <c r="S3" s="7">
        <v>1.6</v>
      </c>
      <c r="T3" s="1"/>
      <c r="U3" s="10"/>
    </row>
    <row r="4" spans="1:21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13</v>
      </c>
      <c r="F4" s="2" t="s">
        <v>14</v>
      </c>
      <c r="G4" s="2" t="s">
        <v>18</v>
      </c>
      <c r="H4" s="2" t="s">
        <v>15</v>
      </c>
      <c r="I4" s="2" t="s">
        <v>16</v>
      </c>
      <c r="J4" s="2" t="s">
        <v>17</v>
      </c>
      <c r="K4" s="2" t="s">
        <v>17</v>
      </c>
      <c r="L4" s="2" t="s">
        <v>29</v>
      </c>
    </row>
    <row r="5" spans="1:21" x14ac:dyDescent="0.3">
      <c r="A5" s="2" t="s">
        <v>10</v>
      </c>
      <c r="B5" s="2" t="s">
        <v>11</v>
      </c>
      <c r="C5" s="2" t="s">
        <v>12</v>
      </c>
      <c r="D5" s="2" t="s">
        <v>9</v>
      </c>
      <c r="E5" s="2" t="s">
        <v>22</v>
      </c>
      <c r="F5" s="2" t="s">
        <v>21</v>
      </c>
      <c r="G5" s="2" t="s">
        <v>22</v>
      </c>
      <c r="H5" s="2" t="s">
        <v>28</v>
      </c>
      <c r="I5" s="2" t="s">
        <v>25</v>
      </c>
      <c r="J5" s="2" t="s">
        <v>26</v>
      </c>
      <c r="K5" s="2" t="s">
        <v>27</v>
      </c>
      <c r="L5" s="2" t="s">
        <v>22</v>
      </c>
    </row>
    <row r="6" spans="1:21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((2*3.14159264*F6*B6)/60)/1000</f>
        <v>8.7288235204546663</v>
      </c>
      <c r="F6" s="6">
        <f>A6*$R$3</f>
        <v>83.354124999999996</v>
      </c>
      <c r="G6" s="1">
        <f>(1.01325/1.0189)*SQRT((27+273)/293)* E6</f>
        <v>8.7834994889066991</v>
      </c>
      <c r="H6" s="1">
        <f xml:space="preserve"> (F6*4*3.14159265)/1.6</f>
        <v>654.66176611795311</v>
      </c>
      <c r="I6" s="8">
        <f>(C6*0.74*60)/G6</f>
        <v>0.35586727180296907</v>
      </c>
      <c r="J6">
        <f>G6/((C6*0.73/60)*44000)</f>
        <v>0.23306155244113072</v>
      </c>
      <c r="K6" s="9">
        <f>J6</f>
        <v>0.23306155244113072</v>
      </c>
      <c r="L6">
        <f>(2*3.14159265358*F6*B6)/60000</f>
        <v>8.7288235581862992</v>
      </c>
    </row>
    <row r="7" spans="1:21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f t="shared" ref="E7:E70" si="1">((2*3.14159264*F7*B7)/60)/1000</f>
        <v>9.2083689968343325</v>
      </c>
      <c r="F7">
        <f t="shared" ref="F7:F70" si="2">A7*$R$3</f>
        <v>83.746139999999997</v>
      </c>
      <c r="G7" s="1">
        <f t="shared" ref="G7:G70" si="3">(1.01325/1.0189)*SQRT((27+273)/293)* E7</f>
        <v>9.2660487622214749</v>
      </c>
      <c r="H7" s="1">
        <f t="shared" ref="H7:H70" si="4" xml:space="preserve"> (F7*4*3.14159265)/1.6</f>
        <v>657.74064472467751</v>
      </c>
      <c r="I7" s="8">
        <f>(C7*0.74*60)/G7</f>
        <v>0.34691809664396056</v>
      </c>
      <c r="J7">
        <f t="shared" ref="J7:J70" si="5">G7/((C7*0.73/60)*44000)</f>
        <v>0.23907365926347002</v>
      </c>
      <c r="K7" s="9">
        <f t="shared" ref="K7:K70" si="6">J7</f>
        <v>0.23907365926347002</v>
      </c>
      <c r="L7">
        <f t="shared" ref="L7:L70" si="7">(2*3.14159265358*F7*B7)/60000</f>
        <v>9.2083690366388762</v>
      </c>
    </row>
    <row r="8" spans="1:21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f t="shared" si="1"/>
        <v>9.7344539742230864</v>
      </c>
      <c r="F8">
        <f t="shared" si="2"/>
        <v>84.506534999999985</v>
      </c>
      <c r="G8" s="1">
        <f t="shared" si="3"/>
        <v>9.7954290526108156</v>
      </c>
      <c r="H8" s="1">
        <f t="shared" si="4"/>
        <v>663.71277308241929</v>
      </c>
      <c r="I8" s="8">
        <f>(C8*0.74*60)/G8</f>
        <v>0.33406193668748241</v>
      </c>
      <c r="J8">
        <f t="shared" si="5"/>
        <v>0.24827425612089371</v>
      </c>
      <c r="K8" s="9">
        <f t="shared" si="6"/>
        <v>0.24827425612089371</v>
      </c>
      <c r="L8">
        <f t="shared" si="7"/>
        <v>9.7344540163017079</v>
      </c>
    </row>
    <row r="9" spans="1:21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f t="shared" si="1"/>
        <v>10.227966421701483</v>
      </c>
      <c r="F9">
        <f t="shared" si="2"/>
        <v>84.930334999999999</v>
      </c>
      <c r="G9" s="1">
        <f t="shared" si="3"/>
        <v>10.29203278391982</v>
      </c>
      <c r="H9" s="1">
        <f t="shared" si="4"/>
        <v>667.04129049509447</v>
      </c>
      <c r="I9" s="8">
        <f>(C9*0.74*60)/G9</f>
        <v>0.31406040651659678</v>
      </c>
      <c r="J9">
        <f t="shared" si="5"/>
        <v>0.26408607105017806</v>
      </c>
      <c r="K9" s="9">
        <f t="shared" si="6"/>
        <v>0.26408607105017806</v>
      </c>
      <c r="L9">
        <f t="shared" si="7"/>
        <v>10.227966465913386</v>
      </c>
    </row>
    <row r="10" spans="1:21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f t="shared" si="1"/>
        <v>10.836730917891902</v>
      </c>
      <c r="F10">
        <f t="shared" si="2"/>
        <v>86.235964999999993</v>
      </c>
      <c r="G10" s="1">
        <f t="shared" si="3"/>
        <v>10.904610484525524</v>
      </c>
      <c r="H10" s="1">
        <f t="shared" si="4"/>
        <v>677.2956845241431</v>
      </c>
      <c r="I10" s="8">
        <f>(C10*0.74*60)/G10</f>
        <v>0.30293241603519172</v>
      </c>
      <c r="J10">
        <f t="shared" si="5"/>
        <v>0.27378707077605968</v>
      </c>
      <c r="K10" s="9">
        <f t="shared" si="6"/>
        <v>0.27378707077605968</v>
      </c>
      <c r="L10">
        <f t="shared" si="7"/>
        <v>10.836730964735281</v>
      </c>
    </row>
    <row r="11" spans="1:21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f t="shared" si="1"/>
        <v>11.469516214667332</v>
      </c>
      <c r="F11">
        <f t="shared" si="2"/>
        <v>87.620649999999998</v>
      </c>
      <c r="G11" s="1">
        <f t="shared" si="3"/>
        <v>11.541359448207762</v>
      </c>
      <c r="H11" s="1">
        <f t="shared" si="4"/>
        <v>688.17097507055621</v>
      </c>
      <c r="I11" s="8">
        <f>(C11*0.74*60)/G11</f>
        <v>0.30372331922686496</v>
      </c>
      <c r="J11">
        <f t="shared" si="5"/>
        <v>0.27307412233118278</v>
      </c>
      <c r="K11" s="9">
        <f t="shared" si="6"/>
        <v>0.27307412233118278</v>
      </c>
      <c r="L11">
        <f t="shared" si="7"/>
        <v>11.469516264246018</v>
      </c>
    </row>
    <row r="12" spans="1:21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f t="shared" si="1"/>
        <v>12.147757110631169</v>
      </c>
      <c r="F12">
        <f t="shared" si="2"/>
        <v>89.23272</v>
      </c>
      <c r="G12" s="1">
        <f t="shared" si="3"/>
        <v>12.223848737754503</v>
      </c>
      <c r="H12" s="1">
        <f t="shared" si="4"/>
        <v>700.83214322877006</v>
      </c>
      <c r="I12" s="8">
        <f>(C12*0.74*60)/G12</f>
        <v>0.28694726802095061</v>
      </c>
      <c r="J12">
        <f t="shared" si="5"/>
        <v>0.28903909558509633</v>
      </c>
      <c r="K12" s="9">
        <f t="shared" si="6"/>
        <v>0.28903909558509633</v>
      </c>
      <c r="L12">
        <f t="shared" si="7"/>
        <v>12.147757163141648</v>
      </c>
    </row>
    <row r="13" spans="1:21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f t="shared" si="1"/>
        <v>12.881016692319383</v>
      </c>
      <c r="F13">
        <f t="shared" si="2"/>
        <v>91.114554999999996</v>
      </c>
      <c r="G13" s="1">
        <f t="shared" si="3"/>
        <v>12.961701341361604</v>
      </c>
      <c r="H13" s="1">
        <f t="shared" si="4"/>
        <v>715.61204074005184</v>
      </c>
      <c r="I13" s="8">
        <f>(C13*0.74*60)/G13</f>
        <v>0.27266790885869424</v>
      </c>
      <c r="J13">
        <f t="shared" si="5"/>
        <v>0.30417579823216961</v>
      </c>
      <c r="K13" s="9">
        <f t="shared" si="6"/>
        <v>0.30417579823216961</v>
      </c>
      <c r="L13">
        <f t="shared" si="7"/>
        <v>12.881016747999489</v>
      </c>
    </row>
    <row r="14" spans="1:21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f t="shared" si="1"/>
        <v>13.653339412852009</v>
      </c>
      <c r="F14">
        <f t="shared" si="2"/>
        <v>93.128419999999991</v>
      </c>
      <c r="G14" s="1">
        <f t="shared" si="3"/>
        <v>13.738861769129766</v>
      </c>
      <c r="H14" s="1">
        <f t="shared" si="4"/>
        <v>731.42889944528247</v>
      </c>
      <c r="I14" s="8">
        <f>(C14*0.74*60)/G14</f>
        <v>0.26984768187494695</v>
      </c>
      <c r="J14">
        <f t="shared" si="5"/>
        <v>0.30735479457565046</v>
      </c>
      <c r="K14" s="9">
        <f t="shared" si="6"/>
        <v>0.30735479457565046</v>
      </c>
      <c r="L14">
        <f t="shared" si="7"/>
        <v>13.653339471870593</v>
      </c>
    </row>
    <row r="15" spans="1:21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f t="shared" si="1"/>
        <v>14.328443821263884</v>
      </c>
      <c r="F15">
        <f t="shared" si="2"/>
        <v>94.363144999999989</v>
      </c>
      <c r="G15" s="1">
        <f t="shared" si="3"/>
        <v>14.418194924663135</v>
      </c>
      <c r="H15" s="1">
        <f t="shared" si="4"/>
        <v>741.12640690721059</v>
      </c>
      <c r="I15" s="8">
        <f>(C15*0.74*60)/G15</f>
        <v>0.26082876668334848</v>
      </c>
      <c r="J15">
        <f t="shared" si="5"/>
        <v>0.31798248285274239</v>
      </c>
      <c r="K15" s="9">
        <f t="shared" si="6"/>
        <v>0.31798248285274239</v>
      </c>
      <c r="L15">
        <f t="shared" si="7"/>
        <v>14.328443883200707</v>
      </c>
    </row>
    <row r="16" spans="1:21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f t="shared" si="1"/>
        <v>14.976408010858798</v>
      </c>
      <c r="F16">
        <f t="shared" si="2"/>
        <v>95.342774999999989</v>
      </c>
      <c r="G16" s="1">
        <f t="shared" si="3"/>
        <v>15.070217859346126</v>
      </c>
      <c r="H16" s="1">
        <f t="shared" si="4"/>
        <v>748.82040292650925</v>
      </c>
      <c r="I16" s="8">
        <f>(C16*0.74*60)/G16</f>
        <v>0.26118136026540362</v>
      </c>
      <c r="J16">
        <f t="shared" si="5"/>
        <v>0.31755320802797721</v>
      </c>
      <c r="K16" s="9">
        <f t="shared" si="6"/>
        <v>0.31755320802797721</v>
      </c>
      <c r="L16">
        <f t="shared" si="7"/>
        <v>14.976408075596543</v>
      </c>
    </row>
    <row r="17" spans="1:12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f t="shared" si="1"/>
        <v>15.581848256977137</v>
      </c>
      <c r="F17">
        <f t="shared" si="2"/>
        <v>95.997219999999984</v>
      </c>
      <c r="G17" s="1">
        <f t="shared" si="3"/>
        <v>15.679450487303644</v>
      </c>
      <c r="H17" s="1">
        <f t="shared" si="4"/>
        <v>753.9604019310824</v>
      </c>
      <c r="I17" s="8">
        <f>(C17*0.74*60)/G17</f>
        <v>0.26391741237046479</v>
      </c>
      <c r="J17">
        <f t="shared" si="5"/>
        <v>0.31426110950560215</v>
      </c>
      <c r="K17" s="9">
        <f t="shared" si="6"/>
        <v>0.31426110950560215</v>
      </c>
      <c r="L17">
        <f t="shared" si="7"/>
        <v>15.581848324331988</v>
      </c>
    </row>
    <row r="18" spans="1:12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f t="shared" si="1"/>
        <v>16.177755287869523</v>
      </c>
      <c r="F18">
        <f t="shared" si="2"/>
        <v>96.553865000000002</v>
      </c>
      <c r="G18" s="1">
        <f t="shared" si="3"/>
        <v>16.279090185484474</v>
      </c>
      <c r="H18" s="1">
        <f t="shared" si="4"/>
        <v>758.33228153273069</v>
      </c>
      <c r="I18" s="8">
        <f>(C18*0.74*60)/G18</f>
        <v>0.26156007193796871</v>
      </c>
      <c r="J18">
        <f t="shared" si="5"/>
        <v>0.31709342414104968</v>
      </c>
      <c r="K18" s="9">
        <f t="shared" si="6"/>
        <v>0.31709342414104968</v>
      </c>
      <c r="L18">
        <f t="shared" si="7"/>
        <v>16.177755357800272</v>
      </c>
    </row>
    <row r="19" spans="1:12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f t="shared" si="1"/>
        <v>16.725697529531935</v>
      </c>
      <c r="F19">
        <f t="shared" si="2"/>
        <v>96.799179999999993</v>
      </c>
      <c r="G19" s="1">
        <f t="shared" si="3"/>
        <v>16.830464650590109</v>
      </c>
      <c r="H19" s="1">
        <f t="shared" si="4"/>
        <v>760.25898103506745</v>
      </c>
      <c r="I19" s="8">
        <f>(C19*0.74*60)/G19</f>
        <v>0.26050974177033615</v>
      </c>
      <c r="J19">
        <f t="shared" si="5"/>
        <v>0.31837188991768423</v>
      </c>
      <c r="K19" s="9">
        <f t="shared" si="6"/>
        <v>0.31837188991768423</v>
      </c>
      <c r="L19">
        <f t="shared" si="7"/>
        <v>16.725697601831243</v>
      </c>
    </row>
    <row r="20" spans="1:12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>
        <f t="shared" si="1"/>
        <v>17.215706499078145</v>
      </c>
      <c r="F20">
        <f t="shared" si="2"/>
        <v>96.704639999999998</v>
      </c>
      <c r="G20" s="1">
        <f t="shared" si="3"/>
        <v>17.323542958735885</v>
      </c>
      <c r="H20" s="1">
        <f t="shared" si="4"/>
        <v>759.51646561224004</v>
      </c>
      <c r="I20" s="8">
        <f>(C20*0.74*60)/G20</f>
        <v>0.25642676042546403</v>
      </c>
      <c r="J20">
        <f t="shared" si="5"/>
        <v>0.32344119892860324</v>
      </c>
      <c r="K20" s="9">
        <f t="shared" si="6"/>
        <v>0.32344119892860324</v>
      </c>
      <c r="L20">
        <f t="shared" si="7"/>
        <v>17.215706573495588</v>
      </c>
    </row>
    <row r="21" spans="1:12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E21">
        <f t="shared" si="1"/>
        <v>17.752668900643695</v>
      </c>
      <c r="F21">
        <f t="shared" si="2"/>
        <v>96.871714999999995</v>
      </c>
      <c r="G21" s="1">
        <f t="shared" si="3"/>
        <v>17.863868807764788</v>
      </c>
      <c r="H21" s="1">
        <f t="shared" si="4"/>
        <v>760.82866959223691</v>
      </c>
      <c r="I21" s="8">
        <f>(C21*0.74*60)/G21</f>
        <v>0.25612704891849786</v>
      </c>
      <c r="J21">
        <f t="shared" si="5"/>
        <v>0.32381967925528155</v>
      </c>
      <c r="K21" s="9">
        <f t="shared" si="6"/>
        <v>0.32381967925528155</v>
      </c>
      <c r="L21">
        <f t="shared" si="7"/>
        <v>17.752668977382239</v>
      </c>
    </row>
    <row r="22" spans="1:12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>
        <f t="shared" si="1"/>
        <v>18.370958077400061</v>
      </c>
      <c r="F22">
        <f t="shared" si="2"/>
        <v>97.46096</v>
      </c>
      <c r="G22" s="1">
        <f t="shared" si="3"/>
        <v>18.486030850027412</v>
      </c>
      <c r="H22" s="1">
        <f t="shared" si="4"/>
        <v>765.45658899486</v>
      </c>
      <c r="I22" s="8">
        <f>(C22*0.74*60)/G22</f>
        <v>0.26251822467302677</v>
      </c>
      <c r="J22">
        <f t="shared" si="5"/>
        <v>0.31593607999098894</v>
      </c>
      <c r="K22" s="9">
        <f t="shared" si="6"/>
        <v>0.31593607999098894</v>
      </c>
      <c r="L22">
        <f t="shared" si="7"/>
        <v>18.370958156811255</v>
      </c>
    </row>
    <row r="23" spans="1:12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>
        <f t="shared" si="1"/>
        <v>18.936524391973485</v>
      </c>
      <c r="F23">
        <f t="shared" si="2"/>
        <v>97.746209999999991</v>
      </c>
      <c r="G23" s="1">
        <f t="shared" si="3"/>
        <v>19.055139782446261</v>
      </c>
      <c r="H23" s="1">
        <f t="shared" si="4"/>
        <v>767.69693725339118</v>
      </c>
      <c r="I23" s="8">
        <f>(C23*0.74*60)/G23</f>
        <v>0.26597863137529537</v>
      </c>
      <c r="J23">
        <f t="shared" si="5"/>
        <v>0.31182572224143468</v>
      </c>
      <c r="K23" s="9">
        <f t="shared" si="6"/>
        <v>0.31182572224143468</v>
      </c>
      <c r="L23">
        <f t="shared" si="7"/>
        <v>18.936524473829422</v>
      </c>
    </row>
    <row r="24" spans="1:12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>
        <f t="shared" si="1"/>
        <v>19.487564715217836</v>
      </c>
      <c r="F24">
        <f t="shared" si="2"/>
        <v>97.943439999999995</v>
      </c>
      <c r="G24" s="1">
        <f t="shared" si="3"/>
        <v>19.60963173502633</v>
      </c>
      <c r="H24" s="1">
        <f t="shared" si="4"/>
        <v>769.24597804928999</v>
      </c>
      <c r="I24" s="8">
        <f>(C24*0.74*60)/G24</f>
        <v>0.26592952231150091</v>
      </c>
      <c r="J24">
        <f t="shared" si="5"/>
        <v>0.31188330693211969</v>
      </c>
      <c r="K24" s="9">
        <f t="shared" si="6"/>
        <v>0.31188330693211969</v>
      </c>
      <c r="L24">
        <f t="shared" si="7"/>
        <v>19.487564799455726</v>
      </c>
    </row>
    <row r="25" spans="1:12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>
        <f t="shared" si="1"/>
        <v>20.12887613733859</v>
      </c>
      <c r="F25">
        <f t="shared" si="2"/>
        <v>98.572619999999986</v>
      </c>
      <c r="G25" s="1">
        <f t="shared" si="3"/>
        <v>20.25496023035307</v>
      </c>
      <c r="H25" s="1">
        <f t="shared" si="4"/>
        <v>774.18754620810739</v>
      </c>
      <c r="I25" s="8">
        <f>(C25*0.74*60)/G25</f>
        <v>0.26425230852732712</v>
      </c>
      <c r="J25">
        <f t="shared" si="5"/>
        <v>0.31386283545300736</v>
      </c>
      <c r="K25" s="9">
        <f t="shared" si="6"/>
        <v>0.31386283545300736</v>
      </c>
      <c r="L25">
        <f t="shared" si="7"/>
        <v>20.128876224348641</v>
      </c>
    </row>
    <row r="26" spans="1:12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>
        <f t="shared" si="1"/>
        <v>20.851369245430082</v>
      </c>
      <c r="F26">
        <f t="shared" si="2"/>
        <v>99.557954999999993</v>
      </c>
      <c r="G26" s="1">
        <f t="shared" si="3"/>
        <v>20.981978920877552</v>
      </c>
      <c r="H26" s="1">
        <f t="shared" si="4"/>
        <v>781.92634919257682</v>
      </c>
      <c r="I26" s="8">
        <f>(C26*0.74*60)/G26</f>
        <v>0.2656765608725935</v>
      </c>
      <c r="J26">
        <f t="shared" si="5"/>
        <v>0.31218026368974106</v>
      </c>
      <c r="K26" s="9">
        <f t="shared" si="6"/>
        <v>0.31218026368974106</v>
      </c>
      <c r="L26">
        <f t="shared" si="7"/>
        <v>20.851369335563213</v>
      </c>
    </row>
    <row r="27" spans="1:12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>
        <f t="shared" si="1"/>
        <v>21.49302632128105</v>
      </c>
      <c r="F27">
        <f t="shared" si="2"/>
        <v>100.118675</v>
      </c>
      <c r="G27" s="1">
        <f t="shared" si="3"/>
        <v>21.627655235054743</v>
      </c>
      <c r="H27" s="1">
        <f t="shared" si="4"/>
        <v>786.33023376934682</v>
      </c>
      <c r="I27" s="8">
        <f>(C27*0.74*60)/G27</f>
        <v>0.26246673244537838</v>
      </c>
      <c r="J27">
        <f t="shared" si="5"/>
        <v>0.31599806214164727</v>
      </c>
      <c r="K27" s="9">
        <f t="shared" si="6"/>
        <v>0.31599806214164727</v>
      </c>
      <c r="L27">
        <f t="shared" si="7"/>
        <v>21.493026414187845</v>
      </c>
    </row>
    <row r="28" spans="1:12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f t="shared" si="1"/>
        <v>22.187692170425152</v>
      </c>
      <c r="F28">
        <f t="shared" si="2"/>
        <v>100.89373999999999</v>
      </c>
      <c r="G28" s="1">
        <f t="shared" si="3"/>
        <v>22.326672361087819</v>
      </c>
      <c r="H28" s="1">
        <f t="shared" si="4"/>
        <v>792.4175800375275</v>
      </c>
      <c r="I28" s="8">
        <f>(C28*0.74*60)/G28</f>
        <v>0.26031465441887391</v>
      </c>
      <c r="J28">
        <f t="shared" si="5"/>
        <v>0.31861048704515949</v>
      </c>
      <c r="K28" s="9">
        <f t="shared" si="6"/>
        <v>0.31861048704515949</v>
      </c>
      <c r="L28">
        <f t="shared" si="7"/>
        <v>22.187692266334739</v>
      </c>
    </row>
    <row r="29" spans="1:12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>
        <f t="shared" si="1"/>
        <v>22.89909875516971</v>
      </c>
      <c r="F29">
        <f t="shared" si="2"/>
        <v>101.70710999999999</v>
      </c>
      <c r="G29" s="1">
        <f t="shared" si="3"/>
        <v>23.042535084038509</v>
      </c>
      <c r="H29" s="1">
        <f t="shared" si="4"/>
        <v>798.80577307185354</v>
      </c>
      <c r="I29" s="8">
        <f>(C29*0.74*60)/G29</f>
        <v>0.25887516187973753</v>
      </c>
      <c r="J29">
        <f t="shared" si="5"/>
        <v>0.3203821418291174</v>
      </c>
      <c r="K29" s="9">
        <f t="shared" si="6"/>
        <v>0.3203821418291174</v>
      </c>
      <c r="L29">
        <f t="shared" si="7"/>
        <v>22.89909885415446</v>
      </c>
    </row>
    <row r="30" spans="1:12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f t="shared" si="1"/>
        <v>23.496038479922742</v>
      </c>
      <c r="F30">
        <f t="shared" si="2"/>
        <v>101.986655</v>
      </c>
      <c r="G30" s="1">
        <f t="shared" si="3"/>
        <v>23.643213944710816</v>
      </c>
      <c r="H30" s="1">
        <f t="shared" si="4"/>
        <v>801.00131436521428</v>
      </c>
      <c r="I30" s="8">
        <f>(C30*0.74*60)/G30</f>
        <v>0.25858920933072743</v>
      </c>
      <c r="J30">
        <f t="shared" si="5"/>
        <v>0.32073642610242664</v>
      </c>
      <c r="K30" s="9">
        <f t="shared" si="6"/>
        <v>0.32073642610242664</v>
      </c>
      <c r="L30">
        <f t="shared" si="7"/>
        <v>23.496038581487852</v>
      </c>
    </row>
    <row r="31" spans="1:12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f t="shared" si="1"/>
        <v>24.201137950923361</v>
      </c>
      <c r="F31">
        <f t="shared" si="2"/>
        <v>102.71281999999999</v>
      </c>
      <c r="G31" s="1">
        <f t="shared" si="3"/>
        <v>24.352730047155713</v>
      </c>
      <c r="H31" s="1">
        <f t="shared" si="4"/>
        <v>806.70460093193253</v>
      </c>
      <c r="I31" s="8">
        <f>(C31*0.74*60)/G31</f>
        <v>0.25716295412766038</v>
      </c>
      <c r="J31">
        <f t="shared" si="5"/>
        <v>0.3225152670637676</v>
      </c>
      <c r="K31" s="9">
        <f t="shared" si="6"/>
        <v>0.3225152670637676</v>
      </c>
      <c r="L31">
        <f t="shared" si="7"/>
        <v>24.201138055536365</v>
      </c>
    </row>
    <row r="32" spans="1:12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>
        <f t="shared" si="1"/>
        <v>24.863000834336958</v>
      </c>
      <c r="F32">
        <f t="shared" si="2"/>
        <v>103.22789999999999</v>
      </c>
      <c r="G32" s="1">
        <f t="shared" si="3"/>
        <v>25.018738734874812</v>
      </c>
      <c r="H32" s="1">
        <f t="shared" si="4"/>
        <v>810.75002978733744</v>
      </c>
      <c r="I32" s="8">
        <f>(C32*0.74*60)/G32</f>
        <v>0.25723838712256342</v>
      </c>
      <c r="J32">
        <f t="shared" si="5"/>
        <v>0.32242069217248204</v>
      </c>
      <c r="K32" s="9">
        <f t="shared" si="6"/>
        <v>0.32242069217248204</v>
      </c>
      <c r="L32">
        <f t="shared" si="7"/>
        <v>24.863000941810963</v>
      </c>
    </row>
    <row r="33" spans="1:12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f t="shared" si="1"/>
        <v>25.435992303115022</v>
      </c>
      <c r="F33">
        <f t="shared" si="2"/>
        <v>103.35992999999999</v>
      </c>
      <c r="G33" s="1">
        <f t="shared" si="3"/>
        <v>25.595319331488579</v>
      </c>
      <c r="H33" s="1">
        <f t="shared" si="4"/>
        <v>811.78699098128618</v>
      </c>
      <c r="I33" s="8">
        <f>(C33*0.74*60)/G33</f>
        <v>0.25994362148139893</v>
      </c>
      <c r="J33">
        <f t="shared" si="5"/>
        <v>0.31906525867696561</v>
      </c>
      <c r="K33" s="9">
        <f t="shared" si="6"/>
        <v>0.31906525867696561</v>
      </c>
      <c r="L33">
        <f t="shared" si="7"/>
        <v>25.435992413065868</v>
      </c>
    </row>
    <row r="34" spans="1:12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>
        <f t="shared" si="1"/>
        <v>25.950145825816318</v>
      </c>
      <c r="F34">
        <f t="shared" si="2"/>
        <v>103.25234999999999</v>
      </c>
      <c r="G34" s="1">
        <f t="shared" si="3"/>
        <v>26.112693430447472</v>
      </c>
      <c r="H34" s="1">
        <f t="shared" si="4"/>
        <v>810.94205963806871</v>
      </c>
      <c r="I34" s="8">
        <f>(C34*0.74*60)/G34</f>
        <v>0.26133956721763796</v>
      </c>
      <c r="J34">
        <f t="shared" si="5"/>
        <v>0.31736097106306144</v>
      </c>
      <c r="K34" s="9">
        <f t="shared" si="6"/>
        <v>0.31736097106306144</v>
      </c>
      <c r="L34">
        <f t="shared" si="7"/>
        <v>25.950145937989671</v>
      </c>
    </row>
    <row r="35" spans="1:12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f t="shared" si="1"/>
        <v>26.461918178376127</v>
      </c>
      <c r="F35">
        <f t="shared" si="2"/>
        <v>103.13988000000001</v>
      </c>
      <c r="G35" s="1">
        <f t="shared" si="3"/>
        <v>26.627671443992131</v>
      </c>
      <c r="H35" s="1">
        <f t="shared" si="4"/>
        <v>810.05872232470506</v>
      </c>
      <c r="I35" s="8">
        <f>(C35*0.74*60)/G35</f>
        <v>0.25953677603902026</v>
      </c>
      <c r="J35">
        <f t="shared" si="5"/>
        <v>0.31956541995774912</v>
      </c>
      <c r="K35" s="9">
        <f t="shared" si="6"/>
        <v>0.31956541995774912</v>
      </c>
      <c r="L35">
        <f t="shared" si="7"/>
        <v>26.461918292761695</v>
      </c>
    </row>
    <row r="36" spans="1:12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f t="shared" si="1"/>
        <v>26.977633543858399</v>
      </c>
      <c r="F36">
        <f t="shared" si="2"/>
        <v>103.04697</v>
      </c>
      <c r="G36" s="1">
        <f t="shared" si="3"/>
        <v>27.146617168867884</v>
      </c>
      <c r="H36" s="1">
        <f t="shared" si="4"/>
        <v>809.32900889192638</v>
      </c>
      <c r="I36" s="8">
        <f>(C36*0.74*60)/G36</f>
        <v>0.26103583941672842</v>
      </c>
      <c r="J36">
        <f t="shared" si="5"/>
        <v>0.31773023587378962</v>
      </c>
      <c r="K36" s="9">
        <f t="shared" si="6"/>
        <v>0.31773023587378962</v>
      </c>
      <c r="L36">
        <f t="shared" si="7"/>
        <v>26.97763366047322</v>
      </c>
    </row>
    <row r="37" spans="1:12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f t="shared" si="1"/>
        <v>27.4738770825385</v>
      </c>
      <c r="F37">
        <f t="shared" si="2"/>
        <v>102.88478499999999</v>
      </c>
      <c r="G37" s="1">
        <f t="shared" si="3"/>
        <v>27.645969098501453</v>
      </c>
      <c r="H37" s="1">
        <f t="shared" si="4"/>
        <v>808.0552108820757</v>
      </c>
      <c r="I37" s="8">
        <f>(C37*0.74*60)/G37</f>
        <v>0.2611389737967742</v>
      </c>
      <c r="J37">
        <f t="shared" si="5"/>
        <v>0.31760475130738341</v>
      </c>
      <c r="K37" s="9">
        <f t="shared" si="6"/>
        <v>0.31760475130738341</v>
      </c>
      <c r="L37">
        <f t="shared" si="7"/>
        <v>27.473877201298411</v>
      </c>
    </row>
    <row r="38" spans="1:12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E38">
        <f t="shared" si="1"/>
        <v>27.995272264254321</v>
      </c>
      <c r="F38">
        <f t="shared" si="2"/>
        <v>102.821215</v>
      </c>
      <c r="G38" s="1">
        <f t="shared" si="3"/>
        <v>28.17063021708033</v>
      </c>
      <c r="H38" s="1">
        <f t="shared" si="4"/>
        <v>807.55593327017436</v>
      </c>
      <c r="I38" s="8">
        <f>(C38*0.74*60)/G38</f>
        <v>0.26486521396585633</v>
      </c>
      <c r="J38">
        <f t="shared" si="5"/>
        <v>0.31313654816174319</v>
      </c>
      <c r="K38" s="9">
        <f t="shared" si="6"/>
        <v>0.31313654816174319</v>
      </c>
      <c r="L38">
        <f t="shared" si="7"/>
        <v>27.995272385268041</v>
      </c>
    </row>
    <row r="39" spans="1:12" x14ac:dyDescent="0.3">
      <c r="A39" s="1">
        <v>125.84699999999999</v>
      </c>
      <c r="B39" s="1">
        <f t="shared" ref="B39:B70" si="8">B38+50</f>
        <v>2650</v>
      </c>
      <c r="C39" s="1">
        <v>0.17144999999999999</v>
      </c>
      <c r="D39" s="1">
        <v>1.28027</v>
      </c>
      <c r="E39">
        <f t="shared" si="1"/>
        <v>28.462625978816373</v>
      </c>
      <c r="F39">
        <f t="shared" si="2"/>
        <v>102.565305</v>
      </c>
      <c r="G39" s="1">
        <f t="shared" si="3"/>
        <v>28.640911361311847</v>
      </c>
      <c r="H39" s="1">
        <f t="shared" si="4"/>
        <v>805.54602083252064</v>
      </c>
      <c r="I39" s="8">
        <f>(C39*0.74*60)/G39</f>
        <v>0.26578693338239245</v>
      </c>
      <c r="J39">
        <f t="shared" si="5"/>
        <v>0.31205062556654733</v>
      </c>
      <c r="K39" s="9">
        <f t="shared" si="6"/>
        <v>0.31205062556654733</v>
      </c>
      <c r="L39">
        <f t="shared" si="7"/>
        <v>28.462626101850294</v>
      </c>
    </row>
    <row r="40" spans="1:12" x14ac:dyDescent="0.3">
      <c r="A40" s="1">
        <v>124.911</v>
      </c>
      <c r="B40" s="1">
        <f t="shared" si="8"/>
        <v>2700</v>
      </c>
      <c r="C40" s="1">
        <v>0.17465</v>
      </c>
      <c r="D40" s="1">
        <v>1.2837099999999999</v>
      </c>
      <c r="E40">
        <f t="shared" si="1"/>
        <v>28.783968730007185</v>
      </c>
      <c r="F40">
        <f t="shared" si="2"/>
        <v>101.802465</v>
      </c>
      <c r="G40" s="1">
        <f t="shared" si="3"/>
        <v>28.964266952616249</v>
      </c>
      <c r="H40" s="1">
        <f t="shared" si="4"/>
        <v>799.55468948970554</v>
      </c>
      <c r="I40" s="8">
        <f>(C40*0.74*60)/G40</f>
        <v>0.2677250562800646</v>
      </c>
      <c r="J40">
        <f t="shared" si="5"/>
        <v>0.30979161973778102</v>
      </c>
      <c r="K40" s="9">
        <f t="shared" si="6"/>
        <v>0.30979161973778102</v>
      </c>
      <c r="L40">
        <f t="shared" si="7"/>
        <v>28.78396885443016</v>
      </c>
    </row>
    <row r="41" spans="1:12" x14ac:dyDescent="0.3">
      <c r="A41" s="1">
        <v>123.92700000000001</v>
      </c>
      <c r="B41" s="1">
        <f t="shared" si="8"/>
        <v>2750</v>
      </c>
      <c r="C41" s="1">
        <v>0.1784</v>
      </c>
      <c r="D41" s="1">
        <v>1.2811999999999999</v>
      </c>
      <c r="E41">
        <f t="shared" si="1"/>
        <v>29.086057288225959</v>
      </c>
      <c r="F41">
        <f t="shared" si="2"/>
        <v>101.000505</v>
      </c>
      <c r="G41" s="1">
        <f t="shared" si="3"/>
        <v>29.268247745732449</v>
      </c>
      <c r="H41" s="1">
        <f t="shared" si="4"/>
        <v>793.25611038572072</v>
      </c>
      <c r="I41" s="8">
        <f>(C41*0.74*60)/G41</f>
        <v>0.27063321551782821</v>
      </c>
      <c r="J41">
        <f t="shared" si="5"/>
        <v>0.30646267373609248</v>
      </c>
      <c r="K41" s="9">
        <f t="shared" si="6"/>
        <v>0.30646267373609248</v>
      </c>
      <c r="L41">
        <f t="shared" si="7"/>
        <v>29.086057413954759</v>
      </c>
    </row>
    <row r="42" spans="1:12" x14ac:dyDescent="0.3">
      <c r="A42" s="1">
        <v>123.68899999999999</v>
      </c>
      <c r="B42" s="1">
        <f t="shared" si="8"/>
        <v>2800</v>
      </c>
      <c r="C42" s="1">
        <v>0.18004999999999999</v>
      </c>
      <c r="D42" s="1">
        <v>1.2744800000000001</v>
      </c>
      <c r="E42">
        <f t="shared" si="1"/>
        <v>29.558019719190884</v>
      </c>
      <c r="F42">
        <f t="shared" si="2"/>
        <v>100.80653499999998</v>
      </c>
      <c r="G42" s="1">
        <f t="shared" si="3"/>
        <v>29.74316647463667</v>
      </c>
      <c r="H42" s="1">
        <f t="shared" si="4"/>
        <v>791.73267356991926</v>
      </c>
      <c r="I42" s="8">
        <f>(C42*0.74*60)/G42</f>
        <v>0.26877501448331093</v>
      </c>
      <c r="J42">
        <f t="shared" si="5"/>
        <v>0.30858143190441439</v>
      </c>
      <c r="K42" s="9">
        <f t="shared" si="6"/>
        <v>0.30858143190441439</v>
      </c>
      <c r="L42">
        <f t="shared" si="7"/>
        <v>29.558019846959809</v>
      </c>
    </row>
    <row r="43" spans="1:12" x14ac:dyDescent="0.3">
      <c r="A43" s="1">
        <v>123.389</v>
      </c>
      <c r="B43" s="1">
        <f t="shared" si="8"/>
        <v>2850</v>
      </c>
      <c r="C43" s="1">
        <v>0.18310000000000001</v>
      </c>
      <c r="D43" s="1">
        <v>1.2603599999999999</v>
      </c>
      <c r="E43">
        <f t="shared" si="1"/>
        <v>30.012870156845125</v>
      </c>
      <c r="F43">
        <f t="shared" si="2"/>
        <v>100.56203499999999</v>
      </c>
      <c r="G43" s="1">
        <f t="shared" si="3"/>
        <v>30.200866023413536</v>
      </c>
      <c r="H43" s="1">
        <f t="shared" si="4"/>
        <v>789.81237506260675</v>
      </c>
      <c r="I43" s="8">
        <f>(C43*0.74*60)/G43</f>
        <v>0.26918565824229718</v>
      </c>
      <c r="J43">
        <f t="shared" si="5"/>
        <v>0.30811068974089045</v>
      </c>
      <c r="K43" s="9">
        <f t="shared" si="6"/>
        <v>0.30811068974089045</v>
      </c>
      <c r="L43">
        <f t="shared" si="7"/>
        <v>30.01287028658021</v>
      </c>
    </row>
    <row r="44" spans="1:12" x14ac:dyDescent="0.3">
      <c r="A44" s="1">
        <v>122.51900000000001</v>
      </c>
      <c r="B44" s="1">
        <f t="shared" si="8"/>
        <v>2900</v>
      </c>
      <c r="C44" s="1">
        <v>0.18790000000000001</v>
      </c>
      <c r="D44" s="1">
        <v>1.2531000000000001</v>
      </c>
      <c r="E44">
        <f t="shared" si="1"/>
        <v>30.324082266609608</v>
      </c>
      <c r="F44">
        <f t="shared" si="2"/>
        <v>99.852985000000004</v>
      </c>
      <c r="G44" s="1">
        <f t="shared" si="3"/>
        <v>30.51402751655775</v>
      </c>
      <c r="H44" s="1">
        <f t="shared" si="4"/>
        <v>784.24350939140061</v>
      </c>
      <c r="I44" s="8">
        <f>(C44*0.74*60)/G44</f>
        <v>0.27340736962608392</v>
      </c>
      <c r="J44">
        <f t="shared" si="5"/>
        <v>0.30335312081316024</v>
      </c>
      <c r="K44" s="9">
        <f t="shared" si="6"/>
        <v>0.30335312081316024</v>
      </c>
      <c r="L44">
        <f t="shared" si="7"/>
        <v>30.324082397689946</v>
      </c>
    </row>
    <row r="45" spans="1:12" x14ac:dyDescent="0.3">
      <c r="A45" s="1">
        <v>121.837</v>
      </c>
      <c r="B45" s="1">
        <f t="shared" si="8"/>
        <v>2950</v>
      </c>
      <c r="C45" s="1">
        <v>0.19255</v>
      </c>
      <c r="D45" s="1">
        <v>1.23943</v>
      </c>
      <c r="E45">
        <f t="shared" si="1"/>
        <v>30.675202446559016</v>
      </c>
      <c r="F45">
        <f t="shared" si="2"/>
        <v>99.297154999999989</v>
      </c>
      <c r="G45" s="1">
        <f t="shared" si="3"/>
        <v>30.867347057719673</v>
      </c>
      <c r="H45" s="1">
        <f t="shared" si="4"/>
        <v>779.8780307847768</v>
      </c>
      <c r="I45" s="8">
        <f>(C45*0.74*60)/G45</f>
        <v>0.27696646504844052</v>
      </c>
      <c r="J45">
        <f t="shared" si="5"/>
        <v>0.2994549495906807</v>
      </c>
      <c r="K45" s="9">
        <f t="shared" si="6"/>
        <v>0.2994549495906807</v>
      </c>
      <c r="L45">
        <f t="shared" si="7"/>
        <v>30.67520257915713</v>
      </c>
    </row>
    <row r="46" spans="1:12" x14ac:dyDescent="0.3">
      <c r="A46" s="1">
        <v>121.709</v>
      </c>
      <c r="B46" s="1">
        <f t="shared" si="8"/>
        <v>3000</v>
      </c>
      <c r="C46" s="1">
        <v>0.19900000000000001</v>
      </c>
      <c r="D46" s="1">
        <v>1.2273499999999999</v>
      </c>
      <c r="E46">
        <f t="shared" si="1"/>
        <v>31.162348037673439</v>
      </c>
      <c r="F46">
        <f t="shared" si="2"/>
        <v>99.192835000000002</v>
      </c>
      <c r="G46" s="1">
        <f t="shared" si="3"/>
        <v>31.357544051684538</v>
      </c>
      <c r="H46" s="1">
        <f t="shared" si="4"/>
        <v>779.0587034216569</v>
      </c>
      <c r="I46" s="8">
        <f>(C46*0.74*60)/G46</f>
        <v>0.28176951566860187</v>
      </c>
      <c r="J46">
        <f t="shared" si="5"/>
        <v>0.29435043259589855</v>
      </c>
      <c r="K46" s="9">
        <f t="shared" si="6"/>
        <v>0.29435043259589855</v>
      </c>
      <c r="L46">
        <f t="shared" si="7"/>
        <v>31.162348172377314</v>
      </c>
    </row>
    <row r="47" spans="1:12" x14ac:dyDescent="0.3">
      <c r="A47" s="1">
        <v>121.123</v>
      </c>
      <c r="B47" s="1">
        <f t="shared" si="8"/>
        <v>3050</v>
      </c>
      <c r="C47" s="1">
        <v>0.20605000000000001</v>
      </c>
      <c r="D47" s="1">
        <v>1.2193000000000001</v>
      </c>
      <c r="E47">
        <f t="shared" si="1"/>
        <v>31.529180526692667</v>
      </c>
      <c r="F47">
        <f t="shared" si="2"/>
        <v>98.715244999999996</v>
      </c>
      <c r="G47" s="1">
        <f t="shared" si="3"/>
        <v>31.726674321332485</v>
      </c>
      <c r="H47" s="1">
        <f t="shared" si="4"/>
        <v>775.30772033737321</v>
      </c>
      <c r="I47" s="8">
        <f>(C47*0.74*60)/G47</f>
        <v>0.28835735845936489</v>
      </c>
      <c r="J47">
        <f t="shared" si="5"/>
        <v>0.28762567139786543</v>
      </c>
      <c r="K47" s="9">
        <f t="shared" si="6"/>
        <v>0.28762567139786543</v>
      </c>
      <c r="L47">
        <f t="shared" si="7"/>
        <v>31.529180662982231</v>
      </c>
    </row>
    <row r="48" spans="1:12" x14ac:dyDescent="0.3">
      <c r="A48" s="1">
        <v>121.124</v>
      </c>
      <c r="B48" s="1">
        <f t="shared" si="8"/>
        <v>3100</v>
      </c>
      <c r="C48" s="1">
        <v>0.21004999999999999</v>
      </c>
      <c r="D48" s="1">
        <v>1.20692</v>
      </c>
      <c r="E48">
        <f t="shared" si="1"/>
        <v>32.04631691306583</v>
      </c>
      <c r="F48">
        <f t="shared" si="2"/>
        <v>98.716059999999985</v>
      </c>
      <c r="G48" s="1">
        <f t="shared" si="3"/>
        <v>32.247049968148993</v>
      </c>
      <c r="H48" s="1">
        <f t="shared" si="4"/>
        <v>775.31412133239735</v>
      </c>
      <c r="I48" s="8">
        <f>(C48*0.74*60)/G48</f>
        <v>0.28921157157667693</v>
      </c>
      <c r="J48">
        <f t="shared" si="5"/>
        <v>0.28677614238336474</v>
      </c>
      <c r="K48" s="9">
        <f t="shared" si="6"/>
        <v>0.28677614238336474</v>
      </c>
      <c r="L48">
        <f t="shared" si="7"/>
        <v>32.04631705159079</v>
      </c>
    </row>
    <row r="49" spans="1:12" x14ac:dyDescent="0.3">
      <c r="A49" s="1">
        <v>120.851</v>
      </c>
      <c r="B49" s="1">
        <f t="shared" si="8"/>
        <v>3150</v>
      </c>
      <c r="C49" s="1">
        <v>0.21604999999999999</v>
      </c>
      <c r="D49" s="1">
        <v>1.1927399999999999</v>
      </c>
      <c r="E49">
        <f t="shared" si="1"/>
        <v>32.489799183592964</v>
      </c>
      <c r="F49">
        <f t="shared" si="2"/>
        <v>98.49356499999999</v>
      </c>
      <c r="G49" s="1">
        <f t="shared" si="3"/>
        <v>32.693310141399849</v>
      </c>
      <c r="H49" s="1">
        <f t="shared" si="4"/>
        <v>773.56664969074313</v>
      </c>
      <c r="I49" s="8">
        <f>(C49*0.74*60)/G49</f>
        <v>0.29341232070143836</v>
      </c>
      <c r="J49">
        <f t="shared" si="5"/>
        <v>0.28267040263038012</v>
      </c>
      <c r="K49" s="9">
        <f t="shared" si="6"/>
        <v>0.28267040263038012</v>
      </c>
      <c r="L49">
        <f t="shared" si="7"/>
        <v>32.489799324034941</v>
      </c>
    </row>
    <row r="50" spans="1:12" x14ac:dyDescent="0.3">
      <c r="A50" s="1">
        <v>120.596</v>
      </c>
      <c r="B50" s="1">
        <f t="shared" si="8"/>
        <v>3200</v>
      </c>
      <c r="C50" s="1">
        <v>0.21795</v>
      </c>
      <c r="D50" s="1">
        <v>1.1848099999999999</v>
      </c>
      <c r="E50">
        <f t="shared" si="1"/>
        <v>32.935867456101718</v>
      </c>
      <c r="F50">
        <f t="shared" si="2"/>
        <v>98.28573999999999</v>
      </c>
      <c r="G50" s="1">
        <f t="shared" si="3"/>
        <v>33.142172514939283</v>
      </c>
      <c r="H50" s="1">
        <f t="shared" si="4"/>
        <v>771.93439595952748</v>
      </c>
      <c r="I50" s="8">
        <f>(C50*0.74*60)/G50</f>
        <v>0.2919838763025559</v>
      </c>
      <c r="J50">
        <f t="shared" si="5"/>
        <v>0.28405328362531834</v>
      </c>
      <c r="K50" s="9">
        <f t="shared" si="6"/>
        <v>0.28405328362531834</v>
      </c>
      <c r="L50">
        <f t="shared" si="7"/>
        <v>32.935867598471887</v>
      </c>
    </row>
    <row r="51" spans="1:12" x14ac:dyDescent="0.3">
      <c r="A51" s="1">
        <v>120.84</v>
      </c>
      <c r="B51" s="1">
        <f t="shared" si="8"/>
        <v>3250</v>
      </c>
      <c r="C51" s="1">
        <v>0.22305</v>
      </c>
      <c r="D51" s="1">
        <v>1.17378</v>
      </c>
      <c r="E51">
        <f t="shared" si="1"/>
        <v>33.518170238945594</v>
      </c>
      <c r="F51">
        <f t="shared" si="2"/>
        <v>98.4846</v>
      </c>
      <c r="G51" s="1">
        <f t="shared" si="3"/>
        <v>33.72812275021586</v>
      </c>
      <c r="H51" s="1">
        <f t="shared" si="4"/>
        <v>773.49623874547501</v>
      </c>
      <c r="I51" s="8">
        <f>(C51*0.74*60)/G51</f>
        <v>0.2936249987389713</v>
      </c>
      <c r="J51">
        <f t="shared" si="5"/>
        <v>0.28246565921017319</v>
      </c>
      <c r="K51" s="9">
        <f t="shared" si="6"/>
        <v>0.28246565921017319</v>
      </c>
      <c r="L51">
        <f t="shared" si="7"/>
        <v>33.51817038383286</v>
      </c>
    </row>
    <row r="52" spans="1:12" x14ac:dyDescent="0.3">
      <c r="A52" s="1">
        <v>121.633</v>
      </c>
      <c r="B52" s="1">
        <f t="shared" si="8"/>
        <v>3300</v>
      </c>
      <c r="C52" s="1">
        <v>0.22550000000000001</v>
      </c>
      <c r="D52" s="1">
        <v>1.1611800000000001</v>
      </c>
      <c r="E52">
        <f t="shared" si="1"/>
        <v>34.257177914147405</v>
      </c>
      <c r="F52">
        <f t="shared" si="2"/>
        <v>99.130894999999995</v>
      </c>
      <c r="G52" s="1">
        <f t="shared" si="3"/>
        <v>34.4717594524842</v>
      </c>
      <c r="H52" s="1">
        <f t="shared" si="4"/>
        <v>778.5722277998043</v>
      </c>
      <c r="I52" s="8">
        <f>(C52*0.74*60)/G52</f>
        <v>0.29044644540992448</v>
      </c>
      <c r="J52">
        <f t="shared" si="5"/>
        <v>0.28555687335864288</v>
      </c>
      <c r="K52" s="9">
        <f t="shared" si="6"/>
        <v>0.28555687335864288</v>
      </c>
      <c r="L52">
        <f t="shared" si="7"/>
        <v>34.257178062229144</v>
      </c>
    </row>
    <row r="53" spans="1:12" x14ac:dyDescent="0.3">
      <c r="A53" s="1">
        <v>122.181</v>
      </c>
      <c r="B53" s="1">
        <f t="shared" si="8"/>
        <v>3350</v>
      </c>
      <c r="C53" s="1">
        <v>0.22850000000000001</v>
      </c>
      <c r="D53" s="1">
        <v>1.1510400000000001</v>
      </c>
      <c r="E53">
        <f t="shared" si="1"/>
        <v>34.93290535273966</v>
      </c>
      <c r="F53">
        <f t="shared" si="2"/>
        <v>99.577514999999991</v>
      </c>
      <c r="G53" s="1">
        <f t="shared" si="3"/>
        <v>35.151719540760354</v>
      </c>
      <c r="H53" s="1">
        <f t="shared" si="4"/>
        <v>782.07997307316191</v>
      </c>
      <c r="I53" s="8">
        <f>(C53*0.74*60)/G53</f>
        <v>0.28861745975857173</v>
      </c>
      <c r="J53">
        <f t="shared" si="5"/>
        <v>0.28736646389573306</v>
      </c>
      <c r="K53" s="9">
        <f t="shared" si="6"/>
        <v>0.28736646389573306</v>
      </c>
      <c r="L53">
        <f t="shared" si="7"/>
        <v>34.932905503742333</v>
      </c>
    </row>
    <row r="54" spans="1:12" x14ac:dyDescent="0.3">
      <c r="A54" s="1">
        <v>122.93300000000001</v>
      </c>
      <c r="B54" s="1">
        <f t="shared" si="8"/>
        <v>3400</v>
      </c>
      <c r="C54" s="1">
        <v>0.23419999999999999</v>
      </c>
      <c r="D54" s="1">
        <v>1.14117</v>
      </c>
      <c r="E54">
        <f t="shared" si="1"/>
        <v>35.672506186811852</v>
      </c>
      <c r="F54">
        <f t="shared" si="2"/>
        <v>100.190395</v>
      </c>
      <c r="G54" s="1">
        <f t="shared" si="3"/>
        <v>35.89595311735232</v>
      </c>
      <c r="H54" s="1">
        <f t="shared" si="4"/>
        <v>786.8935213314918</v>
      </c>
      <c r="I54" s="8">
        <f>(C54*0.74*60)/G54</f>
        <v>0.28968390854548198</v>
      </c>
      <c r="J54">
        <f t="shared" si="5"/>
        <v>0.2863085466011237</v>
      </c>
      <c r="K54" s="9">
        <f t="shared" si="6"/>
        <v>0.2863085466011237</v>
      </c>
      <c r="L54">
        <f t="shared" si="7"/>
        <v>35.672506341011548</v>
      </c>
    </row>
    <row r="55" spans="1:12" x14ac:dyDescent="0.3">
      <c r="A55" s="1">
        <v>123.47499999999999</v>
      </c>
      <c r="B55" s="1">
        <f t="shared" si="8"/>
        <v>3450</v>
      </c>
      <c r="C55" s="1">
        <v>0.23605000000000001</v>
      </c>
      <c r="D55" s="1">
        <v>1.12669</v>
      </c>
      <c r="E55">
        <f t="shared" si="1"/>
        <v>36.35669147346939</v>
      </c>
      <c r="F55">
        <f t="shared" si="2"/>
        <v>100.63212499999999</v>
      </c>
      <c r="G55" s="1">
        <f t="shared" si="3"/>
        <v>36.584424032314864</v>
      </c>
      <c r="H55" s="1">
        <f t="shared" si="4"/>
        <v>790.36286063470311</v>
      </c>
      <c r="I55" s="8">
        <f>(C55*0.74*60)/G55</f>
        <v>0.28647765482770793</v>
      </c>
      <c r="J55">
        <f t="shared" si="5"/>
        <v>0.28951290766210219</v>
      </c>
      <c r="K55" s="9">
        <f t="shared" si="6"/>
        <v>0.28951290766210219</v>
      </c>
      <c r="L55">
        <f t="shared" si="7"/>
        <v>36.356691630626585</v>
      </c>
    </row>
    <row r="56" spans="1:12" x14ac:dyDescent="0.3">
      <c r="A56" s="1">
        <v>123.428</v>
      </c>
      <c r="B56" s="1">
        <f t="shared" si="8"/>
        <v>3500</v>
      </c>
      <c r="C56" s="1">
        <v>0.24195</v>
      </c>
      <c r="D56" s="1">
        <v>1.11975</v>
      </c>
      <c r="E56">
        <f t="shared" si="1"/>
        <v>36.86956052983988</v>
      </c>
      <c r="F56">
        <f t="shared" si="2"/>
        <v>100.59381999999999</v>
      </c>
      <c r="G56" s="1">
        <f t="shared" si="3"/>
        <v>37.100505619249226</v>
      </c>
      <c r="H56" s="1">
        <f t="shared" si="4"/>
        <v>790.06201386855741</v>
      </c>
      <c r="I56" s="8">
        <f>(C56*0.74*60)/G56</f>
        <v>0.28955346620468481</v>
      </c>
      <c r="J56">
        <f t="shared" si="5"/>
        <v>0.28643752712240156</v>
      </c>
      <c r="K56" s="9">
        <f t="shared" si="6"/>
        <v>0.28643752712240156</v>
      </c>
      <c r="L56">
        <f t="shared" si="7"/>
        <v>36.869560689214033</v>
      </c>
    </row>
    <row r="57" spans="1:12" x14ac:dyDescent="0.3">
      <c r="A57" s="1">
        <v>124.205</v>
      </c>
      <c r="B57" s="1">
        <f t="shared" si="8"/>
        <v>3550</v>
      </c>
      <c r="C57" s="1">
        <v>0.24545</v>
      </c>
      <c r="D57" s="1">
        <v>1.10622</v>
      </c>
      <c r="E57">
        <f t="shared" si="1"/>
        <v>37.631684331666136</v>
      </c>
      <c r="F57">
        <f t="shared" si="2"/>
        <v>101.22707499999999</v>
      </c>
      <c r="G57" s="1">
        <f t="shared" si="3"/>
        <v>37.867403243899091</v>
      </c>
      <c r="H57" s="1">
        <f t="shared" si="4"/>
        <v>795.03558700249675</v>
      </c>
      <c r="I57" s="8">
        <f>(C57*0.74*60)/G57</f>
        <v>0.28779316949217526</v>
      </c>
      <c r="J57">
        <f t="shared" si="5"/>
        <v>0.28818953200223468</v>
      </c>
      <c r="K57" s="9">
        <f t="shared" si="6"/>
        <v>0.28818953200223468</v>
      </c>
      <c r="L57">
        <f t="shared" si="7"/>
        <v>37.631684494334678</v>
      </c>
    </row>
    <row r="58" spans="1:12" x14ac:dyDescent="0.3">
      <c r="A58" s="1">
        <v>124.066</v>
      </c>
      <c r="B58" s="1">
        <f t="shared" si="8"/>
        <v>3600</v>
      </c>
      <c r="C58" s="1">
        <v>0.25505</v>
      </c>
      <c r="D58" s="1">
        <v>1.09697</v>
      </c>
      <c r="E58">
        <f t="shared" si="1"/>
        <v>38.119000615980667</v>
      </c>
      <c r="F58">
        <f t="shared" si="2"/>
        <v>101.11378999999999</v>
      </c>
      <c r="G58" s="1">
        <f t="shared" si="3"/>
        <v>38.357772000259246</v>
      </c>
      <c r="H58" s="1">
        <f t="shared" si="4"/>
        <v>794.14584869410874</v>
      </c>
      <c r="I58" s="8">
        <f>(C58*0.74*60)/G58</f>
        <v>0.29522621908080227</v>
      </c>
      <c r="J58">
        <f t="shared" si="5"/>
        <v>0.28093364839892387</v>
      </c>
      <c r="K58" s="9">
        <f t="shared" si="6"/>
        <v>0.28093364839892387</v>
      </c>
      <c r="L58">
        <f t="shared" si="7"/>
        <v>38.119000780755698</v>
      </c>
    </row>
    <row r="59" spans="1:12" x14ac:dyDescent="0.3">
      <c r="A59" s="1">
        <v>123.967</v>
      </c>
      <c r="B59" s="1">
        <f t="shared" si="8"/>
        <v>3650</v>
      </c>
      <c r="C59" s="1">
        <v>0.25755</v>
      </c>
      <c r="D59" s="1">
        <v>1.0940099999999999</v>
      </c>
      <c r="E59">
        <f t="shared" si="1"/>
        <v>38.61759118616223</v>
      </c>
      <c r="F59">
        <f t="shared" si="2"/>
        <v>101.03310499999999</v>
      </c>
      <c r="G59" s="1">
        <f t="shared" si="3"/>
        <v>38.859485662827986</v>
      </c>
      <c r="H59" s="1">
        <f t="shared" si="4"/>
        <v>793.51215018669564</v>
      </c>
      <c r="I59" s="8">
        <f>(C59*0.74*60)/G59</f>
        <v>0.29427100757894609</v>
      </c>
      <c r="J59">
        <f t="shared" si="5"/>
        <v>0.28184556647884923</v>
      </c>
      <c r="K59" s="9">
        <f t="shared" si="6"/>
        <v>0.28184556647884923</v>
      </c>
      <c r="L59">
        <f t="shared" si="7"/>
        <v>38.617591353092507</v>
      </c>
    </row>
    <row r="60" spans="1:12" x14ac:dyDescent="0.3">
      <c r="A60" s="1">
        <v>123.815</v>
      </c>
      <c r="B60" s="1">
        <f t="shared" si="8"/>
        <v>3700</v>
      </c>
      <c r="C60" s="1">
        <v>0.26445000000000002</v>
      </c>
      <c r="D60" s="1">
        <v>1.09659</v>
      </c>
      <c r="E60">
        <f t="shared" si="1"/>
        <v>39.098600356732824</v>
      </c>
      <c r="F60">
        <f t="shared" si="2"/>
        <v>100.90922499999999</v>
      </c>
      <c r="G60" s="1">
        <f t="shared" si="3"/>
        <v>39.343507798682346</v>
      </c>
      <c r="H60" s="1">
        <f t="shared" si="4"/>
        <v>792.53919894299054</v>
      </c>
      <c r="I60" s="8">
        <f>(C60*0.74*60)/G60</f>
        <v>0.29843754807224482</v>
      </c>
      <c r="J60">
        <f t="shared" si="5"/>
        <v>0.27791066963635619</v>
      </c>
      <c r="K60" s="9">
        <f t="shared" si="6"/>
        <v>0.27791066963635619</v>
      </c>
      <c r="L60">
        <f t="shared" si="7"/>
        <v>39.098600525742327</v>
      </c>
    </row>
    <row r="61" spans="1:12" x14ac:dyDescent="0.3">
      <c r="A61" s="1">
        <v>123.767</v>
      </c>
      <c r="B61" s="1">
        <f t="shared" si="8"/>
        <v>3750</v>
      </c>
      <c r="C61" s="1">
        <v>0.2651</v>
      </c>
      <c r="D61" s="1">
        <v>1.0980799999999999</v>
      </c>
      <c r="E61">
        <f t="shared" si="1"/>
        <v>39.611597433003396</v>
      </c>
      <c r="F61">
        <f t="shared" si="2"/>
        <v>100.870105</v>
      </c>
      <c r="G61" s="1">
        <f t="shared" si="3"/>
        <v>39.859718207413174</v>
      </c>
      <c r="H61" s="1">
        <f t="shared" si="4"/>
        <v>792.23195118182059</v>
      </c>
      <c r="I61" s="8">
        <f>(C61*0.74*60)/G61</f>
        <v>0.29529661847461114</v>
      </c>
      <c r="J61">
        <f t="shared" si="5"/>
        <v>0.28086667317025393</v>
      </c>
      <c r="K61" s="9">
        <f t="shared" si="6"/>
        <v>0.28086667317025393</v>
      </c>
      <c r="L61">
        <f t="shared" si="7"/>
        <v>39.611597604230404</v>
      </c>
    </row>
    <row r="62" spans="1:12" x14ac:dyDescent="0.3">
      <c r="A62" s="1">
        <v>123.509</v>
      </c>
      <c r="B62" s="1">
        <f t="shared" si="8"/>
        <v>3800</v>
      </c>
      <c r="C62" s="1">
        <v>0.26929999999999998</v>
      </c>
      <c r="D62" s="1">
        <v>1.09907</v>
      </c>
      <c r="E62">
        <f t="shared" si="1"/>
        <v>40.056078258751157</v>
      </c>
      <c r="F62">
        <f t="shared" si="2"/>
        <v>100.65983499999999</v>
      </c>
      <c r="G62" s="1">
        <f t="shared" si="3"/>
        <v>40.306983190676455</v>
      </c>
      <c r="H62" s="1">
        <f t="shared" si="4"/>
        <v>790.58049446553184</v>
      </c>
      <c r="I62" s="8">
        <f>(C62*0.74*60)/G62</f>
        <v>0.29664636381831211</v>
      </c>
      <c r="J62">
        <f t="shared" si="5"/>
        <v>0.27958872565243265</v>
      </c>
      <c r="K62" s="9">
        <f t="shared" si="6"/>
        <v>0.27958872565243265</v>
      </c>
      <c r="L62">
        <f t="shared" si="7"/>
        <v>40.056078431899493</v>
      </c>
    </row>
    <row r="63" spans="1:12" x14ac:dyDescent="0.3">
      <c r="A63" s="1">
        <v>122.672</v>
      </c>
      <c r="B63" s="1">
        <f t="shared" si="8"/>
        <v>3850</v>
      </c>
      <c r="C63" s="1">
        <v>0.27374999999999999</v>
      </c>
      <c r="D63" s="1">
        <v>1.1053299999999999</v>
      </c>
      <c r="E63">
        <f t="shared" si="1"/>
        <v>40.308106768708647</v>
      </c>
      <c r="F63">
        <f t="shared" si="2"/>
        <v>99.977679999999992</v>
      </c>
      <c r="G63" s="1">
        <f t="shared" si="3"/>
        <v>40.560590367315335</v>
      </c>
      <c r="H63" s="1">
        <f t="shared" si="4"/>
        <v>785.22286163012984</v>
      </c>
      <c r="I63" s="8">
        <f>(C63*0.74*60)/G63</f>
        <v>0.29966279804927048</v>
      </c>
      <c r="J63">
        <f t="shared" si="5"/>
        <v>0.27677435894379188</v>
      </c>
      <c r="K63" s="9">
        <f t="shared" si="6"/>
        <v>0.27677435894379188</v>
      </c>
      <c r="L63">
        <f t="shared" si="7"/>
        <v>40.308106942946416</v>
      </c>
    </row>
    <row r="64" spans="1:12" x14ac:dyDescent="0.3">
      <c r="A64" s="1">
        <v>122.157</v>
      </c>
      <c r="B64" s="1">
        <f t="shared" si="8"/>
        <v>3900</v>
      </c>
      <c r="C64" s="1">
        <v>0.27589999999999998</v>
      </c>
      <c r="D64" s="1">
        <v>1.11704</v>
      </c>
      <c r="E64">
        <f t="shared" si="1"/>
        <v>40.660170028588645</v>
      </c>
      <c r="F64">
        <f t="shared" si="2"/>
        <v>99.557954999999993</v>
      </c>
      <c r="G64" s="1">
        <f t="shared" si="3"/>
        <v>40.914858895711212</v>
      </c>
      <c r="H64" s="1">
        <f t="shared" si="4"/>
        <v>781.92634919257682</v>
      </c>
      <c r="I64" s="8">
        <f>(C64*0.74*60)/G64</f>
        <v>0.29940125251865574</v>
      </c>
      <c r="J64">
        <f t="shared" si="5"/>
        <v>0.27701613848199202</v>
      </c>
      <c r="K64" s="9">
        <f t="shared" si="6"/>
        <v>0.27701613848199202</v>
      </c>
      <c r="L64">
        <f t="shared" si="7"/>
        <v>40.660170204348262</v>
      </c>
    </row>
    <row r="65" spans="1:12" x14ac:dyDescent="0.3">
      <c r="A65" s="1">
        <v>121.184</v>
      </c>
      <c r="B65" s="1">
        <f t="shared" si="8"/>
        <v>3950</v>
      </c>
      <c r="C65" s="1">
        <v>0.28284999999999999</v>
      </c>
      <c r="D65" s="1">
        <v>1.12259</v>
      </c>
      <c r="E65">
        <f t="shared" si="1"/>
        <v>40.853437404409419</v>
      </c>
      <c r="F65">
        <f t="shared" si="2"/>
        <v>98.764959999999988</v>
      </c>
      <c r="G65" s="1">
        <f t="shared" si="3"/>
        <v>41.109336867773095</v>
      </c>
      <c r="H65" s="1">
        <f t="shared" si="4"/>
        <v>775.6981810338599</v>
      </c>
      <c r="I65" s="8">
        <f>(C65*0.74*60)/G65</f>
        <v>0.30549118416563498</v>
      </c>
      <c r="J65">
        <f t="shared" si="5"/>
        <v>0.27149385359814804</v>
      </c>
      <c r="K65" s="9">
        <f t="shared" si="6"/>
        <v>0.27149385359814804</v>
      </c>
      <c r="L65">
        <f t="shared" si="7"/>
        <v>40.853437581004464</v>
      </c>
    </row>
    <row r="66" spans="1:12" x14ac:dyDescent="0.3">
      <c r="A66" s="1">
        <v>120.004</v>
      </c>
      <c r="B66" s="1">
        <f t="shared" si="8"/>
        <v>4000</v>
      </c>
      <c r="C66" s="1">
        <v>0.28455000000000003</v>
      </c>
      <c r="D66" s="1">
        <v>1.1246100000000001</v>
      </c>
      <c r="E66">
        <f t="shared" si="1"/>
        <v>40.967733571200853</v>
      </c>
      <c r="F66">
        <f t="shared" si="2"/>
        <v>97.803259999999995</v>
      </c>
      <c r="G66" s="1">
        <f t="shared" si="3"/>
        <v>41.224348967656205</v>
      </c>
      <c r="H66" s="1">
        <f t="shared" si="4"/>
        <v>768.14500690509738</v>
      </c>
      <c r="I66" s="8">
        <f>(C66*0.74*60)/G66</f>
        <v>0.30646984892138374</v>
      </c>
      <c r="J66">
        <f t="shared" si="5"/>
        <v>0.2706268793530337</v>
      </c>
      <c r="K66" s="9">
        <f t="shared" si="6"/>
        <v>0.2706268793530337</v>
      </c>
      <c r="L66">
        <f t="shared" si="7"/>
        <v>40.967733748289959</v>
      </c>
    </row>
    <row r="67" spans="1:12" x14ac:dyDescent="0.3">
      <c r="A67" s="1">
        <v>118.73399999999999</v>
      </c>
      <c r="B67" s="1">
        <f t="shared" si="8"/>
        <v>4050</v>
      </c>
      <c r="C67" s="1">
        <v>0.28710000000000002</v>
      </c>
      <c r="D67" s="1">
        <v>1.1222000000000001</v>
      </c>
      <c r="E67">
        <f t="shared" si="1"/>
        <v>41.040850003466545</v>
      </c>
      <c r="F67">
        <f t="shared" si="2"/>
        <v>96.768209999999996</v>
      </c>
      <c r="G67" s="1">
        <f t="shared" si="3"/>
        <v>41.297923389676704</v>
      </c>
      <c r="H67" s="1">
        <f t="shared" si="4"/>
        <v>760.01574322414126</v>
      </c>
      <c r="I67" s="8">
        <f>(C67*0.74*60)/G67</f>
        <v>0.30866539897709344</v>
      </c>
      <c r="J67">
        <f t="shared" si="5"/>
        <v>0.26870189889844059</v>
      </c>
      <c r="K67" s="9">
        <f t="shared" si="6"/>
        <v>0.26870189889844059</v>
      </c>
      <c r="L67">
        <f t="shared" si="7"/>
        <v>41.040850180871701</v>
      </c>
    </row>
    <row r="68" spans="1:12" x14ac:dyDescent="0.3">
      <c r="A68" s="1">
        <v>117.44199999999999</v>
      </c>
      <c r="B68" s="1">
        <f t="shared" si="8"/>
        <v>4100</v>
      </c>
      <c r="C68" s="1">
        <v>0.28894999999999998</v>
      </c>
      <c r="D68" s="1">
        <v>1.1239399999999999</v>
      </c>
      <c r="E68">
        <f t="shared" si="1"/>
        <v>41.095429154200637</v>
      </c>
      <c r="F68">
        <f t="shared" si="2"/>
        <v>95.715229999999991</v>
      </c>
      <c r="G68" s="1">
        <f t="shared" si="3"/>
        <v>41.352844415569187</v>
      </c>
      <c r="H68" s="1">
        <f t="shared" si="4"/>
        <v>751.74565765264867</v>
      </c>
      <c r="I68" s="8">
        <f>(C68*0.74*60)/G68</f>
        <v>0.3102417785599722</v>
      </c>
      <c r="J68">
        <f t="shared" si="5"/>
        <v>0.26733658894801948</v>
      </c>
      <c r="K68" s="9">
        <f t="shared" si="6"/>
        <v>0.26733658894801948</v>
      </c>
      <c r="L68">
        <f t="shared" si="7"/>
        <v>41.095429331841729</v>
      </c>
    </row>
    <row r="69" spans="1:12" x14ac:dyDescent="0.3">
      <c r="A69" s="1">
        <v>116.5</v>
      </c>
      <c r="B69" s="1">
        <f t="shared" si="8"/>
        <v>4150</v>
      </c>
      <c r="C69" s="1">
        <v>0.29304999999999998</v>
      </c>
      <c r="D69" s="1">
        <v>1.12233</v>
      </c>
      <c r="E69">
        <f t="shared" si="1"/>
        <v>41.262947460785327</v>
      </c>
      <c r="F69">
        <f t="shared" si="2"/>
        <v>94.947499999999991</v>
      </c>
      <c r="G69" s="1">
        <f t="shared" si="3"/>
        <v>41.52141203030228</v>
      </c>
      <c r="H69" s="1">
        <f t="shared" si="4"/>
        <v>745.71592033968739</v>
      </c>
      <c r="I69" s="8">
        <f>(C69*0.74*60)/G69</f>
        <v>0.31336651052484149</v>
      </c>
      <c r="J69">
        <f t="shared" si="5"/>
        <v>0.26467084402375846</v>
      </c>
      <c r="K69" s="9">
        <f t="shared" si="6"/>
        <v>0.26467084402375846</v>
      </c>
      <c r="L69">
        <f t="shared" si="7"/>
        <v>41.262947639150539</v>
      </c>
    </row>
    <row r="70" spans="1:12" x14ac:dyDescent="0.3">
      <c r="A70" s="1">
        <v>115.931</v>
      </c>
      <c r="B70" s="1">
        <f t="shared" si="8"/>
        <v>4200</v>
      </c>
      <c r="C70" s="1">
        <v>0.2949</v>
      </c>
      <c r="D70" s="1">
        <v>1.1217900000000001</v>
      </c>
      <c r="E70">
        <f t="shared" si="1"/>
        <v>41.556130101288538</v>
      </c>
      <c r="F70">
        <f t="shared" si="2"/>
        <v>94.483764999999991</v>
      </c>
      <c r="G70" s="1">
        <f t="shared" si="3"/>
        <v>41.81643112044447</v>
      </c>
      <c r="H70" s="1">
        <f t="shared" si="4"/>
        <v>742.07375417081801</v>
      </c>
      <c r="I70" s="8">
        <f>(C70*0.74*60)/G70</f>
        <v>0.31311997818002285</v>
      </c>
      <c r="J70">
        <f t="shared" si="5"/>
        <v>0.2648792303559292</v>
      </c>
      <c r="K70" s="9">
        <f t="shared" si="6"/>
        <v>0.2648792303559292</v>
      </c>
      <c r="L70">
        <f t="shared" si="7"/>
        <v>41.556130280921074</v>
      </c>
    </row>
    <row r="71" spans="1:12" x14ac:dyDescent="0.3">
      <c r="A71" s="1">
        <v>115.03400000000001</v>
      </c>
      <c r="B71" s="1">
        <f t="shared" ref="B71:B96" si="9">B70+50</f>
        <v>4250</v>
      </c>
      <c r="C71" s="1">
        <v>0.29715000000000003</v>
      </c>
      <c r="D71" s="1">
        <v>1.12456</v>
      </c>
      <c r="E71">
        <f t="shared" ref="E71:E96" si="10">((2*3.14159264*F71*B71)/60)/1000</f>
        <v>41.725483359774366</v>
      </c>
      <c r="F71">
        <f t="shared" ref="F71:F96" si="11">A71*$R$3</f>
        <v>93.752709999999993</v>
      </c>
      <c r="G71" s="1">
        <f t="shared" ref="G71:G96" si="12">(1.01325/1.0189)*SQRT((27+273)/293)* E71</f>
        <v>41.986845180926871</v>
      </c>
      <c r="H71" s="1">
        <f t="shared" ref="H71:H96" si="13" xml:space="preserve"> (F71*4*3.14159265)/1.6</f>
        <v>736.33206163395369</v>
      </c>
      <c r="I71" s="8">
        <f>(C71*0.74*60)/G71</f>
        <v>0.31422841947632968</v>
      </c>
      <c r="J71">
        <f t="shared" ref="J71:J96" si="14">G71/((C71*0.73/60)*44000)</f>
        <v>0.26394486841008802</v>
      </c>
      <c r="K71" s="9">
        <f t="shared" ref="K71:K96" si="15">J71</f>
        <v>0.26394486841008802</v>
      </c>
      <c r="L71">
        <f t="shared" ref="L71:L96" si="16">(2*3.14159265358*F71*B71)/60000</f>
        <v>41.72548354013896</v>
      </c>
    </row>
    <row r="72" spans="1:12" x14ac:dyDescent="0.3">
      <c r="A72" s="1">
        <v>114.39100000000001</v>
      </c>
      <c r="B72" s="1">
        <f t="shared" si="9"/>
        <v>4300</v>
      </c>
      <c r="C72" s="1">
        <v>0.30220000000000002</v>
      </c>
      <c r="D72" s="1">
        <v>1.1227799999999999</v>
      </c>
      <c r="E72">
        <f t="shared" si="10"/>
        <v>41.980396584813668</v>
      </c>
      <c r="F72">
        <f t="shared" si="11"/>
        <v>93.228664999999992</v>
      </c>
      <c r="G72" s="1">
        <f t="shared" si="12"/>
        <v>42.243355142046077</v>
      </c>
      <c r="H72" s="1">
        <f t="shared" si="13"/>
        <v>732.21622183328066</v>
      </c>
      <c r="I72" s="8">
        <f>(C72*0.74*60)/G72</f>
        <v>0.31762817974287705</v>
      </c>
      <c r="J72">
        <f t="shared" si="14"/>
        <v>0.26111971203729362</v>
      </c>
      <c r="K72" s="9">
        <f t="shared" si="15"/>
        <v>0.26111971203729362</v>
      </c>
      <c r="L72">
        <f t="shared" si="16"/>
        <v>41.980396766280151</v>
      </c>
    </row>
    <row r="73" spans="1:12" x14ac:dyDescent="0.3">
      <c r="A73" s="1">
        <v>114.01600000000001</v>
      </c>
      <c r="B73" s="1">
        <f t="shared" si="9"/>
        <v>4350</v>
      </c>
      <c r="C73" s="1">
        <v>0.30604999999999999</v>
      </c>
      <c r="D73" s="1">
        <v>1.1194299999999999</v>
      </c>
      <c r="E73">
        <f t="shared" si="10"/>
        <v>42.329319089811719</v>
      </c>
      <c r="F73">
        <f t="shared" si="11"/>
        <v>92.92304</v>
      </c>
      <c r="G73" s="1">
        <f t="shared" si="12"/>
        <v>42.594463242368718</v>
      </c>
      <c r="H73" s="1">
        <f t="shared" si="13"/>
        <v>729.81584869914002</v>
      </c>
      <c r="I73" s="8">
        <f>(C73*0.74*60)/G73</f>
        <v>0.31902315384698632</v>
      </c>
      <c r="J73">
        <f t="shared" si="14"/>
        <v>0.25997792896615263</v>
      </c>
      <c r="K73" s="9">
        <f t="shared" si="15"/>
        <v>0.25997792896615263</v>
      </c>
      <c r="L73">
        <f t="shared" si="16"/>
        <v>42.329319272786464</v>
      </c>
    </row>
    <row r="74" spans="1:12" x14ac:dyDescent="0.3">
      <c r="A74" s="1">
        <v>113.871</v>
      </c>
      <c r="B74" s="1">
        <f t="shared" si="9"/>
        <v>4400</v>
      </c>
      <c r="C74" s="1">
        <v>0.30919999999999997</v>
      </c>
      <c r="D74" s="1">
        <v>1.1198600000000001</v>
      </c>
      <c r="E74">
        <f t="shared" si="10"/>
        <v>42.761411856561715</v>
      </c>
      <c r="F74">
        <f t="shared" si="11"/>
        <v>92.804864999999992</v>
      </c>
      <c r="G74" s="1">
        <f t="shared" si="12"/>
        <v>43.029262569794142</v>
      </c>
      <c r="H74" s="1">
        <f t="shared" si="13"/>
        <v>728.88770442060559</v>
      </c>
      <c r="I74" s="8">
        <f>(C74*0.74*60)/G74</f>
        <v>0.31904985537997982</v>
      </c>
      <c r="J74">
        <f t="shared" si="14"/>
        <v>0.2599561712090786</v>
      </c>
      <c r="K74" s="9">
        <f t="shared" si="15"/>
        <v>0.2599561712090786</v>
      </c>
      <c r="L74">
        <f t="shared" si="16"/>
        <v>42.76141204140427</v>
      </c>
    </row>
    <row r="75" spans="1:12" x14ac:dyDescent="0.3">
      <c r="A75" s="1">
        <v>113.985</v>
      </c>
      <c r="B75" s="1">
        <f t="shared" si="9"/>
        <v>4450</v>
      </c>
      <c r="C75" s="1">
        <v>0.30990000000000001</v>
      </c>
      <c r="D75" s="1">
        <v>1.11873</v>
      </c>
      <c r="E75">
        <f t="shared" si="10"/>
        <v>43.290633321502433</v>
      </c>
      <c r="F75">
        <f t="shared" si="11"/>
        <v>92.897774999999996</v>
      </c>
      <c r="G75" s="1">
        <f t="shared" si="12"/>
        <v>43.561798994196856</v>
      </c>
      <c r="H75" s="1">
        <f t="shared" si="13"/>
        <v>729.61741785338427</v>
      </c>
      <c r="I75" s="8">
        <f>(C75*0.74*60)/G75</f>
        <v>0.31586298816155411</v>
      </c>
      <c r="J75">
        <f t="shared" si="14"/>
        <v>0.26257897233267824</v>
      </c>
      <c r="K75" s="9">
        <f t="shared" si="15"/>
        <v>0.26257897233267824</v>
      </c>
      <c r="L75">
        <f t="shared" si="16"/>
        <v>43.290633508632624</v>
      </c>
    </row>
    <row r="76" spans="1:12" x14ac:dyDescent="0.3">
      <c r="A76" s="1">
        <v>113.306</v>
      </c>
      <c r="B76" s="1">
        <f t="shared" si="9"/>
        <v>4500</v>
      </c>
      <c r="C76" s="1">
        <v>0.31445000000000001</v>
      </c>
      <c r="D76" s="1">
        <v>1.1156299999999999</v>
      </c>
      <c r="E76">
        <f t="shared" si="10"/>
        <v>43.516268395393425</v>
      </c>
      <c r="F76">
        <f t="shared" si="11"/>
        <v>92.34438999999999</v>
      </c>
      <c r="G76" s="1">
        <f t="shared" si="12"/>
        <v>43.788847410464726</v>
      </c>
      <c r="H76" s="1">
        <f t="shared" si="13"/>
        <v>725.27114223183366</v>
      </c>
      <c r="I76" s="8">
        <f>(C76*0.74*60)/G76</f>
        <v>0.31883871866112284</v>
      </c>
      <c r="J76">
        <f t="shared" si="14"/>
        <v>0.26012831558748462</v>
      </c>
      <c r="K76" s="9">
        <f t="shared" si="15"/>
        <v>0.26012831558748462</v>
      </c>
      <c r="L76">
        <f t="shared" si="16"/>
        <v>43.516268583498963</v>
      </c>
    </row>
    <row r="77" spans="1:12" x14ac:dyDescent="0.3">
      <c r="A77" s="1">
        <v>113.074</v>
      </c>
      <c r="B77" s="1">
        <f t="shared" si="9"/>
        <v>4550</v>
      </c>
      <c r="C77" s="1">
        <v>0.31709999999999999</v>
      </c>
      <c r="D77" s="1">
        <v>1.1095299999999999</v>
      </c>
      <c r="E77">
        <f t="shared" si="10"/>
        <v>43.90969061765928</v>
      </c>
      <c r="F77">
        <f t="shared" si="11"/>
        <v>92.155309999999986</v>
      </c>
      <c r="G77" s="1">
        <f t="shared" si="12"/>
        <v>44.184733967238259</v>
      </c>
      <c r="H77" s="1">
        <f t="shared" si="13"/>
        <v>723.78611138617862</v>
      </c>
      <c r="I77" s="8">
        <f>(C77*0.74*60)/G77</f>
        <v>0.31864489691030756</v>
      </c>
      <c r="J77">
        <f t="shared" si="14"/>
        <v>0.26028654352727804</v>
      </c>
      <c r="K77" s="9">
        <f t="shared" si="15"/>
        <v>0.26028654352727804</v>
      </c>
      <c r="L77">
        <f t="shared" si="16"/>
        <v>43.909690807465431</v>
      </c>
    </row>
    <row r="78" spans="1:12" x14ac:dyDescent="0.3">
      <c r="A78" s="1">
        <v>112.19499999999999</v>
      </c>
      <c r="B78" s="1">
        <f t="shared" si="9"/>
        <v>4600</v>
      </c>
      <c r="C78" s="1">
        <v>0.31940000000000002</v>
      </c>
      <c r="D78" s="1">
        <v>1.1056900000000001</v>
      </c>
      <c r="E78">
        <f t="shared" si="10"/>
        <v>44.047124247725158</v>
      </c>
      <c r="F78">
        <f t="shared" si="11"/>
        <v>91.438924999999983</v>
      </c>
      <c r="G78" s="1">
        <f t="shared" si="12"/>
        <v>44.323028459802288</v>
      </c>
      <c r="H78" s="1">
        <f t="shared" si="13"/>
        <v>718.15963675975308</v>
      </c>
      <c r="I78" s="8">
        <f>(C78*0.74*60)/G78</f>
        <v>0.31995467125766119</v>
      </c>
      <c r="J78">
        <f t="shared" si="14"/>
        <v>0.25922102810181696</v>
      </c>
      <c r="K78" s="9">
        <f t="shared" si="15"/>
        <v>0.25922102810181696</v>
      </c>
      <c r="L78">
        <f t="shared" si="16"/>
        <v>44.047124438125394</v>
      </c>
    </row>
    <row r="79" spans="1:12" x14ac:dyDescent="0.3">
      <c r="A79" s="1">
        <v>111.06100000000001</v>
      </c>
      <c r="B79" s="1">
        <f t="shared" si="9"/>
        <v>4650</v>
      </c>
      <c r="C79" s="1">
        <v>0.32055</v>
      </c>
      <c r="D79" s="1">
        <v>1.09782</v>
      </c>
      <c r="E79">
        <f t="shared" si="10"/>
        <v>44.075856180633117</v>
      </c>
      <c r="F79">
        <f t="shared" si="11"/>
        <v>90.514714999999995</v>
      </c>
      <c r="G79" s="1">
        <f t="shared" si="12"/>
        <v>44.351940364988707</v>
      </c>
      <c r="H79" s="1">
        <f t="shared" si="13"/>
        <v>710.9009084021119</v>
      </c>
      <c r="I79" s="8">
        <f>(C79*0.74*60)/G79</f>
        <v>0.32089734705801126</v>
      </c>
      <c r="J79">
        <f t="shared" si="14"/>
        <v>0.25845953414627709</v>
      </c>
      <c r="K79" s="9">
        <f t="shared" si="15"/>
        <v>0.25845953414627709</v>
      </c>
      <c r="L79">
        <f t="shared" si="16"/>
        <v>44.075856371157556</v>
      </c>
    </row>
    <row r="80" spans="1:12" x14ac:dyDescent="0.3">
      <c r="A80" s="1">
        <v>109.973</v>
      </c>
      <c r="B80" s="1">
        <f t="shared" si="9"/>
        <v>4700</v>
      </c>
      <c r="C80" s="1">
        <v>0.32069999999999999</v>
      </c>
      <c r="D80" s="1">
        <v>1.09558</v>
      </c>
      <c r="E80">
        <f t="shared" si="10"/>
        <v>44.113361744026562</v>
      </c>
      <c r="F80">
        <f t="shared" si="11"/>
        <v>89.627994999999999</v>
      </c>
      <c r="G80" s="1">
        <f t="shared" si="12"/>
        <v>44.389680857292795</v>
      </c>
      <c r="H80" s="1">
        <f t="shared" si="13"/>
        <v>703.93662581559192</v>
      </c>
      <c r="I80" s="8">
        <f>(C80*0.74*60)/G80</f>
        <v>0.32077455221579171</v>
      </c>
      <c r="J80">
        <f t="shared" si="14"/>
        <v>0.25855847434429585</v>
      </c>
      <c r="K80" s="9">
        <f t="shared" si="15"/>
        <v>0.25855847434429585</v>
      </c>
      <c r="L80">
        <f t="shared" si="16"/>
        <v>44.113361934713112</v>
      </c>
    </row>
    <row r="81" spans="1:12" x14ac:dyDescent="0.3">
      <c r="A81" s="1">
        <v>108.654</v>
      </c>
      <c r="B81" s="1">
        <f t="shared" si="9"/>
        <v>4750</v>
      </c>
      <c r="C81" s="1">
        <v>0.32485000000000003</v>
      </c>
      <c r="D81" s="1">
        <v>1.0882700000000001</v>
      </c>
      <c r="E81">
        <f t="shared" si="10"/>
        <v>44.047935040425671</v>
      </c>
      <c r="F81">
        <f t="shared" si="11"/>
        <v>88.553009999999986</v>
      </c>
      <c r="G81" s="1">
        <f t="shared" si="12"/>
        <v>44.323844331179899</v>
      </c>
      <c r="H81" s="1">
        <f t="shared" si="13"/>
        <v>695.49371337844116</v>
      </c>
      <c r="I81" s="8">
        <f>(C81*0.74*60)/G81</f>
        <v>0.32540814583300504</v>
      </c>
      <c r="J81">
        <f t="shared" si="14"/>
        <v>0.25487677518666951</v>
      </c>
      <c r="K81" s="9">
        <f t="shared" si="15"/>
        <v>0.25487677518666951</v>
      </c>
      <c r="L81">
        <f t="shared" si="16"/>
        <v>44.047935230829403</v>
      </c>
    </row>
    <row r="82" spans="1:12" x14ac:dyDescent="0.3">
      <c r="A82" s="1">
        <v>107.07599999999999</v>
      </c>
      <c r="B82" s="1">
        <f t="shared" si="9"/>
        <v>4800</v>
      </c>
      <c r="C82" s="1">
        <v>0.32455000000000001</v>
      </c>
      <c r="D82" s="1">
        <v>1.08396</v>
      </c>
      <c r="E82">
        <f t="shared" si="10"/>
        <v>43.865148227091453</v>
      </c>
      <c r="F82">
        <f t="shared" si="11"/>
        <v>87.266939999999991</v>
      </c>
      <c r="G82" s="1">
        <f t="shared" si="12"/>
        <v>44.139912570188542</v>
      </c>
      <c r="H82" s="1">
        <f t="shared" si="13"/>
        <v>685.39294322997739</v>
      </c>
      <c r="I82" s="8">
        <f>(C82*0.74*60)/G82</f>
        <v>0.32646235936888374</v>
      </c>
      <c r="J82">
        <f t="shared" si="14"/>
        <v>0.25405372610100357</v>
      </c>
      <c r="K82" s="9">
        <f t="shared" si="15"/>
        <v>0.25405372610100357</v>
      </c>
      <c r="L82">
        <f t="shared" si="16"/>
        <v>43.865148416705054</v>
      </c>
    </row>
    <row r="83" spans="1:12" x14ac:dyDescent="0.3">
      <c r="A83" s="1">
        <v>105.24</v>
      </c>
      <c r="B83" s="1">
        <f t="shared" si="9"/>
        <v>4850</v>
      </c>
      <c r="C83" s="1">
        <v>0.32569999999999999</v>
      </c>
      <c r="D83" s="1">
        <v>1.0822099999999999</v>
      </c>
      <c r="E83">
        <f t="shared" si="10"/>
        <v>43.562099519622066</v>
      </c>
      <c r="F83">
        <f t="shared" si="11"/>
        <v>85.770599999999988</v>
      </c>
      <c r="G83" s="1">
        <f t="shared" si="12"/>
        <v>43.834965613598854</v>
      </c>
      <c r="H83" s="1">
        <f t="shared" si="13"/>
        <v>673.64071636522488</v>
      </c>
      <c r="I83" s="8">
        <f>(C83*0.74*60)/G83</f>
        <v>0.32989828547997674</v>
      </c>
      <c r="J83">
        <f t="shared" si="14"/>
        <v>0.2514077292299956</v>
      </c>
      <c r="K83" s="9">
        <f t="shared" si="15"/>
        <v>0.2514077292299956</v>
      </c>
      <c r="L83">
        <f t="shared" si="16"/>
        <v>43.562099707925711</v>
      </c>
    </row>
    <row r="84" spans="1:12" x14ac:dyDescent="0.3">
      <c r="A84" s="1">
        <v>103.63200000000001</v>
      </c>
      <c r="B84" s="1">
        <f t="shared" si="9"/>
        <v>4900</v>
      </c>
      <c r="C84" s="1">
        <v>0.32769999999999999</v>
      </c>
      <c r="D84" s="1">
        <v>1.0846</v>
      </c>
      <c r="E84">
        <f t="shared" si="10"/>
        <v>43.3387303979625</v>
      </c>
      <c r="F84">
        <f t="shared" si="11"/>
        <v>84.460080000000005</v>
      </c>
      <c r="G84" s="1">
        <f t="shared" si="12"/>
        <v>43.610197343128405</v>
      </c>
      <c r="H84" s="1">
        <f t="shared" si="13"/>
        <v>663.34791636603006</v>
      </c>
      <c r="I84" s="8">
        <f>(C84*0.74*60)/G84</f>
        <v>0.33363481218670987</v>
      </c>
      <c r="J84">
        <f t="shared" si="14"/>
        <v>0.24859210070373347</v>
      </c>
      <c r="K84" s="9">
        <f t="shared" si="15"/>
        <v>0.24859210070373347</v>
      </c>
      <c r="L84">
        <f t="shared" si="16"/>
        <v>43.338730585300581</v>
      </c>
    </row>
    <row r="85" spans="1:12" x14ac:dyDescent="0.3">
      <c r="A85" s="1">
        <v>102.33499999999999</v>
      </c>
      <c r="B85" s="1">
        <f t="shared" si="9"/>
        <v>4950</v>
      </c>
      <c r="C85" s="1">
        <v>0.32845000000000002</v>
      </c>
      <c r="D85" s="1">
        <v>1.08823</v>
      </c>
      <c r="E85">
        <f t="shared" si="10"/>
        <v>43.233024366466438</v>
      </c>
      <c r="F85">
        <f t="shared" si="11"/>
        <v>83.403024999999985</v>
      </c>
      <c r="G85" s="1">
        <f t="shared" si="12"/>
        <v>43.503829185788042</v>
      </c>
      <c r="H85" s="1">
        <f t="shared" si="13"/>
        <v>655.04582581941543</v>
      </c>
      <c r="I85" s="8">
        <f>(C85*0.74*60)/G85</f>
        <v>0.33521600909475979</v>
      </c>
      <c r="J85">
        <f t="shared" si="14"/>
        <v>0.24741950437678642</v>
      </c>
      <c r="K85" s="9">
        <f t="shared" si="15"/>
        <v>0.24741950437678642</v>
      </c>
      <c r="L85">
        <f t="shared" si="16"/>
        <v>43.23302455334759</v>
      </c>
    </row>
    <row r="86" spans="1:12" x14ac:dyDescent="0.3">
      <c r="A86" s="1">
        <v>101.10599999999999</v>
      </c>
      <c r="B86" s="1">
        <f t="shared" si="9"/>
        <v>5000</v>
      </c>
      <c r="C86" s="1">
        <v>0.32869999999999999</v>
      </c>
      <c r="D86" s="1">
        <v>1.08687</v>
      </c>
      <c r="E86">
        <f t="shared" si="10"/>
        <v>43.145266724961594</v>
      </c>
      <c r="F86">
        <f t="shared" si="11"/>
        <v>82.401389999999992</v>
      </c>
      <c r="G86" s="1">
        <f t="shared" si="12"/>
        <v>43.415521844311932</v>
      </c>
      <c r="H86" s="1">
        <f t="shared" si="13"/>
        <v>647.17900293445871</v>
      </c>
      <c r="I86" s="8">
        <f>(C86*0.74*60)/G86</f>
        <v>0.3361535086998399</v>
      </c>
      <c r="J86">
        <f t="shared" si="14"/>
        <v>0.24672947532268102</v>
      </c>
      <c r="K86" s="9">
        <f t="shared" si="15"/>
        <v>0.24672947532268102</v>
      </c>
      <c r="L86">
        <f t="shared" si="16"/>
        <v>43.145266911463409</v>
      </c>
    </row>
    <row r="87" spans="1:12" x14ac:dyDescent="0.3">
      <c r="A87" s="1">
        <v>99.314899999999994</v>
      </c>
      <c r="B87" s="1">
        <f t="shared" si="9"/>
        <v>5050</v>
      </c>
      <c r="C87" s="1">
        <v>0.32984999999999998</v>
      </c>
      <c r="D87" s="1">
        <v>1.0891</v>
      </c>
      <c r="E87">
        <f t="shared" si="10"/>
        <v>42.804754700665804</v>
      </c>
      <c r="F87">
        <f t="shared" si="11"/>
        <v>80.941643499999984</v>
      </c>
      <c r="G87" s="1">
        <f t="shared" si="12"/>
        <v>43.072876906610993</v>
      </c>
      <c r="H87" s="1">
        <f t="shared" si="13"/>
        <v>635.7141807463006</v>
      </c>
      <c r="I87" s="8">
        <f>(C87*0.74*60)/G87</f>
        <v>0.3400130442123353</v>
      </c>
      <c r="J87">
        <f t="shared" si="14"/>
        <v>0.2439288146180506</v>
      </c>
      <c r="K87" s="9">
        <f t="shared" si="15"/>
        <v>0.2439288146180506</v>
      </c>
      <c r="L87">
        <f t="shared" si="16"/>
        <v>42.804754885695701</v>
      </c>
    </row>
    <row r="88" spans="1:12" x14ac:dyDescent="0.3">
      <c r="A88" s="1">
        <v>97.581500000000005</v>
      </c>
      <c r="B88" s="1">
        <f t="shared" si="9"/>
        <v>5100</v>
      </c>
      <c r="C88" s="1">
        <v>0.32969999999999999</v>
      </c>
      <c r="D88" s="1">
        <v>1.09185</v>
      </c>
      <c r="E88">
        <f t="shared" si="10"/>
        <v>42.47407119083217</v>
      </c>
      <c r="F88">
        <f t="shared" si="11"/>
        <v>79.528922499999993</v>
      </c>
      <c r="G88" s="1">
        <f t="shared" si="12"/>
        <v>42.740122047630607</v>
      </c>
      <c r="H88" s="1">
        <f t="shared" si="13"/>
        <v>624.61869597104908</v>
      </c>
      <c r="I88" s="8">
        <f>(C88*0.74*60)/G88</f>
        <v>0.34250440332590321</v>
      </c>
      <c r="J88">
        <f t="shared" si="14"/>
        <v>0.24215448918030663</v>
      </c>
      <c r="K88" s="9">
        <f t="shared" si="15"/>
        <v>0.24215448918030663</v>
      </c>
      <c r="L88">
        <f t="shared" si="16"/>
        <v>42.474071374432633</v>
      </c>
    </row>
    <row r="89" spans="1:12" x14ac:dyDescent="0.3">
      <c r="A89" s="1">
        <v>95.848600000000005</v>
      </c>
      <c r="B89" s="1">
        <f t="shared" si="9"/>
        <v>5150</v>
      </c>
      <c r="C89" s="1">
        <v>0.33095000000000002</v>
      </c>
      <c r="D89" s="1">
        <v>1.0940700000000001</v>
      </c>
      <c r="E89">
        <f t="shared" si="10"/>
        <v>42.128813468840413</v>
      </c>
      <c r="F89">
        <f t="shared" si="11"/>
        <v>78.116608999999997</v>
      </c>
      <c r="G89" s="1">
        <f t="shared" si="12"/>
        <v>42.392701685934746</v>
      </c>
      <c r="H89" s="1">
        <f t="shared" si="13"/>
        <v>613.52641169330957</v>
      </c>
      <c r="I89" s="8">
        <f>(C89*0.74*60)/G89</f>
        <v>0.34662051286236628</v>
      </c>
      <c r="J89">
        <f t="shared" si="14"/>
        <v>0.23927891094640047</v>
      </c>
      <c r="K89" s="9">
        <f t="shared" si="15"/>
        <v>0.23927891094640047</v>
      </c>
      <c r="L89">
        <f t="shared" si="16"/>
        <v>42.128813650948459</v>
      </c>
    </row>
    <row r="90" spans="1:12" x14ac:dyDescent="0.3">
      <c r="A90" s="1">
        <v>94.803299999999993</v>
      </c>
      <c r="B90" s="1">
        <f t="shared" si="9"/>
        <v>5200</v>
      </c>
      <c r="C90" s="1">
        <v>0.33379999999999999</v>
      </c>
      <c r="D90" s="1">
        <v>1.0934600000000001</v>
      </c>
      <c r="E90">
        <f t="shared" si="10"/>
        <v>42.073924509948107</v>
      </c>
      <c r="F90">
        <f t="shared" si="11"/>
        <v>77.264689499999989</v>
      </c>
      <c r="G90" s="1">
        <f t="shared" si="12"/>
        <v>42.337468911294792</v>
      </c>
      <c r="H90" s="1">
        <f t="shared" si="13"/>
        <v>606.83545159433038</v>
      </c>
      <c r="I90" s="8">
        <f>(C90*0.74*60)/G90</f>
        <v>0.35006155023230801</v>
      </c>
      <c r="J90">
        <f t="shared" si="14"/>
        <v>0.23692684550573975</v>
      </c>
      <c r="K90" s="9">
        <f t="shared" si="15"/>
        <v>0.23692684550573975</v>
      </c>
      <c r="L90">
        <f t="shared" si="16"/>
        <v>42.073924691818888</v>
      </c>
    </row>
    <row r="91" spans="1:12" x14ac:dyDescent="0.3">
      <c r="A91" s="1">
        <v>93.0976</v>
      </c>
      <c r="B91" s="1">
        <f t="shared" si="9"/>
        <v>5250</v>
      </c>
      <c r="C91" s="1">
        <v>0.33129999999999998</v>
      </c>
      <c r="D91" s="1">
        <v>1.0880399999999999</v>
      </c>
      <c r="E91">
        <f t="shared" si="10"/>
        <v>41.714209073907327</v>
      </c>
      <c r="F91">
        <f t="shared" si="11"/>
        <v>75.874544</v>
      </c>
      <c r="G91" s="1">
        <f t="shared" si="12"/>
        <v>41.975500274718271</v>
      </c>
      <c r="H91" s="1">
        <f t="shared" si="13"/>
        <v>595.91727438125395</v>
      </c>
      <c r="I91" s="8">
        <f>(C91*0.74*60)/G91</f>
        <v>0.35043584719011966</v>
      </c>
      <c r="J91">
        <f t="shared" si="14"/>
        <v>0.23667378635608999</v>
      </c>
      <c r="K91" s="9">
        <f t="shared" si="15"/>
        <v>0.23667378635608999</v>
      </c>
      <c r="L91">
        <f t="shared" si="16"/>
        <v>41.714209254223178</v>
      </c>
    </row>
    <row r="92" spans="1:12" x14ac:dyDescent="0.3">
      <c r="A92" s="1">
        <v>91.788600000000002</v>
      </c>
      <c r="B92" s="1">
        <f t="shared" si="9"/>
        <v>5300</v>
      </c>
      <c r="C92" s="1">
        <v>0.33239999999999997</v>
      </c>
      <c r="D92" s="1">
        <v>1.0833900000000001</v>
      </c>
      <c r="E92">
        <f t="shared" si="10"/>
        <v>41.519378148373576</v>
      </c>
      <c r="F92">
        <f t="shared" si="11"/>
        <v>74.807709000000003</v>
      </c>
      <c r="G92" s="1">
        <f t="shared" si="12"/>
        <v>41.779448959115577</v>
      </c>
      <c r="H92" s="1">
        <f t="shared" si="13"/>
        <v>587.53837189434716</v>
      </c>
      <c r="I92" s="8">
        <f>(C92*0.74*60)/G92</f>
        <v>0.35324927369057435</v>
      </c>
      <c r="J92">
        <f t="shared" si="14"/>
        <v>0.23478881630210929</v>
      </c>
      <c r="K92" s="9">
        <f t="shared" si="15"/>
        <v>0.23478881630210929</v>
      </c>
      <c r="L92">
        <f t="shared" si="16"/>
        <v>41.519378327847249</v>
      </c>
    </row>
    <row r="93" spans="1:12" x14ac:dyDescent="0.3">
      <c r="A93" s="1">
        <v>90.593800000000002</v>
      </c>
      <c r="B93" s="1">
        <f t="shared" si="9"/>
        <v>5350</v>
      </c>
      <c r="C93" s="1">
        <v>0.33079999999999998</v>
      </c>
      <c r="D93" s="1">
        <v>1.0800700000000001</v>
      </c>
      <c r="E93">
        <f t="shared" si="10"/>
        <v>41.365519565127428</v>
      </c>
      <c r="F93">
        <f t="shared" si="11"/>
        <v>73.833946999999995</v>
      </c>
      <c r="G93" s="1">
        <f t="shared" si="12"/>
        <v>41.624626630065208</v>
      </c>
      <c r="H93" s="1">
        <f t="shared" si="13"/>
        <v>579.89046303922385</v>
      </c>
      <c r="I93" s="8">
        <f>(C93*0.74*60)/G93</f>
        <v>0.35285649840258976</v>
      </c>
      <c r="J93">
        <f t="shared" si="14"/>
        <v>0.23505016686630778</v>
      </c>
      <c r="K93" s="9">
        <f t="shared" si="15"/>
        <v>0.23505016686630778</v>
      </c>
      <c r="L93">
        <f t="shared" si="16"/>
        <v>41.365519743936019</v>
      </c>
    </row>
    <row r="94" spans="1:12" x14ac:dyDescent="0.3">
      <c r="A94" s="1">
        <v>89.6374</v>
      </c>
      <c r="B94" s="1">
        <f t="shared" si="9"/>
        <v>5400</v>
      </c>
      <c r="C94" s="1">
        <v>0.33879999999999999</v>
      </c>
      <c r="D94" s="1">
        <v>1.0789500000000001</v>
      </c>
      <c r="E94">
        <f t="shared" si="10"/>
        <v>41.311335569151566</v>
      </c>
      <c r="F94">
        <f t="shared" si="11"/>
        <v>73.054480999999996</v>
      </c>
      <c r="G94" s="1">
        <f t="shared" si="12"/>
        <v>41.570103234117788</v>
      </c>
      <c r="H94" s="1">
        <f t="shared" si="13"/>
        <v>573.76855139791155</v>
      </c>
      <c r="I94" s="8">
        <f>(C94*0.74*60)/G94</f>
        <v>0.36186390770504517</v>
      </c>
      <c r="J94">
        <f t="shared" si="14"/>
        <v>0.22919936767220581</v>
      </c>
      <c r="K94" s="9">
        <f t="shared" si="15"/>
        <v>0.22919936767220581</v>
      </c>
      <c r="L94">
        <f t="shared" si="16"/>
        <v>41.311335747725941</v>
      </c>
    </row>
    <row r="95" spans="1:12" x14ac:dyDescent="0.3">
      <c r="A95" s="1">
        <v>88.925600000000003</v>
      </c>
      <c r="B95" s="1">
        <f t="shared" si="9"/>
        <v>5450</v>
      </c>
      <c r="C95" s="1">
        <v>0.34379999999999999</v>
      </c>
      <c r="D95" s="1">
        <v>1.0792299999999999</v>
      </c>
      <c r="E95">
        <f t="shared" si="10"/>
        <v>41.362762016479707</v>
      </c>
      <c r="F95">
        <f t="shared" si="11"/>
        <v>72.474363999999994</v>
      </c>
      <c r="G95" s="1">
        <f t="shared" si="12"/>
        <v>41.621851808569374</v>
      </c>
      <c r="H95" s="1">
        <f t="shared" si="13"/>
        <v>569.21232313956148</v>
      </c>
      <c r="I95" s="8">
        <f>(C95*0.74*60)/G95</f>
        <v>0.36674773794800741</v>
      </c>
      <c r="J95">
        <f t="shared" si="14"/>
        <v>0.2261472130501532</v>
      </c>
      <c r="K95" s="9">
        <f t="shared" si="15"/>
        <v>0.2261472130501532</v>
      </c>
      <c r="L95">
        <f t="shared" si="16"/>
        <v>41.362762195276375</v>
      </c>
    </row>
    <row r="96" spans="1:12" x14ac:dyDescent="0.3">
      <c r="A96" s="1">
        <v>88.647400000000005</v>
      </c>
      <c r="B96" s="1">
        <f t="shared" si="9"/>
        <v>5500</v>
      </c>
      <c r="C96" s="1">
        <v>0.3488</v>
      </c>
      <c r="D96" s="1">
        <v>1.0836600000000001</v>
      </c>
      <c r="E96">
        <f t="shared" si="10"/>
        <v>41.611648064623239</v>
      </c>
      <c r="F96">
        <f t="shared" si="11"/>
        <v>72.247630999999998</v>
      </c>
      <c r="G96" s="1">
        <f t="shared" si="12"/>
        <v>41.872296839511051</v>
      </c>
      <c r="H96" s="1">
        <f t="shared" si="13"/>
        <v>567.43156632378032</v>
      </c>
      <c r="I96" s="8">
        <f>(C96*0.74*60)/G96</f>
        <v>0.36985599474893388</v>
      </c>
      <c r="J96">
        <f t="shared" si="14"/>
        <v>0.22424667980761143</v>
      </c>
      <c r="K96" s="9">
        <f t="shared" si="15"/>
        <v>0.22424667980761143</v>
      </c>
      <c r="L96">
        <f t="shared" si="16"/>
        <v>41.611648244495754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Grace Robinson</cp:lastModifiedBy>
  <cp:revision/>
  <dcterms:created xsi:type="dcterms:W3CDTF">2019-10-18T15:00:30Z</dcterms:created>
  <dcterms:modified xsi:type="dcterms:W3CDTF">2026-03-21T19:19:48Z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