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205053_student_uwtsd_ac_uk/Documents/Year 1/Motorsport Technology [Tim]/"/>
    </mc:Choice>
  </mc:AlternateContent>
  <xr:revisionPtr revIDLastSave="228" documentId="8_{B3CF4760-F5F8-4522-95A5-1C1D2F246730}" xr6:coauthVersionLast="47" xr6:coauthVersionMax="47" xr10:uidLastSave="{AF9DFC19-DA78-414D-83BE-B092637E2463}"/>
  <bookViews>
    <workbookView xWindow="-110" yWindow="-110" windowWidth="19420" windowHeight="10420" activeTab="1" xr2:uid="{00000000-000D-0000-FFFF-FFFF00000000}"/>
  </bookViews>
  <sheets>
    <sheet name="GrE HnD BsC" sheetId="1" r:id="rId1"/>
    <sheet name="Smoothed (0.7)" sheetId="2" r:id="rId2"/>
    <sheet name="Graphs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" i="2" l="1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6" i="2"/>
  <c r="J63" i="2"/>
  <c r="K63" i="2" s="1"/>
  <c r="J69" i="2"/>
  <c r="K69" i="2" s="1"/>
  <c r="J74" i="2"/>
  <c r="K74" i="2" s="1"/>
  <c r="J79" i="2"/>
  <c r="K79" i="2" s="1"/>
  <c r="J85" i="2"/>
  <c r="K85" i="2" s="1"/>
  <c r="J90" i="2"/>
  <c r="K90" i="2" s="1"/>
  <c r="J95" i="2"/>
  <c r="K95" i="2" s="1"/>
  <c r="F1" i="2"/>
  <c r="J7" i="2" s="1"/>
  <c r="K7" i="2" s="1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J58" i="2" s="1"/>
  <c r="K58" i="2" s="1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6" i="2"/>
  <c r="B7" i="2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J51" i="2" l="1"/>
  <c r="K51" i="2" s="1"/>
  <c r="J43" i="2"/>
  <c r="K43" i="2" s="1"/>
  <c r="J35" i="2"/>
  <c r="K35" i="2" s="1"/>
  <c r="J27" i="2"/>
  <c r="K27" i="2" s="1"/>
  <c r="J19" i="2"/>
  <c r="K19" i="2" s="1"/>
  <c r="J11" i="2"/>
  <c r="K11" i="2" s="1"/>
  <c r="J94" i="2"/>
  <c r="K94" i="2" s="1"/>
  <c r="J89" i="2"/>
  <c r="K89" i="2" s="1"/>
  <c r="J83" i="2"/>
  <c r="K83" i="2" s="1"/>
  <c r="J78" i="2"/>
  <c r="K78" i="2" s="1"/>
  <c r="J73" i="2"/>
  <c r="K73" i="2" s="1"/>
  <c r="J67" i="2"/>
  <c r="K67" i="2" s="1"/>
  <c r="J62" i="2"/>
  <c r="K62" i="2" s="1"/>
  <c r="J57" i="2"/>
  <c r="K57" i="2" s="1"/>
  <c r="J50" i="2"/>
  <c r="K50" i="2" s="1"/>
  <c r="J42" i="2"/>
  <c r="K42" i="2" s="1"/>
  <c r="J34" i="2"/>
  <c r="K34" i="2" s="1"/>
  <c r="J26" i="2"/>
  <c r="K26" i="2" s="1"/>
  <c r="J18" i="2"/>
  <c r="K18" i="2" s="1"/>
  <c r="J10" i="2"/>
  <c r="K10" i="2" s="1"/>
  <c r="J93" i="2"/>
  <c r="K93" i="2" s="1"/>
  <c r="J87" i="2"/>
  <c r="K87" i="2" s="1"/>
  <c r="J82" i="2"/>
  <c r="K82" i="2" s="1"/>
  <c r="J77" i="2"/>
  <c r="K77" i="2" s="1"/>
  <c r="J71" i="2"/>
  <c r="K71" i="2" s="1"/>
  <c r="J66" i="2"/>
  <c r="K66" i="2" s="1"/>
  <c r="J61" i="2"/>
  <c r="K61" i="2" s="1"/>
  <c r="J55" i="2"/>
  <c r="K55" i="2" s="1"/>
  <c r="J47" i="2"/>
  <c r="K47" i="2" s="1"/>
  <c r="J39" i="2"/>
  <c r="K39" i="2" s="1"/>
  <c r="J31" i="2"/>
  <c r="K31" i="2" s="1"/>
  <c r="J23" i="2"/>
  <c r="K23" i="2" s="1"/>
  <c r="J15" i="2"/>
  <c r="K15" i="2" s="1"/>
  <c r="J8" i="2"/>
  <c r="K8" i="2" s="1"/>
  <c r="J12" i="2"/>
  <c r="K12" i="2" s="1"/>
  <c r="J16" i="2"/>
  <c r="K16" i="2" s="1"/>
  <c r="J20" i="2"/>
  <c r="K20" i="2" s="1"/>
  <c r="J24" i="2"/>
  <c r="K24" i="2" s="1"/>
  <c r="J28" i="2"/>
  <c r="K28" i="2" s="1"/>
  <c r="J32" i="2"/>
  <c r="K32" i="2" s="1"/>
  <c r="J36" i="2"/>
  <c r="K36" i="2" s="1"/>
  <c r="J40" i="2"/>
  <c r="K40" i="2" s="1"/>
  <c r="J44" i="2"/>
  <c r="K44" i="2" s="1"/>
  <c r="J48" i="2"/>
  <c r="K48" i="2" s="1"/>
  <c r="J52" i="2"/>
  <c r="K52" i="2" s="1"/>
  <c r="J56" i="2"/>
  <c r="K56" i="2" s="1"/>
  <c r="J60" i="2"/>
  <c r="K60" i="2" s="1"/>
  <c r="J64" i="2"/>
  <c r="K64" i="2" s="1"/>
  <c r="J68" i="2"/>
  <c r="K68" i="2" s="1"/>
  <c r="J72" i="2"/>
  <c r="K72" i="2" s="1"/>
  <c r="J76" i="2"/>
  <c r="K76" i="2" s="1"/>
  <c r="J80" i="2"/>
  <c r="K80" i="2" s="1"/>
  <c r="J84" i="2"/>
  <c r="K84" i="2" s="1"/>
  <c r="J88" i="2"/>
  <c r="K88" i="2" s="1"/>
  <c r="J92" i="2"/>
  <c r="K92" i="2" s="1"/>
  <c r="J96" i="2"/>
  <c r="K96" i="2" s="1"/>
  <c r="J9" i="2"/>
  <c r="K9" i="2" s="1"/>
  <c r="J13" i="2"/>
  <c r="K13" i="2" s="1"/>
  <c r="J17" i="2"/>
  <c r="K17" i="2" s="1"/>
  <c r="J21" i="2"/>
  <c r="K21" i="2" s="1"/>
  <c r="J25" i="2"/>
  <c r="K25" i="2" s="1"/>
  <c r="J29" i="2"/>
  <c r="K29" i="2" s="1"/>
  <c r="J33" i="2"/>
  <c r="K33" i="2" s="1"/>
  <c r="J37" i="2"/>
  <c r="K37" i="2" s="1"/>
  <c r="J41" i="2"/>
  <c r="K41" i="2" s="1"/>
  <c r="J45" i="2"/>
  <c r="K45" i="2" s="1"/>
  <c r="J49" i="2"/>
  <c r="K49" i="2" s="1"/>
  <c r="J53" i="2"/>
  <c r="K53" i="2" s="1"/>
  <c r="J6" i="2"/>
  <c r="K6" i="2" s="1"/>
  <c r="J91" i="2"/>
  <c r="K91" i="2" s="1"/>
  <c r="J86" i="2"/>
  <c r="K86" i="2" s="1"/>
  <c r="J81" i="2"/>
  <c r="K81" i="2" s="1"/>
  <c r="J75" i="2"/>
  <c r="K75" i="2" s="1"/>
  <c r="J70" i="2"/>
  <c r="K70" i="2" s="1"/>
  <c r="J65" i="2"/>
  <c r="K65" i="2" s="1"/>
  <c r="J59" i="2"/>
  <c r="K59" i="2" s="1"/>
  <c r="J54" i="2"/>
  <c r="K54" i="2" s="1"/>
  <c r="J46" i="2"/>
  <c r="K46" i="2" s="1"/>
  <c r="J38" i="2"/>
  <c r="K38" i="2" s="1"/>
  <c r="J30" i="2"/>
  <c r="K30" i="2" s="1"/>
  <c r="J22" i="2"/>
  <c r="K22" i="2" s="1"/>
  <c r="J14" i="2"/>
  <c r="K14" i="2" s="1"/>
  <c r="F11" i="2"/>
  <c r="G11" i="2" s="1"/>
  <c r="L11" i="2" s="1"/>
  <c r="F59" i="2"/>
  <c r="G59" i="2" s="1"/>
  <c r="L59" i="2" s="1"/>
  <c r="F27" i="2"/>
  <c r="G27" i="2" s="1"/>
  <c r="L27" i="2" s="1"/>
  <c r="F79" i="2"/>
  <c r="G79" i="2" s="1"/>
  <c r="L79" i="2" s="1"/>
  <c r="F19" i="2"/>
  <c r="G19" i="2" s="1"/>
  <c r="L19" i="2" s="1"/>
  <c r="F95" i="2"/>
  <c r="G95" i="2" s="1"/>
  <c r="L95" i="2" s="1"/>
  <c r="F74" i="2"/>
  <c r="G74" i="2" s="1"/>
  <c r="L74" i="2" s="1"/>
  <c r="F43" i="2"/>
  <c r="G43" i="2" s="1"/>
  <c r="L43" i="2" s="1"/>
  <c r="F18" i="2"/>
  <c r="G18" i="2" s="1"/>
  <c r="L18" i="2" s="1"/>
  <c r="F51" i="2"/>
  <c r="G51" i="2" s="1"/>
  <c r="L51" i="2" s="1"/>
  <c r="F90" i="2"/>
  <c r="G90" i="2" s="1"/>
  <c r="L90" i="2" s="1"/>
  <c r="F67" i="2"/>
  <c r="G67" i="2" s="1"/>
  <c r="L67" i="2" s="1"/>
  <c r="F35" i="2"/>
  <c r="G35" i="2" s="1"/>
  <c r="L35" i="2" s="1"/>
  <c r="F85" i="2"/>
  <c r="G85" i="2" s="1"/>
  <c r="L85" i="2" s="1"/>
  <c r="F10" i="2"/>
  <c r="G10" i="2" s="1"/>
  <c r="L10" i="2" s="1"/>
  <c r="F8" i="2"/>
  <c r="G8" i="2" s="1"/>
  <c r="L8" i="2" s="1"/>
  <c r="F12" i="2"/>
  <c r="G12" i="2" s="1"/>
  <c r="L12" i="2" s="1"/>
  <c r="F16" i="2"/>
  <c r="G16" i="2" s="1"/>
  <c r="L16" i="2" s="1"/>
  <c r="F20" i="2"/>
  <c r="G20" i="2" s="1"/>
  <c r="L20" i="2" s="1"/>
  <c r="F24" i="2"/>
  <c r="G24" i="2" s="1"/>
  <c r="L24" i="2" s="1"/>
  <c r="F28" i="2"/>
  <c r="G28" i="2" s="1"/>
  <c r="L28" i="2" s="1"/>
  <c r="F32" i="2"/>
  <c r="G32" i="2" s="1"/>
  <c r="L32" i="2" s="1"/>
  <c r="F36" i="2"/>
  <c r="G36" i="2" s="1"/>
  <c r="L36" i="2" s="1"/>
  <c r="F40" i="2"/>
  <c r="G40" i="2" s="1"/>
  <c r="L40" i="2" s="1"/>
  <c r="F44" i="2"/>
  <c r="G44" i="2" s="1"/>
  <c r="L44" i="2" s="1"/>
  <c r="F48" i="2"/>
  <c r="G48" i="2" s="1"/>
  <c r="L48" i="2" s="1"/>
  <c r="F52" i="2"/>
  <c r="G52" i="2" s="1"/>
  <c r="L52" i="2" s="1"/>
  <c r="F56" i="2"/>
  <c r="G56" i="2" s="1"/>
  <c r="L56" i="2" s="1"/>
  <c r="F60" i="2"/>
  <c r="G60" i="2" s="1"/>
  <c r="L60" i="2" s="1"/>
  <c r="F64" i="2"/>
  <c r="G64" i="2" s="1"/>
  <c r="L64" i="2" s="1"/>
  <c r="F68" i="2"/>
  <c r="G68" i="2" s="1"/>
  <c r="L68" i="2" s="1"/>
  <c r="F72" i="2"/>
  <c r="G72" i="2" s="1"/>
  <c r="L72" i="2" s="1"/>
  <c r="F76" i="2"/>
  <c r="G76" i="2" s="1"/>
  <c r="L76" i="2" s="1"/>
  <c r="F80" i="2"/>
  <c r="G80" i="2" s="1"/>
  <c r="L80" i="2" s="1"/>
  <c r="F84" i="2"/>
  <c r="G84" i="2" s="1"/>
  <c r="L84" i="2" s="1"/>
  <c r="F88" i="2"/>
  <c r="G88" i="2" s="1"/>
  <c r="L88" i="2" s="1"/>
  <c r="F92" i="2"/>
  <c r="G92" i="2" s="1"/>
  <c r="L92" i="2" s="1"/>
  <c r="F96" i="2"/>
  <c r="G96" i="2" s="1"/>
  <c r="L96" i="2" s="1"/>
  <c r="F9" i="2"/>
  <c r="G9" i="2" s="1"/>
  <c r="L9" i="2" s="1"/>
  <c r="F13" i="2"/>
  <c r="G13" i="2" s="1"/>
  <c r="L13" i="2" s="1"/>
  <c r="F17" i="2"/>
  <c r="G17" i="2" s="1"/>
  <c r="L17" i="2" s="1"/>
  <c r="F21" i="2"/>
  <c r="G21" i="2" s="1"/>
  <c r="L21" i="2" s="1"/>
  <c r="F25" i="2"/>
  <c r="G25" i="2" s="1"/>
  <c r="L25" i="2" s="1"/>
  <c r="F29" i="2"/>
  <c r="G29" i="2" s="1"/>
  <c r="L29" i="2" s="1"/>
  <c r="F33" i="2"/>
  <c r="G33" i="2" s="1"/>
  <c r="L33" i="2" s="1"/>
  <c r="F37" i="2"/>
  <c r="G37" i="2" s="1"/>
  <c r="L37" i="2" s="1"/>
  <c r="F41" i="2"/>
  <c r="G41" i="2" s="1"/>
  <c r="L41" i="2" s="1"/>
  <c r="F45" i="2"/>
  <c r="G45" i="2" s="1"/>
  <c r="L45" i="2" s="1"/>
  <c r="F49" i="2"/>
  <c r="G49" i="2" s="1"/>
  <c r="L49" i="2" s="1"/>
  <c r="F53" i="2"/>
  <c r="G53" i="2" s="1"/>
  <c r="L53" i="2" s="1"/>
  <c r="F57" i="2"/>
  <c r="G57" i="2" s="1"/>
  <c r="L57" i="2" s="1"/>
  <c r="F61" i="2"/>
  <c r="G61" i="2" s="1"/>
  <c r="L61" i="2" s="1"/>
  <c r="F65" i="2"/>
  <c r="G65" i="2" s="1"/>
  <c r="L65" i="2" s="1"/>
  <c r="F69" i="2"/>
  <c r="G69" i="2" s="1"/>
  <c r="L69" i="2" s="1"/>
  <c r="F93" i="2"/>
  <c r="G93" i="2" s="1"/>
  <c r="L93" i="2" s="1"/>
  <c r="F87" i="2"/>
  <c r="G87" i="2" s="1"/>
  <c r="L87" i="2" s="1"/>
  <c r="F82" i="2"/>
  <c r="G82" i="2" s="1"/>
  <c r="L82" i="2" s="1"/>
  <c r="F77" i="2"/>
  <c r="G77" i="2" s="1"/>
  <c r="L77" i="2" s="1"/>
  <c r="F71" i="2"/>
  <c r="G71" i="2" s="1"/>
  <c r="L71" i="2" s="1"/>
  <c r="F63" i="2"/>
  <c r="G63" i="2" s="1"/>
  <c r="L63" i="2" s="1"/>
  <c r="F55" i="2"/>
  <c r="G55" i="2" s="1"/>
  <c r="L55" i="2" s="1"/>
  <c r="F47" i="2"/>
  <c r="G47" i="2" s="1"/>
  <c r="L47" i="2" s="1"/>
  <c r="F39" i="2"/>
  <c r="G39" i="2" s="1"/>
  <c r="L39" i="2" s="1"/>
  <c r="F31" i="2"/>
  <c r="G31" i="2" s="1"/>
  <c r="L31" i="2" s="1"/>
  <c r="F23" i="2"/>
  <c r="G23" i="2" s="1"/>
  <c r="L23" i="2" s="1"/>
  <c r="F15" i="2"/>
  <c r="G15" i="2" s="1"/>
  <c r="L15" i="2" s="1"/>
  <c r="F7" i="2"/>
  <c r="G7" i="2" s="1"/>
  <c r="L7" i="2" s="1"/>
  <c r="F94" i="2"/>
  <c r="G94" i="2" s="1"/>
  <c r="L94" i="2" s="1"/>
  <c r="F89" i="2"/>
  <c r="G89" i="2" s="1"/>
  <c r="L89" i="2" s="1"/>
  <c r="F83" i="2"/>
  <c r="G83" i="2" s="1"/>
  <c r="L83" i="2" s="1"/>
  <c r="F78" i="2"/>
  <c r="G78" i="2" s="1"/>
  <c r="L78" i="2" s="1"/>
  <c r="F73" i="2"/>
  <c r="G73" i="2" s="1"/>
  <c r="L73" i="2" s="1"/>
  <c r="F66" i="2"/>
  <c r="G66" i="2" s="1"/>
  <c r="L66" i="2" s="1"/>
  <c r="F58" i="2"/>
  <c r="G58" i="2" s="1"/>
  <c r="L58" i="2" s="1"/>
  <c r="F50" i="2"/>
  <c r="G50" i="2" s="1"/>
  <c r="L50" i="2" s="1"/>
  <c r="F42" i="2"/>
  <c r="G42" i="2" s="1"/>
  <c r="L42" i="2" s="1"/>
  <c r="F34" i="2"/>
  <c r="G34" i="2" s="1"/>
  <c r="L34" i="2" s="1"/>
  <c r="F26" i="2"/>
  <c r="G26" i="2" s="1"/>
  <c r="L26" i="2" s="1"/>
  <c r="F6" i="2"/>
  <c r="G6" i="2" s="1"/>
  <c r="L6" i="2" s="1"/>
  <c r="F91" i="2"/>
  <c r="G91" i="2" s="1"/>
  <c r="L91" i="2" s="1"/>
  <c r="F86" i="2"/>
  <c r="G86" i="2" s="1"/>
  <c r="L86" i="2" s="1"/>
  <c r="F81" i="2"/>
  <c r="G81" i="2" s="1"/>
  <c r="L81" i="2" s="1"/>
  <c r="F75" i="2"/>
  <c r="G75" i="2" s="1"/>
  <c r="L75" i="2" s="1"/>
  <c r="F70" i="2"/>
  <c r="G70" i="2" s="1"/>
  <c r="L70" i="2" s="1"/>
  <c r="F62" i="2"/>
  <c r="G62" i="2" s="1"/>
  <c r="L62" i="2" s="1"/>
  <c r="F54" i="2"/>
  <c r="G54" i="2" s="1"/>
  <c r="L54" i="2" s="1"/>
  <c r="F46" i="2"/>
  <c r="G46" i="2" s="1"/>
  <c r="L46" i="2" s="1"/>
  <c r="F38" i="2"/>
  <c r="G38" i="2" s="1"/>
  <c r="L38" i="2" s="1"/>
  <c r="F30" i="2"/>
  <c r="G30" i="2" s="1"/>
  <c r="L30" i="2" s="1"/>
  <c r="F22" i="2"/>
  <c r="G22" i="2" s="1"/>
  <c r="L22" i="2" s="1"/>
  <c r="F14" i="2"/>
  <c r="G14" i="2" s="1"/>
  <c r="L14" i="2" s="1"/>
  <c r="H7" i="2"/>
  <c r="I7" i="2" s="1"/>
  <c r="H94" i="2"/>
  <c r="I94" i="2" s="1"/>
  <c r="H90" i="2"/>
  <c r="I90" i="2" s="1"/>
  <c r="H86" i="2"/>
  <c r="I86" i="2" s="1"/>
  <c r="H82" i="2"/>
  <c r="I82" i="2" s="1"/>
  <c r="H78" i="2"/>
  <c r="I78" i="2" s="1"/>
  <c r="H74" i="2"/>
  <c r="I74" i="2" s="1"/>
  <c r="H70" i="2"/>
  <c r="I70" i="2" s="1"/>
  <c r="H66" i="2"/>
  <c r="I66" i="2" s="1"/>
  <c r="H62" i="2"/>
  <c r="I62" i="2" s="1"/>
  <c r="H58" i="2"/>
  <c r="I58" i="2" s="1"/>
  <c r="H54" i="2"/>
  <c r="I54" i="2" s="1"/>
  <c r="H50" i="2"/>
  <c r="I50" i="2" s="1"/>
  <c r="H46" i="2"/>
  <c r="I46" i="2" s="1"/>
  <c r="H42" i="2"/>
  <c r="I42" i="2" s="1"/>
  <c r="H38" i="2"/>
  <c r="I38" i="2" s="1"/>
  <c r="H34" i="2"/>
  <c r="I34" i="2" s="1"/>
  <c r="H30" i="2"/>
  <c r="I30" i="2" s="1"/>
  <c r="H26" i="2"/>
  <c r="I26" i="2" s="1"/>
  <c r="H22" i="2"/>
  <c r="I22" i="2" s="1"/>
  <c r="H18" i="2"/>
  <c r="I18" i="2" s="1"/>
  <c r="H14" i="2"/>
  <c r="I14" i="2" s="1"/>
  <c r="H10" i="2"/>
  <c r="I10" i="2" s="1"/>
  <c r="H6" i="2"/>
  <c r="I6" i="2" s="1"/>
  <c r="H93" i="2"/>
  <c r="I93" i="2" s="1"/>
  <c r="H89" i="2"/>
  <c r="I89" i="2" s="1"/>
  <c r="H85" i="2"/>
  <c r="I85" i="2" s="1"/>
  <c r="H81" i="2"/>
  <c r="I81" i="2" s="1"/>
  <c r="H77" i="2"/>
  <c r="I77" i="2" s="1"/>
  <c r="H73" i="2"/>
  <c r="I73" i="2" s="1"/>
  <c r="H69" i="2"/>
  <c r="I69" i="2" s="1"/>
  <c r="H65" i="2"/>
  <c r="I65" i="2" s="1"/>
  <c r="H61" i="2"/>
  <c r="I61" i="2" s="1"/>
  <c r="H57" i="2"/>
  <c r="I57" i="2" s="1"/>
  <c r="H53" i="2"/>
  <c r="I53" i="2" s="1"/>
  <c r="H49" i="2"/>
  <c r="I49" i="2" s="1"/>
  <c r="H45" i="2"/>
  <c r="I45" i="2" s="1"/>
  <c r="H41" i="2"/>
  <c r="I41" i="2" s="1"/>
  <c r="H37" i="2"/>
  <c r="I37" i="2" s="1"/>
  <c r="H33" i="2"/>
  <c r="I33" i="2" s="1"/>
  <c r="H29" i="2"/>
  <c r="I29" i="2" s="1"/>
  <c r="H25" i="2"/>
  <c r="I25" i="2" s="1"/>
  <c r="H21" i="2"/>
  <c r="I21" i="2" s="1"/>
  <c r="H17" i="2"/>
  <c r="I17" i="2" s="1"/>
  <c r="H13" i="2"/>
  <c r="I13" i="2" s="1"/>
  <c r="H9" i="2"/>
  <c r="I9" i="2" s="1"/>
  <c r="H96" i="2"/>
  <c r="I96" i="2" s="1"/>
  <c r="H92" i="2"/>
  <c r="I92" i="2" s="1"/>
  <c r="H88" i="2"/>
  <c r="I88" i="2" s="1"/>
  <c r="H84" i="2"/>
  <c r="I84" i="2" s="1"/>
  <c r="H80" i="2"/>
  <c r="I80" i="2" s="1"/>
  <c r="H76" i="2"/>
  <c r="I76" i="2" s="1"/>
  <c r="H72" i="2"/>
  <c r="I72" i="2" s="1"/>
  <c r="H68" i="2"/>
  <c r="I68" i="2" s="1"/>
  <c r="H64" i="2"/>
  <c r="I64" i="2" s="1"/>
  <c r="H60" i="2"/>
  <c r="I60" i="2" s="1"/>
  <c r="H56" i="2"/>
  <c r="I56" i="2" s="1"/>
  <c r="H52" i="2"/>
  <c r="I52" i="2" s="1"/>
  <c r="H48" i="2"/>
  <c r="I48" i="2" s="1"/>
  <c r="H44" i="2"/>
  <c r="I44" i="2" s="1"/>
  <c r="H40" i="2"/>
  <c r="I40" i="2" s="1"/>
  <c r="H36" i="2"/>
  <c r="I36" i="2" s="1"/>
  <c r="H32" i="2"/>
  <c r="I32" i="2" s="1"/>
  <c r="H28" i="2"/>
  <c r="I28" i="2" s="1"/>
  <c r="H24" i="2"/>
  <c r="I24" i="2" s="1"/>
  <c r="H20" i="2"/>
  <c r="I20" i="2" s="1"/>
  <c r="H16" i="2"/>
  <c r="I16" i="2" s="1"/>
  <c r="H12" i="2"/>
  <c r="I12" i="2" s="1"/>
  <c r="H8" i="2"/>
  <c r="I8" i="2" s="1"/>
  <c r="H95" i="2"/>
  <c r="I95" i="2" s="1"/>
  <c r="H91" i="2"/>
  <c r="I91" i="2" s="1"/>
  <c r="H87" i="2"/>
  <c r="I87" i="2" s="1"/>
  <c r="H83" i="2"/>
  <c r="I83" i="2" s="1"/>
  <c r="H79" i="2"/>
  <c r="I79" i="2" s="1"/>
  <c r="H75" i="2"/>
  <c r="I75" i="2" s="1"/>
  <c r="H71" i="2"/>
  <c r="I71" i="2" s="1"/>
  <c r="H67" i="2"/>
  <c r="I67" i="2" s="1"/>
  <c r="H63" i="2"/>
  <c r="I63" i="2" s="1"/>
  <c r="H59" i="2"/>
  <c r="I59" i="2" s="1"/>
  <c r="H55" i="2"/>
  <c r="I55" i="2" s="1"/>
  <c r="H51" i="2"/>
  <c r="I51" i="2" s="1"/>
  <c r="H47" i="2"/>
  <c r="I47" i="2" s="1"/>
  <c r="H43" i="2"/>
  <c r="I43" i="2" s="1"/>
  <c r="H39" i="2"/>
  <c r="I39" i="2" s="1"/>
  <c r="H35" i="2"/>
  <c r="I35" i="2" s="1"/>
  <c r="H31" i="2"/>
  <c r="I31" i="2" s="1"/>
  <c r="H27" i="2"/>
  <c r="I27" i="2" s="1"/>
  <c r="H23" i="2"/>
  <c r="I23" i="2" s="1"/>
  <c r="H19" i="2"/>
  <c r="I19" i="2" s="1"/>
  <c r="H15" i="2"/>
  <c r="I15" i="2" s="1"/>
  <c r="H11" i="2"/>
  <c r="I11" i="2" s="1"/>
  <c r="A6" i="1"/>
  <c r="A6" i="1" a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<sst xmlns="http://schemas.openxmlformats.org/spreadsheetml/2006/main" count="53" uniqueCount="39">
  <si>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</si>
  <si>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</si>
  <si>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</si>
  <si>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</si>
  <si>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</si>
  <si>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</si>
  <si>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</si>
  <si>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</si>
  <si>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</si>
  <si>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</si>
  <si>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</si>
  <si>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</si>
  <si>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</si>
  <si>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Cal Arms</t>
  </si>
  <si>
    <t>m</t>
  </si>
  <si>
    <t>RPM</t>
  </si>
  <si>
    <t>min</t>
  </si>
  <si>
    <t>NM</t>
  </si>
  <si>
    <t>Torque</t>
  </si>
  <si>
    <t>Power</t>
  </si>
  <si>
    <t>Watts</t>
  </si>
  <si>
    <t>Work Done</t>
  </si>
  <si>
    <t>Joules</t>
  </si>
  <si>
    <t>Pa</t>
  </si>
  <si>
    <t xml:space="preserve">Stroke </t>
  </si>
  <si>
    <t>Piston Area</t>
  </si>
  <si>
    <t>m^2</t>
  </si>
  <si>
    <t>No of Cylinders</t>
  </si>
  <si>
    <t>Idle Stroke</t>
  </si>
  <si>
    <t>kJ</t>
  </si>
  <si>
    <t>kW</t>
  </si>
  <si>
    <t>BMEP</t>
  </si>
  <si>
    <t>Displacement</t>
  </si>
  <si>
    <t>l</t>
  </si>
  <si>
    <t>kPa</t>
  </si>
  <si>
    <t>SFC</t>
  </si>
  <si>
    <t>Thermal Efficiency</t>
  </si>
  <si>
    <t>Kg/Kwh</t>
  </si>
  <si>
    <t>kg/s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</si>
</sst>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2.xml"/><Relationship Id="rId5" Type="http://schemas.openxmlformats.org/officeDocument/2006/relationships/styles" Target="style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&amp; Torque vs 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Torque (Nm)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'Smoothed (0.7)'!$B$6:$B$96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'Smoothed (0.7)'!$E$6:$E$96</c:f>
              <c:numCache>
                <c:formatCode>General</c:formatCode>
                <c:ptCount val="91"/>
                <c:pt idx="0">
                  <c:v>25.243454121599996</c:v>
                </c:pt>
                <c:pt idx="1">
                  <c:v>66.474323135999995</c:v>
                </c:pt>
                <c:pt idx="2">
                  <c:v>79.364481289599993</c:v>
                </c:pt>
                <c:pt idx="3">
                  <c:v>83.724722431999993</c:v>
                </c:pt>
                <c:pt idx="4">
                  <c:v>85.982790399999999</c:v>
                </c:pt>
                <c:pt idx="5">
                  <c:v>87.692656895999988</c:v>
                </c:pt>
                <c:pt idx="6">
                  <c:v>89.382944767999987</c:v>
                </c:pt>
                <c:pt idx="7">
                  <c:v>91.180099295999995</c:v>
                </c:pt>
                <c:pt idx="8">
                  <c:v>92.942991231999997</c:v>
                </c:pt>
                <c:pt idx="9">
                  <c:v>94.258837919999991</c:v>
                </c:pt>
                <c:pt idx="10">
                  <c:v>95.258979295999993</c:v>
                </c:pt>
                <c:pt idx="11">
                  <c:v>95.972783295999989</c:v>
                </c:pt>
                <c:pt idx="12">
                  <c:v>96.496511487999996</c:v>
                </c:pt>
                <c:pt idx="13">
                  <c:v>96.777138432000001</c:v>
                </c:pt>
                <c:pt idx="14">
                  <c:v>96.871768447999997</c:v>
                </c:pt>
                <c:pt idx="15">
                  <c:v>97.087133311999992</c:v>
                </c:pt>
                <c:pt idx="16">
                  <c:v>97.505626399999997</c:v>
                </c:pt>
                <c:pt idx="17">
                  <c:v>97.844173439999992</c:v>
                </c:pt>
                <c:pt idx="18">
                  <c:v>98.190062463999993</c:v>
                </c:pt>
                <c:pt idx="19">
                  <c:v>98.78639471999999</c:v>
                </c:pt>
                <c:pt idx="20">
                  <c:v>99.577697439999994</c:v>
                </c:pt>
                <c:pt idx="21">
                  <c:v>100.24744953599999</c:v>
                </c:pt>
                <c:pt idx="22">
                  <c:v>100.9726744</c:v>
                </c:pt>
                <c:pt idx="23">
                  <c:v>101.669347104</c:v>
                </c:pt>
                <c:pt idx="24">
                  <c:v>102.14576028799999</c:v>
                </c:pt>
                <c:pt idx="25">
                  <c:v>102.724961248</c:v>
                </c:pt>
                <c:pt idx="26">
                  <c:v>103.16384873599999</c:v>
                </c:pt>
                <c:pt idx="27">
                  <c:v>103.33679324799999</c:v>
                </c:pt>
                <c:pt idx="28">
                  <c:v>103.312319968</c:v>
                </c:pt>
                <c:pt idx="29">
                  <c:v>103.22666348799999</c:v>
                </c:pt>
                <c:pt idx="30">
                  <c:v>103.12061260799999</c:v>
                </c:pt>
                <c:pt idx="31">
                  <c:v>102.97540447999999</c:v>
                </c:pt>
                <c:pt idx="32">
                  <c:v>102.81714393599999</c:v>
                </c:pt>
                <c:pt idx="33">
                  <c:v>102.49164931199999</c:v>
                </c:pt>
                <c:pt idx="34">
                  <c:v>101.88634352</c:v>
                </c:pt>
                <c:pt idx="35">
                  <c:v>101.26064332799999</c:v>
                </c:pt>
                <c:pt idx="36">
                  <c:v>100.90170188799999</c:v>
                </c:pt>
                <c:pt idx="37">
                  <c:v>100.541944672</c:v>
                </c:pt>
                <c:pt idx="38">
                  <c:v>99.993743199999997</c:v>
                </c:pt>
                <c:pt idx="39">
                  <c:v>99.518961567999995</c:v>
                </c:pt>
                <c:pt idx="40">
                  <c:v>99.251387039999997</c:v>
                </c:pt>
                <c:pt idx="41">
                  <c:v>98.926708191999992</c:v>
                </c:pt>
                <c:pt idx="42">
                  <c:v>98.793736703999997</c:v>
                </c:pt>
                <c:pt idx="43">
                  <c:v>98.63384460799999</c:v>
                </c:pt>
                <c:pt idx="44">
                  <c:v>98.551451231999991</c:v>
                </c:pt>
                <c:pt idx="45">
                  <c:v>98.748869024000001</c:v>
                </c:pt>
                <c:pt idx="46">
                  <c:v>99.22365065599999</c:v>
                </c:pt>
                <c:pt idx="47">
                  <c:v>99.696800735999986</c:v>
                </c:pt>
                <c:pt idx="48">
                  <c:v>100.21073961599998</c:v>
                </c:pt>
                <c:pt idx="49">
                  <c:v>100.60149631999998</c:v>
                </c:pt>
                <c:pt idx="50">
                  <c:v>100.78667747199999</c:v>
                </c:pt>
                <c:pt idx="51">
                  <c:v>101.13011916799999</c:v>
                </c:pt>
                <c:pt idx="52">
                  <c:v>101.15785555199999</c:v>
                </c:pt>
                <c:pt idx="53">
                  <c:v>101.099935456</c:v>
                </c:pt>
                <c:pt idx="54">
                  <c:v>100.994700352</c:v>
                </c:pt>
                <c:pt idx="55">
                  <c:v>100.873149728</c:v>
                </c:pt>
                <c:pt idx="56">
                  <c:v>100.598233216</c:v>
                </c:pt>
                <c:pt idx="57">
                  <c:v>100.06553148799999</c:v>
                </c:pt>
                <c:pt idx="58">
                  <c:v>99.522224671999993</c:v>
                </c:pt>
                <c:pt idx="59">
                  <c:v>98.765184543999993</c:v>
                </c:pt>
                <c:pt idx="60">
                  <c:v>97.853962751999987</c:v>
                </c:pt>
                <c:pt idx="61">
                  <c:v>96.875031551999996</c:v>
                </c:pt>
                <c:pt idx="62">
                  <c:v>95.918942079999994</c:v>
                </c:pt>
                <c:pt idx="63">
                  <c:v>95.146402207999984</c:v>
                </c:pt>
                <c:pt idx="64">
                  <c:v>94.552517279999989</c:v>
                </c:pt>
                <c:pt idx="65">
                  <c:v>93.922738207999984</c:v>
                </c:pt>
                <c:pt idx="66">
                  <c:v>93.425114847999993</c:v>
                </c:pt>
                <c:pt idx="67">
                  <c:v>93.10288332799999</c:v>
                </c:pt>
                <c:pt idx="68">
                  <c:v>92.930754592</c:v>
                </c:pt>
                <c:pt idx="69">
                  <c:v>92.820624831999993</c:v>
                </c:pt>
                <c:pt idx="70">
                  <c:v>92.438841663999995</c:v>
                </c:pt>
                <c:pt idx="71">
                  <c:v>92.066847807999991</c:v>
                </c:pt>
                <c:pt idx="72">
                  <c:v>91.406885024000005</c:v>
                </c:pt>
                <c:pt idx="73">
                  <c:v>90.552767551999992</c:v>
                </c:pt>
                <c:pt idx="74">
                  <c:v>89.619519807999993</c:v>
                </c:pt>
                <c:pt idx="75">
                  <c:v>88.533721951999993</c:v>
                </c:pt>
                <c:pt idx="76">
                  <c:v>87.279058464000002</c:v>
                </c:pt>
                <c:pt idx="77">
                  <c:v>85.907739007999993</c:v>
                </c:pt>
                <c:pt idx="78">
                  <c:v>84.62615491199999</c:v>
                </c:pt>
                <c:pt idx="79">
                  <c:v>83.485700064</c:v>
                </c:pt>
                <c:pt idx="80">
                  <c:v>82.350955647999996</c:v>
                </c:pt>
                <c:pt idx="81">
                  <c:v>81.005904179199987</c:v>
                </c:pt>
                <c:pt idx="82">
                  <c:v>79.639968844799995</c:v>
                </c:pt>
                <c:pt idx="83">
                  <c:v>78.331545718399994</c:v>
                </c:pt>
                <c:pt idx="84">
                  <c:v>77.252845113599989</c:v>
                </c:pt>
                <c:pt idx="85">
                  <c:v>76.034483657599992</c:v>
                </c:pt>
                <c:pt idx="86">
                  <c:v>74.959535622399997</c:v>
                </c:pt>
                <c:pt idx="87">
                  <c:v>74.016090678400005</c:v>
                </c:pt>
                <c:pt idx="88">
                  <c:v>73.255461135999994</c:v>
                </c:pt>
                <c:pt idx="89">
                  <c:v>72.709299103999996</c:v>
                </c:pt>
                <c:pt idx="90">
                  <c:v>72.434301014399992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9B9-4948-B8F4-C9C040330555}"/>
            </c:ext>
          </c:extLst>
        </c:ser>
        <c:ser>
          <c:idx val="1"/>
          <c:order val="1"/>
          <c:tx>
            <c:v>Power (kW)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'Smoothed (0.7)'!$B$6:$B$97</c:f>
              <c:numCache>
                <c:formatCode>General</c:formatCode>
                <c:ptCount val="92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'Smoothed (0.7)'!$G$6:$G$96</c:f>
              <c:numCache>
                <c:formatCode>General</c:formatCode>
                <c:ptCount val="91"/>
                <c:pt idx="0">
                  <c:v>2.6434883339883175</c:v>
                </c:pt>
                <c:pt idx="1">
                  <c:v>7.3092335825744055</c:v>
                </c:pt>
                <c:pt idx="2">
                  <c:v>9.1421319504303042</c:v>
                </c:pt>
                <c:pt idx="3">
                  <c:v>10.082777295121604</c:v>
                </c:pt>
                <c:pt idx="4">
                  <c:v>10.804916106231637</c:v>
                </c:pt>
                <c:pt idx="5">
                  <c:v>11.478941944926827</c:v>
                </c:pt>
                <c:pt idx="6">
                  <c:v>12.168208114372742</c:v>
                </c:pt>
                <c:pt idx="7">
                  <c:v>12.890282854585566</c:v>
                </c:pt>
                <c:pt idx="8">
                  <c:v>13.626154194665212</c:v>
                </c:pt>
                <c:pt idx="9">
                  <c:v>14.312605516026844</c:v>
                </c:pt>
                <c:pt idx="10">
                  <c:v>14.963245477238788</c:v>
                </c:pt>
                <c:pt idx="11">
                  <c:v>15.577881865609404</c:v>
                </c:pt>
                <c:pt idx="12">
                  <c:v>16.168145684679672</c:v>
                </c:pt>
                <c:pt idx="13">
                  <c:v>16.721889092337751</c:v>
                </c:pt>
                <c:pt idx="14">
                  <c:v>17.245459378801002</c:v>
                </c:pt>
                <c:pt idx="15">
                  <c:v>17.792146444979199</c:v>
                </c:pt>
                <c:pt idx="16">
                  <c:v>18.37937757491466</c:v>
                </c:pt>
                <c:pt idx="17">
                  <c:v>18.955503082666286</c:v>
                </c:pt>
                <c:pt idx="18">
                  <c:v>19.536634663186934</c:v>
                </c:pt>
                <c:pt idx="19">
                  <c:v>20.172529775253278</c:v>
                </c:pt>
                <c:pt idx="20">
                  <c:v>20.855504182592739</c:v>
                </c:pt>
                <c:pt idx="21">
                  <c:v>21.520671151899755</c:v>
                </c:pt>
                <c:pt idx="22">
                  <c:v>22.205050847584793</c:v>
                </c:pt>
                <c:pt idx="23">
                  <c:v>22.890596633599124</c:v>
                </c:pt>
                <c:pt idx="24">
                  <c:v>23.532693808515823</c:v>
                </c:pt>
                <c:pt idx="25">
                  <c:v>24.203998769775975</c:v>
                </c:pt>
                <c:pt idx="26">
                  <c:v>24.84757384672174</c:v>
                </c:pt>
                <c:pt idx="27">
                  <c:v>25.430298656886453</c:v>
                </c:pt>
                <c:pt idx="28">
                  <c:v>25.965218034942946</c:v>
                </c:pt>
                <c:pt idx="29">
                  <c:v>26.484183759593062</c:v>
                </c:pt>
                <c:pt idx="30">
                  <c:v>26.996913250247648</c:v>
                </c:pt>
                <c:pt idx="31">
                  <c:v>27.498075808258463</c:v>
                </c:pt>
                <c:pt idx="32">
                  <c:v>27.994163951209899</c:v>
                </c:pt>
                <c:pt idx="33">
                  <c:v>28.442186107071116</c:v>
                </c:pt>
                <c:pt idx="34">
                  <c:v>28.807684947320222</c:v>
                </c:pt>
                <c:pt idx="35">
                  <c:v>29.160971874560261</c:v>
                </c:pt>
                <c:pt idx="36">
                  <c:v>29.585924236031154</c:v>
                </c:pt>
                <c:pt idx="37">
                  <c:v>30.006874302122732</c:v>
                </c:pt>
                <c:pt idx="38">
                  <c:v>30.366828874066218</c:v>
                </c:pt>
                <c:pt idx="39">
                  <c:v>30.743723791233183</c:v>
                </c:pt>
                <c:pt idx="40">
                  <c:v>31.18074283834612</c:v>
                </c:pt>
                <c:pt idx="41">
                  <c:v>31.596721002813851</c:v>
                </c:pt>
                <c:pt idx="42">
                  <c:v>32.071533336496969</c:v>
                </c:pt>
                <c:pt idx="43">
                  <c:v>32.536072969660047</c:v>
                </c:pt>
                <c:pt idx="44">
                  <c:v>33.02490828704682</c:v>
                </c:pt>
                <c:pt idx="45">
                  <c:v>33.608111493244067</c:v>
                </c:pt>
                <c:pt idx="46">
                  <c:v>34.289232115957461</c:v>
                </c:pt>
                <c:pt idx="47">
                  <c:v>34.974752273612907</c:v>
                </c:pt>
                <c:pt idx="48">
                  <c:v>35.67974998402152</c:v>
                </c:pt>
                <c:pt idx="49">
                  <c:v>36.34562600459104</c:v>
                </c:pt>
                <c:pt idx="50">
                  <c:v>36.940246644671888</c:v>
                </c:pt>
                <c:pt idx="51">
                  <c:v>37.595640666457143</c:v>
                </c:pt>
                <c:pt idx="52">
                  <c:v>38.135613102607273</c:v>
                </c:pt>
                <c:pt idx="53">
                  <c:v>38.643135765014911</c:v>
                </c:pt>
                <c:pt idx="54">
                  <c:v>39.131719070205968</c:v>
                </c:pt>
                <c:pt idx="55">
                  <c:v>39.612793266243507</c:v>
                </c:pt>
                <c:pt idx="56">
                  <c:v>40.031564921829784</c:v>
                </c:pt>
                <c:pt idx="57">
                  <c:v>40.343526120366555</c:v>
                </c:pt>
                <c:pt idx="58">
                  <c:v>40.645577686800848</c:v>
                </c:pt>
                <c:pt idx="59">
                  <c:v>40.853530462192964</c:v>
                </c:pt>
                <c:pt idx="60">
                  <c:v>40.988972067510986</c:v>
                </c:pt>
                <c:pt idx="61">
                  <c:v>41.086154804405751</c:v>
                </c:pt>
                <c:pt idx="62">
                  <c:v>41.18289331641315</c:v>
                </c:pt>
                <c:pt idx="63">
                  <c:v>41.349387949914416</c:v>
                </c:pt>
                <c:pt idx="64">
                  <c:v>41.586369113137792</c:v>
                </c:pt>
                <c:pt idx="65">
                  <c:v>41.801156117566094</c:v>
                </c:pt>
                <c:pt idx="66">
                  <c:v>42.068857140307188</c:v>
                </c:pt>
                <c:pt idx="67">
                  <c:v>42.411243472234496</c:v>
                </c:pt>
                <c:pt idx="68">
                  <c:v>42.819417801421523</c:v>
                </c:pt>
                <c:pt idx="69">
                  <c:v>43.254681305950783</c:v>
                </c:pt>
                <c:pt idx="70">
                  <c:v>43.560777881695877</c:v>
                </c:pt>
                <c:pt idx="71">
                  <c:v>43.867540794771983</c:v>
                </c:pt>
                <c:pt idx="72">
                  <c:v>44.031690433435216</c:v>
                </c:pt>
                <c:pt idx="73">
                  <c:v>44.094385942056043</c:v>
                </c:pt>
                <c:pt idx="74">
                  <c:v>44.109190590705708</c:v>
                </c:pt>
                <c:pt idx="75">
                  <c:v>44.038340992566063</c:v>
                </c:pt>
                <c:pt idx="76">
                  <c:v>43.871239821237829</c:v>
                </c:pt>
                <c:pt idx="77">
                  <c:v>43.631751350236804</c:v>
                </c:pt>
                <c:pt idx="78">
                  <c:v>43.423948073604855</c:v>
                </c:pt>
                <c:pt idx="79">
                  <c:v>43.275880230142448</c:v>
                </c:pt>
                <c:pt idx="80">
                  <c:v>43.118859546642611</c:v>
                </c:pt>
                <c:pt idx="81">
                  <c:v>42.838738166906857</c:v>
                </c:pt>
                <c:pt idx="82">
                  <c:v>42.533377979340422</c:v>
                </c:pt>
                <c:pt idx="83">
                  <c:v>42.244730471742699</c:v>
                </c:pt>
                <c:pt idx="84">
                  <c:v>42.067474917484617</c:v>
                </c:pt>
                <c:pt idx="85">
                  <c:v>41.80214067368663</c:v>
                </c:pt>
                <c:pt idx="86">
                  <c:v>41.603644335584043</c:v>
                </c:pt>
                <c:pt idx="87">
                  <c:v>41.467565865547712</c:v>
                </c:pt>
                <c:pt idx="88">
                  <c:v>41.424987337234235</c:v>
                </c:pt>
                <c:pt idx="89">
                  <c:v>41.496844984156731</c:v>
                </c:pt>
                <c:pt idx="90">
                  <c:v>41.719162454704296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9B9-4948-B8F4-C9C0403305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8030256"/>
        <c:axId val="622393952"/>
      </c:scatterChart>
      <c:valAx>
        <c:axId val="6180302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Dyno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2393952"/>
        <c:crosses val="autoZero"/>
        <c:crossBetween val="midCat"/>
      </c:valAx>
      <c:valAx>
        <c:axId val="622393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Power/Torque</a:t>
                </a:r>
                <a:r>
                  <a:rPr lang="en-GB" baseline="0"/>
                  <a:t> (kW/Nm)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80302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SFC against</a:t>
            </a:r>
            <a:r>
              <a:rPr lang="en-US" baseline="0"/>
              <a:t> Engine Speed</a:t>
            </a:r>
            <a:r>
              <a:rPr lang="en-US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SFC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'Smoothed (0.7)'!$B$6:$B$96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'Smoothed (0.7)'!$L$6:$L$96</c:f>
              <c:numCache>
                <c:formatCode>General</c:formatCode>
                <c:ptCount val="91"/>
                <c:pt idx="0">
                  <c:v>1.6141671386013605</c:v>
                </c:pt>
                <c:pt idx="1">
                  <c:v>0.59340229738181949</c:v>
                </c:pt>
                <c:pt idx="2">
                  <c:v>0.48092567727520663</c:v>
                </c:pt>
                <c:pt idx="3">
                  <c:v>0.43784662407806924</c:v>
                </c:pt>
                <c:pt idx="4">
                  <c:v>0.41731337436293969</c:v>
                </c:pt>
                <c:pt idx="5">
                  <c:v>0.40743441533537728</c:v>
                </c:pt>
                <c:pt idx="6">
                  <c:v>0.39008750963039274</c:v>
                </c:pt>
                <c:pt idx="7">
                  <c:v>0.37449092890019459</c:v>
                </c:pt>
                <c:pt idx="8">
                  <c:v>0.36633227018334386</c:v>
                </c:pt>
                <c:pt idx="9">
                  <c:v>0.35816036390158446</c:v>
                </c:pt>
                <c:pt idx="10">
                  <c:v>0.35640169160575058</c:v>
                </c:pt>
                <c:pt idx="11">
                  <c:v>0.35707011055719029</c:v>
                </c:pt>
                <c:pt idx="12">
                  <c:v>0.35523628448266248</c:v>
                </c:pt>
                <c:pt idx="13">
                  <c:v>0.35327934346286954</c:v>
                </c:pt>
                <c:pt idx="14">
                  <c:v>0.35040527870357807</c:v>
                </c:pt>
                <c:pt idx="15">
                  <c:v>0.35091212964705898</c:v>
                </c:pt>
                <c:pt idx="16">
                  <c:v>0.35598702803353127</c:v>
                </c:pt>
                <c:pt idx="17">
                  <c:v>0.3596517576066921</c:v>
                </c:pt>
                <c:pt idx="18">
                  <c:v>0.36035991466155393</c:v>
                </c:pt>
                <c:pt idx="19">
                  <c:v>0.35949680485272445</c:v>
                </c:pt>
                <c:pt idx="20">
                  <c:v>0.35936700136243144</c:v>
                </c:pt>
                <c:pt idx="21">
                  <c:v>0.35664036431886426</c:v>
                </c:pt>
                <c:pt idx="22">
                  <c:v>0.35407619887775066</c:v>
                </c:pt>
                <c:pt idx="23">
                  <c:v>0.35223459349090214</c:v>
                </c:pt>
                <c:pt idx="24">
                  <c:v>0.35127470179417403</c:v>
                </c:pt>
                <c:pt idx="25">
                  <c:v>0.35024295285396195</c:v>
                </c:pt>
                <c:pt idx="26">
                  <c:v>0.35059599998530011</c:v>
                </c:pt>
                <c:pt idx="27">
                  <c:v>0.35269817791035502</c:v>
                </c:pt>
                <c:pt idx="28">
                  <c:v>0.35398893965113576</c:v>
                </c:pt>
                <c:pt idx="29">
                  <c:v>0.35355667688298337</c:v>
                </c:pt>
                <c:pt idx="30">
                  <c:v>0.35471166319031516</c:v>
                </c:pt>
                <c:pt idx="31">
                  <c:v>0.35597981721543415</c:v>
                </c:pt>
                <c:pt idx="32">
                  <c:v>0.35918343614492637</c:v>
                </c:pt>
                <c:pt idx="33">
                  <c:v>0.36127813668462566</c:v>
                </c:pt>
                <c:pt idx="34">
                  <c:v>0.36369670173634089</c:v>
                </c:pt>
                <c:pt idx="35">
                  <c:v>0.36611536974574843</c:v>
                </c:pt>
                <c:pt idx="36">
                  <c:v>0.36605042024716539</c:v>
                </c:pt>
                <c:pt idx="37">
                  <c:v>0.36750178938896988</c:v>
                </c:pt>
                <c:pt idx="38">
                  <c:v>0.37189065894346746</c:v>
                </c:pt>
                <c:pt idx="39">
                  <c:v>0.3769842612008163</c:v>
                </c:pt>
                <c:pt idx="40">
                  <c:v>0.38315379662178983</c:v>
                </c:pt>
                <c:pt idx="41">
                  <c:v>0.38977462246488276</c:v>
                </c:pt>
                <c:pt idx="42">
                  <c:v>0.39308129947294174</c:v>
                </c:pt>
                <c:pt idx="43">
                  <c:v>0.39660102840416106</c:v>
                </c:pt>
                <c:pt idx="44">
                  <c:v>0.39680231315403386</c:v>
                </c:pt>
                <c:pt idx="45">
                  <c:v>0.397211250703079</c:v>
                </c:pt>
                <c:pt idx="46">
                  <c:v>0.39487673431154996</c:v>
                </c:pt>
                <c:pt idx="47">
                  <c:v>0.39305038939107678</c:v>
                </c:pt>
                <c:pt idx="48">
                  <c:v>0.39276564455400603</c:v>
                </c:pt>
                <c:pt idx="49">
                  <c:v>0.39119755423125729</c:v>
                </c:pt>
                <c:pt idx="50">
                  <c:v>0.39288367886664682</c:v>
                </c:pt>
                <c:pt idx="51">
                  <c:v>0.39371426414356336</c:v>
                </c:pt>
                <c:pt idx="52">
                  <c:v>0.39891845868763309</c:v>
                </c:pt>
                <c:pt idx="53">
                  <c:v>0.40051408079600054</c:v>
                </c:pt>
                <c:pt idx="54">
                  <c:v>0.40327029772671164</c:v>
                </c:pt>
                <c:pt idx="55">
                  <c:v>0.40247603578074814</c:v>
                </c:pt>
                <c:pt idx="56">
                  <c:v>0.40384581595969865</c:v>
                </c:pt>
                <c:pt idx="57">
                  <c:v>0.40660798838103535</c:v>
                </c:pt>
                <c:pt idx="58">
                  <c:v>0.40858171897487705</c:v>
                </c:pt>
                <c:pt idx="59">
                  <c:v>0.41359118315702625</c:v>
                </c:pt>
                <c:pt idx="60">
                  <c:v>0.41633051865494736</c:v>
                </c:pt>
                <c:pt idx="61">
                  <c:v>0.41911928925881048</c:v>
                </c:pt>
                <c:pt idx="62">
                  <c:v>0.42166342871007501</c:v>
                </c:pt>
                <c:pt idx="63">
                  <c:v>0.42460023885399106</c:v>
                </c:pt>
                <c:pt idx="64">
                  <c:v>0.42576450836162066</c:v>
                </c:pt>
                <c:pt idx="65">
                  <c:v>0.42761161795925862</c:v>
                </c:pt>
                <c:pt idx="66">
                  <c:v>0.43067250292950793</c:v>
                </c:pt>
                <c:pt idx="67">
                  <c:v>0.43238911426884957</c:v>
                </c:pt>
                <c:pt idx="68">
                  <c:v>0.43246267583267434</c:v>
                </c:pt>
                <c:pt idx="69">
                  <c:v>0.43097393015436158</c:v>
                </c:pt>
                <c:pt idx="70">
                  <c:v>0.43257354244626289</c:v>
                </c:pt>
                <c:pt idx="71">
                  <c:v>0.4332620351096842</c:v>
                </c:pt>
                <c:pt idx="72">
                  <c:v>0.43460652570060848</c:v>
                </c:pt>
                <c:pt idx="73">
                  <c:v>0.4359262429747699</c:v>
                </c:pt>
                <c:pt idx="74">
                  <c:v>0.43730614281696772</c:v>
                </c:pt>
                <c:pt idx="75">
                  <c:v>0.44128910313130359</c:v>
                </c:pt>
                <c:pt idx="76">
                  <c:v>0.44412421621528386</c:v>
                </c:pt>
                <c:pt idx="77">
                  <c:v>0.44814749339402521</c:v>
                </c:pt>
                <c:pt idx="78">
                  <c:v>0.45231492923461097</c:v>
                </c:pt>
                <c:pt idx="79">
                  <c:v>0.45510894048278422</c:v>
                </c:pt>
                <c:pt idx="80">
                  <c:v>0.45757471805713046</c:v>
                </c:pt>
                <c:pt idx="81">
                  <c:v>0.46168726826035889</c:v>
                </c:pt>
                <c:pt idx="82">
                  <c:v>0.46563524791329358</c:v>
                </c:pt>
                <c:pt idx="83">
                  <c:v>0.47034505317274267</c:v>
                </c:pt>
                <c:pt idx="84">
                  <c:v>0.47434936466096717</c:v>
                </c:pt>
                <c:pt idx="85">
                  <c:v>0.476533490365942</c:v>
                </c:pt>
                <c:pt idx="86">
                  <c:v>0.47962769412805767</c:v>
                </c:pt>
                <c:pt idx="87">
                  <c:v>0.48243149995502554</c:v>
                </c:pt>
                <c:pt idx="88">
                  <c:v>0.49035766347095316</c:v>
                </c:pt>
                <c:pt idx="89">
                  <c:v>0.49633893872807994</c:v>
                </c:pt>
                <c:pt idx="90">
                  <c:v>0.49925690676590623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347-4CE9-A200-D966594B60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563807"/>
        <c:axId val="2116246623"/>
      </c:scatterChart>
      <c:valAx>
        <c:axId val="825638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Dyno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6246623"/>
        <c:crosses val="autoZero"/>
        <c:crossBetween val="midCat"/>
      </c:valAx>
      <c:valAx>
        <c:axId val="21162466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  <a:r>
                  <a:rPr lang="en-GB" baseline="0"/>
                  <a:t> (Kg/h)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56380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 against</a:t>
            </a:r>
            <a:r>
              <a:rPr lang="en-US" baseline="0"/>
              <a:t> Engine Speed</a:t>
            </a:r>
            <a:r>
              <a:rPr lang="en-US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Torque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'Smoothed (0.7)'!$B$6:$B$96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'Smoothed (0.7)'!$E$6:$E$96</c:f>
              <c:numCache>
                <c:formatCode>General</c:formatCode>
                <c:ptCount val="91"/>
                <c:pt idx="0">
                  <c:v>25.243454121599996</c:v>
                </c:pt>
                <c:pt idx="1">
                  <c:v>66.474323135999995</c:v>
                </c:pt>
                <c:pt idx="2">
                  <c:v>79.364481289599993</c:v>
                </c:pt>
                <c:pt idx="3">
                  <c:v>83.724722431999993</c:v>
                </c:pt>
                <c:pt idx="4">
                  <c:v>85.982790399999999</c:v>
                </c:pt>
                <c:pt idx="5">
                  <c:v>87.692656895999988</c:v>
                </c:pt>
                <c:pt idx="6">
                  <c:v>89.382944767999987</c:v>
                </c:pt>
                <c:pt idx="7">
                  <c:v>91.180099295999995</c:v>
                </c:pt>
                <c:pt idx="8">
                  <c:v>92.942991231999997</c:v>
                </c:pt>
                <c:pt idx="9">
                  <c:v>94.258837919999991</c:v>
                </c:pt>
                <c:pt idx="10">
                  <c:v>95.258979295999993</c:v>
                </c:pt>
                <c:pt idx="11">
                  <c:v>95.972783295999989</c:v>
                </c:pt>
                <c:pt idx="12">
                  <c:v>96.496511487999996</c:v>
                </c:pt>
                <c:pt idx="13">
                  <c:v>96.777138432000001</c:v>
                </c:pt>
                <c:pt idx="14">
                  <c:v>96.871768447999997</c:v>
                </c:pt>
                <c:pt idx="15">
                  <c:v>97.087133311999992</c:v>
                </c:pt>
                <c:pt idx="16">
                  <c:v>97.505626399999997</c:v>
                </c:pt>
                <c:pt idx="17">
                  <c:v>97.844173439999992</c:v>
                </c:pt>
                <c:pt idx="18">
                  <c:v>98.190062463999993</c:v>
                </c:pt>
                <c:pt idx="19">
                  <c:v>98.78639471999999</c:v>
                </c:pt>
                <c:pt idx="20">
                  <c:v>99.577697439999994</c:v>
                </c:pt>
                <c:pt idx="21">
                  <c:v>100.24744953599999</c:v>
                </c:pt>
                <c:pt idx="22">
                  <c:v>100.9726744</c:v>
                </c:pt>
                <c:pt idx="23">
                  <c:v>101.669347104</c:v>
                </c:pt>
                <c:pt idx="24">
                  <c:v>102.14576028799999</c:v>
                </c:pt>
                <c:pt idx="25">
                  <c:v>102.724961248</c:v>
                </c:pt>
                <c:pt idx="26">
                  <c:v>103.16384873599999</c:v>
                </c:pt>
                <c:pt idx="27">
                  <c:v>103.33679324799999</c:v>
                </c:pt>
                <c:pt idx="28">
                  <c:v>103.312319968</c:v>
                </c:pt>
                <c:pt idx="29">
                  <c:v>103.22666348799999</c:v>
                </c:pt>
                <c:pt idx="30">
                  <c:v>103.12061260799999</c:v>
                </c:pt>
                <c:pt idx="31">
                  <c:v>102.97540447999999</c:v>
                </c:pt>
                <c:pt idx="32">
                  <c:v>102.81714393599999</c:v>
                </c:pt>
                <c:pt idx="33">
                  <c:v>102.49164931199999</c:v>
                </c:pt>
                <c:pt idx="34">
                  <c:v>101.88634352</c:v>
                </c:pt>
                <c:pt idx="35">
                  <c:v>101.26064332799999</c:v>
                </c:pt>
                <c:pt idx="36">
                  <c:v>100.90170188799999</c:v>
                </c:pt>
                <c:pt idx="37">
                  <c:v>100.541944672</c:v>
                </c:pt>
                <c:pt idx="38">
                  <c:v>99.993743199999997</c:v>
                </c:pt>
                <c:pt idx="39">
                  <c:v>99.518961567999995</c:v>
                </c:pt>
                <c:pt idx="40">
                  <c:v>99.251387039999997</c:v>
                </c:pt>
                <c:pt idx="41">
                  <c:v>98.926708191999992</c:v>
                </c:pt>
                <c:pt idx="42">
                  <c:v>98.793736703999997</c:v>
                </c:pt>
                <c:pt idx="43">
                  <c:v>98.63384460799999</c:v>
                </c:pt>
                <c:pt idx="44">
                  <c:v>98.551451231999991</c:v>
                </c:pt>
                <c:pt idx="45">
                  <c:v>98.748869024000001</c:v>
                </c:pt>
                <c:pt idx="46">
                  <c:v>99.22365065599999</c:v>
                </c:pt>
                <c:pt idx="47">
                  <c:v>99.696800735999986</c:v>
                </c:pt>
                <c:pt idx="48">
                  <c:v>100.21073961599998</c:v>
                </c:pt>
                <c:pt idx="49">
                  <c:v>100.60149631999998</c:v>
                </c:pt>
                <c:pt idx="50">
                  <c:v>100.78667747199999</c:v>
                </c:pt>
                <c:pt idx="51">
                  <c:v>101.13011916799999</c:v>
                </c:pt>
                <c:pt idx="52">
                  <c:v>101.15785555199999</c:v>
                </c:pt>
                <c:pt idx="53">
                  <c:v>101.099935456</c:v>
                </c:pt>
                <c:pt idx="54">
                  <c:v>100.994700352</c:v>
                </c:pt>
                <c:pt idx="55">
                  <c:v>100.873149728</c:v>
                </c:pt>
                <c:pt idx="56">
                  <c:v>100.598233216</c:v>
                </c:pt>
                <c:pt idx="57">
                  <c:v>100.06553148799999</c:v>
                </c:pt>
                <c:pt idx="58">
                  <c:v>99.522224671999993</c:v>
                </c:pt>
                <c:pt idx="59">
                  <c:v>98.765184543999993</c:v>
                </c:pt>
                <c:pt idx="60">
                  <c:v>97.853962751999987</c:v>
                </c:pt>
                <c:pt idx="61">
                  <c:v>96.875031551999996</c:v>
                </c:pt>
                <c:pt idx="62">
                  <c:v>95.918942079999994</c:v>
                </c:pt>
                <c:pt idx="63">
                  <c:v>95.146402207999984</c:v>
                </c:pt>
                <c:pt idx="64">
                  <c:v>94.552517279999989</c:v>
                </c:pt>
                <c:pt idx="65">
                  <c:v>93.922738207999984</c:v>
                </c:pt>
                <c:pt idx="66">
                  <c:v>93.425114847999993</c:v>
                </c:pt>
                <c:pt idx="67">
                  <c:v>93.10288332799999</c:v>
                </c:pt>
                <c:pt idx="68">
                  <c:v>92.930754592</c:v>
                </c:pt>
                <c:pt idx="69">
                  <c:v>92.820624831999993</c:v>
                </c:pt>
                <c:pt idx="70">
                  <c:v>92.438841663999995</c:v>
                </c:pt>
                <c:pt idx="71">
                  <c:v>92.066847807999991</c:v>
                </c:pt>
                <c:pt idx="72">
                  <c:v>91.406885024000005</c:v>
                </c:pt>
                <c:pt idx="73">
                  <c:v>90.552767551999992</c:v>
                </c:pt>
                <c:pt idx="74">
                  <c:v>89.619519807999993</c:v>
                </c:pt>
                <c:pt idx="75">
                  <c:v>88.533721951999993</c:v>
                </c:pt>
                <c:pt idx="76">
                  <c:v>87.279058464000002</c:v>
                </c:pt>
                <c:pt idx="77">
                  <c:v>85.907739007999993</c:v>
                </c:pt>
                <c:pt idx="78">
                  <c:v>84.62615491199999</c:v>
                </c:pt>
                <c:pt idx="79">
                  <c:v>83.485700064</c:v>
                </c:pt>
                <c:pt idx="80">
                  <c:v>82.350955647999996</c:v>
                </c:pt>
                <c:pt idx="81">
                  <c:v>81.005904179199987</c:v>
                </c:pt>
                <c:pt idx="82">
                  <c:v>79.639968844799995</c:v>
                </c:pt>
                <c:pt idx="83">
                  <c:v>78.331545718399994</c:v>
                </c:pt>
                <c:pt idx="84">
                  <c:v>77.252845113599989</c:v>
                </c:pt>
                <c:pt idx="85">
                  <c:v>76.034483657599992</c:v>
                </c:pt>
                <c:pt idx="86">
                  <c:v>74.959535622399997</c:v>
                </c:pt>
                <c:pt idx="87">
                  <c:v>74.016090678400005</c:v>
                </c:pt>
                <c:pt idx="88">
                  <c:v>73.255461135999994</c:v>
                </c:pt>
                <c:pt idx="89">
                  <c:v>72.709299103999996</c:v>
                </c:pt>
                <c:pt idx="90">
                  <c:v>72.434301014399992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43D-41A7-A344-50C10F7625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563807"/>
        <c:axId val="2116246623"/>
      </c:scatterChart>
      <c:valAx>
        <c:axId val="825638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Dyno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6246623"/>
        <c:crosses val="autoZero"/>
        <c:crossBetween val="midCat"/>
      </c:valAx>
      <c:valAx>
        <c:axId val="21162466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56380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Power against</a:t>
            </a:r>
            <a:r>
              <a:rPr lang="en-US" baseline="0"/>
              <a:t> Engine Speed</a:t>
            </a:r>
            <a:r>
              <a:rPr lang="en-US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Torque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'Smoothed (0.7)'!$B$6:$B$96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'Smoothed (0.7)'!$G$6:$G$96</c:f>
              <c:numCache>
                <c:formatCode>General</c:formatCode>
                <c:ptCount val="91"/>
                <c:pt idx="0">
                  <c:v>2.6434883339883175</c:v>
                </c:pt>
                <c:pt idx="1">
                  <c:v>7.3092335825744055</c:v>
                </c:pt>
                <c:pt idx="2">
                  <c:v>9.1421319504303042</c:v>
                </c:pt>
                <c:pt idx="3">
                  <c:v>10.082777295121604</c:v>
                </c:pt>
                <c:pt idx="4">
                  <c:v>10.804916106231637</c:v>
                </c:pt>
                <c:pt idx="5">
                  <c:v>11.478941944926827</c:v>
                </c:pt>
                <c:pt idx="6">
                  <c:v>12.168208114372742</c:v>
                </c:pt>
                <c:pt idx="7">
                  <c:v>12.890282854585566</c:v>
                </c:pt>
                <c:pt idx="8">
                  <c:v>13.626154194665212</c:v>
                </c:pt>
                <c:pt idx="9">
                  <c:v>14.312605516026844</c:v>
                </c:pt>
                <c:pt idx="10">
                  <c:v>14.963245477238788</c:v>
                </c:pt>
                <c:pt idx="11">
                  <c:v>15.577881865609404</c:v>
                </c:pt>
                <c:pt idx="12">
                  <c:v>16.168145684679672</c:v>
                </c:pt>
                <c:pt idx="13">
                  <c:v>16.721889092337751</c:v>
                </c:pt>
                <c:pt idx="14">
                  <c:v>17.245459378801002</c:v>
                </c:pt>
                <c:pt idx="15">
                  <c:v>17.792146444979199</c:v>
                </c:pt>
                <c:pt idx="16">
                  <c:v>18.37937757491466</c:v>
                </c:pt>
                <c:pt idx="17">
                  <c:v>18.955503082666286</c:v>
                </c:pt>
                <c:pt idx="18">
                  <c:v>19.536634663186934</c:v>
                </c:pt>
                <c:pt idx="19">
                  <c:v>20.172529775253278</c:v>
                </c:pt>
                <c:pt idx="20">
                  <c:v>20.855504182592739</c:v>
                </c:pt>
                <c:pt idx="21">
                  <c:v>21.520671151899755</c:v>
                </c:pt>
                <c:pt idx="22">
                  <c:v>22.205050847584793</c:v>
                </c:pt>
                <c:pt idx="23">
                  <c:v>22.890596633599124</c:v>
                </c:pt>
                <c:pt idx="24">
                  <c:v>23.532693808515823</c:v>
                </c:pt>
                <c:pt idx="25">
                  <c:v>24.203998769775975</c:v>
                </c:pt>
                <c:pt idx="26">
                  <c:v>24.84757384672174</c:v>
                </c:pt>
                <c:pt idx="27">
                  <c:v>25.430298656886453</c:v>
                </c:pt>
                <c:pt idx="28">
                  <c:v>25.965218034942946</c:v>
                </c:pt>
                <c:pt idx="29">
                  <c:v>26.484183759593062</c:v>
                </c:pt>
                <c:pt idx="30">
                  <c:v>26.996913250247648</c:v>
                </c:pt>
                <c:pt idx="31">
                  <c:v>27.498075808258463</c:v>
                </c:pt>
                <c:pt idx="32">
                  <c:v>27.994163951209899</c:v>
                </c:pt>
                <c:pt idx="33">
                  <c:v>28.442186107071116</c:v>
                </c:pt>
                <c:pt idx="34">
                  <c:v>28.807684947320222</c:v>
                </c:pt>
                <c:pt idx="35">
                  <c:v>29.160971874560261</c:v>
                </c:pt>
                <c:pt idx="36">
                  <c:v>29.585924236031154</c:v>
                </c:pt>
                <c:pt idx="37">
                  <c:v>30.006874302122732</c:v>
                </c:pt>
                <c:pt idx="38">
                  <c:v>30.366828874066218</c:v>
                </c:pt>
                <c:pt idx="39">
                  <c:v>30.743723791233183</c:v>
                </c:pt>
                <c:pt idx="40">
                  <c:v>31.18074283834612</c:v>
                </c:pt>
                <c:pt idx="41">
                  <c:v>31.596721002813851</c:v>
                </c:pt>
                <c:pt idx="42">
                  <c:v>32.071533336496969</c:v>
                </c:pt>
                <c:pt idx="43">
                  <c:v>32.536072969660047</c:v>
                </c:pt>
                <c:pt idx="44">
                  <c:v>33.02490828704682</c:v>
                </c:pt>
                <c:pt idx="45">
                  <c:v>33.608111493244067</c:v>
                </c:pt>
                <c:pt idx="46">
                  <c:v>34.289232115957461</c:v>
                </c:pt>
                <c:pt idx="47">
                  <c:v>34.974752273612907</c:v>
                </c:pt>
                <c:pt idx="48">
                  <c:v>35.67974998402152</c:v>
                </c:pt>
                <c:pt idx="49">
                  <c:v>36.34562600459104</c:v>
                </c:pt>
                <c:pt idx="50">
                  <c:v>36.940246644671888</c:v>
                </c:pt>
                <c:pt idx="51">
                  <c:v>37.595640666457143</c:v>
                </c:pt>
                <c:pt idx="52">
                  <c:v>38.135613102607273</c:v>
                </c:pt>
                <c:pt idx="53">
                  <c:v>38.643135765014911</c:v>
                </c:pt>
                <c:pt idx="54">
                  <c:v>39.131719070205968</c:v>
                </c:pt>
                <c:pt idx="55">
                  <c:v>39.612793266243507</c:v>
                </c:pt>
                <c:pt idx="56">
                  <c:v>40.031564921829784</c:v>
                </c:pt>
                <c:pt idx="57">
                  <c:v>40.343526120366555</c:v>
                </c:pt>
                <c:pt idx="58">
                  <c:v>40.645577686800848</c:v>
                </c:pt>
                <c:pt idx="59">
                  <c:v>40.853530462192964</c:v>
                </c:pt>
                <c:pt idx="60">
                  <c:v>40.988972067510986</c:v>
                </c:pt>
                <c:pt idx="61">
                  <c:v>41.086154804405751</c:v>
                </c:pt>
                <c:pt idx="62">
                  <c:v>41.18289331641315</c:v>
                </c:pt>
                <c:pt idx="63">
                  <c:v>41.349387949914416</c:v>
                </c:pt>
                <c:pt idx="64">
                  <c:v>41.586369113137792</c:v>
                </c:pt>
                <c:pt idx="65">
                  <c:v>41.801156117566094</c:v>
                </c:pt>
                <c:pt idx="66">
                  <c:v>42.068857140307188</c:v>
                </c:pt>
                <c:pt idx="67">
                  <c:v>42.411243472234496</c:v>
                </c:pt>
                <c:pt idx="68">
                  <c:v>42.819417801421523</c:v>
                </c:pt>
                <c:pt idx="69">
                  <c:v>43.254681305950783</c:v>
                </c:pt>
                <c:pt idx="70">
                  <c:v>43.560777881695877</c:v>
                </c:pt>
                <c:pt idx="71">
                  <c:v>43.867540794771983</c:v>
                </c:pt>
                <c:pt idx="72">
                  <c:v>44.031690433435216</c:v>
                </c:pt>
                <c:pt idx="73">
                  <c:v>44.094385942056043</c:v>
                </c:pt>
                <c:pt idx="74">
                  <c:v>44.109190590705708</c:v>
                </c:pt>
                <c:pt idx="75">
                  <c:v>44.038340992566063</c:v>
                </c:pt>
                <c:pt idx="76">
                  <c:v>43.871239821237829</c:v>
                </c:pt>
                <c:pt idx="77">
                  <c:v>43.631751350236804</c:v>
                </c:pt>
                <c:pt idx="78">
                  <c:v>43.423948073604855</c:v>
                </c:pt>
                <c:pt idx="79">
                  <c:v>43.275880230142448</c:v>
                </c:pt>
                <c:pt idx="80">
                  <c:v>43.118859546642611</c:v>
                </c:pt>
                <c:pt idx="81">
                  <c:v>42.838738166906857</c:v>
                </c:pt>
                <c:pt idx="82">
                  <c:v>42.533377979340422</c:v>
                </c:pt>
                <c:pt idx="83">
                  <c:v>42.244730471742699</c:v>
                </c:pt>
                <c:pt idx="84">
                  <c:v>42.067474917484617</c:v>
                </c:pt>
                <c:pt idx="85">
                  <c:v>41.80214067368663</c:v>
                </c:pt>
                <c:pt idx="86">
                  <c:v>41.603644335584043</c:v>
                </c:pt>
                <c:pt idx="87">
                  <c:v>41.467565865547712</c:v>
                </c:pt>
                <c:pt idx="88">
                  <c:v>41.424987337234235</c:v>
                </c:pt>
                <c:pt idx="89">
                  <c:v>41.496844984156731</c:v>
                </c:pt>
                <c:pt idx="90">
                  <c:v>41.719162454704296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01-465B-804F-6277316B76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563807"/>
        <c:axId val="2116246623"/>
      </c:scatterChart>
      <c:valAx>
        <c:axId val="825638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Dyno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6246623"/>
        <c:crosses val="autoZero"/>
        <c:crossBetween val="midCat"/>
      </c:valAx>
      <c:valAx>
        <c:axId val="21162466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56380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444500</xdr:colOff>
      <xdr:row>26</xdr:row>
      <xdr:rowOff>67733</xdr:rowOff>
    </xdr:from>
    <xdr:to>
      <xdr:col>24</xdr:col>
      <xdr:colOff>105833</xdr:colOff>
      <xdr:row>40</xdr:row>
      <xdr:rowOff>143933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A662292-DC2C-0070-68DA-826C06CDDFE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329429</xdr:colOff>
      <xdr:row>15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7C27F3D-5CAD-4C12-B5BC-5339019D3E0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16</xdr:row>
      <xdr:rowOff>0</xdr:rowOff>
    </xdr:from>
    <xdr:to>
      <xdr:col>7</xdr:col>
      <xdr:colOff>329429</xdr:colOff>
      <xdr:row>31</xdr:row>
      <xdr:rowOff>76199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C05071B-AED8-4633-813C-6B58B42A96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0</xdr:row>
      <xdr:rowOff>0</xdr:rowOff>
    </xdr:from>
    <xdr:to>
      <xdr:col>15</xdr:col>
      <xdr:colOff>329429</xdr:colOff>
      <xdr:row>15</xdr:row>
      <xdr:rowOff>70427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D3066B2-5CFA-479E-9A07-6547B0DA22E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6"/>
  <sheetViews>
    <sheetView workbookViewId="0">
      <selection activeCell="E4" sqref="E4"/>
    </sheetView>
  </sheetViews>
  <sheetFormatPr defaultRowHeight="14.5" x14ac:dyDescent="0.35"/>
  <cols>
    <col min="1" max="1" width="9.1796875" style="1"/>
    <col min="2" max="2" width="13.453125" style="1" customWidth="1"/>
    <col min="3" max="3" width="14.54296875" customWidth="1"/>
    <col min="4" max="4" width="10.54296875" style="1" customWidth="1"/>
    <col min="7" max="8" width="9.1796875" style="1"/>
    <col min="9" max="9" width="15.26953125" style="1" customWidth="1"/>
  </cols>
  <sheetData>
    <row r="1" spans="1:10" x14ac:dyDescent="0.35">
      <c r="A1"/>
      <c r="B1"/>
      <c r="G1" s="2" t="s">
        <v>0</v>
      </c>
      <c r="H1" s="2" t="s">
        <v>1</v>
      </c>
      <c r="I1" s="2" t="s">
        <v>2</v>
      </c>
      <c r="J1" s="2" t="s">
        <v>13</v>
      </c>
    </row>
    <row r="2" spans="1:10" x14ac:dyDescent="0.35">
      <c r="C2" s="1"/>
      <c r="G2" s="2" t="s">
        <v>3</v>
      </c>
      <c r="H2" s="2" t="s">
        <v>4</v>
      </c>
      <c r="I2" s="2" t="s">
        <v>5</v>
      </c>
      <c r="J2" s="2" t="s">
        <v>14</v>
      </c>
    </row>
    <row r="3" spans="1:10" x14ac:dyDescent="0.35">
      <c r="C3" s="1"/>
      <c r="G3" s="3">
        <v>1018.9</v>
      </c>
      <c r="H3" s="3">
        <v>46</v>
      </c>
      <c r="I3" s="3">
        <v>27</v>
      </c>
      <c r="J3">
        <v>0.81577599999999995</v>
      </c>
    </row>
    <row r="4" spans="1:10" x14ac:dyDescent="0.35">
      <c r="A4" s="2" t="s">
        <v>6</v>
      </c>
      <c r="B4" s="2" t="s">
        <v>7</v>
      </c>
      <c r="C4" s="2" t="s">
        <v>8</v>
      </c>
      <c r="D4" s="2" t="s">
        <v>9</v>
      </c>
    </row>
    <row r="5" spans="1:10" x14ac:dyDescent="0.35">
      <c r="A5" s="2" t="s">
        <v>10</v>
      </c>
      <c r="B5" s="2" t="s">
        <v>11</v>
      </c>
      <c r="C5" s="2" t="s">
        <v>12</v>
      </c>
      <c r="D5" s="2" t="s">
        <v>9</v>
      </c>
    </row>
    <row r="6" spans="1:10" x14ac:dyDescent="0.35">
      <c r="A6" s="1" cm="1">
        <f t="array" aca="1" ref="A6" ca="1">_FV(A6:A87102,"275")</f>
        <v>0</v>
      </c>
      <c r="B6" s="1">
        <v>1000</v>
      </c>
      <c r="C6" s="1">
        <v>7.0400000000000004E-2</v>
      </c>
      <c r="D6" s="1">
        <v>1.2658</v>
      </c>
    </row>
    <row r="7" spans="1:10" x14ac:dyDescent="0.35">
      <c r="A7" s="1">
        <v>102.756</v>
      </c>
      <c r="B7" s="1">
        <f t="shared" ref="B7:B38" si="0">B6+50</f>
        <v>1050</v>
      </c>
      <c r="C7" s="1">
        <v>7.2400000000000006E-2</v>
      </c>
      <c r="D7" s="1">
        <v>1.26783</v>
      </c>
    </row>
    <row r="8" spans="1:10" x14ac:dyDescent="0.35">
      <c r="A8" s="1">
        <v>103.68899999999999</v>
      </c>
      <c r="B8" s="1">
        <f t="shared" si="0"/>
        <v>1100</v>
      </c>
      <c r="C8" s="1">
        <v>7.3700000000000002E-2</v>
      </c>
      <c r="D8" s="1">
        <v>1.2734399999999999</v>
      </c>
    </row>
    <row r="9" spans="1:10" x14ac:dyDescent="0.35">
      <c r="A9" s="1">
        <v>104.209</v>
      </c>
      <c r="B9" s="1">
        <f t="shared" si="0"/>
        <v>1150</v>
      </c>
      <c r="C9" s="1">
        <v>7.2800000000000004E-2</v>
      </c>
      <c r="D9" s="1">
        <v>1.2847599999999999</v>
      </c>
    </row>
    <row r="10" spans="1:10" x14ac:dyDescent="0.35">
      <c r="A10" s="1">
        <v>105.81100000000001</v>
      </c>
      <c r="B10" s="1">
        <f t="shared" si="0"/>
        <v>1200</v>
      </c>
      <c r="C10" s="1">
        <v>7.4399999999999994E-2</v>
      </c>
      <c r="D10" s="1">
        <v>1.2918099999999999</v>
      </c>
    </row>
    <row r="11" spans="1:10" x14ac:dyDescent="0.35">
      <c r="A11" s="1">
        <v>107.51</v>
      </c>
      <c r="B11" s="1">
        <f t="shared" si="0"/>
        <v>1250</v>
      </c>
      <c r="C11" s="1">
        <v>7.8950000000000006E-2</v>
      </c>
      <c r="D11" s="1">
        <v>1.2972900000000001</v>
      </c>
    </row>
    <row r="12" spans="1:10" x14ac:dyDescent="0.35">
      <c r="A12" s="1">
        <v>109.488</v>
      </c>
      <c r="B12" s="1">
        <f t="shared" si="0"/>
        <v>1300</v>
      </c>
      <c r="C12" s="1">
        <v>7.9000000000000001E-2</v>
      </c>
      <c r="D12" s="1">
        <v>1.29895</v>
      </c>
    </row>
    <row r="13" spans="1:10" x14ac:dyDescent="0.35">
      <c r="A13" s="1">
        <v>111.797</v>
      </c>
      <c r="B13" s="1">
        <f t="shared" si="0"/>
        <v>1350</v>
      </c>
      <c r="C13" s="1">
        <v>7.9600000000000004E-2</v>
      </c>
      <c r="D13" s="1">
        <v>1.2946899999999999</v>
      </c>
    </row>
    <row r="14" spans="1:10" x14ac:dyDescent="0.35">
      <c r="A14" s="1">
        <v>114.268</v>
      </c>
      <c r="B14" s="1">
        <f t="shared" si="0"/>
        <v>1400</v>
      </c>
      <c r="C14" s="1">
        <v>8.3500000000000005E-2</v>
      </c>
      <c r="D14" s="1">
        <v>1.2855000000000001</v>
      </c>
    </row>
    <row r="15" spans="1:10" x14ac:dyDescent="0.35">
      <c r="A15" s="1">
        <v>115.783</v>
      </c>
      <c r="B15" s="1">
        <f t="shared" si="0"/>
        <v>1450</v>
      </c>
      <c r="C15" s="1">
        <v>8.4699999999999998E-2</v>
      </c>
      <c r="D15" s="1">
        <v>1.2781800000000001</v>
      </c>
    </row>
    <row r="16" spans="1:10" x14ac:dyDescent="0.35">
      <c r="A16" s="1">
        <v>116.985</v>
      </c>
      <c r="B16" s="1">
        <f t="shared" si="0"/>
        <v>1500</v>
      </c>
      <c r="C16" s="1">
        <v>8.8650000000000007E-2</v>
      </c>
      <c r="D16" s="1">
        <v>1.2795000000000001</v>
      </c>
    </row>
    <row r="17" spans="1:4" x14ac:dyDescent="0.35">
      <c r="A17" s="1">
        <v>117.788</v>
      </c>
      <c r="B17" s="1">
        <f t="shared" si="0"/>
        <v>1550</v>
      </c>
      <c r="C17" s="1">
        <v>9.3200000000000005E-2</v>
      </c>
      <c r="D17" s="1">
        <v>1.27766</v>
      </c>
    </row>
    <row r="18" spans="1:4" x14ac:dyDescent="0.35">
      <c r="A18" s="1">
        <v>118.471</v>
      </c>
      <c r="B18" s="1">
        <f t="shared" si="0"/>
        <v>1600</v>
      </c>
      <c r="C18" s="1">
        <v>9.5899999999999999E-2</v>
      </c>
      <c r="D18" s="1">
        <v>1.2823500000000001</v>
      </c>
    </row>
    <row r="19" spans="1:4" x14ac:dyDescent="0.35">
      <c r="A19" s="1">
        <v>118.77200000000001</v>
      </c>
      <c r="B19" s="1">
        <f t="shared" si="0"/>
        <v>1650</v>
      </c>
      <c r="C19" s="1">
        <v>9.8750000000000004E-2</v>
      </c>
      <c r="D19" s="1">
        <v>1.2902800000000001</v>
      </c>
    </row>
    <row r="20" spans="1:4" x14ac:dyDescent="0.35">
      <c r="A20" s="1">
        <v>118.65600000000001</v>
      </c>
      <c r="B20" s="1">
        <f t="shared" si="0"/>
        <v>1700</v>
      </c>
      <c r="C20" s="1">
        <v>0.10005</v>
      </c>
      <c r="D20" s="1">
        <v>1.29942</v>
      </c>
    </row>
    <row r="21" spans="1:4" x14ac:dyDescent="0.35">
      <c r="A21" s="1">
        <v>118.861</v>
      </c>
      <c r="B21" s="1">
        <f t="shared" si="0"/>
        <v>1750</v>
      </c>
      <c r="C21" s="1">
        <v>0.10305</v>
      </c>
      <c r="D21" s="1">
        <v>1.31053</v>
      </c>
    </row>
    <row r="22" spans="1:4" x14ac:dyDescent="0.35">
      <c r="A22" s="1">
        <v>119.584</v>
      </c>
      <c r="B22" s="1">
        <f t="shared" si="0"/>
        <v>1800</v>
      </c>
      <c r="C22" s="1">
        <v>0.10929999999999999</v>
      </c>
      <c r="D22" s="1">
        <v>1.3149</v>
      </c>
    </row>
    <row r="23" spans="1:4" x14ac:dyDescent="0.35">
      <c r="A23" s="1">
        <v>119.934</v>
      </c>
      <c r="B23" s="1">
        <f t="shared" si="0"/>
        <v>1850</v>
      </c>
      <c r="C23" s="1">
        <v>0.11415</v>
      </c>
      <c r="D23" s="1">
        <v>1.3184899999999999</v>
      </c>
    </row>
    <row r="24" spans="1:4" x14ac:dyDescent="0.35">
      <c r="A24" s="1">
        <v>120.176</v>
      </c>
      <c r="B24" s="1">
        <f t="shared" si="0"/>
        <v>1900</v>
      </c>
      <c r="C24" s="1">
        <v>0.11745</v>
      </c>
      <c r="D24" s="1">
        <v>1.3189200000000001</v>
      </c>
    </row>
    <row r="25" spans="1:4" x14ac:dyDescent="0.35">
      <c r="A25" s="1">
        <v>120.94799999999999</v>
      </c>
      <c r="B25" s="1">
        <f t="shared" si="0"/>
        <v>1950</v>
      </c>
      <c r="C25" s="1">
        <v>0.12055</v>
      </c>
      <c r="D25" s="1">
        <v>1.31484</v>
      </c>
    </row>
    <row r="26" spans="1:4" x14ac:dyDescent="0.35">
      <c r="A26" s="1">
        <v>122.157</v>
      </c>
      <c r="B26" s="1">
        <f t="shared" si="0"/>
        <v>2000</v>
      </c>
      <c r="C26" s="1">
        <v>0.12554999999999999</v>
      </c>
      <c r="D26" s="1">
        <v>1.31653</v>
      </c>
    </row>
    <row r="27" spans="1:4" x14ac:dyDescent="0.35">
      <c r="A27" s="1">
        <v>122.845</v>
      </c>
      <c r="B27" s="1">
        <f t="shared" si="0"/>
        <v>2050</v>
      </c>
      <c r="C27" s="1">
        <v>0.12784999999999999</v>
      </c>
      <c r="D27" s="1">
        <v>1.32098</v>
      </c>
    </row>
    <row r="28" spans="1:4" x14ac:dyDescent="0.35">
      <c r="A28" s="1">
        <v>123.79600000000001</v>
      </c>
      <c r="B28" s="1">
        <f t="shared" si="0"/>
        <v>2100</v>
      </c>
      <c r="C28" s="1">
        <v>0.13089999999999999</v>
      </c>
      <c r="D28" s="1">
        <v>1.32287</v>
      </c>
    </row>
    <row r="29" spans="1:4" x14ac:dyDescent="0.35">
      <c r="A29" s="1">
        <v>124.794</v>
      </c>
      <c r="B29" s="1">
        <f t="shared" si="0"/>
        <v>2150</v>
      </c>
      <c r="C29" s="1">
        <v>0.13435</v>
      </c>
      <c r="D29" s="1">
        <v>1.3216399999999999</v>
      </c>
    </row>
    <row r="30" spans="1:4" x14ac:dyDescent="0.35">
      <c r="A30" s="1">
        <v>125.137</v>
      </c>
      <c r="B30" s="1">
        <f t="shared" si="0"/>
        <v>2200</v>
      </c>
      <c r="C30" s="1">
        <v>0.13769999999999999</v>
      </c>
      <c r="D30" s="1">
        <v>1.3165199999999999</v>
      </c>
    </row>
    <row r="31" spans="1:4" x14ac:dyDescent="0.35">
      <c r="A31" s="1">
        <v>126.02800000000001</v>
      </c>
      <c r="B31" s="1">
        <f t="shared" si="0"/>
        <v>2250</v>
      </c>
      <c r="C31" s="1">
        <v>0.14105000000000001</v>
      </c>
      <c r="D31" s="1">
        <v>1.3046500000000001</v>
      </c>
    </row>
    <row r="32" spans="1:4" x14ac:dyDescent="0.35">
      <c r="A32" s="1">
        <v>126.66</v>
      </c>
      <c r="B32" s="1">
        <f t="shared" si="0"/>
        <v>2300</v>
      </c>
      <c r="C32" s="1">
        <v>0.14495</v>
      </c>
      <c r="D32" s="1">
        <v>1.2964599999999999</v>
      </c>
    </row>
    <row r="33" spans="1:4" x14ac:dyDescent="0.35">
      <c r="A33" s="1">
        <v>126.822</v>
      </c>
      <c r="B33" s="1">
        <f t="shared" si="0"/>
        <v>2350</v>
      </c>
      <c r="C33" s="1">
        <v>0.14985000000000001</v>
      </c>
      <c r="D33" s="1">
        <v>1.2822899999999999</v>
      </c>
    </row>
    <row r="34" spans="1:4" x14ac:dyDescent="0.35">
      <c r="A34" s="1">
        <v>126.69</v>
      </c>
      <c r="B34" s="1">
        <f t="shared" si="0"/>
        <v>2400</v>
      </c>
      <c r="C34" s="1">
        <v>0.1537</v>
      </c>
      <c r="D34" s="1">
        <v>1.2730399999999999</v>
      </c>
    </row>
    <row r="35" spans="1:4" x14ac:dyDescent="0.35">
      <c r="A35" s="1">
        <v>126.55200000000001</v>
      </c>
      <c r="B35" s="1">
        <f t="shared" si="0"/>
        <v>2450</v>
      </c>
      <c r="C35" s="1">
        <v>0.15565000000000001</v>
      </c>
      <c r="D35" s="1">
        <v>1.2698400000000001</v>
      </c>
    </row>
    <row r="36" spans="1:4" x14ac:dyDescent="0.35">
      <c r="A36" s="1">
        <v>126.438</v>
      </c>
      <c r="B36" s="1">
        <f t="shared" si="0"/>
        <v>2500</v>
      </c>
      <c r="C36" s="1">
        <v>0.15959999999999999</v>
      </c>
      <c r="D36" s="1">
        <v>1.2744599999999999</v>
      </c>
    </row>
    <row r="37" spans="1:4" x14ac:dyDescent="0.35">
      <c r="A37" s="1">
        <v>126.239</v>
      </c>
      <c r="B37" s="1">
        <f t="shared" si="0"/>
        <v>2550</v>
      </c>
      <c r="C37" s="1">
        <v>0.16259999999999999</v>
      </c>
      <c r="D37" s="1">
        <v>1.2787599999999999</v>
      </c>
    </row>
    <row r="38" spans="1:4" x14ac:dyDescent="0.35">
      <c r="A38" s="1">
        <v>126.161</v>
      </c>
      <c r="B38" s="1">
        <f t="shared" si="0"/>
        <v>2600</v>
      </c>
      <c r="C38" s="1">
        <v>0.16805</v>
      </c>
      <c r="D38" s="1">
        <v>1.27634</v>
      </c>
    </row>
    <row r="39" spans="1:4" x14ac:dyDescent="0.35">
      <c r="A39" s="1">
        <v>125.84699999999999</v>
      </c>
      <c r="B39" s="1">
        <f t="shared" ref="B39:B70" si="1">B38+50</f>
        <v>2650</v>
      </c>
      <c r="C39" s="1">
        <v>0.17144999999999999</v>
      </c>
      <c r="D39" s="1">
        <v>1.28027</v>
      </c>
    </row>
    <row r="40" spans="1:4" x14ac:dyDescent="0.35">
      <c r="A40" s="1">
        <v>124.911</v>
      </c>
      <c r="B40" s="1">
        <f t="shared" si="1"/>
        <v>2700</v>
      </c>
      <c r="C40" s="1">
        <v>0.17465</v>
      </c>
      <c r="D40" s="1">
        <v>1.2837099999999999</v>
      </c>
    </row>
    <row r="41" spans="1:4" x14ac:dyDescent="0.35">
      <c r="A41" s="1">
        <v>123.92700000000001</v>
      </c>
      <c r="B41" s="1">
        <f t="shared" si="1"/>
        <v>2750</v>
      </c>
      <c r="C41" s="1">
        <v>0.1784</v>
      </c>
      <c r="D41" s="1">
        <v>1.2811999999999999</v>
      </c>
    </row>
    <row r="42" spans="1:4" x14ac:dyDescent="0.35">
      <c r="A42" s="1">
        <v>123.68899999999999</v>
      </c>
      <c r="B42" s="1">
        <f t="shared" si="1"/>
        <v>2800</v>
      </c>
      <c r="C42" s="1">
        <v>0.18004999999999999</v>
      </c>
      <c r="D42" s="1">
        <v>1.2744800000000001</v>
      </c>
    </row>
    <row r="43" spans="1:4" x14ac:dyDescent="0.35">
      <c r="A43" s="1">
        <v>123.389</v>
      </c>
      <c r="B43" s="1">
        <f t="shared" si="1"/>
        <v>2850</v>
      </c>
      <c r="C43" s="1">
        <v>0.18310000000000001</v>
      </c>
      <c r="D43" s="1">
        <v>1.2603599999999999</v>
      </c>
    </row>
    <row r="44" spans="1:4" x14ac:dyDescent="0.35">
      <c r="A44" s="1">
        <v>122.51900000000001</v>
      </c>
      <c r="B44" s="1">
        <f t="shared" si="1"/>
        <v>2900</v>
      </c>
      <c r="C44" s="1">
        <v>0.18790000000000001</v>
      </c>
      <c r="D44" s="1">
        <v>1.2531000000000001</v>
      </c>
    </row>
    <row r="45" spans="1:4" x14ac:dyDescent="0.35">
      <c r="A45" s="1">
        <v>121.837</v>
      </c>
      <c r="B45" s="1">
        <f t="shared" si="1"/>
        <v>2950</v>
      </c>
      <c r="C45" s="1">
        <v>0.19255</v>
      </c>
      <c r="D45" s="1">
        <v>1.23943</v>
      </c>
    </row>
    <row r="46" spans="1:4" x14ac:dyDescent="0.35">
      <c r="A46" s="1">
        <v>121.709</v>
      </c>
      <c r="B46" s="1">
        <f t="shared" si="1"/>
        <v>3000</v>
      </c>
      <c r="C46" s="1">
        <v>0.19900000000000001</v>
      </c>
      <c r="D46" s="1">
        <v>1.2273499999999999</v>
      </c>
    </row>
    <row r="47" spans="1:4" x14ac:dyDescent="0.35">
      <c r="A47" s="1">
        <v>121.123</v>
      </c>
      <c r="B47" s="1">
        <f t="shared" si="1"/>
        <v>3050</v>
      </c>
      <c r="C47" s="1">
        <v>0.20605000000000001</v>
      </c>
      <c r="D47" s="1">
        <v>1.2193000000000001</v>
      </c>
    </row>
    <row r="48" spans="1:4" x14ac:dyDescent="0.35">
      <c r="A48" s="1">
        <v>121.124</v>
      </c>
      <c r="B48" s="1">
        <f t="shared" si="1"/>
        <v>3100</v>
      </c>
      <c r="C48" s="1">
        <v>0.21004999999999999</v>
      </c>
      <c r="D48" s="1">
        <v>1.20692</v>
      </c>
    </row>
    <row r="49" spans="1:4" x14ac:dyDescent="0.35">
      <c r="A49" s="1">
        <v>120.851</v>
      </c>
      <c r="B49" s="1">
        <f t="shared" si="1"/>
        <v>3150</v>
      </c>
      <c r="C49" s="1">
        <v>0.21604999999999999</v>
      </c>
      <c r="D49" s="1">
        <v>1.1927399999999999</v>
      </c>
    </row>
    <row r="50" spans="1:4" x14ac:dyDescent="0.35">
      <c r="A50" s="1">
        <v>120.596</v>
      </c>
      <c r="B50" s="1">
        <f t="shared" si="1"/>
        <v>3200</v>
      </c>
      <c r="C50" s="1">
        <v>0.21795</v>
      </c>
      <c r="D50" s="1">
        <v>1.1848099999999999</v>
      </c>
    </row>
    <row r="51" spans="1:4" x14ac:dyDescent="0.35">
      <c r="A51" s="1">
        <v>120.84</v>
      </c>
      <c r="B51" s="1">
        <f t="shared" si="1"/>
        <v>3250</v>
      </c>
      <c r="C51" s="1">
        <v>0.22305</v>
      </c>
      <c r="D51" s="1">
        <v>1.17378</v>
      </c>
    </row>
    <row r="52" spans="1:4" x14ac:dyDescent="0.35">
      <c r="A52" s="1">
        <v>121.633</v>
      </c>
      <c r="B52" s="1">
        <f t="shared" si="1"/>
        <v>3300</v>
      </c>
      <c r="C52" s="1">
        <v>0.22550000000000001</v>
      </c>
      <c r="D52" s="1">
        <v>1.1611800000000001</v>
      </c>
    </row>
    <row r="53" spans="1:4" x14ac:dyDescent="0.35">
      <c r="A53" s="1">
        <v>122.181</v>
      </c>
      <c r="B53" s="1">
        <f t="shared" si="1"/>
        <v>3350</v>
      </c>
      <c r="C53" s="1">
        <v>0.22850000000000001</v>
      </c>
      <c r="D53" s="1">
        <v>1.1510400000000001</v>
      </c>
    </row>
    <row r="54" spans="1:4" x14ac:dyDescent="0.35">
      <c r="A54" s="1">
        <v>122.93300000000001</v>
      </c>
      <c r="B54" s="1">
        <f t="shared" si="1"/>
        <v>3400</v>
      </c>
      <c r="C54" s="1">
        <v>0.23419999999999999</v>
      </c>
      <c r="D54" s="1">
        <v>1.14117</v>
      </c>
    </row>
    <row r="55" spans="1:4" x14ac:dyDescent="0.35">
      <c r="A55" s="1">
        <v>123.47499999999999</v>
      </c>
      <c r="B55" s="1">
        <f t="shared" si="1"/>
        <v>3450</v>
      </c>
      <c r="C55" s="1">
        <v>0.23605000000000001</v>
      </c>
      <c r="D55" s="1">
        <v>1.12669</v>
      </c>
    </row>
    <row r="56" spans="1:4" x14ac:dyDescent="0.35">
      <c r="A56" s="1">
        <v>123.428</v>
      </c>
      <c r="B56" s="1">
        <f t="shared" si="1"/>
        <v>3500</v>
      </c>
      <c r="C56" s="1">
        <v>0.24195</v>
      </c>
      <c r="D56" s="1">
        <v>1.11975</v>
      </c>
    </row>
    <row r="57" spans="1:4" x14ac:dyDescent="0.35">
      <c r="A57" s="1">
        <v>124.205</v>
      </c>
      <c r="B57" s="1">
        <f t="shared" si="1"/>
        <v>3550</v>
      </c>
      <c r="C57" s="1">
        <v>0.24545</v>
      </c>
      <c r="D57" s="1">
        <v>1.10622</v>
      </c>
    </row>
    <row r="58" spans="1:4" x14ac:dyDescent="0.35">
      <c r="A58" s="1">
        <v>124.066</v>
      </c>
      <c r="B58" s="1">
        <f t="shared" si="1"/>
        <v>3600</v>
      </c>
      <c r="C58" s="1">
        <v>0.25505</v>
      </c>
      <c r="D58" s="1">
        <v>1.09697</v>
      </c>
    </row>
    <row r="59" spans="1:4" x14ac:dyDescent="0.35">
      <c r="A59" s="1">
        <v>123.967</v>
      </c>
      <c r="B59" s="1">
        <f t="shared" si="1"/>
        <v>3650</v>
      </c>
      <c r="C59" s="1">
        <v>0.25755</v>
      </c>
      <c r="D59" s="1">
        <v>1.0940099999999999</v>
      </c>
    </row>
    <row r="60" spans="1:4" x14ac:dyDescent="0.35">
      <c r="A60" s="1">
        <v>123.815</v>
      </c>
      <c r="B60" s="1">
        <f t="shared" si="1"/>
        <v>3700</v>
      </c>
      <c r="C60" s="1">
        <v>0.26445000000000002</v>
      </c>
      <c r="D60" s="1">
        <v>1.09659</v>
      </c>
    </row>
    <row r="61" spans="1:4" x14ac:dyDescent="0.35">
      <c r="A61" s="1">
        <v>123.767</v>
      </c>
      <c r="B61" s="1">
        <f t="shared" si="1"/>
        <v>3750</v>
      </c>
      <c r="C61" s="1">
        <v>0.2651</v>
      </c>
      <c r="D61" s="1">
        <v>1.0980799999999999</v>
      </c>
    </row>
    <row r="62" spans="1:4" x14ac:dyDescent="0.35">
      <c r="A62" s="1">
        <v>123.509</v>
      </c>
      <c r="B62" s="1">
        <f t="shared" si="1"/>
        <v>3800</v>
      </c>
      <c r="C62" s="1">
        <v>0.26929999999999998</v>
      </c>
      <c r="D62" s="1">
        <v>1.09907</v>
      </c>
    </row>
    <row r="63" spans="1:4" x14ac:dyDescent="0.35">
      <c r="A63" s="1">
        <v>122.672</v>
      </c>
      <c r="B63" s="1">
        <f t="shared" si="1"/>
        <v>3850</v>
      </c>
      <c r="C63" s="1">
        <v>0.27374999999999999</v>
      </c>
      <c r="D63" s="1">
        <v>1.1053299999999999</v>
      </c>
    </row>
    <row r="64" spans="1:4" x14ac:dyDescent="0.35">
      <c r="A64" s="1">
        <v>122.157</v>
      </c>
      <c r="B64" s="1">
        <f t="shared" si="1"/>
        <v>3900</v>
      </c>
      <c r="C64" s="1">
        <v>0.27589999999999998</v>
      </c>
      <c r="D64" s="1">
        <v>1.11704</v>
      </c>
    </row>
    <row r="65" spans="1:4" x14ac:dyDescent="0.35">
      <c r="A65" s="1">
        <v>121.184</v>
      </c>
      <c r="B65" s="1">
        <f t="shared" si="1"/>
        <v>3950</v>
      </c>
      <c r="C65" s="1">
        <v>0.28284999999999999</v>
      </c>
      <c r="D65" s="1">
        <v>1.12259</v>
      </c>
    </row>
    <row r="66" spans="1:4" x14ac:dyDescent="0.35">
      <c r="A66" s="1">
        <v>120.004</v>
      </c>
      <c r="B66" s="1">
        <f t="shared" si="1"/>
        <v>4000</v>
      </c>
      <c r="C66" s="1">
        <v>0.28455000000000003</v>
      </c>
      <c r="D66" s="1">
        <v>1.1246100000000001</v>
      </c>
    </row>
    <row r="67" spans="1:4" x14ac:dyDescent="0.35">
      <c r="A67" s="1">
        <v>118.73399999999999</v>
      </c>
      <c r="B67" s="1">
        <f t="shared" si="1"/>
        <v>4050</v>
      </c>
      <c r="C67" s="1">
        <v>0.28710000000000002</v>
      </c>
      <c r="D67" s="1">
        <v>1.1222000000000001</v>
      </c>
    </row>
    <row r="68" spans="1:4" x14ac:dyDescent="0.35">
      <c r="A68" s="1">
        <v>117.44199999999999</v>
      </c>
      <c r="B68" s="1">
        <f t="shared" si="1"/>
        <v>4100</v>
      </c>
      <c r="C68" s="1">
        <v>0.28894999999999998</v>
      </c>
      <c r="D68" s="1">
        <v>1.1239399999999999</v>
      </c>
    </row>
    <row r="69" spans="1:4" x14ac:dyDescent="0.35">
      <c r="A69" s="1">
        <v>116.5</v>
      </c>
      <c r="B69" s="1">
        <f t="shared" si="1"/>
        <v>4150</v>
      </c>
      <c r="C69" s="1">
        <v>0.29304999999999998</v>
      </c>
      <c r="D69" s="1">
        <v>1.12233</v>
      </c>
    </row>
    <row r="70" spans="1:4" x14ac:dyDescent="0.35">
      <c r="A70" s="1">
        <v>115.931</v>
      </c>
      <c r="B70" s="1">
        <f t="shared" si="1"/>
        <v>4200</v>
      </c>
      <c r="C70" s="1">
        <v>0.2949</v>
      </c>
      <c r="D70" s="1">
        <v>1.1217900000000001</v>
      </c>
    </row>
    <row r="71" spans="1:4" x14ac:dyDescent="0.35">
      <c r="A71" s="1">
        <v>115.03400000000001</v>
      </c>
      <c r="B71" s="1">
        <f t="shared" ref="B71:B96" si="2">B70+50</f>
        <v>4250</v>
      </c>
      <c r="C71" s="1">
        <v>0.29715000000000003</v>
      </c>
      <c r="D71" s="1">
        <v>1.12456</v>
      </c>
    </row>
    <row r="72" spans="1:4" x14ac:dyDescent="0.35">
      <c r="A72" s="1">
        <v>114.39100000000001</v>
      </c>
      <c r="B72" s="1">
        <f t="shared" si="2"/>
        <v>4300</v>
      </c>
      <c r="C72" s="1">
        <v>0.30220000000000002</v>
      </c>
      <c r="D72" s="1">
        <v>1.1227799999999999</v>
      </c>
    </row>
    <row r="73" spans="1:4" x14ac:dyDescent="0.35">
      <c r="A73" s="1">
        <v>114.01600000000001</v>
      </c>
      <c r="B73" s="1">
        <f t="shared" si="2"/>
        <v>4350</v>
      </c>
      <c r="C73" s="1">
        <v>0.30604999999999999</v>
      </c>
      <c r="D73" s="1">
        <v>1.1194299999999999</v>
      </c>
    </row>
    <row r="74" spans="1:4" x14ac:dyDescent="0.35">
      <c r="A74" s="1">
        <v>113.871</v>
      </c>
      <c r="B74" s="1">
        <f t="shared" si="2"/>
        <v>4400</v>
      </c>
      <c r="C74" s="1">
        <v>0.30919999999999997</v>
      </c>
      <c r="D74" s="1">
        <v>1.1198600000000001</v>
      </c>
    </row>
    <row r="75" spans="1:4" x14ac:dyDescent="0.35">
      <c r="A75" s="1">
        <v>113.985</v>
      </c>
      <c r="B75" s="1">
        <f t="shared" si="2"/>
        <v>4450</v>
      </c>
      <c r="C75" s="1">
        <v>0.30990000000000001</v>
      </c>
      <c r="D75" s="1">
        <v>1.11873</v>
      </c>
    </row>
    <row r="76" spans="1:4" x14ac:dyDescent="0.35">
      <c r="A76" s="1">
        <v>113.306</v>
      </c>
      <c r="B76" s="1">
        <f t="shared" si="2"/>
        <v>4500</v>
      </c>
      <c r="C76" s="1">
        <v>0.31445000000000001</v>
      </c>
      <c r="D76" s="1">
        <v>1.1156299999999999</v>
      </c>
    </row>
    <row r="77" spans="1:4" x14ac:dyDescent="0.35">
      <c r="A77" s="1">
        <v>113.074</v>
      </c>
      <c r="B77" s="1">
        <f t="shared" si="2"/>
        <v>4550</v>
      </c>
      <c r="C77" s="1">
        <v>0.31709999999999999</v>
      </c>
      <c r="D77" s="1">
        <v>1.1095299999999999</v>
      </c>
    </row>
    <row r="78" spans="1:4" x14ac:dyDescent="0.35">
      <c r="A78" s="1">
        <v>112.19499999999999</v>
      </c>
      <c r="B78" s="1">
        <f t="shared" si="2"/>
        <v>4600</v>
      </c>
      <c r="C78" s="1">
        <v>0.31940000000000002</v>
      </c>
      <c r="D78" s="1">
        <v>1.1056900000000001</v>
      </c>
    </row>
    <row r="79" spans="1:4" x14ac:dyDescent="0.35">
      <c r="A79" s="1">
        <v>111.06100000000001</v>
      </c>
      <c r="B79" s="1">
        <f t="shared" si="2"/>
        <v>4650</v>
      </c>
      <c r="C79" s="1">
        <v>0.32055</v>
      </c>
      <c r="D79" s="1">
        <v>1.09782</v>
      </c>
    </row>
    <row r="80" spans="1:4" x14ac:dyDescent="0.35">
      <c r="A80" s="1">
        <v>109.973</v>
      </c>
      <c r="B80" s="1">
        <f t="shared" si="2"/>
        <v>4700</v>
      </c>
      <c r="C80" s="1">
        <v>0.32069999999999999</v>
      </c>
      <c r="D80" s="1">
        <v>1.09558</v>
      </c>
    </row>
    <row r="81" spans="1:4" x14ac:dyDescent="0.35">
      <c r="A81" s="1">
        <v>108.654</v>
      </c>
      <c r="B81" s="1">
        <f t="shared" si="2"/>
        <v>4750</v>
      </c>
      <c r="C81" s="1">
        <v>0.32485000000000003</v>
      </c>
      <c r="D81" s="1">
        <v>1.0882700000000001</v>
      </c>
    </row>
    <row r="82" spans="1:4" x14ac:dyDescent="0.35">
      <c r="A82" s="1">
        <v>107.07599999999999</v>
      </c>
      <c r="B82" s="1">
        <f t="shared" si="2"/>
        <v>4800</v>
      </c>
      <c r="C82" s="1">
        <v>0.32455000000000001</v>
      </c>
      <c r="D82" s="1">
        <v>1.08396</v>
      </c>
    </row>
    <row r="83" spans="1:4" x14ac:dyDescent="0.35">
      <c r="A83" s="1">
        <v>105.24</v>
      </c>
      <c r="B83" s="1">
        <f t="shared" si="2"/>
        <v>4850</v>
      </c>
      <c r="C83" s="1">
        <v>0.32569999999999999</v>
      </c>
      <c r="D83" s="1">
        <v>1.0822099999999999</v>
      </c>
    </row>
    <row r="84" spans="1:4" x14ac:dyDescent="0.35">
      <c r="A84" s="1">
        <v>103.63200000000001</v>
      </c>
      <c r="B84" s="1">
        <f t="shared" si="2"/>
        <v>4900</v>
      </c>
      <c r="C84" s="1">
        <v>0.32769999999999999</v>
      </c>
      <c r="D84" s="1">
        <v>1.0846</v>
      </c>
    </row>
    <row r="85" spans="1:4" x14ac:dyDescent="0.35">
      <c r="A85" s="1">
        <v>102.33499999999999</v>
      </c>
      <c r="B85" s="1">
        <f t="shared" si="2"/>
        <v>4950</v>
      </c>
      <c r="C85" s="1">
        <v>0.32845000000000002</v>
      </c>
      <c r="D85" s="1">
        <v>1.08823</v>
      </c>
    </row>
    <row r="86" spans="1:4" x14ac:dyDescent="0.35">
      <c r="A86" s="1">
        <v>101.10599999999999</v>
      </c>
      <c r="B86" s="1">
        <f t="shared" si="2"/>
        <v>5000</v>
      </c>
      <c r="C86" s="1">
        <v>0.32869999999999999</v>
      </c>
      <c r="D86" s="1">
        <v>1.08687</v>
      </c>
    </row>
    <row r="87" spans="1:4" x14ac:dyDescent="0.35">
      <c r="A87" s="1">
        <v>99.314899999999994</v>
      </c>
      <c r="B87" s="1">
        <f t="shared" si="2"/>
        <v>5050</v>
      </c>
      <c r="C87" s="1">
        <v>0.32984999999999998</v>
      </c>
      <c r="D87" s="1">
        <v>1.0891</v>
      </c>
    </row>
    <row r="88" spans="1:4" x14ac:dyDescent="0.35">
      <c r="A88" s="1">
        <v>97.581500000000005</v>
      </c>
      <c r="B88" s="1">
        <f t="shared" si="2"/>
        <v>5100</v>
      </c>
      <c r="C88" s="1">
        <v>0.32969999999999999</v>
      </c>
      <c r="D88" s="1">
        <v>1.09185</v>
      </c>
    </row>
    <row r="89" spans="1:4" x14ac:dyDescent="0.35">
      <c r="A89" s="1">
        <v>95.848600000000005</v>
      </c>
      <c r="B89" s="1">
        <f t="shared" si="2"/>
        <v>5150</v>
      </c>
      <c r="C89" s="1">
        <v>0.33095000000000002</v>
      </c>
      <c r="D89" s="1">
        <v>1.0940700000000001</v>
      </c>
    </row>
    <row r="90" spans="1:4" x14ac:dyDescent="0.35">
      <c r="A90" s="1">
        <v>94.803299999999993</v>
      </c>
      <c r="B90" s="1">
        <f t="shared" si="2"/>
        <v>5200</v>
      </c>
      <c r="C90" s="1">
        <v>0.33379999999999999</v>
      </c>
      <c r="D90" s="1">
        <v>1.0934600000000001</v>
      </c>
    </row>
    <row r="91" spans="1:4" x14ac:dyDescent="0.35">
      <c r="A91" s="1">
        <v>93.0976</v>
      </c>
      <c r="B91" s="1">
        <f t="shared" si="2"/>
        <v>5250</v>
      </c>
      <c r="C91" s="1">
        <v>0.33129999999999998</v>
      </c>
      <c r="D91" s="1">
        <v>1.0880399999999999</v>
      </c>
    </row>
    <row r="92" spans="1:4" x14ac:dyDescent="0.35">
      <c r="A92" s="1">
        <v>91.788600000000002</v>
      </c>
      <c r="B92" s="1">
        <f t="shared" si="2"/>
        <v>5300</v>
      </c>
      <c r="C92" s="1">
        <v>0.33239999999999997</v>
      </c>
      <c r="D92" s="1">
        <v>1.0833900000000001</v>
      </c>
    </row>
    <row r="93" spans="1:4" x14ac:dyDescent="0.35">
      <c r="A93" s="1">
        <v>90.593800000000002</v>
      </c>
      <c r="B93" s="1">
        <f t="shared" si="2"/>
        <v>5350</v>
      </c>
      <c r="C93" s="1">
        <v>0.33079999999999998</v>
      </c>
      <c r="D93" s="1">
        <v>1.0800700000000001</v>
      </c>
    </row>
    <row r="94" spans="1:4" x14ac:dyDescent="0.35">
      <c r="A94" s="1">
        <v>89.6374</v>
      </c>
      <c r="B94" s="1">
        <f t="shared" si="2"/>
        <v>5400</v>
      </c>
      <c r="C94" s="1">
        <v>0.33879999999999999</v>
      </c>
      <c r="D94" s="1">
        <v>1.0789500000000001</v>
      </c>
    </row>
    <row r="95" spans="1:4" x14ac:dyDescent="0.35">
      <c r="A95" s="1">
        <v>88.925600000000003</v>
      </c>
      <c r="B95" s="1">
        <f t="shared" si="2"/>
        <v>5450</v>
      </c>
      <c r="C95" s="1">
        <v>0.34379999999999999</v>
      </c>
      <c r="D95" s="1">
        <v>1.0792299999999999</v>
      </c>
    </row>
    <row r="96" spans="1:4" x14ac:dyDescent="0.35">
      <c r="A96" s="1">
        <v>88.647400000000005</v>
      </c>
      <c r="B96" s="1">
        <f t="shared" si="2"/>
        <v>5500</v>
      </c>
      <c r="C96" s="1">
        <v>0.3488</v>
      </c>
      <c r="D96" s="1">
        <v>1.0836600000000001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A4F3D-58DE-41FB-B549-9D67E27AC169}">
  <sheetPr>
    <pageSetUpPr fitToPage="1"/>
  </sheetPr>
  <dimension ref="A1:N96"/>
  <sheetViews>
    <sheetView tabSelected="1" topLeftCell="C1" zoomScale="50" zoomScaleNormal="120" workbookViewId="0">
      <selection activeCell="P18" sqref="P18"/>
    </sheetView>
  </sheetViews>
  <sheetFormatPr defaultRowHeight="14.5" x14ac:dyDescent="0.35"/>
  <cols>
    <col min="1" max="1" width="8.26953125" bestFit="1" customWidth="1"/>
    <col min="2" max="2" width="10.7265625" bestFit="1" customWidth="1"/>
    <col min="3" max="3" width="13" bestFit="1" customWidth="1"/>
    <col min="4" max="4" width="13.54296875" bestFit="1" customWidth="1"/>
    <col min="5" max="5" width="11.81640625" bestFit="1" customWidth="1"/>
    <col min="7" max="7" width="12.08984375" bestFit="1" customWidth="1"/>
    <col min="8" max="8" width="18.81640625" bestFit="1" customWidth="1"/>
    <col min="9" max="9" width="10.36328125" customWidth="1"/>
    <col min="10" max="10" width="11.81640625" bestFit="1" customWidth="1"/>
    <col min="13" max="13" width="13" bestFit="1" customWidth="1"/>
    <col min="14" max="14" width="16.08984375" bestFit="1" customWidth="1"/>
  </cols>
  <sheetData>
    <row r="1" spans="1:14" x14ac:dyDescent="0.35">
      <c r="A1" s="2" t="s">
        <v>13</v>
      </c>
      <c r="B1" s="2" t="s">
        <v>24</v>
      </c>
      <c r="C1" s="2" t="s">
        <v>25</v>
      </c>
      <c r="D1" s="2" t="s">
        <v>27</v>
      </c>
      <c r="E1" s="2" t="s">
        <v>28</v>
      </c>
      <c r="F1" s="2">
        <f>PI()</f>
        <v>3.1415926535897931</v>
      </c>
      <c r="G1" s="2" t="s">
        <v>32</v>
      </c>
      <c r="H1" s="2"/>
    </row>
    <row r="2" spans="1:14" x14ac:dyDescent="0.35">
      <c r="A2" s="1" t="s">
        <v>14</v>
      </c>
      <c r="B2" s="1" t="s">
        <v>14</v>
      </c>
      <c r="C2" s="1" t="s">
        <v>26</v>
      </c>
      <c r="D2" s="1"/>
      <c r="E2" s="1">
        <v>2</v>
      </c>
      <c r="F2" s="1"/>
      <c r="G2" s="1" t="s">
        <v>33</v>
      </c>
      <c r="J2" s="2"/>
      <c r="N2" s="2"/>
    </row>
    <row r="3" spans="1:14" x14ac:dyDescent="0.35">
      <c r="A3" s="1">
        <v>0.81577599999999995</v>
      </c>
      <c r="B3" s="1">
        <v>0.09</v>
      </c>
      <c r="C3" s="1">
        <v>7.4999999999999997E-2</v>
      </c>
      <c r="D3" s="1">
        <v>4</v>
      </c>
      <c r="E3" s="1"/>
      <c r="F3" s="1"/>
      <c r="G3" s="1">
        <v>1.59</v>
      </c>
      <c r="J3" s="2"/>
      <c r="N3" s="2"/>
    </row>
    <row r="4" spans="1:14" x14ac:dyDescent="0.35">
      <c r="A4" s="4" t="s">
        <v>6</v>
      </c>
      <c r="B4" s="4" t="s">
        <v>7</v>
      </c>
      <c r="C4" s="4" t="s">
        <v>8</v>
      </c>
      <c r="D4" s="4" t="s">
        <v>9</v>
      </c>
      <c r="E4" s="4" t="s">
        <v>18</v>
      </c>
      <c r="F4" s="4" t="s">
        <v>19</v>
      </c>
      <c r="G4" s="4" t="s">
        <v>19</v>
      </c>
      <c r="H4" s="4" t="s">
        <v>21</v>
      </c>
      <c r="I4" s="4" t="s">
        <v>21</v>
      </c>
      <c r="J4" s="4" t="s">
        <v>31</v>
      </c>
      <c r="K4" s="4" t="s">
        <v>31</v>
      </c>
      <c r="L4" s="4" t="s">
        <v>35</v>
      </c>
      <c r="M4" s="4" t="s">
        <v>35</v>
      </c>
      <c r="N4" s="4" t="s">
        <v>36</v>
      </c>
    </row>
    <row r="5" spans="1:14" x14ac:dyDescent="0.35">
      <c r="A5" s="4" t="s">
        <v>10</v>
      </c>
      <c r="B5" s="4" t="s">
        <v>15</v>
      </c>
      <c r="C5" s="4" t="s">
        <v>16</v>
      </c>
      <c r="D5" s="4" t="s">
        <v>9</v>
      </c>
      <c r="E5" s="4" t="s">
        <v>17</v>
      </c>
      <c r="F5" s="4" t="s">
        <v>20</v>
      </c>
      <c r="G5" s="4" t="s">
        <v>30</v>
      </c>
      <c r="H5" s="4" t="s">
        <v>22</v>
      </c>
      <c r="I5" s="4" t="s">
        <v>29</v>
      </c>
      <c r="J5" s="4" t="s">
        <v>23</v>
      </c>
      <c r="K5" s="4" t="s">
        <v>34</v>
      </c>
      <c r="L5" s="4" t="s">
        <v>37</v>
      </c>
      <c r="M5" s="4" t="s">
        <v>38</v>
      </c>
    </row>
    <row r="6" spans="1:14" x14ac:dyDescent="0.35">
      <c r="A6" s="5">
        <v>30.944099999999999</v>
      </c>
      <c r="B6" s="5">
        <v>1000</v>
      </c>
      <c r="C6" s="5">
        <v>7.1117200000000005E-2</v>
      </c>
      <c r="D6" s="5">
        <v>1.26729</v>
      </c>
      <c r="E6">
        <f>A6*$A$3</f>
        <v>25.243454121599996</v>
      </c>
      <c r="F6">
        <f>(2*$F$1*B6*E6)/60</f>
        <v>2643.4883339883177</v>
      </c>
      <c r="G6">
        <f>F6/1000</f>
        <v>2.6434883339883175</v>
      </c>
      <c r="H6">
        <f>2*$F$1*E6*B6</f>
        <v>158609.30003929907</v>
      </c>
      <c r="I6">
        <f>H6/1000</f>
        <v>158.60930003929906</v>
      </c>
      <c r="J6">
        <f>100000*((4*$F$1*E6)/($G$3*100))</f>
        <v>199508.55350855229</v>
      </c>
      <c r="K6">
        <f>J6/1000</f>
        <v>199.5085535085523</v>
      </c>
      <c r="L6">
        <f>(C6*60)/G6</f>
        <v>1.6141671386013605</v>
      </c>
      <c r="M6">
        <f>(C6/60)*0.75</f>
        <v>8.8896500000000002E-4</v>
      </c>
      <c r="N6" s="6">
        <f>G6/(M6*44*10^3)</f>
        <v>6.75834035287287E-2</v>
      </c>
    </row>
    <row r="7" spans="1:14" x14ac:dyDescent="0.35">
      <c r="A7" s="5">
        <v>81.486000000000004</v>
      </c>
      <c r="B7" s="5">
        <f t="shared" ref="B7:B70" si="0">B6+50</f>
        <v>1050</v>
      </c>
      <c r="C7" s="5">
        <v>7.2288599999999995E-2</v>
      </c>
      <c r="D7" s="5">
        <v>1.26972</v>
      </c>
      <c r="E7">
        <f t="shared" ref="E7:E70" si="1">A7*$A$3</f>
        <v>66.474323135999995</v>
      </c>
      <c r="F7">
        <f t="shared" ref="F7:F70" si="2">(2*$F$1*B7*E7)/60</f>
        <v>7309.2335825744058</v>
      </c>
      <c r="G7">
        <f t="shared" ref="G7:G70" si="3">F7/1000</f>
        <v>7.3092335825744055</v>
      </c>
      <c r="H7">
        <f t="shared" ref="H7:H70" si="4">2*$F$1*E7*B7</f>
        <v>438554.01495446439</v>
      </c>
      <c r="I7">
        <f t="shared" ref="I7:I70" si="5">H7/1000</f>
        <v>438.55401495446438</v>
      </c>
      <c r="J7">
        <f t="shared" ref="J7:J70" si="6">100000*((4*$F$1*E7)/($G$3*100))</f>
        <v>525371.68607902294</v>
      </c>
      <c r="K7">
        <f t="shared" ref="K7:K70" si="7">J7/1000</f>
        <v>525.37168607902299</v>
      </c>
      <c r="L7">
        <f t="shared" ref="L7:L70" si="8">(C7*60)/G7</f>
        <v>0.59340229738181949</v>
      </c>
      <c r="M7">
        <f t="shared" ref="M7:M70" si="9">(C7/60)*0.75</f>
        <v>9.0360750000000002E-4</v>
      </c>
      <c r="N7" s="6">
        <f t="shared" ref="N7:N70" si="10">G7/(M7*44*10^3)</f>
        <v>0.18383971476388722</v>
      </c>
    </row>
    <row r="8" spans="1:14" x14ac:dyDescent="0.35">
      <c r="A8" s="5">
        <v>97.287099999999995</v>
      </c>
      <c r="B8" s="5">
        <f t="shared" si="0"/>
        <v>1100</v>
      </c>
      <c r="C8" s="5">
        <v>7.3278099999999999E-2</v>
      </c>
      <c r="D8" s="5">
        <v>1.27525</v>
      </c>
      <c r="E8">
        <f t="shared" si="1"/>
        <v>79.364481289599993</v>
      </c>
      <c r="F8">
        <f t="shared" si="2"/>
        <v>9142.1319504303046</v>
      </c>
      <c r="G8">
        <f t="shared" si="3"/>
        <v>9.1421319504303042</v>
      </c>
      <c r="H8">
        <f t="shared" si="4"/>
        <v>548527.91702581826</v>
      </c>
      <c r="I8">
        <f t="shared" si="5"/>
        <v>548.52791702581828</v>
      </c>
      <c r="J8">
        <f t="shared" si="6"/>
        <v>627247.47515816835</v>
      </c>
      <c r="K8">
        <f t="shared" si="7"/>
        <v>627.2474751581683</v>
      </c>
      <c r="L8">
        <f t="shared" si="8"/>
        <v>0.48092567727520663</v>
      </c>
      <c r="M8">
        <f t="shared" si="9"/>
        <v>9.1597625000000007E-4</v>
      </c>
      <c r="N8" s="6">
        <f t="shared" si="10"/>
        <v>0.22683527672922005</v>
      </c>
    </row>
    <row r="9" spans="1:14" x14ac:dyDescent="0.35">
      <c r="A9" s="5">
        <v>102.63200000000001</v>
      </c>
      <c r="B9" s="5">
        <f t="shared" si="0"/>
        <v>1150</v>
      </c>
      <c r="C9" s="5">
        <v>7.3578500000000005E-2</v>
      </c>
      <c r="D9" s="5">
        <v>1.28372</v>
      </c>
      <c r="E9">
        <f t="shared" si="1"/>
        <v>83.724722431999993</v>
      </c>
      <c r="F9">
        <f t="shared" si="2"/>
        <v>10082.777295121603</v>
      </c>
      <c r="G9">
        <f t="shared" si="3"/>
        <v>10.082777295121604</v>
      </c>
      <c r="H9">
        <f t="shared" si="4"/>
        <v>604966.63770729618</v>
      </c>
      <c r="I9">
        <f t="shared" si="5"/>
        <v>604.96663770729617</v>
      </c>
      <c r="J9">
        <f t="shared" si="6"/>
        <v>661708.10796532256</v>
      </c>
      <c r="K9">
        <f t="shared" si="7"/>
        <v>661.7081079653226</v>
      </c>
      <c r="L9">
        <f t="shared" si="8"/>
        <v>0.43784662407806924</v>
      </c>
      <c r="M9">
        <f t="shared" si="9"/>
        <v>9.1973125E-4</v>
      </c>
      <c r="N9" s="6">
        <f t="shared" si="10"/>
        <v>0.24915324931558203</v>
      </c>
    </row>
    <row r="10" spans="1:14" x14ac:dyDescent="0.35">
      <c r="A10" s="5">
        <v>105.4</v>
      </c>
      <c r="B10" s="5">
        <f t="shared" si="0"/>
        <v>1200</v>
      </c>
      <c r="C10" s="5">
        <v>7.5150599999999998E-2</v>
      </c>
      <c r="D10" s="5">
        <v>1.2904899999999999</v>
      </c>
      <c r="E10">
        <f t="shared" si="1"/>
        <v>85.982790399999999</v>
      </c>
      <c r="F10">
        <f t="shared" si="2"/>
        <v>10804.916106231638</v>
      </c>
      <c r="G10">
        <f t="shared" si="3"/>
        <v>10.804916106231637</v>
      </c>
      <c r="H10">
        <f t="shared" si="4"/>
        <v>648294.96637389844</v>
      </c>
      <c r="I10">
        <f t="shared" si="5"/>
        <v>648.29496637389843</v>
      </c>
      <c r="J10">
        <f t="shared" si="6"/>
        <v>679554.47209004022</v>
      </c>
      <c r="K10">
        <f t="shared" si="7"/>
        <v>679.55447209004024</v>
      </c>
      <c r="L10">
        <f t="shared" si="8"/>
        <v>0.41731337436293969</v>
      </c>
      <c r="M10">
        <f t="shared" si="9"/>
        <v>9.3938249999999984E-4</v>
      </c>
      <c r="N10" s="6">
        <f t="shared" si="10"/>
        <v>0.26141244396359115</v>
      </c>
    </row>
    <row r="11" spans="1:14" x14ac:dyDescent="0.35">
      <c r="A11" s="5">
        <v>107.496</v>
      </c>
      <c r="B11" s="5">
        <f t="shared" si="0"/>
        <v>1250</v>
      </c>
      <c r="C11" s="5">
        <v>7.7948600000000007E-2</v>
      </c>
      <c r="D11" s="5">
        <v>1.29512</v>
      </c>
      <c r="E11">
        <f t="shared" si="1"/>
        <v>87.692656895999988</v>
      </c>
      <c r="F11">
        <f t="shared" si="2"/>
        <v>11478.941944926828</v>
      </c>
      <c r="G11">
        <f t="shared" si="3"/>
        <v>11.478941944926827</v>
      </c>
      <c r="H11">
        <f t="shared" si="4"/>
        <v>688736.51669560967</v>
      </c>
      <c r="I11">
        <f t="shared" si="5"/>
        <v>688.73651669560968</v>
      </c>
      <c r="J11">
        <f t="shared" si="6"/>
        <v>693068.19290124252</v>
      </c>
      <c r="K11">
        <f t="shared" si="7"/>
        <v>693.06819290124247</v>
      </c>
      <c r="L11">
        <f t="shared" si="8"/>
        <v>0.40743441533537728</v>
      </c>
      <c r="M11">
        <f t="shared" si="9"/>
        <v>9.7435750000000008E-4</v>
      </c>
      <c r="N11" s="6">
        <f t="shared" si="10"/>
        <v>0.26775084525226356</v>
      </c>
    </row>
    <row r="12" spans="1:14" x14ac:dyDescent="0.35">
      <c r="A12" s="5">
        <v>109.568</v>
      </c>
      <c r="B12" s="5">
        <f t="shared" si="0"/>
        <v>1300</v>
      </c>
      <c r="C12" s="5">
        <v>7.9111100000000004E-2</v>
      </c>
      <c r="D12" s="5">
        <v>1.2962</v>
      </c>
      <c r="E12">
        <f t="shared" si="1"/>
        <v>89.382944767999987</v>
      </c>
      <c r="F12">
        <f t="shared" si="2"/>
        <v>12168.208114372743</v>
      </c>
      <c r="G12">
        <f t="shared" si="3"/>
        <v>12.168208114372742</v>
      </c>
      <c r="H12">
        <f t="shared" si="4"/>
        <v>730092.48686236469</v>
      </c>
      <c r="I12">
        <f t="shared" si="5"/>
        <v>730.09248686236469</v>
      </c>
      <c r="J12">
        <f t="shared" si="6"/>
        <v>706427.17645124788</v>
      </c>
      <c r="K12">
        <f t="shared" si="7"/>
        <v>706.42717645124787</v>
      </c>
      <c r="L12">
        <f t="shared" si="8"/>
        <v>0.39008750963039274</v>
      </c>
      <c r="M12">
        <f t="shared" si="9"/>
        <v>9.8888875000000009E-4</v>
      </c>
      <c r="N12" s="6">
        <f t="shared" si="10"/>
        <v>0.27965752913819913</v>
      </c>
    </row>
    <row r="13" spans="1:14" x14ac:dyDescent="0.35">
      <c r="A13" s="5">
        <v>111.771</v>
      </c>
      <c r="B13" s="5">
        <f t="shared" si="0"/>
        <v>1350</v>
      </c>
      <c r="C13" s="5">
        <v>8.0454899999999996E-2</v>
      </c>
      <c r="D13" s="5">
        <v>1.29278</v>
      </c>
      <c r="E13">
        <f t="shared" si="1"/>
        <v>91.180099295999995</v>
      </c>
      <c r="F13">
        <f t="shared" si="2"/>
        <v>12890.282854585566</v>
      </c>
      <c r="G13">
        <f t="shared" si="3"/>
        <v>12.890282854585566</v>
      </c>
      <c r="H13">
        <f t="shared" si="4"/>
        <v>773416.9712751339</v>
      </c>
      <c r="I13">
        <f t="shared" si="5"/>
        <v>773.41697127513385</v>
      </c>
      <c r="J13">
        <f t="shared" si="6"/>
        <v>720630.76755195332</v>
      </c>
      <c r="K13">
        <f t="shared" si="7"/>
        <v>720.63076755195334</v>
      </c>
      <c r="L13">
        <f t="shared" si="8"/>
        <v>0.37449092890019459</v>
      </c>
      <c r="M13">
        <f t="shared" si="9"/>
        <v>1.0056862500000001E-3</v>
      </c>
      <c r="N13" s="6">
        <f t="shared" si="10"/>
        <v>0.29130454350733515</v>
      </c>
    </row>
    <row r="14" spans="1:14" x14ac:dyDescent="0.35">
      <c r="A14" s="5">
        <v>113.932</v>
      </c>
      <c r="B14" s="5">
        <f t="shared" si="0"/>
        <v>1400</v>
      </c>
      <c r="C14" s="5">
        <v>8.3195000000000005E-2</v>
      </c>
      <c r="D14" s="5">
        <v>1.28624</v>
      </c>
      <c r="E14">
        <f t="shared" si="1"/>
        <v>92.942991231999997</v>
      </c>
      <c r="F14">
        <f t="shared" si="2"/>
        <v>13626.154194665212</v>
      </c>
      <c r="G14">
        <f t="shared" si="3"/>
        <v>13.626154194665212</v>
      </c>
      <c r="H14">
        <f t="shared" si="4"/>
        <v>817569.25167991291</v>
      </c>
      <c r="I14">
        <f t="shared" si="5"/>
        <v>817.5692516799129</v>
      </c>
      <c r="J14">
        <f t="shared" si="6"/>
        <v>734563.56844556413</v>
      </c>
      <c r="K14">
        <f t="shared" si="7"/>
        <v>734.5635684455641</v>
      </c>
      <c r="L14">
        <f t="shared" si="8"/>
        <v>0.36633227018334386</v>
      </c>
      <c r="M14">
        <f t="shared" si="9"/>
        <v>1.0399375000000001E-3</v>
      </c>
      <c r="N14" s="6">
        <f t="shared" si="10"/>
        <v>0.29779224482820127</v>
      </c>
    </row>
    <row r="15" spans="1:14" x14ac:dyDescent="0.35">
      <c r="A15" s="5">
        <v>115.545</v>
      </c>
      <c r="B15" s="5">
        <f t="shared" si="0"/>
        <v>1450</v>
      </c>
      <c r="C15" s="5">
        <v>8.5436799999999993E-2</v>
      </c>
      <c r="D15" s="5">
        <v>1.2809200000000001</v>
      </c>
      <c r="E15">
        <f t="shared" si="1"/>
        <v>94.258837919999991</v>
      </c>
      <c r="F15">
        <f t="shared" si="2"/>
        <v>14312.605516026844</v>
      </c>
      <c r="G15">
        <f t="shared" si="3"/>
        <v>14.312605516026844</v>
      </c>
      <c r="H15">
        <f t="shared" si="4"/>
        <v>858756.33096161077</v>
      </c>
      <c r="I15">
        <f t="shared" si="5"/>
        <v>858.75633096161073</v>
      </c>
      <c r="J15">
        <f t="shared" si="6"/>
        <v>744963.20187517733</v>
      </c>
      <c r="K15">
        <f t="shared" si="7"/>
        <v>744.96320187517733</v>
      </c>
      <c r="L15">
        <f t="shared" si="8"/>
        <v>0.35816036390158446</v>
      </c>
      <c r="M15">
        <f t="shared" si="9"/>
        <v>1.0679599999999997E-3</v>
      </c>
      <c r="N15" s="6">
        <f t="shared" si="10"/>
        <v>0.30458677197704986</v>
      </c>
    </row>
    <row r="16" spans="1:14" x14ac:dyDescent="0.35">
      <c r="A16" s="5">
        <v>116.771</v>
      </c>
      <c r="B16" s="5">
        <f t="shared" si="0"/>
        <v>1500</v>
      </c>
      <c r="C16" s="5">
        <v>8.8882100000000006E-2</v>
      </c>
      <c r="D16" s="5">
        <v>1.28006</v>
      </c>
      <c r="E16">
        <f t="shared" si="1"/>
        <v>95.258979295999993</v>
      </c>
      <c r="F16">
        <f t="shared" si="2"/>
        <v>14963.245477238788</v>
      </c>
      <c r="G16">
        <f t="shared" si="3"/>
        <v>14.963245477238788</v>
      </c>
      <c r="H16">
        <f t="shared" si="4"/>
        <v>897794.7286343273</v>
      </c>
      <c r="I16">
        <f t="shared" si="5"/>
        <v>897.79472863432727</v>
      </c>
      <c r="J16">
        <f t="shared" si="6"/>
        <v>752867.69696798932</v>
      </c>
      <c r="K16">
        <f t="shared" si="7"/>
        <v>752.86769696798933</v>
      </c>
      <c r="L16">
        <f t="shared" si="8"/>
        <v>0.35640169160575058</v>
      </c>
      <c r="M16">
        <f t="shared" si="9"/>
        <v>1.1110262500000001E-3</v>
      </c>
      <c r="N16" s="6">
        <f t="shared" si="10"/>
        <v>0.30608976236730329</v>
      </c>
    </row>
    <row r="17" spans="1:14" x14ac:dyDescent="0.35">
      <c r="A17" s="5">
        <v>117.646</v>
      </c>
      <c r="B17" s="5">
        <f t="shared" si="0"/>
        <v>1550</v>
      </c>
      <c r="C17" s="5">
        <v>9.27066E-2</v>
      </c>
      <c r="D17" s="5">
        <v>1.2801100000000001</v>
      </c>
      <c r="E17">
        <f t="shared" si="1"/>
        <v>95.972783295999989</v>
      </c>
      <c r="F17">
        <f t="shared" si="2"/>
        <v>15577.881865609404</v>
      </c>
      <c r="G17">
        <f t="shared" si="3"/>
        <v>15.577881865609404</v>
      </c>
      <c r="H17">
        <f t="shared" si="4"/>
        <v>934672.91193656425</v>
      </c>
      <c r="I17">
        <f t="shared" si="5"/>
        <v>934.67291193656422</v>
      </c>
      <c r="J17">
        <f t="shared" si="6"/>
        <v>758509.15961579571</v>
      </c>
      <c r="K17">
        <f t="shared" si="7"/>
        <v>758.50915961579574</v>
      </c>
      <c r="L17">
        <f t="shared" si="8"/>
        <v>0.35707011055719029</v>
      </c>
      <c r="M17">
        <f t="shared" si="9"/>
        <v>1.1588325E-3</v>
      </c>
      <c r="N17" s="6">
        <f t="shared" si="10"/>
        <v>0.30551677630109703</v>
      </c>
    </row>
    <row r="18" spans="1:14" x14ac:dyDescent="0.35">
      <c r="A18" s="5">
        <v>118.288</v>
      </c>
      <c r="B18" s="5">
        <f t="shared" si="0"/>
        <v>1600</v>
      </c>
      <c r="C18" s="5">
        <v>9.5725199999999996E-2</v>
      </c>
      <c r="D18" s="5">
        <v>1.28416</v>
      </c>
      <c r="E18">
        <f t="shared" si="1"/>
        <v>96.496511487999996</v>
      </c>
      <c r="F18">
        <f t="shared" si="2"/>
        <v>16168.145684679674</v>
      </c>
      <c r="G18">
        <f t="shared" si="3"/>
        <v>16.168145684679672</v>
      </c>
      <c r="H18">
        <f t="shared" si="4"/>
        <v>970088.7410807804</v>
      </c>
      <c r="I18">
        <f t="shared" si="5"/>
        <v>970.08874108078044</v>
      </c>
      <c r="J18">
        <f t="shared" si="6"/>
        <v>762648.38135281473</v>
      </c>
      <c r="K18">
        <f t="shared" si="7"/>
        <v>762.64838135281468</v>
      </c>
      <c r="L18">
        <f t="shared" si="8"/>
        <v>0.35523628448266248</v>
      </c>
      <c r="M18">
        <f t="shared" si="9"/>
        <v>1.1965649999999999E-3</v>
      </c>
      <c r="N18" s="6">
        <f t="shared" si="10"/>
        <v>0.30709393678570956</v>
      </c>
    </row>
    <row r="19" spans="1:14" x14ac:dyDescent="0.35">
      <c r="A19" s="5">
        <v>118.63200000000001</v>
      </c>
      <c r="B19" s="5">
        <f t="shared" si="0"/>
        <v>1650</v>
      </c>
      <c r="C19" s="5">
        <v>9.8458299999999999E-2</v>
      </c>
      <c r="D19" s="5">
        <v>1.2911699999999999</v>
      </c>
      <c r="E19">
        <f t="shared" si="1"/>
        <v>96.777138432000001</v>
      </c>
      <c r="F19">
        <f t="shared" si="2"/>
        <v>16721.889092337751</v>
      </c>
      <c r="G19">
        <f t="shared" si="3"/>
        <v>16.721889092337751</v>
      </c>
      <c r="H19">
        <f t="shared" si="4"/>
        <v>1003313.345540265</v>
      </c>
      <c r="I19">
        <f t="shared" si="5"/>
        <v>1003.313345540265</v>
      </c>
      <c r="J19">
        <f t="shared" si="6"/>
        <v>764866.28209663811</v>
      </c>
      <c r="K19">
        <f t="shared" si="7"/>
        <v>764.86628209663809</v>
      </c>
      <c r="L19">
        <f t="shared" si="8"/>
        <v>0.35327934346286954</v>
      </c>
      <c r="M19">
        <f t="shared" si="9"/>
        <v>1.23072875E-3</v>
      </c>
      <c r="N19" s="6">
        <f t="shared" si="10"/>
        <v>0.30879504026924459</v>
      </c>
    </row>
    <row r="20" spans="1:14" x14ac:dyDescent="0.35">
      <c r="A20" s="5">
        <v>118.748</v>
      </c>
      <c r="B20" s="5">
        <f t="shared" si="0"/>
        <v>1700</v>
      </c>
      <c r="C20" s="5">
        <v>0.100715</v>
      </c>
      <c r="D20" s="5">
        <v>1.29962</v>
      </c>
      <c r="E20">
        <f t="shared" si="1"/>
        <v>96.871768447999997</v>
      </c>
      <c r="F20">
        <f t="shared" si="2"/>
        <v>17245.459378801002</v>
      </c>
      <c r="G20">
        <f t="shared" si="3"/>
        <v>17.245459378801002</v>
      </c>
      <c r="H20">
        <f t="shared" si="4"/>
        <v>1034727.5627280602</v>
      </c>
      <c r="I20">
        <f t="shared" si="5"/>
        <v>1034.7275627280601</v>
      </c>
      <c r="J20">
        <f t="shared" si="6"/>
        <v>765614.17885909008</v>
      </c>
      <c r="K20">
        <f t="shared" si="7"/>
        <v>765.61417885909009</v>
      </c>
      <c r="L20">
        <f t="shared" si="8"/>
        <v>0.35040527870357807</v>
      </c>
      <c r="M20">
        <f t="shared" si="9"/>
        <v>1.2589375000000001E-3</v>
      </c>
      <c r="N20" s="6">
        <f t="shared" si="10"/>
        <v>0.31132781302416812</v>
      </c>
    </row>
    <row r="21" spans="1:14" x14ac:dyDescent="0.35">
      <c r="A21" s="5">
        <v>119.012</v>
      </c>
      <c r="B21" s="5">
        <f t="shared" si="0"/>
        <v>1750</v>
      </c>
      <c r="C21" s="5">
        <v>0.104058</v>
      </c>
      <c r="D21" s="5">
        <v>1.3083899999999999</v>
      </c>
      <c r="E21">
        <f t="shared" si="1"/>
        <v>97.087133311999992</v>
      </c>
      <c r="F21">
        <f t="shared" si="2"/>
        <v>17792.1464449792</v>
      </c>
      <c r="G21">
        <f t="shared" si="3"/>
        <v>17.792146444979199</v>
      </c>
      <c r="H21">
        <f t="shared" si="4"/>
        <v>1067528.7866987521</v>
      </c>
      <c r="I21">
        <f t="shared" si="5"/>
        <v>1067.5287866987521</v>
      </c>
      <c r="J21">
        <f t="shared" si="6"/>
        <v>767316.28873225674</v>
      </c>
      <c r="K21">
        <f t="shared" si="7"/>
        <v>767.31628873225679</v>
      </c>
      <c r="L21">
        <f t="shared" si="8"/>
        <v>0.35091212964705898</v>
      </c>
      <c r="M21">
        <f t="shared" si="9"/>
        <v>1.300725E-3</v>
      </c>
      <c r="N21" s="6">
        <f t="shared" si="10"/>
        <v>0.31087813693026439</v>
      </c>
    </row>
    <row r="22" spans="1:14" x14ac:dyDescent="0.35">
      <c r="A22" s="5">
        <v>119.52500000000001</v>
      </c>
      <c r="B22" s="5">
        <f t="shared" si="0"/>
        <v>1800</v>
      </c>
      <c r="C22" s="5">
        <v>0.10904700000000001</v>
      </c>
      <c r="D22" s="5">
        <v>1.3136699999999999</v>
      </c>
      <c r="E22">
        <f t="shared" si="1"/>
        <v>97.505626399999997</v>
      </c>
      <c r="F22">
        <f t="shared" si="2"/>
        <v>18379.377574914659</v>
      </c>
      <c r="G22">
        <f t="shared" si="3"/>
        <v>18.37937757491466</v>
      </c>
      <c r="H22">
        <f t="shared" si="4"/>
        <v>1102762.6544948795</v>
      </c>
      <c r="I22">
        <f t="shared" si="5"/>
        <v>1102.7626544948796</v>
      </c>
      <c r="J22">
        <f t="shared" si="6"/>
        <v>770623.79769034206</v>
      </c>
      <c r="K22">
        <f t="shared" si="7"/>
        <v>770.62379769034203</v>
      </c>
      <c r="L22">
        <f t="shared" si="8"/>
        <v>0.35598702803353127</v>
      </c>
      <c r="M22">
        <f t="shared" si="9"/>
        <v>1.3630875000000002E-3</v>
      </c>
      <c r="N22" s="6">
        <f t="shared" si="10"/>
        <v>0.30644630421935926</v>
      </c>
    </row>
    <row r="23" spans="1:14" x14ac:dyDescent="0.35">
      <c r="A23" s="5">
        <v>119.94</v>
      </c>
      <c r="B23" s="5">
        <f t="shared" si="0"/>
        <v>1850</v>
      </c>
      <c r="C23" s="5">
        <v>0.113623</v>
      </c>
      <c r="D23" s="5">
        <v>1.31694</v>
      </c>
      <c r="E23">
        <f t="shared" si="1"/>
        <v>97.844173439999992</v>
      </c>
      <c r="F23">
        <f t="shared" si="2"/>
        <v>18955.503082666288</v>
      </c>
      <c r="G23">
        <f t="shared" si="3"/>
        <v>18.955503082666286</v>
      </c>
      <c r="H23">
        <f t="shared" si="4"/>
        <v>1137330.1849599772</v>
      </c>
      <c r="I23">
        <f t="shared" si="5"/>
        <v>1137.3301849599773</v>
      </c>
      <c r="J23">
        <f t="shared" si="6"/>
        <v>773299.46283187298</v>
      </c>
      <c r="K23">
        <f t="shared" si="7"/>
        <v>773.29946283187303</v>
      </c>
      <c r="L23">
        <f t="shared" si="8"/>
        <v>0.3596517576066921</v>
      </c>
      <c r="M23">
        <f t="shared" si="9"/>
        <v>1.4202875000000001E-3</v>
      </c>
      <c r="N23" s="6">
        <f t="shared" si="10"/>
        <v>0.30332372019215514</v>
      </c>
    </row>
    <row r="24" spans="1:14" x14ac:dyDescent="0.35">
      <c r="A24" s="5">
        <v>120.364</v>
      </c>
      <c r="B24" s="5">
        <f t="shared" si="0"/>
        <v>1900</v>
      </c>
      <c r="C24" s="5">
        <v>0.117337</v>
      </c>
      <c r="D24" s="5">
        <v>1.3176600000000001</v>
      </c>
      <c r="E24">
        <f t="shared" si="1"/>
        <v>98.190062463999993</v>
      </c>
      <c r="F24">
        <f t="shared" si="2"/>
        <v>19536.634663186935</v>
      </c>
      <c r="G24">
        <f t="shared" si="3"/>
        <v>19.536634663186934</v>
      </c>
      <c r="H24">
        <f t="shared" si="4"/>
        <v>1172198.0797912159</v>
      </c>
      <c r="I24">
        <f t="shared" si="5"/>
        <v>1172.1980797912161</v>
      </c>
      <c r="J24">
        <f t="shared" si="6"/>
        <v>776033.15444635286</v>
      </c>
      <c r="K24">
        <f t="shared" si="7"/>
        <v>776.03315444635291</v>
      </c>
      <c r="L24">
        <f t="shared" si="8"/>
        <v>0.36035991466155393</v>
      </c>
      <c r="M24">
        <f t="shared" si="9"/>
        <v>1.4667125E-3</v>
      </c>
      <c r="N24" s="6">
        <f t="shared" si="10"/>
        <v>0.30272764714512179</v>
      </c>
    </row>
    <row r="25" spans="1:14" x14ac:dyDescent="0.35">
      <c r="A25" s="5">
        <v>121.095</v>
      </c>
      <c r="B25" s="5">
        <f t="shared" si="0"/>
        <v>1950</v>
      </c>
      <c r="C25" s="5">
        <v>0.120866</v>
      </c>
      <c r="D25" s="5">
        <v>1.31633</v>
      </c>
      <c r="E25">
        <f t="shared" si="1"/>
        <v>98.78639471999999</v>
      </c>
      <c r="F25">
        <f t="shared" si="2"/>
        <v>20172.529775253279</v>
      </c>
      <c r="G25">
        <f t="shared" si="3"/>
        <v>20.172529775253278</v>
      </c>
      <c r="H25">
        <f t="shared" si="4"/>
        <v>1210351.7865151966</v>
      </c>
      <c r="I25">
        <f t="shared" si="5"/>
        <v>1210.3517865151966</v>
      </c>
      <c r="J25">
        <f t="shared" si="6"/>
        <v>780746.19352697732</v>
      </c>
      <c r="K25">
        <f t="shared" si="7"/>
        <v>780.74619352697732</v>
      </c>
      <c r="L25">
        <f t="shared" si="8"/>
        <v>0.35949680485272445</v>
      </c>
      <c r="M25">
        <f t="shared" si="9"/>
        <v>1.5108250000000001E-3</v>
      </c>
      <c r="N25" s="6">
        <f t="shared" si="10"/>
        <v>0.30345446084173266</v>
      </c>
    </row>
    <row r="26" spans="1:14" x14ac:dyDescent="0.35">
      <c r="A26" s="5">
        <v>122.065</v>
      </c>
      <c r="B26" s="5">
        <f t="shared" si="0"/>
        <v>2000</v>
      </c>
      <c r="C26" s="5">
        <v>0.124913</v>
      </c>
      <c r="D26" s="5">
        <v>1.31745</v>
      </c>
      <c r="E26">
        <f t="shared" si="1"/>
        <v>99.577697439999994</v>
      </c>
      <c r="F26">
        <f t="shared" si="2"/>
        <v>20855.50418259274</v>
      </c>
      <c r="G26">
        <f t="shared" si="3"/>
        <v>20.855504182592739</v>
      </c>
      <c r="H26">
        <f t="shared" si="4"/>
        <v>1251330.2509555644</v>
      </c>
      <c r="I26">
        <f t="shared" si="5"/>
        <v>1251.3302509555645</v>
      </c>
      <c r="J26">
        <f t="shared" si="6"/>
        <v>787000.15783368831</v>
      </c>
      <c r="K26">
        <f t="shared" si="7"/>
        <v>787.00015783368826</v>
      </c>
      <c r="L26">
        <f t="shared" si="8"/>
        <v>0.35936700136243144</v>
      </c>
      <c r="M26">
        <f t="shared" si="9"/>
        <v>1.5614125E-3</v>
      </c>
      <c r="N26" s="6">
        <f t="shared" si="10"/>
        <v>0.30356406870225661</v>
      </c>
    </row>
    <row r="27" spans="1:14" x14ac:dyDescent="0.35">
      <c r="A27" s="5">
        <v>122.886</v>
      </c>
      <c r="B27" s="5">
        <f t="shared" si="0"/>
        <v>2050</v>
      </c>
      <c r="C27" s="5">
        <v>0.127919</v>
      </c>
      <c r="D27" s="5">
        <v>1.3200499999999999</v>
      </c>
      <c r="E27">
        <f t="shared" si="1"/>
        <v>100.24744953599999</v>
      </c>
      <c r="F27">
        <f t="shared" si="2"/>
        <v>21520.671151899754</v>
      </c>
      <c r="G27">
        <f t="shared" si="3"/>
        <v>21.520671151899755</v>
      </c>
      <c r="H27">
        <f t="shared" si="4"/>
        <v>1291240.2691139856</v>
      </c>
      <c r="I27">
        <f t="shared" si="5"/>
        <v>1291.2402691139855</v>
      </c>
      <c r="J27">
        <f t="shared" si="6"/>
        <v>792293.46164380154</v>
      </c>
      <c r="K27">
        <f t="shared" si="7"/>
        <v>792.29346164380149</v>
      </c>
      <c r="L27">
        <f t="shared" si="8"/>
        <v>0.35664036431886426</v>
      </c>
      <c r="M27">
        <f t="shared" si="9"/>
        <v>1.5989874999999998E-3</v>
      </c>
      <c r="N27" s="6">
        <f t="shared" si="10"/>
        <v>0.3058849193900367</v>
      </c>
    </row>
    <row r="28" spans="1:14" x14ac:dyDescent="0.35">
      <c r="A28" s="5">
        <v>123.77500000000001</v>
      </c>
      <c r="B28" s="5">
        <f t="shared" si="0"/>
        <v>2100</v>
      </c>
      <c r="C28" s="5">
        <v>0.13103799999999999</v>
      </c>
      <c r="D28" s="5">
        <v>1.32114</v>
      </c>
      <c r="E28">
        <f t="shared" si="1"/>
        <v>100.9726744</v>
      </c>
      <c r="F28">
        <f t="shared" si="2"/>
        <v>22205.050847584793</v>
      </c>
      <c r="G28">
        <f t="shared" si="3"/>
        <v>22.205050847584793</v>
      </c>
      <c r="H28">
        <f t="shared" si="4"/>
        <v>1332303.0508550876</v>
      </c>
      <c r="I28">
        <f t="shared" si="5"/>
        <v>1332.3030508550876</v>
      </c>
      <c r="J28">
        <f t="shared" si="6"/>
        <v>798025.18769397284</v>
      </c>
      <c r="K28">
        <f t="shared" si="7"/>
        <v>798.02518769397284</v>
      </c>
      <c r="L28">
        <f t="shared" si="8"/>
        <v>0.35407619887775066</v>
      </c>
      <c r="M28">
        <f t="shared" si="9"/>
        <v>1.6379749999999998E-3</v>
      </c>
      <c r="N28" s="6">
        <f t="shared" si="10"/>
        <v>0.3081000909879687</v>
      </c>
    </row>
    <row r="29" spans="1:14" x14ac:dyDescent="0.35">
      <c r="A29" s="5">
        <v>124.629</v>
      </c>
      <c r="B29" s="5">
        <f t="shared" si="0"/>
        <v>2150</v>
      </c>
      <c r="C29" s="5">
        <v>0.134381</v>
      </c>
      <c r="D29" s="5">
        <v>1.31942</v>
      </c>
      <c r="E29">
        <f t="shared" si="1"/>
        <v>101.669347104</v>
      </c>
      <c r="F29">
        <f t="shared" si="2"/>
        <v>22890.596633599125</v>
      </c>
      <c r="G29">
        <f t="shared" si="3"/>
        <v>22.890596633599124</v>
      </c>
      <c r="H29">
        <f t="shared" si="4"/>
        <v>1373435.7980159475</v>
      </c>
      <c r="I29">
        <f t="shared" si="5"/>
        <v>1373.4357980159475</v>
      </c>
      <c r="J29">
        <f t="shared" si="6"/>
        <v>803531.25523823174</v>
      </c>
      <c r="K29">
        <f t="shared" si="7"/>
        <v>803.53125523823178</v>
      </c>
      <c r="L29">
        <f t="shared" si="8"/>
        <v>0.35223459349090214</v>
      </c>
      <c r="M29">
        <f t="shared" si="9"/>
        <v>1.6797625E-3</v>
      </c>
      <c r="N29" s="6">
        <f t="shared" si="10"/>
        <v>0.30971094579251424</v>
      </c>
    </row>
    <row r="30" spans="1:14" x14ac:dyDescent="0.35">
      <c r="A30" s="5">
        <v>125.21299999999999</v>
      </c>
      <c r="B30" s="5">
        <f t="shared" si="0"/>
        <v>2200</v>
      </c>
      <c r="C30" s="5">
        <v>0.13777400000000001</v>
      </c>
      <c r="D30" s="5">
        <v>1.31406</v>
      </c>
      <c r="E30">
        <f t="shared" si="1"/>
        <v>102.14576028799999</v>
      </c>
      <c r="F30">
        <f t="shared" si="2"/>
        <v>23532.693808515822</v>
      </c>
      <c r="G30">
        <f t="shared" si="3"/>
        <v>23.532693808515823</v>
      </c>
      <c r="H30">
        <f t="shared" si="4"/>
        <v>1411961.6285109492</v>
      </c>
      <c r="I30">
        <f t="shared" si="5"/>
        <v>1411.9616285109491</v>
      </c>
      <c r="J30">
        <f t="shared" si="6"/>
        <v>807296.52859402471</v>
      </c>
      <c r="K30">
        <f t="shared" si="7"/>
        <v>807.29652859402472</v>
      </c>
      <c r="L30">
        <f t="shared" si="8"/>
        <v>0.35127470179417403</v>
      </c>
      <c r="M30">
        <f t="shared" si="9"/>
        <v>1.7221750000000003E-3</v>
      </c>
      <c r="N30" s="6">
        <f t="shared" si="10"/>
        <v>0.310557260553394</v>
      </c>
    </row>
    <row r="31" spans="1:14" x14ac:dyDescent="0.35">
      <c r="A31" s="5">
        <v>125.923</v>
      </c>
      <c r="B31" s="5">
        <f t="shared" si="0"/>
        <v>2250</v>
      </c>
      <c r="C31" s="5">
        <v>0.141288</v>
      </c>
      <c r="D31" s="5">
        <v>1.3046800000000001</v>
      </c>
      <c r="E31">
        <f t="shared" si="1"/>
        <v>102.724961248</v>
      </c>
      <c r="F31">
        <f t="shared" si="2"/>
        <v>24203.998769775975</v>
      </c>
      <c r="G31">
        <f t="shared" si="3"/>
        <v>24.203998769775975</v>
      </c>
      <c r="H31">
        <f t="shared" si="4"/>
        <v>1452239.9261865583</v>
      </c>
      <c r="I31">
        <f t="shared" si="5"/>
        <v>1452.2399261865583</v>
      </c>
      <c r="J31">
        <f t="shared" si="6"/>
        <v>811874.17257110181</v>
      </c>
      <c r="K31">
        <f t="shared" si="7"/>
        <v>811.87417257110178</v>
      </c>
      <c r="L31">
        <f t="shared" si="8"/>
        <v>0.35024295285396195</v>
      </c>
      <c r="M31">
        <f t="shared" si="9"/>
        <v>1.7660999999999998E-3</v>
      </c>
      <c r="N31" s="6">
        <f t="shared" si="10"/>
        <v>0.31147210301300726</v>
      </c>
    </row>
    <row r="32" spans="1:14" x14ac:dyDescent="0.35">
      <c r="A32" s="5">
        <v>126.461</v>
      </c>
      <c r="B32" s="5">
        <f t="shared" si="0"/>
        <v>2300</v>
      </c>
      <c r="C32" s="5">
        <v>0.14519099999999999</v>
      </c>
      <c r="D32" s="5">
        <v>1.2953399999999999</v>
      </c>
      <c r="E32">
        <f t="shared" si="1"/>
        <v>103.16384873599999</v>
      </c>
      <c r="F32">
        <f t="shared" si="2"/>
        <v>24847.573846721742</v>
      </c>
      <c r="G32">
        <f t="shared" si="3"/>
        <v>24.84757384672174</v>
      </c>
      <c r="H32">
        <f t="shared" si="4"/>
        <v>1490854.4308033048</v>
      </c>
      <c r="I32">
        <f t="shared" si="5"/>
        <v>1490.8544308033047</v>
      </c>
      <c r="J32">
        <f t="shared" si="6"/>
        <v>815342.86617626727</v>
      </c>
      <c r="K32">
        <f t="shared" si="7"/>
        <v>815.34286617626731</v>
      </c>
      <c r="L32">
        <f t="shared" si="8"/>
        <v>0.35059599998530011</v>
      </c>
      <c r="M32">
        <f t="shared" si="9"/>
        <v>1.8148875E-3</v>
      </c>
      <c r="N32" s="6">
        <f t="shared" si="10"/>
        <v>0.31115845330660669</v>
      </c>
    </row>
    <row r="33" spans="1:14" x14ac:dyDescent="0.35">
      <c r="A33" s="5">
        <v>126.673</v>
      </c>
      <c r="B33" s="5">
        <f t="shared" si="0"/>
        <v>2350</v>
      </c>
      <c r="C33" s="5">
        <v>0.14948700000000001</v>
      </c>
      <c r="D33" s="5">
        <v>1.28417</v>
      </c>
      <c r="E33">
        <f t="shared" si="1"/>
        <v>103.33679324799999</v>
      </c>
      <c r="F33">
        <f t="shared" si="2"/>
        <v>25430.298656886454</v>
      </c>
      <c r="G33">
        <f t="shared" si="3"/>
        <v>25.430298656886453</v>
      </c>
      <c r="H33">
        <f t="shared" si="4"/>
        <v>1525817.9194131873</v>
      </c>
      <c r="I33">
        <f t="shared" si="5"/>
        <v>1525.8179194131874</v>
      </c>
      <c r="J33">
        <f t="shared" si="6"/>
        <v>816709.71198350715</v>
      </c>
      <c r="K33">
        <f t="shared" si="7"/>
        <v>816.70971198350719</v>
      </c>
      <c r="L33">
        <f t="shared" si="8"/>
        <v>0.35269817791035502</v>
      </c>
      <c r="M33">
        <f t="shared" si="9"/>
        <v>1.8685875000000001E-3</v>
      </c>
      <c r="N33" s="6">
        <f t="shared" si="10"/>
        <v>0.30930386353920042</v>
      </c>
    </row>
    <row r="34" spans="1:14" x14ac:dyDescent="0.35">
      <c r="A34" s="5">
        <v>126.643</v>
      </c>
      <c r="B34" s="5">
        <f t="shared" si="0"/>
        <v>2400</v>
      </c>
      <c r="C34" s="5">
        <v>0.15318999999999999</v>
      </c>
      <c r="D34" s="5">
        <v>1.27607</v>
      </c>
      <c r="E34">
        <f t="shared" si="1"/>
        <v>103.312319968</v>
      </c>
      <c r="F34">
        <f t="shared" si="2"/>
        <v>25965.218034942947</v>
      </c>
      <c r="G34">
        <f t="shared" si="3"/>
        <v>25.965218034942946</v>
      </c>
      <c r="H34">
        <f t="shared" si="4"/>
        <v>1557913.0820965769</v>
      </c>
      <c r="I34">
        <f t="shared" si="5"/>
        <v>1557.913082096577</v>
      </c>
      <c r="J34">
        <f t="shared" si="6"/>
        <v>816516.29040701094</v>
      </c>
      <c r="K34">
        <f t="shared" si="7"/>
        <v>816.51629040701096</v>
      </c>
      <c r="L34">
        <f t="shared" si="8"/>
        <v>0.35398893965113576</v>
      </c>
      <c r="M34">
        <f t="shared" si="9"/>
        <v>1.9148749999999999E-3</v>
      </c>
      <c r="N34" s="6">
        <f t="shared" si="10"/>
        <v>0.30817603848984859</v>
      </c>
    </row>
    <row r="35" spans="1:14" x14ac:dyDescent="0.35">
      <c r="A35" s="5">
        <v>126.538</v>
      </c>
      <c r="B35" s="5">
        <f t="shared" si="0"/>
        <v>2450</v>
      </c>
      <c r="C35" s="5">
        <v>0.15606100000000001</v>
      </c>
      <c r="D35" s="5">
        <v>1.2729299999999999</v>
      </c>
      <c r="E35">
        <f t="shared" si="1"/>
        <v>103.22666348799999</v>
      </c>
      <c r="F35">
        <f t="shared" si="2"/>
        <v>26484.183759593063</v>
      </c>
      <c r="G35">
        <f t="shared" si="3"/>
        <v>26.484183759593062</v>
      </c>
      <c r="H35">
        <f t="shared" si="4"/>
        <v>1589051.0255755836</v>
      </c>
      <c r="I35">
        <f t="shared" si="5"/>
        <v>1589.0510255755835</v>
      </c>
      <c r="J35">
        <f t="shared" si="6"/>
        <v>815839.31488927419</v>
      </c>
      <c r="K35">
        <f t="shared" si="7"/>
        <v>815.83931488927419</v>
      </c>
      <c r="L35">
        <f t="shared" si="8"/>
        <v>0.35355667688298337</v>
      </c>
      <c r="M35">
        <f t="shared" si="9"/>
        <v>1.9507624999999999E-3</v>
      </c>
      <c r="N35" s="6">
        <f t="shared" si="10"/>
        <v>0.30855281832795062</v>
      </c>
    </row>
    <row r="36" spans="1:14" x14ac:dyDescent="0.35">
      <c r="A36" s="5">
        <v>126.408</v>
      </c>
      <c r="B36" s="5">
        <f t="shared" si="0"/>
        <v>2500</v>
      </c>
      <c r="C36" s="5">
        <v>0.15960199999999999</v>
      </c>
      <c r="D36" s="5">
        <v>1.2748299999999999</v>
      </c>
      <c r="E36">
        <f t="shared" si="1"/>
        <v>103.12061260799999</v>
      </c>
      <c r="F36">
        <f t="shared" si="2"/>
        <v>26996.913250247646</v>
      </c>
      <c r="G36">
        <f t="shared" si="3"/>
        <v>26.996913250247648</v>
      </c>
      <c r="H36">
        <f t="shared" si="4"/>
        <v>1619814.7950148587</v>
      </c>
      <c r="I36">
        <f t="shared" si="5"/>
        <v>1619.8147950148586</v>
      </c>
      <c r="J36">
        <f t="shared" si="6"/>
        <v>815001.1547244573</v>
      </c>
      <c r="K36">
        <f t="shared" si="7"/>
        <v>815.00115472445725</v>
      </c>
      <c r="L36">
        <f t="shared" si="8"/>
        <v>0.35471166319031516</v>
      </c>
      <c r="M36">
        <f t="shared" si="9"/>
        <v>1.9950250000000001E-3</v>
      </c>
      <c r="N36" s="6">
        <f t="shared" si="10"/>
        <v>0.30754813109254325</v>
      </c>
    </row>
    <row r="37" spans="1:14" x14ac:dyDescent="0.35">
      <c r="A37" s="5">
        <v>126.23</v>
      </c>
      <c r="B37" s="5">
        <f t="shared" si="0"/>
        <v>2550</v>
      </c>
      <c r="C37" s="5">
        <v>0.16314600000000001</v>
      </c>
      <c r="D37" s="5">
        <v>1.27735</v>
      </c>
      <c r="E37">
        <f t="shared" si="1"/>
        <v>102.97540447999999</v>
      </c>
      <c r="F37">
        <f t="shared" si="2"/>
        <v>27498.075808258462</v>
      </c>
      <c r="G37">
        <f t="shared" si="3"/>
        <v>27.498075808258463</v>
      </c>
      <c r="H37">
        <f t="shared" si="4"/>
        <v>1649884.5484955078</v>
      </c>
      <c r="I37">
        <f t="shared" si="5"/>
        <v>1649.8845484955077</v>
      </c>
      <c r="J37">
        <f t="shared" si="6"/>
        <v>813853.5200372464</v>
      </c>
      <c r="K37">
        <f t="shared" si="7"/>
        <v>813.85352003724643</v>
      </c>
      <c r="L37">
        <f t="shared" si="8"/>
        <v>0.35597981721543415</v>
      </c>
      <c r="M37">
        <f t="shared" si="9"/>
        <v>2.0393250000000003E-3</v>
      </c>
      <c r="N37" s="6">
        <f t="shared" si="10"/>
        <v>0.30645251167396587</v>
      </c>
    </row>
    <row r="38" spans="1:14" x14ac:dyDescent="0.35">
      <c r="A38" s="5">
        <v>126.036</v>
      </c>
      <c r="B38" s="5">
        <f t="shared" si="0"/>
        <v>2600</v>
      </c>
      <c r="C38" s="5">
        <v>0.16758400000000001</v>
      </c>
      <c r="D38" s="5">
        <v>1.2775700000000001</v>
      </c>
      <c r="E38">
        <f t="shared" si="1"/>
        <v>102.81714393599999</v>
      </c>
      <c r="F38">
        <f t="shared" si="2"/>
        <v>27994.163951209899</v>
      </c>
      <c r="G38">
        <f t="shared" si="3"/>
        <v>27.994163951209899</v>
      </c>
      <c r="H38">
        <f t="shared" si="4"/>
        <v>1679649.8370725941</v>
      </c>
      <c r="I38">
        <f t="shared" si="5"/>
        <v>1679.649837072594</v>
      </c>
      <c r="J38">
        <f t="shared" si="6"/>
        <v>812602.72717590421</v>
      </c>
      <c r="K38">
        <f t="shared" si="7"/>
        <v>812.60272717590419</v>
      </c>
      <c r="L38">
        <f t="shared" si="8"/>
        <v>0.35918343614492637</v>
      </c>
      <c r="M38">
        <f t="shared" si="9"/>
        <v>2.0948000000000004E-3</v>
      </c>
      <c r="N38" s="6">
        <f t="shared" si="10"/>
        <v>0.30371920894172899</v>
      </c>
    </row>
    <row r="39" spans="1:14" x14ac:dyDescent="0.35">
      <c r="A39" s="5">
        <v>125.637</v>
      </c>
      <c r="B39" s="5">
        <f t="shared" si="0"/>
        <v>2650</v>
      </c>
      <c r="C39" s="5">
        <v>0.17125899999999999</v>
      </c>
      <c r="D39" s="5">
        <v>1.2798</v>
      </c>
      <c r="E39">
        <f t="shared" si="1"/>
        <v>102.49164931199999</v>
      </c>
      <c r="F39">
        <f t="shared" si="2"/>
        <v>28442.186107071117</v>
      </c>
      <c r="G39">
        <f t="shared" si="3"/>
        <v>28.442186107071116</v>
      </c>
      <c r="H39">
        <f t="shared" si="4"/>
        <v>1706531.166424267</v>
      </c>
      <c r="I39">
        <f t="shared" si="5"/>
        <v>1706.531166424267</v>
      </c>
      <c r="J39">
        <f t="shared" si="6"/>
        <v>810030.22020850447</v>
      </c>
      <c r="K39">
        <f t="shared" si="7"/>
        <v>810.03022020850449</v>
      </c>
      <c r="L39">
        <f t="shared" si="8"/>
        <v>0.36127813668462566</v>
      </c>
      <c r="M39">
        <f t="shared" si="9"/>
        <v>2.1407374999999999E-3</v>
      </c>
      <c r="N39" s="6">
        <f t="shared" si="10"/>
        <v>0.30195823664286381</v>
      </c>
    </row>
    <row r="40" spans="1:14" x14ac:dyDescent="0.35">
      <c r="A40" s="5">
        <v>124.895</v>
      </c>
      <c r="B40" s="5">
        <f t="shared" si="0"/>
        <v>2700</v>
      </c>
      <c r="C40" s="5">
        <v>0.174621</v>
      </c>
      <c r="D40" s="5">
        <v>1.28125</v>
      </c>
      <c r="E40">
        <f t="shared" si="1"/>
        <v>101.88634352</v>
      </c>
      <c r="F40">
        <f t="shared" si="2"/>
        <v>28807.684947320224</v>
      </c>
      <c r="G40">
        <f t="shared" si="3"/>
        <v>28.807684947320222</v>
      </c>
      <c r="H40">
        <f t="shared" si="4"/>
        <v>1728461.0968392133</v>
      </c>
      <c r="I40">
        <f t="shared" si="5"/>
        <v>1728.4610968392133</v>
      </c>
      <c r="J40">
        <f t="shared" si="6"/>
        <v>805246.25988316489</v>
      </c>
      <c r="K40">
        <f t="shared" si="7"/>
        <v>805.24625988316484</v>
      </c>
      <c r="L40">
        <f t="shared" si="8"/>
        <v>0.36369670173634089</v>
      </c>
      <c r="M40">
        <f t="shared" si="9"/>
        <v>2.1827625000000002E-3</v>
      </c>
      <c r="N40" s="6">
        <f t="shared" si="10"/>
        <v>0.2999502293259555</v>
      </c>
    </row>
    <row r="41" spans="1:14" x14ac:dyDescent="0.35">
      <c r="A41" s="5">
        <v>124.128</v>
      </c>
      <c r="B41" s="5">
        <f t="shared" si="0"/>
        <v>2750</v>
      </c>
      <c r="C41" s="5">
        <v>0.17793800000000001</v>
      </c>
      <c r="D41" s="5">
        <v>1.27867</v>
      </c>
      <c r="E41">
        <f t="shared" si="1"/>
        <v>101.26064332799999</v>
      </c>
      <c r="F41">
        <f t="shared" si="2"/>
        <v>29160.971874560262</v>
      </c>
      <c r="G41">
        <f t="shared" si="3"/>
        <v>29.160971874560261</v>
      </c>
      <c r="H41">
        <f t="shared" si="4"/>
        <v>1749658.3124736159</v>
      </c>
      <c r="I41">
        <f t="shared" si="5"/>
        <v>1749.6583124736158</v>
      </c>
      <c r="J41">
        <f t="shared" si="6"/>
        <v>800301.11491074495</v>
      </c>
      <c r="K41">
        <f t="shared" si="7"/>
        <v>800.3011149107449</v>
      </c>
      <c r="L41">
        <f t="shared" si="8"/>
        <v>0.36611536974574843</v>
      </c>
      <c r="M41">
        <f t="shared" si="9"/>
        <v>2.2242250000000002E-3</v>
      </c>
      <c r="N41" s="6">
        <f t="shared" si="10"/>
        <v>0.29796866809133987</v>
      </c>
    </row>
    <row r="42" spans="1:14" x14ac:dyDescent="0.35">
      <c r="A42" s="5">
        <v>123.688</v>
      </c>
      <c r="B42" s="5">
        <f t="shared" si="0"/>
        <v>2800</v>
      </c>
      <c r="C42" s="5">
        <v>0.18049899999999999</v>
      </c>
      <c r="D42" s="5">
        <v>1.27197</v>
      </c>
      <c r="E42">
        <f t="shared" si="1"/>
        <v>100.90170188799999</v>
      </c>
      <c r="F42">
        <f t="shared" si="2"/>
        <v>29585.924236031155</v>
      </c>
      <c r="G42">
        <f t="shared" si="3"/>
        <v>29.585924236031154</v>
      </c>
      <c r="H42">
        <f t="shared" si="4"/>
        <v>1775155.4541618694</v>
      </c>
      <c r="I42">
        <f t="shared" si="5"/>
        <v>1775.1554541618693</v>
      </c>
      <c r="J42">
        <f t="shared" si="6"/>
        <v>797464.26512213366</v>
      </c>
      <c r="K42">
        <f t="shared" si="7"/>
        <v>797.46426512213361</v>
      </c>
      <c r="L42">
        <f t="shared" si="8"/>
        <v>0.36605042024716539</v>
      </c>
      <c r="M42">
        <f t="shared" si="9"/>
        <v>2.2562374999999996E-3</v>
      </c>
      <c r="N42" s="6">
        <f t="shared" si="10"/>
        <v>0.29802153762656108</v>
      </c>
    </row>
    <row r="43" spans="1:14" x14ac:dyDescent="0.35">
      <c r="A43" s="5">
        <v>123.247</v>
      </c>
      <c r="B43" s="5">
        <f t="shared" si="0"/>
        <v>2850</v>
      </c>
      <c r="C43" s="5">
        <v>0.18379300000000001</v>
      </c>
      <c r="D43" s="5">
        <v>1.26115</v>
      </c>
      <c r="E43">
        <f t="shared" si="1"/>
        <v>100.541944672</v>
      </c>
      <c r="F43">
        <f t="shared" si="2"/>
        <v>30006.874302122731</v>
      </c>
      <c r="G43">
        <f t="shared" si="3"/>
        <v>30.006874302122732</v>
      </c>
      <c r="H43">
        <f t="shared" si="4"/>
        <v>1800412.4581273638</v>
      </c>
      <c r="I43">
        <f t="shared" si="5"/>
        <v>1800.4124581273638</v>
      </c>
      <c r="J43">
        <f t="shared" si="6"/>
        <v>794620.96794763941</v>
      </c>
      <c r="K43">
        <f t="shared" si="7"/>
        <v>794.62096794763943</v>
      </c>
      <c r="L43">
        <f t="shared" si="8"/>
        <v>0.36750178938896988</v>
      </c>
      <c r="M43">
        <f t="shared" si="9"/>
        <v>2.2974125000000001E-3</v>
      </c>
      <c r="N43" s="6">
        <f t="shared" si="10"/>
        <v>0.29684456577011514</v>
      </c>
    </row>
    <row r="44" spans="1:14" x14ac:dyDescent="0.35">
      <c r="A44" s="5">
        <v>122.575</v>
      </c>
      <c r="B44" s="5">
        <f t="shared" si="0"/>
        <v>2900</v>
      </c>
      <c r="C44" s="5">
        <v>0.188219</v>
      </c>
      <c r="D44" s="5">
        <v>1.25163</v>
      </c>
      <c r="E44">
        <f t="shared" si="1"/>
        <v>99.993743199999997</v>
      </c>
      <c r="F44">
        <f t="shared" si="2"/>
        <v>30366.828874066217</v>
      </c>
      <c r="G44">
        <f t="shared" si="3"/>
        <v>30.366828874066218</v>
      </c>
      <c r="H44">
        <f t="shared" si="4"/>
        <v>1822009.732443973</v>
      </c>
      <c r="I44">
        <f t="shared" si="5"/>
        <v>1822.009732443973</v>
      </c>
      <c r="J44">
        <f t="shared" si="6"/>
        <v>790288.32463412406</v>
      </c>
      <c r="K44">
        <f t="shared" si="7"/>
        <v>790.28832463412402</v>
      </c>
      <c r="L44">
        <f t="shared" si="8"/>
        <v>0.37189065894346746</v>
      </c>
      <c r="M44">
        <f t="shared" si="9"/>
        <v>2.3527375000000003E-3</v>
      </c>
      <c r="N44" s="6">
        <f t="shared" si="10"/>
        <v>0.29334135307628795</v>
      </c>
    </row>
    <row r="45" spans="1:14" x14ac:dyDescent="0.35">
      <c r="A45" s="5">
        <v>121.99299999999999</v>
      </c>
      <c r="B45" s="5">
        <f t="shared" si="0"/>
        <v>2950</v>
      </c>
      <c r="C45" s="5">
        <v>0.193165</v>
      </c>
      <c r="D45" s="5">
        <v>1.2397100000000001</v>
      </c>
      <c r="E45">
        <f t="shared" si="1"/>
        <v>99.518961567999995</v>
      </c>
      <c r="F45">
        <f t="shared" si="2"/>
        <v>30743.723791233184</v>
      </c>
      <c r="G45">
        <f t="shared" si="3"/>
        <v>30.743723791233183</v>
      </c>
      <c r="H45">
        <f t="shared" si="4"/>
        <v>1844623.4274739912</v>
      </c>
      <c r="I45">
        <f t="shared" si="5"/>
        <v>1844.6234274739911</v>
      </c>
      <c r="J45">
        <f t="shared" si="6"/>
        <v>786535.94605009747</v>
      </c>
      <c r="K45">
        <f t="shared" si="7"/>
        <v>786.53594605009744</v>
      </c>
      <c r="L45">
        <f t="shared" si="8"/>
        <v>0.3769842612008163</v>
      </c>
      <c r="M45">
        <f t="shared" si="9"/>
        <v>2.4145625E-3</v>
      </c>
      <c r="N45" s="6">
        <f t="shared" si="10"/>
        <v>0.28937788740415693</v>
      </c>
    </row>
    <row r="46" spans="1:14" x14ac:dyDescent="0.35">
      <c r="A46" s="5">
        <v>121.66500000000001</v>
      </c>
      <c r="B46" s="5">
        <f t="shared" si="0"/>
        <v>3000</v>
      </c>
      <c r="C46" s="5">
        <v>0.19911699999999999</v>
      </c>
      <c r="D46" s="5">
        <v>1.2282500000000001</v>
      </c>
      <c r="E46">
        <f t="shared" si="1"/>
        <v>99.251387039999997</v>
      </c>
      <c r="F46">
        <f t="shared" si="2"/>
        <v>31180.742838346119</v>
      </c>
      <c r="G46">
        <f t="shared" si="3"/>
        <v>31.18074283834612</v>
      </c>
      <c r="H46">
        <f t="shared" si="4"/>
        <v>1870844.570300767</v>
      </c>
      <c r="I46">
        <f t="shared" si="5"/>
        <v>1870.8445703007669</v>
      </c>
      <c r="J46">
        <f t="shared" si="6"/>
        <v>784421.2034804055</v>
      </c>
      <c r="K46">
        <f t="shared" si="7"/>
        <v>784.42120348040555</v>
      </c>
      <c r="L46">
        <f t="shared" si="8"/>
        <v>0.38315379662178983</v>
      </c>
      <c r="M46">
        <f t="shared" si="9"/>
        <v>2.4889625000000001E-3</v>
      </c>
      <c r="N46" s="6">
        <f t="shared" si="10"/>
        <v>0.28471832995718022</v>
      </c>
    </row>
    <row r="47" spans="1:14" x14ac:dyDescent="0.35">
      <c r="A47" s="5">
        <v>121.267</v>
      </c>
      <c r="B47" s="5">
        <f t="shared" si="0"/>
        <v>3050</v>
      </c>
      <c r="C47" s="5">
        <v>0.20526</v>
      </c>
      <c r="D47" s="5">
        <v>1.2182500000000001</v>
      </c>
      <c r="E47">
        <f t="shared" si="1"/>
        <v>98.926708191999992</v>
      </c>
      <c r="F47">
        <f t="shared" si="2"/>
        <v>31596.721002813851</v>
      </c>
      <c r="G47">
        <f t="shared" si="3"/>
        <v>31.596721002813851</v>
      </c>
      <c r="H47">
        <f t="shared" si="4"/>
        <v>1895803.2601688311</v>
      </c>
      <c r="I47">
        <f t="shared" si="5"/>
        <v>1895.803260168831</v>
      </c>
      <c r="J47">
        <f t="shared" si="6"/>
        <v>781855.14389888896</v>
      </c>
      <c r="K47">
        <f t="shared" si="7"/>
        <v>781.85514389888897</v>
      </c>
      <c r="L47">
        <f t="shared" si="8"/>
        <v>0.38977462246488276</v>
      </c>
      <c r="M47">
        <f t="shared" si="9"/>
        <v>2.5657499999999999E-3</v>
      </c>
      <c r="N47" s="6">
        <f t="shared" si="10"/>
        <v>0.2798820210536867</v>
      </c>
    </row>
    <row r="48" spans="1:14" x14ac:dyDescent="0.35">
      <c r="A48" s="5">
        <v>121.104</v>
      </c>
      <c r="B48" s="5">
        <f t="shared" si="0"/>
        <v>3100</v>
      </c>
      <c r="C48" s="5">
        <v>0.21011199999999999</v>
      </c>
      <c r="D48" s="5">
        <v>1.2065399999999999</v>
      </c>
      <c r="E48">
        <f t="shared" si="1"/>
        <v>98.793736703999997</v>
      </c>
      <c r="F48">
        <f t="shared" si="2"/>
        <v>32071.53333649697</v>
      </c>
      <c r="G48">
        <f t="shared" si="3"/>
        <v>32.071533336496969</v>
      </c>
      <c r="H48">
        <f t="shared" si="4"/>
        <v>1924292.0001898184</v>
      </c>
      <c r="I48">
        <f t="shared" si="5"/>
        <v>1924.2920001898185</v>
      </c>
      <c r="J48">
        <f t="shared" si="6"/>
        <v>780804.21999992628</v>
      </c>
      <c r="K48">
        <f t="shared" si="7"/>
        <v>780.80421999992632</v>
      </c>
      <c r="L48">
        <f t="shared" si="8"/>
        <v>0.39308129947294174</v>
      </c>
      <c r="M48">
        <f t="shared" si="9"/>
        <v>2.6264000000000001E-3</v>
      </c>
      <c r="N48" s="6">
        <f t="shared" si="10"/>
        <v>0.27752759858375942</v>
      </c>
    </row>
    <row r="49" spans="1:14" x14ac:dyDescent="0.35">
      <c r="A49" s="5">
        <v>120.908</v>
      </c>
      <c r="B49" s="5">
        <f t="shared" si="0"/>
        <v>3150</v>
      </c>
      <c r="C49" s="5">
        <v>0.21506400000000001</v>
      </c>
      <c r="D49" s="5">
        <v>1.1941999999999999</v>
      </c>
      <c r="E49">
        <f t="shared" si="1"/>
        <v>98.63384460799999</v>
      </c>
      <c r="F49">
        <f t="shared" si="2"/>
        <v>32536.07296966005</v>
      </c>
      <c r="G49">
        <f t="shared" si="3"/>
        <v>32.536072969660047</v>
      </c>
      <c r="H49">
        <f t="shared" si="4"/>
        <v>1952164.378179603</v>
      </c>
      <c r="I49">
        <f t="shared" si="5"/>
        <v>1952.1643781796031</v>
      </c>
      <c r="J49">
        <f t="shared" si="6"/>
        <v>779540.53236681758</v>
      </c>
      <c r="K49">
        <f t="shared" si="7"/>
        <v>779.54053236681762</v>
      </c>
      <c r="L49">
        <f t="shared" si="8"/>
        <v>0.39660102840416106</v>
      </c>
      <c r="M49">
        <f t="shared" si="9"/>
        <v>2.6883000000000002E-3</v>
      </c>
      <c r="N49" s="6">
        <f t="shared" si="10"/>
        <v>0.27506461475873606</v>
      </c>
    </row>
    <row r="50" spans="1:14" x14ac:dyDescent="0.35">
      <c r="A50" s="5">
        <v>120.807</v>
      </c>
      <c r="B50" s="5">
        <f t="shared" si="0"/>
        <v>3200</v>
      </c>
      <c r="C50" s="5">
        <v>0.21840599999999999</v>
      </c>
      <c r="D50" s="5">
        <v>1.18424</v>
      </c>
      <c r="E50">
        <f t="shared" si="1"/>
        <v>98.551451231999991</v>
      </c>
      <c r="F50">
        <f t="shared" si="2"/>
        <v>33024.908287046819</v>
      </c>
      <c r="G50">
        <f t="shared" si="3"/>
        <v>33.02490828704682</v>
      </c>
      <c r="H50">
        <f t="shared" si="4"/>
        <v>1981494.4972228091</v>
      </c>
      <c r="I50">
        <f t="shared" si="5"/>
        <v>1981.4944972228091</v>
      </c>
      <c r="J50">
        <f t="shared" si="6"/>
        <v>778889.3463926136</v>
      </c>
      <c r="K50">
        <f t="shared" si="7"/>
        <v>778.88934639261356</v>
      </c>
      <c r="L50">
        <f t="shared" si="8"/>
        <v>0.39680231315403386</v>
      </c>
      <c r="M50">
        <f t="shared" si="9"/>
        <v>2.7300749999999998E-3</v>
      </c>
      <c r="N50" s="6">
        <f t="shared" si="10"/>
        <v>0.27492508353539091</v>
      </c>
    </row>
    <row r="51" spans="1:14" x14ac:dyDescent="0.35">
      <c r="A51" s="5">
        <v>121.04900000000001</v>
      </c>
      <c r="B51" s="5">
        <f t="shared" si="0"/>
        <v>3250</v>
      </c>
      <c r="C51" s="5">
        <v>0.222492</v>
      </c>
      <c r="D51" s="5">
        <v>1.17334</v>
      </c>
      <c r="E51">
        <f t="shared" si="1"/>
        <v>98.748869024000001</v>
      </c>
      <c r="F51">
        <f t="shared" si="2"/>
        <v>33608.111493244069</v>
      </c>
      <c r="G51">
        <f t="shared" si="3"/>
        <v>33.608111493244067</v>
      </c>
      <c r="H51">
        <f t="shared" si="4"/>
        <v>2016486.6895946441</v>
      </c>
      <c r="I51">
        <f t="shared" si="5"/>
        <v>2016.4866895946441</v>
      </c>
      <c r="J51">
        <f t="shared" si="6"/>
        <v>780449.61377634993</v>
      </c>
      <c r="K51">
        <f t="shared" si="7"/>
        <v>780.44961377634991</v>
      </c>
      <c r="L51">
        <f t="shared" si="8"/>
        <v>0.397211250703079</v>
      </c>
      <c r="M51">
        <f t="shared" si="9"/>
        <v>2.78115E-3</v>
      </c>
      <c r="N51" s="6">
        <f t="shared" si="10"/>
        <v>0.27464204223272637</v>
      </c>
    </row>
    <row r="52" spans="1:14" x14ac:dyDescent="0.35">
      <c r="A52" s="5">
        <v>121.631</v>
      </c>
      <c r="B52" s="5">
        <f t="shared" si="0"/>
        <v>3300</v>
      </c>
      <c r="C52" s="5">
        <v>0.22566700000000001</v>
      </c>
      <c r="D52" s="5">
        <v>1.16174</v>
      </c>
      <c r="E52">
        <f t="shared" si="1"/>
        <v>99.22365065599999</v>
      </c>
      <c r="F52">
        <f t="shared" si="2"/>
        <v>34289.232115957464</v>
      </c>
      <c r="G52">
        <f t="shared" si="3"/>
        <v>34.289232115957461</v>
      </c>
      <c r="H52">
        <f t="shared" si="4"/>
        <v>2057353.9269574475</v>
      </c>
      <c r="I52">
        <f t="shared" si="5"/>
        <v>2057.3539269574476</v>
      </c>
      <c r="J52">
        <f t="shared" si="6"/>
        <v>784201.9923603764</v>
      </c>
      <c r="K52">
        <f t="shared" si="7"/>
        <v>784.20199236037638</v>
      </c>
      <c r="L52">
        <f t="shared" si="8"/>
        <v>0.39487673431154996</v>
      </c>
      <c r="M52">
        <f t="shared" si="9"/>
        <v>2.8208375000000003E-3</v>
      </c>
      <c r="N52" s="6">
        <f t="shared" si="10"/>
        <v>0.276265729560148</v>
      </c>
    </row>
    <row r="53" spans="1:14" x14ac:dyDescent="0.35">
      <c r="A53" s="5">
        <v>122.211</v>
      </c>
      <c r="B53" s="5">
        <f t="shared" si="0"/>
        <v>3350</v>
      </c>
      <c r="C53" s="5">
        <v>0.22911400000000001</v>
      </c>
      <c r="D53" s="5">
        <v>1.1510400000000001</v>
      </c>
      <c r="E53">
        <f t="shared" si="1"/>
        <v>99.696800735999986</v>
      </c>
      <c r="F53">
        <f t="shared" si="2"/>
        <v>34974.75227361291</v>
      </c>
      <c r="G53">
        <f t="shared" si="3"/>
        <v>34.974752273612907</v>
      </c>
      <c r="H53">
        <f t="shared" si="4"/>
        <v>2098485.1364167742</v>
      </c>
      <c r="I53">
        <f t="shared" si="5"/>
        <v>2098.4851364167744</v>
      </c>
      <c r="J53">
        <f t="shared" si="6"/>
        <v>787941.47617263661</v>
      </c>
      <c r="K53">
        <f t="shared" si="7"/>
        <v>787.94147617263661</v>
      </c>
      <c r="L53">
        <f t="shared" si="8"/>
        <v>0.39305038939107678</v>
      </c>
      <c r="M53">
        <f t="shared" si="9"/>
        <v>2.8639250000000002E-3</v>
      </c>
      <c r="N53" s="6">
        <f t="shared" si="10"/>
        <v>0.27754942377722963</v>
      </c>
    </row>
    <row r="54" spans="1:14" x14ac:dyDescent="0.35">
      <c r="A54" s="5">
        <v>122.84099999999999</v>
      </c>
      <c r="B54" s="5">
        <f t="shared" si="0"/>
        <v>3400</v>
      </c>
      <c r="C54" s="5">
        <v>0.23356299999999999</v>
      </c>
      <c r="D54" s="5">
        <v>1.1403399999999999</v>
      </c>
      <c r="E54">
        <f t="shared" si="1"/>
        <v>100.21073961599998</v>
      </c>
      <c r="F54">
        <f t="shared" si="2"/>
        <v>35679.749984021517</v>
      </c>
      <c r="G54">
        <f t="shared" si="3"/>
        <v>35.67974998402152</v>
      </c>
      <c r="H54">
        <f t="shared" si="4"/>
        <v>2140784.9990412914</v>
      </c>
      <c r="I54">
        <f t="shared" si="5"/>
        <v>2140.7849990412915</v>
      </c>
      <c r="J54">
        <f t="shared" si="6"/>
        <v>792003.3292790571</v>
      </c>
      <c r="K54">
        <f t="shared" si="7"/>
        <v>792.00332927905708</v>
      </c>
      <c r="L54">
        <f t="shared" si="8"/>
        <v>0.39276564455400603</v>
      </c>
      <c r="M54">
        <f t="shared" si="9"/>
        <v>2.9195374999999996E-3</v>
      </c>
      <c r="N54" s="6">
        <f t="shared" si="10"/>
        <v>0.27775063986256793</v>
      </c>
    </row>
    <row r="55" spans="1:14" x14ac:dyDescent="0.35">
      <c r="A55" s="5">
        <v>123.32</v>
      </c>
      <c r="B55" s="5">
        <f t="shared" si="0"/>
        <v>3450</v>
      </c>
      <c r="C55" s="5">
        <v>0.23697199999999999</v>
      </c>
      <c r="D55" s="5">
        <v>1.12829</v>
      </c>
      <c r="E55">
        <f t="shared" si="1"/>
        <v>100.60149631999998</v>
      </c>
      <c r="F55">
        <f t="shared" si="2"/>
        <v>36345.626004591039</v>
      </c>
      <c r="G55">
        <f t="shared" si="3"/>
        <v>36.34562600459104</v>
      </c>
      <c r="H55">
        <f t="shared" si="4"/>
        <v>2180737.5602754625</v>
      </c>
      <c r="I55">
        <f t="shared" si="5"/>
        <v>2180.7375602754623</v>
      </c>
      <c r="J55">
        <f t="shared" si="6"/>
        <v>795091.62711711333</v>
      </c>
      <c r="K55">
        <f t="shared" si="7"/>
        <v>795.09162711711338</v>
      </c>
      <c r="L55">
        <f t="shared" si="8"/>
        <v>0.39119755423125729</v>
      </c>
      <c r="M55">
        <f t="shared" si="9"/>
        <v>2.9621499999999998E-3</v>
      </c>
      <c r="N55" s="6">
        <f t="shared" si="10"/>
        <v>0.27886398550032793</v>
      </c>
    </row>
    <row r="56" spans="1:14" x14ac:dyDescent="0.35">
      <c r="A56" s="5">
        <v>123.547</v>
      </c>
      <c r="B56" s="5">
        <f t="shared" si="0"/>
        <v>3500</v>
      </c>
      <c r="C56" s="5">
        <v>0.24188699999999999</v>
      </c>
      <c r="D56" s="5">
        <v>1.1188499999999999</v>
      </c>
      <c r="E56">
        <f t="shared" si="1"/>
        <v>100.78667747199999</v>
      </c>
      <c r="F56">
        <f t="shared" si="2"/>
        <v>36940.24664467189</v>
      </c>
      <c r="G56">
        <f t="shared" si="3"/>
        <v>36.940246644671888</v>
      </c>
      <c r="H56">
        <f t="shared" si="4"/>
        <v>2216414.7986803134</v>
      </c>
      <c r="I56">
        <f t="shared" si="5"/>
        <v>2216.4147986803132</v>
      </c>
      <c r="J56">
        <f t="shared" si="6"/>
        <v>796555.18371260143</v>
      </c>
      <c r="K56">
        <f t="shared" si="7"/>
        <v>796.55518371260143</v>
      </c>
      <c r="L56">
        <f t="shared" si="8"/>
        <v>0.39288367886664682</v>
      </c>
      <c r="M56">
        <f t="shared" si="9"/>
        <v>3.0235875000000001E-3</v>
      </c>
      <c r="N56" s="6">
        <f t="shared" si="10"/>
        <v>0.27766719504766413</v>
      </c>
    </row>
    <row r="57" spans="1:14" x14ac:dyDescent="0.35">
      <c r="A57" s="5">
        <v>123.968</v>
      </c>
      <c r="B57" s="5">
        <f t="shared" si="0"/>
        <v>3550</v>
      </c>
      <c r="C57" s="5">
        <v>0.246699</v>
      </c>
      <c r="D57" s="5">
        <v>1.1079399999999999</v>
      </c>
      <c r="E57">
        <f t="shared" si="1"/>
        <v>101.13011916799999</v>
      </c>
      <c r="F57">
        <f t="shared" si="2"/>
        <v>37595.64066645714</v>
      </c>
      <c r="G57">
        <f t="shared" si="3"/>
        <v>37.595640666457143</v>
      </c>
      <c r="H57">
        <f t="shared" si="4"/>
        <v>2255738.439987429</v>
      </c>
      <c r="I57">
        <f t="shared" si="5"/>
        <v>2255.738439987429</v>
      </c>
      <c r="J57">
        <f t="shared" si="6"/>
        <v>799269.53316943173</v>
      </c>
      <c r="K57">
        <f t="shared" si="7"/>
        <v>799.26953316943172</v>
      </c>
      <c r="L57">
        <f t="shared" si="8"/>
        <v>0.39371426414356336</v>
      </c>
      <c r="M57">
        <f t="shared" si="9"/>
        <v>3.0837374999999998E-3</v>
      </c>
      <c r="N57" s="6">
        <f t="shared" si="10"/>
        <v>0.2770814243375504</v>
      </c>
    </row>
    <row r="58" spans="1:14" x14ac:dyDescent="0.35">
      <c r="A58" s="5">
        <v>124.002</v>
      </c>
      <c r="B58" s="5">
        <f t="shared" si="0"/>
        <v>3600</v>
      </c>
      <c r="C58" s="5">
        <v>0.25355</v>
      </c>
      <c r="D58" s="5">
        <v>1.09985</v>
      </c>
      <c r="E58">
        <f t="shared" si="1"/>
        <v>101.15785555199999</v>
      </c>
      <c r="F58">
        <f t="shared" si="2"/>
        <v>38135.613102607276</v>
      </c>
      <c r="G58">
        <f t="shared" si="3"/>
        <v>38.135613102607273</v>
      </c>
      <c r="H58">
        <f t="shared" si="4"/>
        <v>2288136.7861564364</v>
      </c>
      <c r="I58">
        <f t="shared" si="5"/>
        <v>2288.1367861564363</v>
      </c>
      <c r="J58">
        <f t="shared" si="6"/>
        <v>799488.74428946071</v>
      </c>
      <c r="K58">
        <f t="shared" si="7"/>
        <v>799.48874428946067</v>
      </c>
      <c r="L58">
        <f t="shared" si="8"/>
        <v>0.39891845868763309</v>
      </c>
      <c r="M58">
        <f t="shared" si="9"/>
        <v>3.1693749999999999E-3</v>
      </c>
      <c r="N58" s="6">
        <f t="shared" si="10"/>
        <v>0.27346668652485445</v>
      </c>
    </row>
    <row r="59" spans="1:14" x14ac:dyDescent="0.35">
      <c r="A59" s="5">
        <v>123.931</v>
      </c>
      <c r="B59" s="5">
        <f t="shared" si="0"/>
        <v>3650</v>
      </c>
      <c r="C59" s="5">
        <v>0.25795200000000001</v>
      </c>
      <c r="D59" s="5">
        <v>1.0964799999999999</v>
      </c>
      <c r="E59">
        <f t="shared" si="1"/>
        <v>101.099935456</v>
      </c>
      <c r="F59">
        <f t="shared" si="2"/>
        <v>38643.135765014908</v>
      </c>
      <c r="G59">
        <f t="shared" si="3"/>
        <v>38.643135765014911</v>
      </c>
      <c r="H59">
        <f t="shared" si="4"/>
        <v>2318588.1459008944</v>
      </c>
      <c r="I59">
        <f t="shared" si="5"/>
        <v>2318.5881459008942</v>
      </c>
      <c r="J59">
        <f t="shared" si="6"/>
        <v>799030.97989175306</v>
      </c>
      <c r="K59">
        <f t="shared" si="7"/>
        <v>799.03097989175308</v>
      </c>
      <c r="L59">
        <f t="shared" si="8"/>
        <v>0.40051408079600054</v>
      </c>
      <c r="M59">
        <f t="shared" si="9"/>
        <v>3.2244000000000005E-3</v>
      </c>
      <c r="N59" s="6">
        <f t="shared" si="10"/>
        <v>0.27237721299110551</v>
      </c>
    </row>
    <row r="60" spans="1:14" x14ac:dyDescent="0.35">
      <c r="A60" s="5">
        <v>123.80200000000001</v>
      </c>
      <c r="B60" s="5">
        <f t="shared" si="0"/>
        <v>3700</v>
      </c>
      <c r="C60" s="5">
        <v>0.26301099999999999</v>
      </c>
      <c r="D60" s="5">
        <v>1.0971299999999999</v>
      </c>
      <c r="E60">
        <f t="shared" si="1"/>
        <v>100.994700352</v>
      </c>
      <c r="F60">
        <f t="shared" si="2"/>
        <v>39131.719070205967</v>
      </c>
      <c r="G60">
        <f t="shared" si="3"/>
        <v>39.131719070205968</v>
      </c>
      <c r="H60">
        <f t="shared" si="4"/>
        <v>2347903.1442123582</v>
      </c>
      <c r="I60">
        <f t="shared" si="5"/>
        <v>2347.9031442123583</v>
      </c>
      <c r="J60">
        <f t="shared" si="6"/>
        <v>798199.26711281936</v>
      </c>
      <c r="K60">
        <f t="shared" si="7"/>
        <v>798.19926711281937</v>
      </c>
      <c r="L60">
        <f t="shared" si="8"/>
        <v>0.40327029772671164</v>
      </c>
      <c r="M60">
        <f t="shared" si="9"/>
        <v>3.2876375000000001E-3</v>
      </c>
      <c r="N60" s="6">
        <f t="shared" si="10"/>
        <v>0.27051560629649407</v>
      </c>
    </row>
    <row r="61" spans="1:14" x14ac:dyDescent="0.35">
      <c r="A61" s="5">
        <v>123.65300000000001</v>
      </c>
      <c r="B61" s="5">
        <f t="shared" si="0"/>
        <v>3750</v>
      </c>
      <c r="C61" s="5">
        <v>0.26572000000000001</v>
      </c>
      <c r="D61" s="5">
        <v>1.0986499999999999</v>
      </c>
      <c r="E61">
        <f t="shared" si="1"/>
        <v>100.873149728</v>
      </c>
      <c r="F61">
        <f t="shared" si="2"/>
        <v>39612.793266243505</v>
      </c>
      <c r="G61">
        <f t="shared" si="3"/>
        <v>39.612793266243507</v>
      </c>
      <c r="H61">
        <f t="shared" si="4"/>
        <v>2376767.5959746107</v>
      </c>
      <c r="I61">
        <f t="shared" si="5"/>
        <v>2376.7675959746107</v>
      </c>
      <c r="J61">
        <f t="shared" si="6"/>
        <v>797238.6066162216</v>
      </c>
      <c r="K61">
        <f t="shared" si="7"/>
        <v>797.23860661622155</v>
      </c>
      <c r="L61">
        <f t="shared" si="8"/>
        <v>0.40247603578074814</v>
      </c>
      <c r="M61">
        <f t="shared" si="9"/>
        <v>3.3214999999999998E-3</v>
      </c>
      <c r="N61" s="6">
        <f t="shared" si="10"/>
        <v>0.27104945237121447</v>
      </c>
    </row>
    <row r="62" spans="1:14" x14ac:dyDescent="0.35">
      <c r="A62" s="5">
        <v>123.316</v>
      </c>
      <c r="B62" s="5">
        <f t="shared" si="0"/>
        <v>3800</v>
      </c>
      <c r="C62" s="5">
        <v>0.26944299999999999</v>
      </c>
      <c r="D62" s="5">
        <v>1.10111</v>
      </c>
      <c r="E62">
        <f t="shared" si="1"/>
        <v>100.598233216</v>
      </c>
      <c r="F62">
        <f t="shared" si="2"/>
        <v>40031.564921829784</v>
      </c>
      <c r="G62">
        <f t="shared" si="3"/>
        <v>40.031564921829784</v>
      </c>
      <c r="H62">
        <f t="shared" si="4"/>
        <v>2401893.8953097872</v>
      </c>
      <c r="I62">
        <f t="shared" si="5"/>
        <v>2401.8938953097872</v>
      </c>
      <c r="J62">
        <f t="shared" si="6"/>
        <v>795065.83757358068</v>
      </c>
      <c r="K62">
        <f t="shared" si="7"/>
        <v>795.06583757358067</v>
      </c>
      <c r="L62">
        <f t="shared" si="8"/>
        <v>0.40384581595969865</v>
      </c>
      <c r="M62">
        <f t="shared" si="9"/>
        <v>3.3680375000000001E-3</v>
      </c>
      <c r="N62" s="6">
        <f t="shared" si="10"/>
        <v>0.27013009613994782</v>
      </c>
    </row>
    <row r="63" spans="1:14" x14ac:dyDescent="0.35">
      <c r="A63" s="5">
        <v>122.663</v>
      </c>
      <c r="B63" s="5">
        <f t="shared" si="0"/>
        <v>3850</v>
      </c>
      <c r="C63" s="5">
        <v>0.27339999999999998</v>
      </c>
      <c r="D63" s="5">
        <v>1.1069</v>
      </c>
      <c r="E63">
        <f t="shared" si="1"/>
        <v>100.06553148799999</v>
      </c>
      <c r="F63">
        <f t="shared" si="2"/>
        <v>40343.526120366558</v>
      </c>
      <c r="G63">
        <f t="shared" si="3"/>
        <v>40.343526120366555</v>
      </c>
      <c r="H63">
        <f t="shared" si="4"/>
        <v>2420611.5672219936</v>
      </c>
      <c r="I63">
        <f t="shared" si="5"/>
        <v>2420.6115672219935</v>
      </c>
      <c r="J63">
        <f t="shared" si="6"/>
        <v>790855.69459184632</v>
      </c>
      <c r="K63">
        <f t="shared" si="7"/>
        <v>790.85569459184637</v>
      </c>
      <c r="L63">
        <f t="shared" si="8"/>
        <v>0.40660798838103535</v>
      </c>
      <c r="M63">
        <f t="shared" si="9"/>
        <v>3.4174999999999995E-3</v>
      </c>
      <c r="N63" s="6">
        <f t="shared" si="10"/>
        <v>0.26829504635476864</v>
      </c>
    </row>
    <row r="64" spans="1:14" x14ac:dyDescent="0.35">
      <c r="A64" s="5">
        <v>121.997</v>
      </c>
      <c r="B64" s="5">
        <f t="shared" si="0"/>
        <v>3900</v>
      </c>
      <c r="C64" s="5">
        <v>0.27678399999999997</v>
      </c>
      <c r="D64" s="5">
        <v>1.1152500000000001</v>
      </c>
      <c r="E64">
        <f t="shared" si="1"/>
        <v>99.522224671999993</v>
      </c>
      <c r="F64">
        <f t="shared" si="2"/>
        <v>40645.577686800847</v>
      </c>
      <c r="G64">
        <f t="shared" si="3"/>
        <v>40.645577686800848</v>
      </c>
      <c r="H64">
        <f t="shared" si="4"/>
        <v>2438734.6612080503</v>
      </c>
      <c r="I64">
        <f t="shared" si="5"/>
        <v>2438.7346612080505</v>
      </c>
      <c r="J64">
        <f t="shared" si="6"/>
        <v>786561.73559363023</v>
      </c>
      <c r="K64">
        <f t="shared" si="7"/>
        <v>786.56173559363026</v>
      </c>
      <c r="L64">
        <f t="shared" si="8"/>
        <v>0.40858171897487705</v>
      </c>
      <c r="M64">
        <f t="shared" si="9"/>
        <v>3.4597999999999999E-3</v>
      </c>
      <c r="N64" s="6">
        <f t="shared" si="10"/>
        <v>0.26699899683376899</v>
      </c>
    </row>
    <row r="65" spans="1:14" x14ac:dyDescent="0.35">
      <c r="A65" s="5">
        <v>121.069</v>
      </c>
      <c r="B65" s="5">
        <f t="shared" si="0"/>
        <v>3950</v>
      </c>
      <c r="C65" s="5">
        <v>0.281611</v>
      </c>
      <c r="D65" s="5">
        <v>1.1206799999999999</v>
      </c>
      <c r="E65">
        <f t="shared" si="1"/>
        <v>98.765184543999993</v>
      </c>
      <c r="F65">
        <f t="shared" si="2"/>
        <v>40853.530462192961</v>
      </c>
      <c r="G65">
        <f t="shared" si="3"/>
        <v>40.853530462192964</v>
      </c>
      <c r="H65">
        <f t="shared" si="4"/>
        <v>2451211.8277315772</v>
      </c>
      <c r="I65">
        <f t="shared" si="5"/>
        <v>2451.2118277315772</v>
      </c>
      <c r="J65">
        <f t="shared" si="6"/>
        <v>780578.56149401388</v>
      </c>
      <c r="K65">
        <f t="shared" si="7"/>
        <v>780.57856149401391</v>
      </c>
      <c r="L65">
        <f t="shared" si="8"/>
        <v>0.41359118315702625</v>
      </c>
      <c r="M65">
        <f t="shared" si="9"/>
        <v>3.5201374999999997E-3</v>
      </c>
      <c r="N65" s="6">
        <f t="shared" si="10"/>
        <v>0.26376507414446271</v>
      </c>
    </row>
    <row r="66" spans="1:14" x14ac:dyDescent="0.35">
      <c r="A66" s="5">
        <v>119.952</v>
      </c>
      <c r="B66" s="5">
        <f t="shared" si="0"/>
        <v>4000</v>
      </c>
      <c r="C66" s="5">
        <v>0.284416</v>
      </c>
      <c r="D66" s="5">
        <v>1.1230100000000001</v>
      </c>
      <c r="E66">
        <f t="shared" si="1"/>
        <v>97.853962751999987</v>
      </c>
      <c r="F66">
        <f t="shared" si="2"/>
        <v>40988.972067510986</v>
      </c>
      <c r="G66">
        <f t="shared" si="3"/>
        <v>40.988972067510986</v>
      </c>
      <c r="H66">
        <f t="shared" si="4"/>
        <v>2459338.3240506593</v>
      </c>
      <c r="I66">
        <f t="shared" si="5"/>
        <v>2459.3383240506591</v>
      </c>
      <c r="J66">
        <f t="shared" si="6"/>
        <v>773376.8314624714</v>
      </c>
      <c r="K66">
        <f t="shared" si="7"/>
        <v>773.37683146247139</v>
      </c>
      <c r="L66">
        <f t="shared" si="8"/>
        <v>0.41633051865494736</v>
      </c>
      <c r="M66">
        <f t="shared" si="9"/>
        <v>3.5552000000000005E-3</v>
      </c>
      <c r="N66" s="6">
        <f t="shared" si="10"/>
        <v>0.26202957554817896</v>
      </c>
    </row>
    <row r="67" spans="1:14" x14ac:dyDescent="0.35">
      <c r="A67" s="5">
        <v>118.752</v>
      </c>
      <c r="B67" s="5">
        <f t="shared" si="0"/>
        <v>4050</v>
      </c>
      <c r="C67" s="5">
        <v>0.28699999999999998</v>
      </c>
      <c r="D67" s="5">
        <v>1.1227100000000001</v>
      </c>
      <c r="E67">
        <f t="shared" si="1"/>
        <v>96.875031551999996</v>
      </c>
      <c r="F67">
        <f t="shared" si="2"/>
        <v>41086.154804405749</v>
      </c>
      <c r="G67">
        <f t="shared" si="3"/>
        <v>41.086154804405751</v>
      </c>
      <c r="H67">
        <f t="shared" si="4"/>
        <v>2465169.2882643454</v>
      </c>
      <c r="I67">
        <f t="shared" si="5"/>
        <v>2465.1692882643456</v>
      </c>
      <c r="J67">
        <f t="shared" si="6"/>
        <v>765639.96840262297</v>
      </c>
      <c r="K67">
        <f t="shared" si="7"/>
        <v>765.63996840262291</v>
      </c>
      <c r="L67">
        <f t="shared" si="8"/>
        <v>0.41911928925881048</v>
      </c>
      <c r="M67">
        <f t="shared" si="9"/>
        <v>3.5874999999999995E-3</v>
      </c>
      <c r="N67" s="6">
        <f t="shared" si="10"/>
        <v>0.26028606147865541</v>
      </c>
    </row>
    <row r="68" spans="1:14" x14ac:dyDescent="0.35">
      <c r="A68" s="5">
        <v>117.58</v>
      </c>
      <c r="B68" s="5">
        <f t="shared" si="0"/>
        <v>4100</v>
      </c>
      <c r="C68" s="5">
        <v>0.28942200000000001</v>
      </c>
      <c r="D68" s="5">
        <v>1.12323</v>
      </c>
      <c r="E68">
        <f t="shared" si="1"/>
        <v>95.918942079999994</v>
      </c>
      <c r="F68">
        <f t="shared" si="2"/>
        <v>41182.893316413152</v>
      </c>
      <c r="G68">
        <f t="shared" si="3"/>
        <v>41.18289331641315</v>
      </c>
      <c r="H68">
        <f t="shared" si="4"/>
        <v>2470973.5989847891</v>
      </c>
      <c r="I68">
        <f t="shared" si="5"/>
        <v>2470.9735989847891</v>
      </c>
      <c r="J68">
        <f t="shared" si="6"/>
        <v>758083.63214750402</v>
      </c>
      <c r="K68">
        <f t="shared" si="7"/>
        <v>758.08363214750398</v>
      </c>
      <c r="L68">
        <f t="shared" si="8"/>
        <v>0.42166342871007501</v>
      </c>
      <c r="M68">
        <f t="shared" si="9"/>
        <v>3.6177750000000002E-3</v>
      </c>
      <c r="N68" s="6">
        <f t="shared" si="10"/>
        <v>0.25871560506120445</v>
      </c>
    </row>
    <row r="69" spans="1:14" x14ac:dyDescent="0.35">
      <c r="A69" s="5">
        <v>116.633</v>
      </c>
      <c r="B69" s="5">
        <f t="shared" si="0"/>
        <v>4150</v>
      </c>
      <c r="C69" s="5">
        <v>0.29261599999999999</v>
      </c>
      <c r="D69" s="5">
        <v>1.1226100000000001</v>
      </c>
      <c r="E69">
        <f t="shared" si="1"/>
        <v>95.146402207999984</v>
      </c>
      <c r="F69">
        <f t="shared" si="2"/>
        <v>41349.387949914417</v>
      </c>
      <c r="G69">
        <f t="shared" si="3"/>
        <v>41.349387949914416</v>
      </c>
      <c r="H69">
        <f t="shared" si="4"/>
        <v>2480963.2769948654</v>
      </c>
      <c r="I69">
        <f t="shared" si="5"/>
        <v>2480.9632769948653</v>
      </c>
      <c r="J69">
        <f t="shared" si="6"/>
        <v>751977.95771610679</v>
      </c>
      <c r="K69">
        <f t="shared" si="7"/>
        <v>751.97795771610674</v>
      </c>
      <c r="L69">
        <f t="shared" si="8"/>
        <v>0.42460023885399106</v>
      </c>
      <c r="M69">
        <f t="shared" si="9"/>
        <v>3.6576999999999998E-3</v>
      </c>
      <c r="N69" s="6">
        <f t="shared" si="10"/>
        <v>0.25692616044058003</v>
      </c>
    </row>
    <row r="70" spans="1:14" x14ac:dyDescent="0.35">
      <c r="A70" s="5">
        <v>115.905</v>
      </c>
      <c r="B70" s="5">
        <f t="shared" si="0"/>
        <v>4200</v>
      </c>
      <c r="C70" s="5">
        <v>0.29509999999999997</v>
      </c>
      <c r="D70" s="5">
        <v>1.1224400000000001</v>
      </c>
      <c r="E70">
        <f t="shared" si="1"/>
        <v>94.552517279999989</v>
      </c>
      <c r="F70">
        <f t="shared" si="2"/>
        <v>41586.369113137793</v>
      </c>
      <c r="G70">
        <f t="shared" si="3"/>
        <v>41.586369113137792</v>
      </c>
      <c r="H70">
        <f t="shared" si="4"/>
        <v>2495182.1467882674</v>
      </c>
      <c r="I70">
        <f t="shared" si="5"/>
        <v>2495.1821467882673</v>
      </c>
      <c r="J70">
        <f t="shared" si="6"/>
        <v>747284.26079313189</v>
      </c>
      <c r="K70">
        <f t="shared" si="7"/>
        <v>747.28426079313192</v>
      </c>
      <c r="L70">
        <f t="shared" si="8"/>
        <v>0.42576450836162066</v>
      </c>
      <c r="M70">
        <f t="shared" si="9"/>
        <v>3.6887499999999993E-3</v>
      </c>
      <c r="N70" s="6">
        <f t="shared" si="10"/>
        <v>0.2562235859224164</v>
      </c>
    </row>
    <row r="71" spans="1:14" x14ac:dyDescent="0.35">
      <c r="A71" s="5">
        <v>115.133</v>
      </c>
      <c r="B71" s="5">
        <f t="shared" ref="B71:B96" si="11">B70+50</f>
        <v>4250</v>
      </c>
      <c r="C71" s="5">
        <v>0.29791099999999998</v>
      </c>
      <c r="D71" s="5">
        <v>1.1233299999999999</v>
      </c>
      <c r="E71">
        <f t="shared" ref="E71:E96" si="12">A71*$A$3</f>
        <v>93.922738207999984</v>
      </c>
      <c r="F71">
        <f t="shared" ref="F71:F96" si="13">(2*$F$1*B71*E71)/60</f>
        <v>41801.156117566097</v>
      </c>
      <c r="G71">
        <f t="shared" ref="G71:G96" si="14">F71/1000</f>
        <v>41.801156117566094</v>
      </c>
      <c r="H71">
        <f t="shared" ref="H71:H96" si="15">2*$F$1*E71*B71</f>
        <v>2508069.367053966</v>
      </c>
      <c r="I71">
        <f t="shared" ref="I71:I96" si="16">H71/1000</f>
        <v>2508.0693670539658</v>
      </c>
      <c r="J71">
        <f t="shared" ref="J71:J96" si="17">100000*((4*$F$1*E71)/($G$3*100))</f>
        <v>742306.87889129599</v>
      </c>
      <c r="K71">
        <f t="shared" ref="K71:K96" si="18">J71/1000</f>
        <v>742.30687889129604</v>
      </c>
      <c r="L71">
        <f t="shared" ref="L71:L96" si="19">(C71*60)/G71</f>
        <v>0.42761161795925862</v>
      </c>
      <c r="M71">
        <f t="shared" ref="M71:M96" si="20">(C71/60)*0.75</f>
        <v>3.7238874999999997E-3</v>
      </c>
      <c r="N71" s="6">
        <f t="shared" ref="N71:N96" si="21">G71/(M71*44*10^3)</f>
        <v>0.25511680344780274</v>
      </c>
    </row>
    <row r="72" spans="1:14" x14ac:dyDescent="0.35">
      <c r="A72" s="5">
        <v>114.523</v>
      </c>
      <c r="B72" s="5">
        <f t="shared" si="11"/>
        <v>4300</v>
      </c>
      <c r="C72" s="5">
        <v>0.30196499999999998</v>
      </c>
      <c r="D72" s="5">
        <v>1.12222</v>
      </c>
      <c r="E72">
        <f t="shared" si="12"/>
        <v>93.425114847999993</v>
      </c>
      <c r="F72">
        <f t="shared" si="13"/>
        <v>42068.857140307191</v>
      </c>
      <c r="G72">
        <f t="shared" si="14"/>
        <v>42.068857140307188</v>
      </c>
      <c r="H72">
        <f t="shared" si="15"/>
        <v>2524131.4284184314</v>
      </c>
      <c r="I72">
        <f t="shared" si="16"/>
        <v>2524.1314284184314</v>
      </c>
      <c r="J72">
        <f t="shared" si="17"/>
        <v>738373.97350253956</v>
      </c>
      <c r="K72">
        <f t="shared" si="18"/>
        <v>738.37397350253957</v>
      </c>
      <c r="L72">
        <f t="shared" si="19"/>
        <v>0.43067250292950793</v>
      </c>
      <c r="M72">
        <f t="shared" si="20"/>
        <v>3.7745625000000001E-3</v>
      </c>
      <c r="N72" s="6">
        <f t="shared" si="21"/>
        <v>0.25330363175929294</v>
      </c>
    </row>
    <row r="73" spans="1:14" x14ac:dyDescent="0.35">
      <c r="A73" s="5">
        <v>114.128</v>
      </c>
      <c r="B73" s="5">
        <f t="shared" si="11"/>
        <v>4350</v>
      </c>
      <c r="C73" s="5">
        <v>0.30563600000000002</v>
      </c>
      <c r="D73" s="5">
        <v>1.12018</v>
      </c>
      <c r="E73">
        <f t="shared" si="12"/>
        <v>93.10288332799999</v>
      </c>
      <c r="F73">
        <f t="shared" si="13"/>
        <v>42411.243472234499</v>
      </c>
      <c r="G73">
        <f t="shared" si="14"/>
        <v>42.411243472234496</v>
      </c>
      <c r="H73">
        <f t="shared" si="15"/>
        <v>2544674.6083340696</v>
      </c>
      <c r="I73">
        <f t="shared" si="16"/>
        <v>2544.6746083340695</v>
      </c>
      <c r="J73">
        <f t="shared" si="17"/>
        <v>735827.25607867271</v>
      </c>
      <c r="K73">
        <f t="shared" si="18"/>
        <v>735.82725607867269</v>
      </c>
      <c r="L73">
        <f t="shared" si="19"/>
        <v>0.43238911426884957</v>
      </c>
      <c r="M73">
        <f t="shared" si="20"/>
        <v>3.82045E-3</v>
      </c>
      <c r="N73" s="6">
        <f t="shared" si="21"/>
        <v>0.25229800078426329</v>
      </c>
    </row>
    <row r="74" spans="1:14" x14ac:dyDescent="0.35">
      <c r="A74" s="5">
        <v>113.917</v>
      </c>
      <c r="B74" s="5">
        <f t="shared" si="11"/>
        <v>4400</v>
      </c>
      <c r="C74" s="5">
        <v>0.30863000000000002</v>
      </c>
      <c r="D74" s="5">
        <v>1.11937</v>
      </c>
      <c r="E74">
        <f t="shared" si="12"/>
        <v>92.930754592</v>
      </c>
      <c r="F74">
        <f t="shared" si="13"/>
        <v>42819.417801421521</v>
      </c>
      <c r="G74">
        <f t="shared" si="14"/>
        <v>42.819417801421523</v>
      </c>
      <c r="H74">
        <f t="shared" si="15"/>
        <v>2569165.0680852919</v>
      </c>
      <c r="I74">
        <f t="shared" si="16"/>
        <v>2569.1650680852918</v>
      </c>
      <c r="J74">
        <f t="shared" si="17"/>
        <v>734466.85765731614</v>
      </c>
      <c r="K74">
        <f t="shared" si="18"/>
        <v>734.46685765731615</v>
      </c>
      <c r="L74">
        <f t="shared" si="19"/>
        <v>0.43246267583267434</v>
      </c>
      <c r="M74">
        <f t="shared" si="20"/>
        <v>3.8578750000000002E-3</v>
      </c>
      <c r="N74" s="6">
        <f t="shared" si="21"/>
        <v>0.25225508509113009</v>
      </c>
    </row>
    <row r="75" spans="1:14" x14ac:dyDescent="0.35">
      <c r="A75" s="5">
        <v>113.782</v>
      </c>
      <c r="B75" s="5">
        <f t="shared" si="11"/>
        <v>4450</v>
      </c>
      <c r="C75" s="5">
        <v>0.31069400000000003</v>
      </c>
      <c r="D75" s="5">
        <v>1.1177600000000001</v>
      </c>
      <c r="E75">
        <f t="shared" si="12"/>
        <v>92.820624831999993</v>
      </c>
      <c r="F75">
        <f t="shared" si="13"/>
        <v>43254.681305950784</v>
      </c>
      <c r="G75">
        <f t="shared" si="14"/>
        <v>43.254681305950783</v>
      </c>
      <c r="H75">
        <f t="shared" si="15"/>
        <v>2595280.8783570472</v>
      </c>
      <c r="I75">
        <f t="shared" si="16"/>
        <v>2595.2808783570472</v>
      </c>
      <c r="J75">
        <f t="shared" si="17"/>
        <v>733596.46056308306</v>
      </c>
      <c r="K75">
        <f t="shared" si="18"/>
        <v>733.59646056308304</v>
      </c>
      <c r="L75">
        <f t="shared" si="19"/>
        <v>0.43097393015436158</v>
      </c>
      <c r="M75">
        <f t="shared" si="20"/>
        <v>3.8836750000000005E-3</v>
      </c>
      <c r="N75" s="6">
        <f t="shared" si="21"/>
        <v>0.25312646881410228</v>
      </c>
    </row>
    <row r="76" spans="1:14" x14ac:dyDescent="0.35">
      <c r="A76" s="5">
        <v>113.31399999999999</v>
      </c>
      <c r="B76" s="5">
        <f t="shared" si="11"/>
        <v>4500</v>
      </c>
      <c r="C76" s="5">
        <v>0.314054</v>
      </c>
      <c r="D76" s="5">
        <v>1.1145700000000001</v>
      </c>
      <c r="E76">
        <f t="shared" si="12"/>
        <v>92.438841663999995</v>
      </c>
      <c r="F76">
        <f t="shared" si="13"/>
        <v>43560.777881695874</v>
      </c>
      <c r="G76">
        <f t="shared" si="14"/>
        <v>43.560777881695877</v>
      </c>
      <c r="H76">
        <f t="shared" si="15"/>
        <v>2613646.6729017524</v>
      </c>
      <c r="I76">
        <f t="shared" si="16"/>
        <v>2613.6466729017525</v>
      </c>
      <c r="J76">
        <f t="shared" si="17"/>
        <v>730579.08396974206</v>
      </c>
      <c r="K76">
        <f t="shared" si="18"/>
        <v>730.5790839697421</v>
      </c>
      <c r="L76">
        <f t="shared" si="19"/>
        <v>0.43257354244626289</v>
      </c>
      <c r="M76">
        <f t="shared" si="20"/>
        <v>3.925675E-3</v>
      </c>
      <c r="N76" s="6">
        <f t="shared" si="21"/>
        <v>0.25219043327057178</v>
      </c>
    </row>
    <row r="77" spans="1:14" x14ac:dyDescent="0.35">
      <c r="A77" s="5">
        <v>112.858</v>
      </c>
      <c r="B77" s="5">
        <f t="shared" si="11"/>
        <v>4550</v>
      </c>
      <c r="C77" s="5">
        <v>0.31676900000000002</v>
      </c>
      <c r="D77" s="5">
        <v>1.10965</v>
      </c>
      <c r="E77">
        <f t="shared" si="12"/>
        <v>92.066847807999991</v>
      </c>
      <c r="F77">
        <f t="shared" si="13"/>
        <v>43867.540794771987</v>
      </c>
      <c r="G77">
        <f t="shared" si="14"/>
        <v>43.867540794771983</v>
      </c>
      <c r="H77">
        <f t="shared" si="15"/>
        <v>2632052.4476863192</v>
      </c>
      <c r="I77">
        <f t="shared" si="16"/>
        <v>2632.0524476863193</v>
      </c>
      <c r="J77">
        <f t="shared" si="17"/>
        <v>727639.07600699959</v>
      </c>
      <c r="K77">
        <f t="shared" si="18"/>
        <v>727.63907600699963</v>
      </c>
      <c r="L77">
        <f t="shared" si="19"/>
        <v>0.4332620351096842</v>
      </c>
      <c r="M77">
        <f t="shared" si="20"/>
        <v>3.9596125000000001E-3</v>
      </c>
      <c r="N77" s="6">
        <f t="shared" si="21"/>
        <v>0.25178967980264355</v>
      </c>
    </row>
    <row r="78" spans="1:14" x14ac:dyDescent="0.35">
      <c r="A78" s="5">
        <v>112.04900000000001</v>
      </c>
      <c r="B78" s="5">
        <f t="shared" si="11"/>
        <v>4600</v>
      </c>
      <c r="C78" s="5">
        <v>0.31894099999999997</v>
      </c>
      <c r="D78" s="5">
        <v>1.1049199999999999</v>
      </c>
      <c r="E78">
        <f t="shared" si="12"/>
        <v>91.406885024000005</v>
      </c>
      <c r="F78">
        <f t="shared" si="13"/>
        <v>44031.690433435215</v>
      </c>
      <c r="G78">
        <f t="shared" si="14"/>
        <v>44.031690433435216</v>
      </c>
      <c r="H78">
        <f t="shared" si="15"/>
        <v>2641901.4260061122</v>
      </c>
      <c r="I78">
        <f t="shared" si="16"/>
        <v>2641.9014260061122</v>
      </c>
      <c r="J78">
        <f t="shared" si="17"/>
        <v>722423.14082748489</v>
      </c>
      <c r="K78">
        <f t="shared" si="18"/>
        <v>722.42314082748487</v>
      </c>
      <c r="L78">
        <f t="shared" si="19"/>
        <v>0.43460652570060848</v>
      </c>
      <c r="M78">
        <f t="shared" si="20"/>
        <v>3.9867624999999993E-3</v>
      </c>
      <c r="N78" s="6">
        <f t="shared" si="21"/>
        <v>0.25101074797496159</v>
      </c>
    </row>
    <row r="79" spans="1:14" x14ac:dyDescent="0.35">
      <c r="A79" s="5">
        <v>111.002</v>
      </c>
      <c r="B79" s="5">
        <f t="shared" si="11"/>
        <v>4650</v>
      </c>
      <c r="C79" s="5">
        <v>0.32036500000000001</v>
      </c>
      <c r="D79" s="5">
        <v>1.09893</v>
      </c>
      <c r="E79">
        <f t="shared" si="12"/>
        <v>90.552767551999992</v>
      </c>
      <c r="F79">
        <f t="shared" si="13"/>
        <v>44094.38594205604</v>
      </c>
      <c r="G79">
        <f t="shared" si="14"/>
        <v>44.094385942056043</v>
      </c>
      <c r="H79">
        <f t="shared" si="15"/>
        <v>2645663.1565233623</v>
      </c>
      <c r="I79">
        <f t="shared" si="16"/>
        <v>2645.6631565233624</v>
      </c>
      <c r="J79">
        <f t="shared" si="17"/>
        <v>715672.72780776699</v>
      </c>
      <c r="K79">
        <f t="shared" si="18"/>
        <v>715.67272780776705</v>
      </c>
      <c r="L79">
        <f t="shared" si="19"/>
        <v>0.4359262429747699</v>
      </c>
      <c r="M79">
        <f t="shared" si="20"/>
        <v>4.0045625000000003E-3</v>
      </c>
      <c r="N79" s="6">
        <f t="shared" si="21"/>
        <v>0.25025084139571502</v>
      </c>
    </row>
    <row r="80" spans="1:14" x14ac:dyDescent="0.35">
      <c r="A80" s="5">
        <v>109.858</v>
      </c>
      <c r="B80" s="5">
        <f t="shared" si="11"/>
        <v>4700</v>
      </c>
      <c r="C80" s="5">
        <v>0.32148700000000002</v>
      </c>
      <c r="D80" s="5">
        <v>1.09477</v>
      </c>
      <c r="E80">
        <f t="shared" si="12"/>
        <v>89.619519807999993</v>
      </c>
      <c r="F80">
        <f t="shared" si="13"/>
        <v>44109.190590705708</v>
      </c>
      <c r="G80">
        <f t="shared" si="14"/>
        <v>44.109190590705708</v>
      </c>
      <c r="H80">
        <f t="shared" si="15"/>
        <v>2646551.4354423424</v>
      </c>
      <c r="I80">
        <f t="shared" si="16"/>
        <v>2646.5514354423426</v>
      </c>
      <c r="J80">
        <f t="shared" si="17"/>
        <v>708296.91835737787</v>
      </c>
      <c r="K80">
        <f t="shared" si="18"/>
        <v>708.29691835737788</v>
      </c>
      <c r="L80">
        <f t="shared" si="19"/>
        <v>0.43730614281696772</v>
      </c>
      <c r="M80">
        <f t="shared" si="20"/>
        <v>4.0185875000000003E-3</v>
      </c>
      <c r="N80" s="6">
        <f t="shared" si="21"/>
        <v>0.24946118613423762</v>
      </c>
    </row>
    <row r="81" spans="1:14" x14ac:dyDescent="0.35">
      <c r="A81" s="5">
        <v>108.527</v>
      </c>
      <c r="B81" s="5">
        <f t="shared" si="11"/>
        <v>4750</v>
      </c>
      <c r="C81" s="5">
        <v>0.32389400000000002</v>
      </c>
      <c r="D81" s="5">
        <v>1.08927</v>
      </c>
      <c r="E81">
        <f t="shared" si="12"/>
        <v>88.533721951999993</v>
      </c>
      <c r="F81">
        <f t="shared" si="13"/>
        <v>44038.34099256606</v>
      </c>
      <c r="G81">
        <f t="shared" si="14"/>
        <v>44.038340992566063</v>
      </c>
      <c r="H81">
        <f t="shared" si="15"/>
        <v>2642300.4595539635</v>
      </c>
      <c r="I81">
        <f t="shared" si="16"/>
        <v>2642.3004595539637</v>
      </c>
      <c r="J81">
        <f t="shared" si="17"/>
        <v>699715.44774682913</v>
      </c>
      <c r="K81">
        <f t="shared" si="18"/>
        <v>699.71544774682911</v>
      </c>
      <c r="L81">
        <f t="shared" si="19"/>
        <v>0.44128910313130359</v>
      </c>
      <c r="M81">
        <f t="shared" si="20"/>
        <v>4.0486749999999998E-3</v>
      </c>
      <c r="N81" s="6">
        <f t="shared" si="21"/>
        <v>0.2472096145515961</v>
      </c>
    </row>
    <row r="82" spans="1:14" x14ac:dyDescent="0.35">
      <c r="A82" s="5">
        <v>106.989</v>
      </c>
      <c r="B82" s="5">
        <f t="shared" si="11"/>
        <v>4800</v>
      </c>
      <c r="C82" s="5">
        <v>0.32473800000000003</v>
      </c>
      <c r="D82" s="5">
        <v>1.0853999999999999</v>
      </c>
      <c r="E82">
        <f t="shared" si="12"/>
        <v>87.279058464000002</v>
      </c>
      <c r="F82">
        <f t="shared" si="13"/>
        <v>43871.239821237832</v>
      </c>
      <c r="G82">
        <f t="shared" si="14"/>
        <v>43.871239821237829</v>
      </c>
      <c r="H82">
        <f t="shared" si="15"/>
        <v>2632274.3892742698</v>
      </c>
      <c r="I82">
        <f t="shared" si="16"/>
        <v>2632.2743892742697</v>
      </c>
      <c r="J82">
        <f t="shared" si="17"/>
        <v>689799.36825845647</v>
      </c>
      <c r="K82">
        <f t="shared" si="18"/>
        <v>689.79936825845641</v>
      </c>
      <c r="L82">
        <f t="shared" si="19"/>
        <v>0.44412421621528386</v>
      </c>
      <c r="M82">
        <f t="shared" si="20"/>
        <v>4.0592249999999996E-3</v>
      </c>
      <c r="N82" s="6">
        <f t="shared" si="21"/>
        <v>0.24563152628909701</v>
      </c>
    </row>
    <row r="83" spans="1:14" x14ac:dyDescent="0.35">
      <c r="A83" s="5">
        <v>105.30800000000001</v>
      </c>
      <c r="B83" s="5">
        <f t="shared" si="11"/>
        <v>4850</v>
      </c>
      <c r="C83" s="5">
        <v>0.32589099999999999</v>
      </c>
      <c r="D83" s="5">
        <v>1.08389</v>
      </c>
      <c r="E83">
        <f t="shared" si="12"/>
        <v>85.907739007999993</v>
      </c>
      <c r="F83">
        <f t="shared" si="13"/>
        <v>43631.751350236802</v>
      </c>
      <c r="G83">
        <f t="shared" si="14"/>
        <v>43.631751350236804</v>
      </c>
      <c r="H83">
        <f t="shared" si="15"/>
        <v>2617905.081014208</v>
      </c>
      <c r="I83">
        <f t="shared" si="16"/>
        <v>2617.905081014208</v>
      </c>
      <c r="J83">
        <f t="shared" si="17"/>
        <v>678961.31258878519</v>
      </c>
      <c r="K83">
        <f t="shared" si="18"/>
        <v>678.96131258878518</v>
      </c>
      <c r="L83">
        <f t="shared" si="19"/>
        <v>0.44814749339402521</v>
      </c>
      <c r="M83">
        <f t="shared" si="20"/>
        <v>4.0736374999999995E-3</v>
      </c>
      <c r="N83" s="6">
        <f t="shared" si="21"/>
        <v>0.24342635114326738</v>
      </c>
    </row>
    <row r="84" spans="1:14" x14ac:dyDescent="0.35">
      <c r="A84" s="5">
        <v>103.73699999999999</v>
      </c>
      <c r="B84" s="5">
        <f t="shared" si="11"/>
        <v>4900</v>
      </c>
      <c r="C84" s="5">
        <v>0.32735500000000001</v>
      </c>
      <c r="D84" s="5">
        <v>1.0851200000000001</v>
      </c>
      <c r="E84">
        <f t="shared" si="12"/>
        <v>84.62615491199999</v>
      </c>
      <c r="F84">
        <f t="shared" si="13"/>
        <v>43423.948073604857</v>
      </c>
      <c r="G84">
        <f t="shared" si="14"/>
        <v>43.423948073604855</v>
      </c>
      <c r="H84">
        <f t="shared" si="15"/>
        <v>2605436.8844162915</v>
      </c>
      <c r="I84">
        <f t="shared" si="16"/>
        <v>2605.4368844162914</v>
      </c>
      <c r="J84">
        <f t="shared" si="17"/>
        <v>668832.46936626663</v>
      </c>
      <c r="K84">
        <f t="shared" si="18"/>
        <v>668.83246936626665</v>
      </c>
      <c r="L84">
        <f t="shared" si="19"/>
        <v>0.45231492923461097</v>
      </c>
      <c r="M84">
        <f t="shared" si="20"/>
        <v>4.0919375000000001E-3</v>
      </c>
      <c r="N84" s="6">
        <f t="shared" si="21"/>
        <v>0.24118352510607671</v>
      </c>
    </row>
    <row r="85" spans="1:14" x14ac:dyDescent="0.35">
      <c r="A85" s="5">
        <v>102.339</v>
      </c>
      <c r="B85" s="5">
        <f t="shared" si="11"/>
        <v>4950</v>
      </c>
      <c r="C85" s="5">
        <v>0.32825399999999999</v>
      </c>
      <c r="D85" s="5">
        <v>1.08721</v>
      </c>
      <c r="E85">
        <f t="shared" si="12"/>
        <v>83.485700064</v>
      </c>
      <c r="F85">
        <f t="shared" si="13"/>
        <v>43275.880230142451</v>
      </c>
      <c r="G85">
        <f t="shared" si="14"/>
        <v>43.275880230142448</v>
      </c>
      <c r="H85">
        <f t="shared" si="15"/>
        <v>2596552.8138085469</v>
      </c>
      <c r="I85">
        <f t="shared" si="16"/>
        <v>2596.5528138085469</v>
      </c>
      <c r="J85">
        <f t="shared" si="17"/>
        <v>659819.023901543</v>
      </c>
      <c r="K85">
        <f t="shared" si="18"/>
        <v>659.81902390154301</v>
      </c>
      <c r="L85">
        <f t="shared" si="19"/>
        <v>0.45510894048278422</v>
      </c>
      <c r="M85">
        <f t="shared" si="20"/>
        <v>4.1031749999999997E-3</v>
      </c>
      <c r="N85" s="6">
        <f t="shared" si="21"/>
        <v>0.23970284779548456</v>
      </c>
    </row>
    <row r="86" spans="1:14" x14ac:dyDescent="0.35">
      <c r="A86" s="5">
        <v>100.94799999999999</v>
      </c>
      <c r="B86" s="5">
        <f t="shared" si="11"/>
        <v>5000</v>
      </c>
      <c r="C86" s="5">
        <v>0.32883499999999999</v>
      </c>
      <c r="D86" s="5">
        <v>1.0876399999999999</v>
      </c>
      <c r="E86">
        <f t="shared" si="12"/>
        <v>82.350955647999996</v>
      </c>
      <c r="F86">
        <f t="shared" si="13"/>
        <v>43118.859546642612</v>
      </c>
      <c r="G86">
        <f t="shared" si="14"/>
        <v>43.118859546642611</v>
      </c>
      <c r="H86">
        <f t="shared" si="15"/>
        <v>2587131.5727985571</v>
      </c>
      <c r="I86">
        <f t="shared" si="16"/>
        <v>2587.131572798557</v>
      </c>
      <c r="J86">
        <f t="shared" si="17"/>
        <v>650850.71013800171</v>
      </c>
      <c r="K86">
        <f t="shared" si="18"/>
        <v>650.85071013800166</v>
      </c>
      <c r="L86">
        <f t="shared" si="19"/>
        <v>0.45757471805713046</v>
      </c>
      <c r="M86">
        <f t="shared" si="20"/>
        <v>4.1104374999999995E-3</v>
      </c>
      <c r="N86" s="6">
        <f t="shared" si="21"/>
        <v>0.23841113764788152</v>
      </c>
    </row>
    <row r="87" spans="1:14" x14ac:dyDescent="0.35">
      <c r="A87" s="5">
        <v>99.299199999999999</v>
      </c>
      <c r="B87" s="5">
        <f t="shared" si="11"/>
        <v>5050</v>
      </c>
      <c r="C87" s="5">
        <v>0.32963500000000001</v>
      </c>
      <c r="D87" s="5">
        <v>1.0893299999999999</v>
      </c>
      <c r="E87">
        <f t="shared" si="12"/>
        <v>81.005904179199987</v>
      </c>
      <c r="F87">
        <f t="shared" si="13"/>
        <v>42838.738166906856</v>
      </c>
      <c r="G87">
        <f t="shared" si="14"/>
        <v>42.838738166906857</v>
      </c>
      <c r="H87">
        <f t="shared" si="15"/>
        <v>2570324.2900144113</v>
      </c>
      <c r="I87">
        <f t="shared" si="16"/>
        <v>2570.3242900144114</v>
      </c>
      <c r="J87">
        <f t="shared" si="17"/>
        <v>640220.26029376953</v>
      </c>
      <c r="K87">
        <f t="shared" si="18"/>
        <v>640.22026029376957</v>
      </c>
      <c r="L87">
        <f t="shared" si="19"/>
        <v>0.46168726826035889</v>
      </c>
      <c r="M87">
        <f t="shared" si="20"/>
        <v>4.1204375E-3</v>
      </c>
      <c r="N87" s="6">
        <f t="shared" si="21"/>
        <v>0.23628745384719935</v>
      </c>
    </row>
    <row r="88" spans="1:14" x14ac:dyDescent="0.35">
      <c r="A88" s="5">
        <v>97.624799999999993</v>
      </c>
      <c r="B88" s="5">
        <f t="shared" si="11"/>
        <v>5100</v>
      </c>
      <c r="C88" s="5">
        <v>0.33008399999999999</v>
      </c>
      <c r="D88" s="5">
        <v>1.0913900000000001</v>
      </c>
      <c r="E88">
        <f t="shared" si="12"/>
        <v>79.639968844799995</v>
      </c>
      <c r="F88">
        <f t="shared" si="13"/>
        <v>42533.377979340425</v>
      </c>
      <c r="G88">
        <f t="shared" si="14"/>
        <v>42.533377979340422</v>
      </c>
      <c r="H88">
        <f t="shared" si="15"/>
        <v>2552002.6787604257</v>
      </c>
      <c r="I88">
        <f t="shared" si="16"/>
        <v>2552.0026787604256</v>
      </c>
      <c r="J88">
        <f t="shared" si="17"/>
        <v>629424.75737092749</v>
      </c>
      <c r="K88">
        <f t="shared" si="18"/>
        <v>629.42475737092752</v>
      </c>
      <c r="L88">
        <f t="shared" si="19"/>
        <v>0.46563524791329358</v>
      </c>
      <c r="M88">
        <f t="shared" si="20"/>
        <v>4.12605E-3</v>
      </c>
      <c r="N88" s="6">
        <f t="shared" si="21"/>
        <v>0.23428404438837289</v>
      </c>
    </row>
    <row r="89" spans="1:14" x14ac:dyDescent="0.35">
      <c r="A89" s="5">
        <v>96.020899999999997</v>
      </c>
      <c r="B89" s="5">
        <f t="shared" si="11"/>
        <v>5150</v>
      </c>
      <c r="C89" s="5">
        <v>0.33116000000000001</v>
      </c>
      <c r="D89" s="5">
        <v>1.0926899999999999</v>
      </c>
      <c r="E89">
        <f t="shared" si="12"/>
        <v>78.331545718399994</v>
      </c>
      <c r="F89">
        <f t="shared" si="13"/>
        <v>42244.730471742696</v>
      </c>
      <c r="G89">
        <f t="shared" si="14"/>
        <v>42.244730471742699</v>
      </c>
      <c r="H89">
        <f t="shared" si="15"/>
        <v>2534683.8283045618</v>
      </c>
      <c r="I89">
        <f t="shared" si="16"/>
        <v>2534.6838283045618</v>
      </c>
      <c r="J89">
        <f t="shared" si="17"/>
        <v>619083.7951528515</v>
      </c>
      <c r="K89">
        <f t="shared" si="18"/>
        <v>619.08379515285151</v>
      </c>
      <c r="L89">
        <f t="shared" si="19"/>
        <v>0.47034505317274267</v>
      </c>
      <c r="M89">
        <f t="shared" si="20"/>
        <v>4.1395E-3</v>
      </c>
      <c r="N89" s="6">
        <f t="shared" si="21"/>
        <v>0.23193803858471432</v>
      </c>
    </row>
    <row r="90" spans="1:14" x14ac:dyDescent="0.35">
      <c r="A90" s="5">
        <v>94.698599999999999</v>
      </c>
      <c r="B90" s="5">
        <f t="shared" si="11"/>
        <v>5200</v>
      </c>
      <c r="C90" s="5">
        <v>0.33257799999999998</v>
      </c>
      <c r="D90" s="5">
        <v>1.0917300000000001</v>
      </c>
      <c r="E90">
        <f t="shared" si="12"/>
        <v>77.252845113599989</v>
      </c>
      <c r="F90">
        <f t="shared" si="13"/>
        <v>42067.474917484615</v>
      </c>
      <c r="G90">
        <f t="shared" si="14"/>
        <v>42.067474917484617</v>
      </c>
      <c r="H90">
        <f t="shared" si="15"/>
        <v>2524048.4950490771</v>
      </c>
      <c r="I90">
        <f t="shared" si="16"/>
        <v>2524.0484950490772</v>
      </c>
      <c r="J90">
        <f t="shared" si="17"/>
        <v>610558.4167994865</v>
      </c>
      <c r="K90">
        <f t="shared" si="18"/>
        <v>610.55841679948651</v>
      </c>
      <c r="L90">
        <f t="shared" si="19"/>
        <v>0.47434936466096717</v>
      </c>
      <c r="M90">
        <f t="shared" si="20"/>
        <v>4.1572249999999996E-3</v>
      </c>
      <c r="N90" s="6">
        <f t="shared" si="21"/>
        <v>0.22998008897699249</v>
      </c>
    </row>
    <row r="91" spans="1:14" x14ac:dyDescent="0.35">
      <c r="A91" s="5">
        <v>93.205100000000002</v>
      </c>
      <c r="B91" s="5">
        <f t="shared" si="11"/>
        <v>5250</v>
      </c>
      <c r="C91" s="5">
        <v>0.33200200000000002</v>
      </c>
      <c r="D91" s="5">
        <v>1.08795</v>
      </c>
      <c r="E91">
        <f t="shared" si="12"/>
        <v>76.034483657599992</v>
      </c>
      <c r="F91">
        <f t="shared" si="13"/>
        <v>41802.140673686627</v>
      </c>
      <c r="G91">
        <f t="shared" si="14"/>
        <v>41.80214067368663</v>
      </c>
      <c r="H91">
        <f t="shared" si="15"/>
        <v>2508128.4404211976</v>
      </c>
      <c r="I91">
        <f t="shared" si="16"/>
        <v>2508.1284404211974</v>
      </c>
      <c r="J91">
        <f t="shared" si="17"/>
        <v>600929.24598291656</v>
      </c>
      <c r="K91">
        <f t="shared" si="18"/>
        <v>600.92924598291654</v>
      </c>
      <c r="L91">
        <f t="shared" si="19"/>
        <v>0.476533490365942</v>
      </c>
      <c r="M91">
        <f t="shared" si="20"/>
        <v>4.1500249999999999E-3</v>
      </c>
      <c r="N91" s="6">
        <f t="shared" si="21"/>
        <v>0.22892600687337936</v>
      </c>
    </row>
    <row r="92" spans="1:14" x14ac:dyDescent="0.35">
      <c r="A92" s="5">
        <v>91.8874</v>
      </c>
      <c r="B92" s="5">
        <f t="shared" si="11"/>
        <v>5300</v>
      </c>
      <c r="C92" s="5">
        <v>0.33257100000000001</v>
      </c>
      <c r="D92" s="5">
        <v>1.08402</v>
      </c>
      <c r="E92">
        <f t="shared" si="12"/>
        <v>74.959535622399997</v>
      </c>
      <c r="F92">
        <f t="shared" si="13"/>
        <v>41603.644335584046</v>
      </c>
      <c r="G92">
        <f t="shared" si="14"/>
        <v>41.603644335584043</v>
      </c>
      <c r="H92">
        <f t="shared" si="15"/>
        <v>2496218.6601350429</v>
      </c>
      <c r="I92">
        <f t="shared" si="16"/>
        <v>2496.2186601350427</v>
      </c>
      <c r="J92">
        <f t="shared" si="17"/>
        <v>592433.52560461441</v>
      </c>
      <c r="K92">
        <f t="shared" si="18"/>
        <v>592.43352560461437</v>
      </c>
      <c r="L92">
        <f t="shared" si="19"/>
        <v>0.47962769412805767</v>
      </c>
      <c r="M92">
        <f t="shared" si="20"/>
        <v>4.1571374999999997E-3</v>
      </c>
      <c r="N92" s="6">
        <f t="shared" si="21"/>
        <v>0.22744914529848331</v>
      </c>
    </row>
    <row r="93" spans="1:14" x14ac:dyDescent="0.35">
      <c r="A93" s="5">
        <v>90.730900000000005</v>
      </c>
      <c r="B93" s="5">
        <f t="shared" si="11"/>
        <v>5350</v>
      </c>
      <c r="C93" s="5">
        <v>0.33342100000000002</v>
      </c>
      <c r="D93" s="5">
        <v>1.0811200000000001</v>
      </c>
      <c r="E93">
        <f t="shared" si="12"/>
        <v>74.016090678400005</v>
      </c>
      <c r="F93">
        <f t="shared" si="13"/>
        <v>41467.565865547709</v>
      </c>
      <c r="G93">
        <f t="shared" si="14"/>
        <v>41.467565865547712</v>
      </c>
      <c r="H93">
        <f t="shared" si="15"/>
        <v>2488053.9519328624</v>
      </c>
      <c r="I93">
        <f t="shared" si="16"/>
        <v>2488.0539519328622</v>
      </c>
      <c r="J93">
        <f t="shared" si="17"/>
        <v>584977.12383068528</v>
      </c>
      <c r="K93">
        <f t="shared" si="18"/>
        <v>584.97712383068529</v>
      </c>
      <c r="L93">
        <f t="shared" si="19"/>
        <v>0.48243149995502554</v>
      </c>
      <c r="M93">
        <f t="shared" si="20"/>
        <v>4.1677624999999999E-3</v>
      </c>
      <c r="N93" s="6">
        <f t="shared" si="21"/>
        <v>0.22612725143585988</v>
      </c>
    </row>
    <row r="94" spans="1:14" x14ac:dyDescent="0.35">
      <c r="A94" s="5">
        <v>89.798500000000004</v>
      </c>
      <c r="B94" s="5">
        <f t="shared" si="11"/>
        <v>5400</v>
      </c>
      <c r="C94" s="5">
        <v>0.33855099999999999</v>
      </c>
      <c r="D94" s="5">
        <v>1.0799399999999999</v>
      </c>
      <c r="E94">
        <f t="shared" si="12"/>
        <v>73.255461135999994</v>
      </c>
      <c r="F94">
        <f t="shared" si="13"/>
        <v>41424.987337234234</v>
      </c>
      <c r="G94">
        <f t="shared" si="14"/>
        <v>41.424987337234235</v>
      </c>
      <c r="H94">
        <f t="shared" si="15"/>
        <v>2485499.2402340542</v>
      </c>
      <c r="I94">
        <f t="shared" si="16"/>
        <v>2485.499240234054</v>
      </c>
      <c r="J94">
        <f t="shared" si="17"/>
        <v>578965.58123318281</v>
      </c>
      <c r="K94">
        <f t="shared" si="18"/>
        <v>578.96558123318277</v>
      </c>
      <c r="L94">
        <f t="shared" si="19"/>
        <v>0.49035766347095316</v>
      </c>
      <c r="M94">
        <f t="shared" si="20"/>
        <v>4.2318874999999999E-3</v>
      </c>
      <c r="N94" s="6">
        <f t="shared" si="21"/>
        <v>0.22247212028607607</v>
      </c>
    </row>
    <row r="95" spans="1:14" x14ac:dyDescent="0.35">
      <c r="A95" s="5">
        <v>89.129000000000005</v>
      </c>
      <c r="B95" s="5">
        <f t="shared" si="11"/>
        <v>5450</v>
      </c>
      <c r="C95" s="5">
        <v>0.343275</v>
      </c>
      <c r="D95" s="5">
        <v>1.0803700000000001</v>
      </c>
      <c r="E95">
        <f t="shared" si="12"/>
        <v>72.709299103999996</v>
      </c>
      <c r="F95">
        <f t="shared" si="13"/>
        <v>41496.844984156727</v>
      </c>
      <c r="G95">
        <f t="shared" si="14"/>
        <v>41.496844984156731</v>
      </c>
      <c r="H95">
        <f t="shared" si="15"/>
        <v>2489810.6990494034</v>
      </c>
      <c r="I95">
        <f t="shared" si="16"/>
        <v>2489.8106990494034</v>
      </c>
      <c r="J95">
        <f t="shared" si="17"/>
        <v>574649.05638437567</v>
      </c>
      <c r="K95">
        <f t="shared" si="18"/>
        <v>574.64905638437563</v>
      </c>
      <c r="L95">
        <f t="shared" si="19"/>
        <v>0.49633893872807994</v>
      </c>
      <c r="M95">
        <f t="shared" si="20"/>
        <v>4.2909374999999996E-3</v>
      </c>
      <c r="N95" s="6">
        <f t="shared" si="21"/>
        <v>0.21979115595980819</v>
      </c>
    </row>
    <row r="96" spans="1:14" x14ac:dyDescent="0.35">
      <c r="A96" s="5">
        <v>88.791899999999998</v>
      </c>
      <c r="B96" s="5">
        <f t="shared" si="11"/>
        <v>5500</v>
      </c>
      <c r="C96" s="5">
        <v>0.34714299999999998</v>
      </c>
      <c r="D96" s="5">
        <v>1.08267</v>
      </c>
      <c r="E96">
        <f t="shared" si="12"/>
        <v>72.434301014399992</v>
      </c>
      <c r="F96">
        <f t="shared" si="13"/>
        <v>41719.162454704296</v>
      </c>
      <c r="G96">
        <f t="shared" si="14"/>
        <v>41.719162454704296</v>
      </c>
      <c r="H96">
        <f t="shared" si="15"/>
        <v>2503149.7472822578</v>
      </c>
      <c r="I96">
        <f t="shared" si="16"/>
        <v>2503.149747282258</v>
      </c>
      <c r="J96">
        <f t="shared" si="17"/>
        <v>572475.64260314649</v>
      </c>
      <c r="K96">
        <f t="shared" si="18"/>
        <v>572.47564260314653</v>
      </c>
      <c r="L96">
        <f t="shared" si="19"/>
        <v>0.49925690676590623</v>
      </c>
      <c r="M96">
        <f t="shared" si="20"/>
        <v>4.3392874999999996E-3</v>
      </c>
      <c r="N96" s="6">
        <f t="shared" si="21"/>
        <v>0.21850655967401594</v>
      </c>
    </row>
  </sheetData>
  <pageMargins left="0.25" right="0.25" top="0.75" bottom="0.75" header="0.3" footer="0.3"/>
  <pageSetup paperSize="9" scale="86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14EB1-2B85-4584-9A8C-C0F729B9DC8E}">
  <dimension ref="A1"/>
  <sheetViews>
    <sheetView workbookViewId="0">
      <selection activeCell="R11" sqref="R11"/>
    </sheetView>
  </sheetViews>
  <sheetFormatPr defaultRowHeight="14.5" x14ac:dyDescent="0.3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EEA2F366178047808FA03462A57F61" ma:contentTypeVersion="12" ma:contentTypeDescription="Create a new document." ma:contentTypeScope="" ma:versionID="3a0c0f5a23f2b2d6d5f9ab7d98c16dc7">
  <xsd:schema xmlns:xsd="http://www.w3.org/2001/XMLSchema" xmlns:xs="http://www.w3.org/2001/XMLSchema" xmlns:p="http://schemas.microsoft.com/office/2006/metadata/properties" xmlns:ns3="da3f2772-8f1e-4acb-bd98-3a0ee892f48a" xmlns:ns4="0cb976d4-72d8-43fd-a100-21d54766e958" targetNamespace="http://schemas.microsoft.com/office/2006/metadata/properties" ma:root="true" ma:fieldsID="c2b471e54cce7a22901f239a8015c04f" ns3:_="" ns4:_="">
    <xsd:import namespace="da3f2772-8f1e-4acb-bd98-3a0ee892f48a"/>
    <xsd:import namespace="0cb976d4-72d8-43fd-a100-21d54766e95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SearchPropertie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3f2772-8f1e-4acb-bd98-3a0ee892f48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b976d4-72d8-43fd-a100-21d54766e958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FB7E7D-0C45-4E3A-BD74-968DA48D35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FECA33-B880-4D7D-979B-E662AA0F3A0D}">
  <ds:schemaRefs>
    <ds:schemaRef ds:uri="http://schemas.openxmlformats.org/package/2006/metadata/core-properties"/>
    <ds:schemaRef ds:uri="http://www.w3.org/XML/1998/namespace"/>
    <ds:schemaRef ds:uri="da3f2772-8f1e-4acb-bd98-3a0ee892f48a"/>
    <ds:schemaRef ds:uri="http://purl.org/dc/elements/1.1/"/>
    <ds:schemaRef ds:uri="0cb976d4-72d8-43fd-a100-21d54766e958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2175BD76-4DE2-4DC1-968C-434CFF4188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3f2772-8f1e-4acb-bd98-3a0ee892f48a"/>
    <ds:schemaRef ds:uri="0cb976d4-72d8-43fd-a100-21d54766e95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GrE HnD BsC</vt:lpstr>
      <vt:lpstr>Smoothed (0.7)</vt:lpstr>
      <vt:lpstr>Graphs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Jack</cp:lastModifiedBy>
  <cp:revision/>
  <cp:lastPrinted>2023-03-21T13:02:12Z</cp:lastPrinted>
  <dcterms:created xsi:type="dcterms:W3CDTF">2019-10-18T15:00:30Z</dcterms:created>
  <dcterms:modified xsi:type="dcterms:W3CDTF">2023-03-26T10:57:01Z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0x01010060EEA2F366178047808FA03462A57F61</vt:lpwstr>
  </property>
  <property fmtid="{D5CDD505-2E9C-101B-9397-08002B2CF9AE}" pid="3" name="MediaServiceImageTags">
    <vt:lpwstr/>
  </property>
</Properties>
</file>