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28800" windowHeight="11835" tabRatio="500" activeTab="1"/>
  </bookViews>
  <sheets>
    <sheet name="Year 1" sheetId="4" r:id="rId1"/>
    <sheet name="Year 2" sheetId="5" r:id="rId2"/>
  </sheets>
  <definedNames>
    <definedName name="_xlnm.Print_Area" localSheetId="0">'Year 1'!$A$1:$AC$45</definedName>
    <definedName name="_xlnm.Print_Area" localSheetId="1">'Year 2'!$A$1:$AD$25</definedName>
    <definedName name="T12_">#REF!</definedName>
  </definedNames>
  <calcPr calcId="152511"/>
  <extLst>
    <ext xmlns:mx="http://schemas.microsoft.com/office/mac/excel/2008/main" uri="{7523E5D3-25F3-A5E0-1632-64F254C22452}">
      <mx:ArchID Flags="1"/>
    </ext>
  </extLst>
</workbook>
</file>

<file path=xl/calcChain.xml><?xml version="1.0" encoding="utf-8"?>
<calcChain xmlns="http://schemas.openxmlformats.org/spreadsheetml/2006/main">
  <c r="U35" i="4" l="1"/>
  <c r="Z18" i="4" l="1"/>
  <c r="U18" i="4"/>
  <c r="Q18" i="4"/>
  <c r="O18" i="4"/>
  <c r="K18" i="4"/>
  <c r="G18" i="4"/>
  <c r="H13" i="5" l="1"/>
  <c r="H19" i="5"/>
  <c r="O13" i="4" l="1"/>
  <c r="K13" i="4"/>
  <c r="K29" i="4" l="1"/>
  <c r="S24" i="5" l="1"/>
  <c r="Z27" i="4" l="1"/>
  <c r="U27" i="4"/>
  <c r="Q27" i="4"/>
  <c r="O27" i="4"/>
  <c r="K27" i="4"/>
  <c r="G27" i="4"/>
  <c r="Z26" i="4"/>
  <c r="U26" i="4"/>
  <c r="Q26" i="4"/>
  <c r="O26" i="4"/>
  <c r="K26" i="4"/>
  <c r="G26" i="4"/>
  <c r="Z25" i="4"/>
  <c r="U25" i="4"/>
  <c r="Q25" i="4"/>
  <c r="O25" i="4"/>
  <c r="K25" i="4"/>
  <c r="G25" i="4"/>
  <c r="Z24" i="4"/>
  <c r="U24" i="4"/>
  <c r="Q24" i="4"/>
  <c r="O24" i="4"/>
  <c r="K24" i="4"/>
  <c r="G24" i="4"/>
  <c r="Z23" i="4"/>
  <c r="U23" i="4"/>
  <c r="Q23" i="4"/>
  <c r="O23" i="4"/>
  <c r="K23" i="4"/>
  <c r="G23" i="4"/>
  <c r="Z22" i="4"/>
  <c r="U22" i="4"/>
  <c r="Q22" i="4"/>
  <c r="O22" i="4"/>
  <c r="K22" i="4"/>
  <c r="G22" i="4"/>
  <c r="Z44" i="4"/>
  <c r="U44" i="4"/>
  <c r="Q44" i="4"/>
  <c r="O44" i="4"/>
  <c r="K44" i="4"/>
  <c r="G44" i="4"/>
  <c r="Z16" i="4"/>
  <c r="U16" i="4"/>
  <c r="Q16" i="4"/>
  <c r="O16" i="4"/>
  <c r="K16" i="4"/>
  <c r="G16" i="4"/>
  <c r="Z15" i="4"/>
  <c r="U15" i="4"/>
  <c r="Q15" i="4"/>
  <c r="O15" i="4"/>
  <c r="K15" i="4"/>
  <c r="G15" i="4"/>
  <c r="Z14" i="4"/>
  <c r="U14" i="4"/>
  <c r="Q14" i="4"/>
  <c r="O14" i="4"/>
  <c r="K14" i="4"/>
  <c r="G14" i="4"/>
  <c r="Z12" i="4"/>
  <c r="U12" i="4"/>
  <c r="Q12" i="4"/>
  <c r="O12" i="4"/>
  <c r="K12" i="4"/>
  <c r="G12" i="4"/>
  <c r="X24" i="5"/>
  <c r="L24" i="5"/>
  <c r="H24" i="5"/>
  <c r="Z38" i="4"/>
  <c r="Z37" i="4"/>
  <c r="Z36" i="4"/>
  <c r="Z35" i="4"/>
  <c r="Z34" i="4"/>
  <c r="U38" i="4"/>
  <c r="U37" i="4"/>
  <c r="U36" i="4"/>
  <c r="U34" i="4"/>
  <c r="Q38" i="4"/>
  <c r="Q37" i="4"/>
  <c r="Q36" i="4"/>
  <c r="Q35" i="4"/>
  <c r="Q34" i="4"/>
  <c r="O38" i="4"/>
  <c r="O37" i="4"/>
  <c r="O36" i="4"/>
  <c r="O35" i="4"/>
  <c r="O34" i="4"/>
  <c r="K38" i="4"/>
  <c r="K37" i="4"/>
  <c r="K36" i="4"/>
  <c r="K35" i="4"/>
  <c r="K34" i="4"/>
  <c r="G38" i="4"/>
  <c r="G37" i="4"/>
  <c r="G36" i="4"/>
  <c r="G35" i="4"/>
  <c r="G34" i="4"/>
  <c r="Z42" i="4" l="1"/>
  <c r="U42" i="4"/>
  <c r="Q42" i="4"/>
  <c r="O42" i="4"/>
  <c r="K42" i="4"/>
  <c r="G42" i="4"/>
  <c r="Q40" i="4"/>
  <c r="Q31" i="4"/>
  <c r="Q30" i="4"/>
  <c r="Q21" i="4"/>
  <c r="Q20" i="4"/>
  <c r="Q17" i="4"/>
  <c r="Q10" i="4"/>
  <c r="U17" i="4"/>
  <c r="U10" i="4"/>
  <c r="U40" i="4"/>
  <c r="O40" i="4"/>
  <c r="U31" i="4"/>
  <c r="U30" i="4"/>
  <c r="U21" i="4"/>
  <c r="U20" i="4"/>
  <c r="O31" i="4"/>
  <c r="O30" i="4"/>
  <c r="O21" i="4"/>
  <c r="O20" i="4"/>
  <c r="O17" i="4"/>
  <c r="O10" i="4"/>
  <c r="K40" i="4"/>
  <c r="K31" i="4"/>
  <c r="K30" i="4"/>
  <c r="K21" i="4"/>
  <c r="K20" i="4"/>
  <c r="K17" i="4"/>
  <c r="K10" i="4"/>
  <c r="G40" i="4"/>
  <c r="G31" i="4"/>
  <c r="G30" i="4"/>
  <c r="G21" i="4"/>
  <c r="G20" i="4"/>
  <c r="G10" i="4"/>
  <c r="G17" i="4"/>
  <c r="Z21" i="4"/>
  <c r="Z10" i="4"/>
  <c r="AB22" i="5" l="1"/>
  <c r="AB21" i="5"/>
  <c r="AB20" i="5"/>
  <c r="AB17" i="5"/>
  <c r="AB15" i="5"/>
  <c r="AB12" i="5"/>
  <c r="AB10" i="5"/>
  <c r="AB9" i="5"/>
  <c r="X22" i="5"/>
  <c r="X21" i="5"/>
  <c r="X20" i="5"/>
  <c r="X17" i="5"/>
  <c r="X15" i="5"/>
  <c r="X12" i="5"/>
  <c r="X10" i="5"/>
  <c r="X9" i="5"/>
  <c r="S17" i="5"/>
  <c r="P17" i="5"/>
  <c r="L17" i="5"/>
  <c r="H17" i="5"/>
  <c r="S22" i="5" l="1"/>
  <c r="S21" i="5"/>
  <c r="S20" i="5"/>
  <c r="S15" i="5"/>
  <c r="S12" i="5"/>
  <c r="S10" i="5"/>
  <c r="S9" i="5"/>
  <c r="L22" i="5"/>
  <c r="L21" i="5"/>
  <c r="L20" i="5"/>
  <c r="L15" i="5"/>
  <c r="L12" i="5"/>
  <c r="H9" i="5"/>
  <c r="L10" i="5"/>
  <c r="L9" i="5"/>
  <c r="L6" i="5"/>
  <c r="L25" i="5" l="1"/>
  <c r="P24" i="5"/>
  <c r="X25" i="5"/>
  <c r="AB24" i="5"/>
  <c r="AB25" i="5" s="1"/>
  <c r="D25" i="5"/>
  <c r="E25" i="5"/>
  <c r="F25" i="5"/>
  <c r="G25" i="5"/>
  <c r="I25" i="5"/>
  <c r="J25" i="5"/>
  <c r="K25" i="5"/>
  <c r="M25" i="5"/>
  <c r="N25" i="5"/>
  <c r="O25" i="5"/>
  <c r="Q25" i="5"/>
  <c r="R25" i="5"/>
  <c r="S25" i="5"/>
  <c r="T25" i="5"/>
  <c r="U25" i="5"/>
  <c r="V25" i="5"/>
  <c r="W25" i="5"/>
  <c r="Y25" i="5"/>
  <c r="Z25" i="5"/>
  <c r="AA25" i="5"/>
  <c r="P22" i="5" l="1"/>
  <c r="P21" i="5"/>
  <c r="P20" i="5"/>
  <c r="P15" i="5"/>
  <c r="P12" i="5"/>
  <c r="P10" i="5"/>
  <c r="P9" i="5"/>
  <c r="P25" i="5" l="1"/>
  <c r="Z40" i="4" l="1"/>
  <c r="Z31" i="4"/>
  <c r="Z30" i="4"/>
  <c r="Z20" i="4"/>
  <c r="Z17" i="4"/>
  <c r="H22" i="5" l="1"/>
  <c r="H21" i="5"/>
  <c r="H20" i="5"/>
  <c r="H15" i="5"/>
  <c r="H12" i="5"/>
  <c r="H10" i="5"/>
  <c r="H25" i="5" l="1"/>
  <c r="P6" i="5"/>
  <c r="Y45" i="4" l="1"/>
  <c r="X45" i="4"/>
  <c r="W45" i="4"/>
  <c r="V45" i="4"/>
  <c r="T45" i="4"/>
  <c r="S45" i="4"/>
  <c r="R45" i="4"/>
  <c r="Q45" i="4"/>
  <c r="P45" i="4"/>
  <c r="N45" i="4"/>
  <c r="M45" i="4"/>
  <c r="L45" i="4"/>
  <c r="J45" i="4"/>
  <c r="I45" i="4"/>
  <c r="H45" i="4"/>
  <c r="F45" i="4"/>
  <c r="E45" i="4"/>
  <c r="D45" i="4"/>
  <c r="Z7" i="4"/>
  <c r="O7" i="4"/>
  <c r="K7" i="4"/>
  <c r="G7" i="4"/>
  <c r="Z45" i="4" l="1"/>
  <c r="K45" i="4"/>
  <c r="U45" i="4"/>
  <c r="O45" i="4"/>
  <c r="G45" i="4"/>
</calcChain>
</file>

<file path=xl/sharedStrings.xml><?xml version="1.0" encoding="utf-8"?>
<sst xmlns="http://schemas.openxmlformats.org/spreadsheetml/2006/main" count="234" uniqueCount="181">
  <si>
    <t>Lecturers</t>
  </si>
  <si>
    <t>AG</t>
  </si>
  <si>
    <t>Weighting</t>
  </si>
  <si>
    <t>Mechanical Principles</t>
  </si>
  <si>
    <t>MP</t>
  </si>
  <si>
    <t>Group Project &amp; CAE</t>
  </si>
  <si>
    <t>M5X02201</t>
  </si>
  <si>
    <t>M5X02205</t>
  </si>
  <si>
    <t>Unit</t>
  </si>
  <si>
    <t>Proposed</t>
  </si>
  <si>
    <t>Comments</t>
  </si>
  <si>
    <t>AM</t>
  </si>
  <si>
    <t>RS</t>
  </si>
  <si>
    <t>HIDE</t>
  </si>
  <si>
    <t>O/ALL</t>
  </si>
  <si>
    <t>Credits</t>
  </si>
  <si>
    <t xml:space="preserve">C/W 1          </t>
  </si>
  <si>
    <t xml:space="preserve">C/W 2          </t>
  </si>
  <si>
    <t xml:space="preserve">O/All            </t>
  </si>
  <si>
    <t xml:space="preserve">C/W 2         </t>
  </si>
  <si>
    <t xml:space="preserve">C/W          </t>
  </si>
  <si>
    <t xml:space="preserve">C/W 1         </t>
  </si>
  <si>
    <t xml:space="preserve">P/T2          </t>
  </si>
  <si>
    <t>Powertrain Technology</t>
  </si>
  <si>
    <t>Engineering Design</t>
  </si>
  <si>
    <t>Vehicle Systems</t>
  </si>
  <si>
    <t>Engineering Science</t>
  </si>
  <si>
    <t>Analytical Methods</t>
  </si>
  <si>
    <t>Ref/ def credits</t>
  </si>
  <si>
    <t>Level 4</t>
  </si>
  <si>
    <t>M4X02196</t>
  </si>
  <si>
    <t>PT</t>
  </si>
  <si>
    <t>M4X02194</t>
  </si>
  <si>
    <t>ED</t>
  </si>
  <si>
    <t>M4X02198</t>
  </si>
  <si>
    <t>VS</t>
  </si>
  <si>
    <t>M4X02197</t>
  </si>
  <si>
    <t>ECS</t>
  </si>
  <si>
    <t>M4X02192</t>
  </si>
  <si>
    <t>ES</t>
  </si>
  <si>
    <t>M4X02193</t>
  </si>
  <si>
    <t>AH</t>
  </si>
  <si>
    <t xml:space="preserve">O/All              </t>
  </si>
  <si>
    <t>P/T1</t>
  </si>
  <si>
    <t xml:space="preserve">O/All                  </t>
  </si>
  <si>
    <t>C/W</t>
  </si>
  <si>
    <t>PT1</t>
  </si>
  <si>
    <t>PT2</t>
  </si>
  <si>
    <t>HND 1 Motorsport Engineering (MSEHND)</t>
  </si>
  <si>
    <t>COREY</t>
  </si>
  <si>
    <t>DAVIES</t>
  </si>
  <si>
    <t>ALEXANDER</t>
  </si>
  <si>
    <t>WRIGHT</t>
  </si>
  <si>
    <t>BSc 1 Motorsport Engineering (MSMSH)</t>
  </si>
  <si>
    <t>HND 1 Automotive Engineering (AMEHND)</t>
  </si>
  <si>
    <t>DANIEL</t>
  </si>
  <si>
    <t>BLACKMORE</t>
  </si>
  <si>
    <t>BSc 1 Automotive Engineering (AMESH)</t>
  </si>
  <si>
    <t>GARETH</t>
  </si>
  <si>
    <t>ENGLAND</t>
  </si>
  <si>
    <t>HND 1 Automotive Engineering (AMEHND) Part Time</t>
  </si>
  <si>
    <t xml:space="preserve">ROBERT </t>
  </si>
  <si>
    <t>MORSE</t>
  </si>
  <si>
    <t>THOMAS</t>
  </si>
  <si>
    <t>LYNN</t>
  </si>
  <si>
    <t xml:space="preserve">DANIEL </t>
  </si>
  <si>
    <t xml:space="preserve">JAMES </t>
  </si>
  <si>
    <t>SMITH</t>
  </si>
  <si>
    <t>LEIGHTON</t>
  </si>
  <si>
    <t>COUGHLIN</t>
  </si>
  <si>
    <t>ROWLANDS</t>
  </si>
  <si>
    <t>HND 1 Motorsport Engineering (MSEHND) Part Time</t>
  </si>
  <si>
    <t>JOAO</t>
  </si>
  <si>
    <t>MOURA</t>
  </si>
  <si>
    <t>Industrial Placement &amp; Team Management</t>
  </si>
  <si>
    <t>Powertrain Design &amp; Efficiency</t>
  </si>
  <si>
    <t>Data Acquisition &amp; Dynamics</t>
  </si>
  <si>
    <t>M5X02199</t>
  </si>
  <si>
    <t>IP&amp;TM</t>
  </si>
  <si>
    <t>M5X02200</t>
  </si>
  <si>
    <t>PD&amp;E</t>
  </si>
  <si>
    <t>M5X02202</t>
  </si>
  <si>
    <t>EC&amp;D</t>
  </si>
  <si>
    <t>DA&amp;D</t>
  </si>
  <si>
    <t>TT</t>
  </si>
  <si>
    <t xml:space="preserve">CW 1         </t>
  </si>
  <si>
    <t>Pres</t>
  </si>
  <si>
    <t>EXAM</t>
  </si>
  <si>
    <t xml:space="preserve">CW 1          </t>
  </si>
  <si>
    <t xml:space="preserve">CW 2          </t>
  </si>
  <si>
    <t>CW1</t>
  </si>
  <si>
    <t>HND 1 Motorsport Engineering (623S9)</t>
  </si>
  <si>
    <t>HND 2 Motorsport Engineering (MSEHND)</t>
  </si>
  <si>
    <t>BSc 2 Motorsport Engineering (MSESH)</t>
  </si>
  <si>
    <t>HND 2 Automotive Engineering (AMEHND)</t>
  </si>
  <si>
    <t>BSc 2 Automotive Engineering (AMESH)</t>
  </si>
  <si>
    <t>AS</t>
  </si>
  <si>
    <t>Emissions Control &amp; Diagnosis</t>
  </si>
  <si>
    <t>M5X02204</t>
  </si>
  <si>
    <t>WD 25/11/2019</t>
  </si>
  <si>
    <t xml:space="preserve">JAKUB </t>
  </si>
  <si>
    <t>KOT</t>
  </si>
  <si>
    <t xml:space="preserve">WILLIAM </t>
  </si>
  <si>
    <t>GP&amp;C</t>
  </si>
  <si>
    <t>AS  &amp; MS</t>
  </si>
  <si>
    <t>RD</t>
  </si>
  <si>
    <t>MS &amp; KT</t>
  </si>
  <si>
    <t xml:space="preserve">                                     </t>
  </si>
  <si>
    <t xml:space="preserve"> BSc/HND L4 19/20</t>
  </si>
  <si>
    <t>DANIELLE</t>
  </si>
  <si>
    <t>HAYNES</t>
  </si>
  <si>
    <t>MBEMBA</t>
  </si>
  <si>
    <t>JAMMEH</t>
  </si>
  <si>
    <t>STEVEN</t>
  </si>
  <si>
    <t>PATCH</t>
  </si>
  <si>
    <t>ASAD</t>
  </si>
  <si>
    <t>NAQVI</t>
  </si>
  <si>
    <t>XINGJIE</t>
  </si>
  <si>
    <t>YU</t>
  </si>
  <si>
    <t>HARRISON</t>
  </si>
  <si>
    <t>BOAKES</t>
  </si>
  <si>
    <t>BULLOCK</t>
  </si>
  <si>
    <t>BRADLEY</t>
  </si>
  <si>
    <t>BURTON</t>
  </si>
  <si>
    <t>KIERAN</t>
  </si>
  <si>
    <t>DUDSON</t>
  </si>
  <si>
    <t>JACOB</t>
  </si>
  <si>
    <t>JAMES</t>
  </si>
  <si>
    <t>CALUM</t>
  </si>
  <si>
    <t>MCGOWAN-FRANKLIN</t>
  </si>
  <si>
    <t xml:space="preserve">SEAN </t>
  </si>
  <si>
    <t>PERKS</t>
  </si>
  <si>
    <t>ANGUS</t>
  </si>
  <si>
    <t>RANKIN</t>
  </si>
  <si>
    <t>CHLOE</t>
  </si>
  <si>
    <t>UNDERWOOD</t>
  </si>
  <si>
    <t>WD 19/11/2019</t>
  </si>
  <si>
    <t>WD 23/09/2019</t>
  </si>
  <si>
    <t>CONNOR</t>
  </si>
  <si>
    <t>MCGUINNESS</t>
  </si>
  <si>
    <t>Yellow sitting this year</t>
  </si>
  <si>
    <t xml:space="preserve">JONATHAN </t>
  </si>
  <si>
    <t>BENNETT</t>
  </si>
  <si>
    <t xml:space="preserve">ALEXANDRE </t>
  </si>
  <si>
    <t>BIERLEY</t>
  </si>
  <si>
    <t>DIGBY</t>
  </si>
  <si>
    <t>CALLUM</t>
  </si>
  <si>
    <t>EVANS</t>
  </si>
  <si>
    <t>ETHAN</t>
  </si>
  <si>
    <t>JOHNSON</t>
  </si>
  <si>
    <t>SUBITH</t>
  </si>
  <si>
    <t>JOSEPH</t>
  </si>
  <si>
    <t>OSCAR</t>
  </si>
  <si>
    <t>POLLITT</t>
  </si>
  <si>
    <t>CHARLES</t>
  </si>
  <si>
    <t>SANGSTER</t>
  </si>
  <si>
    <t>MUHAMMAD</t>
  </si>
  <si>
    <t>SHAH</t>
  </si>
  <si>
    <t>REUBEN</t>
  </si>
  <si>
    <t>SHEPHERDSON</t>
  </si>
  <si>
    <t xml:space="preserve">BRADLEY </t>
  </si>
  <si>
    <t>WILLIAM</t>
  </si>
  <si>
    <t>WALLACE</t>
  </si>
  <si>
    <t>SION</t>
  </si>
  <si>
    <t>WILLIAMS</t>
  </si>
  <si>
    <t>WD 02/12/2019</t>
  </si>
  <si>
    <t>Suspended 2019</t>
  </si>
  <si>
    <t>WD 18/10/2019</t>
  </si>
  <si>
    <t>BSc/HND L5 19/20</t>
  </si>
  <si>
    <t>Engine Control</t>
  </si>
  <si>
    <t>Systems</t>
  </si>
  <si>
    <t>&amp; Materials</t>
  </si>
  <si>
    <t>CW</t>
  </si>
  <si>
    <t xml:space="preserve">SAMUEL </t>
  </si>
  <si>
    <t>Mum Issues submitted wrong one</t>
  </si>
  <si>
    <t>ECP 29/05/2020</t>
  </si>
  <si>
    <t>ECP 4/5/2020</t>
  </si>
  <si>
    <t>No contact</t>
  </si>
  <si>
    <t>issues will try</t>
  </si>
  <si>
    <t>RPY</t>
  </si>
  <si>
    <t>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</si>
</sst>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b/>
      <sz val="11"/>
      <color indexed="9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5" tint="-0.249977111117893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1"/>
      <color theme="4" tint="-0.249977111117893"/>
      <name val="Arial"/>
      <family val="2"/>
    </font>
    <font>
      <sz val="11"/>
      <name val="Calibri"/>
      <family val="2"/>
      <scheme val="minor"/>
    </font>
    <font>
      <i/>
      <sz val="11"/>
      <name val="Arial"/>
      <family val="2"/>
    </font>
    <font>
      <sz val="10"/>
      <color indexed="8"/>
      <name val="Arial"/>
      <family val="2"/>
    </font>
    <font>
      <b/>
      <i/>
      <sz val="11"/>
      <name val="Arial"/>
      <family val="2"/>
    </font>
    <font>
      <b/>
      <i/>
      <sz val="11"/>
      <color indexed="8"/>
      <name val="Arial"/>
      <family val="2"/>
    </font>
    <font>
      <b/>
      <sz val="11"/>
      <color theme="1"/>
      <name val="Arial"/>
      <family val="2"/>
    </font>
    <font>
      <sz val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0"/>
        <bgColor indexed="25"/>
      </patternFill>
    </fill>
    <fill>
      <patternFill patternType="solid">
        <fgColor theme="0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7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medium">
        <color indexed="8"/>
      </bottom>
      <diagonal/>
    </border>
    <border>
      <left/>
      <right style="thin">
        <color indexed="8"/>
      </right>
      <top style="thick">
        <color auto="1"/>
      </top>
      <bottom style="medium">
        <color indexed="8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auto="1"/>
      </left>
      <right/>
      <top style="thick">
        <color auto="1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ck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auto="1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auto="1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/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medium">
        <color auto="1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ck">
        <color auto="1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n">
        <color indexed="8"/>
      </bottom>
      <diagonal/>
    </border>
    <border>
      <left/>
      <right style="thick">
        <color auto="1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9">
    <xf numFmtId="0" fontId="0" fillId="0" borderId="0" xfId="0"/>
    <xf numFmtId="1" fontId="5" fillId="0" borderId="3" xfId="1" applyNumberFormat="1" applyFont="1" applyBorder="1"/>
    <xf numFmtId="2" fontId="5" fillId="0" borderId="3" xfId="1" applyNumberFormat="1" applyFont="1" applyBorder="1" applyAlignment="1">
      <alignment horizontal="center"/>
    </xf>
    <xf numFmtId="0" fontId="6" fillId="0" borderId="3" xfId="1" applyFont="1" applyBorder="1"/>
    <xf numFmtId="0" fontId="5" fillId="0" borderId="3" xfId="1" applyFont="1" applyBorder="1"/>
    <xf numFmtId="0" fontId="8" fillId="0" borderId="3" xfId="1" applyFont="1" applyBorder="1"/>
    <xf numFmtId="0" fontId="5" fillId="0" borderId="4" xfId="1" applyFont="1" applyBorder="1" applyAlignment="1">
      <alignment wrapText="1"/>
    </xf>
    <xf numFmtId="0" fontId="8" fillId="0" borderId="5" xfId="1" applyFont="1" applyBorder="1"/>
    <xf numFmtId="0" fontId="7" fillId="0" borderId="5" xfId="1" applyFont="1" applyBorder="1"/>
    <xf numFmtId="164" fontId="5" fillId="0" borderId="9" xfId="1" applyNumberFormat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7" fillId="0" borderId="7" xfId="1" applyFont="1" applyBorder="1"/>
    <xf numFmtId="164" fontId="5" fillId="0" borderId="11" xfId="1" applyNumberFormat="1" applyFont="1" applyBorder="1" applyAlignment="1">
      <alignment horizontal="left"/>
    </xf>
    <xf numFmtId="2" fontId="9" fillId="3" borderId="10" xfId="1" applyNumberFormat="1" applyFont="1" applyFill="1" applyBorder="1" applyAlignment="1">
      <alignment horizontal="center"/>
    </xf>
    <xf numFmtId="0" fontId="6" fillId="0" borderId="12" xfId="1" applyFont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11" xfId="1" applyFont="1" applyBorder="1" applyAlignment="1">
      <alignment horizontal="left"/>
    </xf>
    <xf numFmtId="0" fontId="6" fillId="0" borderId="11" xfId="1" applyFont="1" applyBorder="1" applyAlignment="1">
      <alignment horizontal="center"/>
    </xf>
    <xf numFmtId="0" fontId="5" fillId="0" borderId="13" xfId="1" applyFont="1" applyBorder="1" applyAlignment="1">
      <alignment horizontal="right"/>
    </xf>
    <xf numFmtId="164" fontId="5" fillId="0" borderId="0" xfId="1" applyNumberFormat="1" applyFont="1" applyBorder="1"/>
    <xf numFmtId="0" fontId="5" fillId="0" borderId="15" xfId="1" applyFont="1" applyBorder="1"/>
    <xf numFmtId="0" fontId="5" fillId="0" borderId="13" xfId="1" applyFont="1" applyBorder="1"/>
    <xf numFmtId="0" fontId="7" fillId="0" borderId="13" xfId="1" applyFont="1" applyBorder="1"/>
    <xf numFmtId="0" fontId="5" fillId="0" borderId="9" xfId="1" applyFont="1" applyBorder="1"/>
    <xf numFmtId="2" fontId="5" fillId="0" borderId="16" xfId="1" applyNumberFormat="1" applyFont="1" applyBorder="1" applyAlignment="1">
      <alignment horizontal="center"/>
    </xf>
    <xf numFmtId="2" fontId="5" fillId="4" borderId="16" xfId="1" applyNumberFormat="1" applyFont="1" applyFill="1" applyBorder="1" applyAlignment="1">
      <alignment horizontal="center"/>
    </xf>
    <xf numFmtId="2" fontId="5" fillId="5" borderId="16" xfId="1" applyNumberFormat="1" applyFont="1" applyFill="1" applyBorder="1" applyAlignment="1">
      <alignment horizontal="center"/>
    </xf>
    <xf numFmtId="2" fontId="5" fillId="4" borderId="18" xfId="1" applyNumberFormat="1" applyFont="1" applyFill="1" applyBorder="1" applyAlignment="1">
      <alignment horizontal="center"/>
    </xf>
    <xf numFmtId="2" fontId="5" fillId="0" borderId="18" xfId="1" applyNumberFormat="1" applyFont="1" applyBorder="1" applyAlignment="1">
      <alignment horizontal="center"/>
    </xf>
    <xf numFmtId="2" fontId="5" fillId="5" borderId="18" xfId="1" applyNumberFormat="1" applyFont="1" applyFill="1" applyBorder="1" applyAlignment="1">
      <alignment horizontal="center"/>
    </xf>
    <xf numFmtId="2" fontId="5" fillId="5" borderId="19" xfId="1" applyNumberFormat="1" applyFont="1" applyFill="1" applyBorder="1" applyAlignment="1">
      <alignment horizontal="center"/>
    </xf>
    <xf numFmtId="2" fontId="5" fillId="0" borderId="19" xfId="1" applyNumberFormat="1" applyFont="1" applyBorder="1" applyAlignment="1">
      <alignment horizontal="center"/>
    </xf>
    <xf numFmtId="2" fontId="5" fillId="0" borderId="20" xfId="1" applyNumberFormat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 wrapText="1"/>
    </xf>
    <xf numFmtId="2" fontId="5" fillId="5" borderId="22" xfId="1" applyNumberFormat="1" applyFont="1" applyFill="1" applyBorder="1" applyAlignment="1">
      <alignment horizontal="center" vertical="center" wrapText="1"/>
    </xf>
    <xf numFmtId="2" fontId="5" fillId="5" borderId="21" xfId="1" applyNumberFormat="1" applyFont="1" applyFill="1" applyBorder="1" applyAlignment="1">
      <alignment horizontal="center" vertical="center" wrapText="1"/>
    </xf>
    <xf numFmtId="2" fontId="5" fillId="0" borderId="23" xfId="1" applyNumberFormat="1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/>
    </xf>
    <xf numFmtId="0" fontId="5" fillId="0" borderId="15" xfId="1" applyFont="1" applyFill="1" applyBorder="1" applyAlignment="1">
      <alignment vertical="center"/>
    </xf>
    <xf numFmtId="0" fontId="3" fillId="0" borderId="1" xfId="1" applyFill="1" applyBorder="1"/>
    <xf numFmtId="1" fontId="5" fillId="0" borderId="1" xfId="1" applyNumberFormat="1" applyFont="1" applyFill="1" applyBorder="1" applyAlignment="1">
      <alignment horizontal="center" vertical="center"/>
    </xf>
    <xf numFmtId="1" fontId="5" fillId="0" borderId="26" xfId="1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28" xfId="1" applyFont="1" applyFill="1" applyBorder="1" applyAlignment="1">
      <alignment horizontal="center"/>
    </xf>
    <xf numFmtId="164" fontId="5" fillId="0" borderId="3" xfId="1" applyNumberFormat="1" applyFont="1" applyBorder="1"/>
    <xf numFmtId="0" fontId="8" fillId="0" borderId="5" xfId="1" applyFont="1" applyBorder="1" applyAlignment="1">
      <alignment horizontal="left"/>
    </xf>
    <xf numFmtId="0" fontId="8" fillId="0" borderId="6" xfId="1" applyFont="1" applyBorder="1"/>
    <xf numFmtId="0" fontId="6" fillId="0" borderId="8" xfId="1" applyFont="1" applyFill="1" applyBorder="1" applyAlignment="1">
      <alignment horizontal="center"/>
    </xf>
    <xf numFmtId="0" fontId="5" fillId="0" borderId="20" xfId="1" applyFont="1" applyBorder="1" applyAlignment="1">
      <alignment horizontal="center"/>
    </xf>
    <xf numFmtId="164" fontId="5" fillId="0" borderId="7" xfId="1" applyNumberFormat="1" applyFont="1" applyBorder="1" applyAlignment="1">
      <alignment horizontal="left"/>
    </xf>
    <xf numFmtId="0" fontId="5" fillId="0" borderId="29" xfId="1" applyFont="1" applyFill="1" applyBorder="1" applyAlignment="1">
      <alignment horizontal="left"/>
    </xf>
    <xf numFmtId="0" fontId="5" fillId="0" borderId="30" xfId="1" applyFont="1" applyBorder="1" applyAlignment="1">
      <alignment horizontal="left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/>
    </xf>
    <xf numFmtId="0" fontId="5" fillId="0" borderId="0" xfId="1" applyFont="1" applyBorder="1" applyAlignment="1">
      <alignment horizontal="left"/>
    </xf>
    <xf numFmtId="2" fontId="10" fillId="3" borderId="11" xfId="1" applyNumberFormat="1" applyFont="1" applyFill="1" applyBorder="1" applyAlignment="1">
      <alignment horizontal="center"/>
    </xf>
    <xf numFmtId="2" fontId="9" fillId="0" borderId="26" xfId="1" applyNumberFormat="1" applyFont="1" applyFill="1" applyBorder="1" applyAlignment="1">
      <alignment horizontal="center"/>
    </xf>
    <xf numFmtId="0" fontId="6" fillId="0" borderId="33" xfId="1" applyFont="1" applyBorder="1" applyAlignment="1">
      <alignment horizontal="left" vertical="center" wrapText="1"/>
    </xf>
    <xf numFmtId="0" fontId="6" fillId="0" borderId="34" xfId="1" applyFont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/>
    </xf>
    <xf numFmtId="0" fontId="5" fillId="0" borderId="35" xfId="1" applyFont="1" applyBorder="1" applyAlignment="1">
      <alignment horizontal="center"/>
    </xf>
    <xf numFmtId="164" fontId="5" fillId="0" borderId="14" xfId="1" applyNumberFormat="1" applyFont="1" applyBorder="1"/>
    <xf numFmtId="0" fontId="5" fillId="0" borderId="14" xfId="1" applyFont="1" applyBorder="1"/>
    <xf numFmtId="164" fontId="5" fillId="0" borderId="13" xfId="1" applyNumberFormat="1" applyFont="1" applyBorder="1"/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center" vertical="center" wrapText="1"/>
    </xf>
    <xf numFmtId="164" fontId="5" fillId="5" borderId="16" xfId="1" applyNumberFormat="1" applyFont="1" applyFill="1" applyBorder="1" applyAlignment="1">
      <alignment horizontal="center"/>
    </xf>
    <xf numFmtId="0" fontId="5" fillId="5" borderId="36" xfId="1" applyFont="1" applyFill="1" applyBorder="1" applyAlignment="1">
      <alignment horizontal="center"/>
    </xf>
    <xf numFmtId="0" fontId="5" fillId="0" borderId="37" xfId="1" applyFont="1" applyBorder="1" applyAlignment="1">
      <alignment horizontal="center"/>
    </xf>
    <xf numFmtId="0" fontId="5" fillId="0" borderId="23" xfId="1" applyFont="1" applyBorder="1"/>
    <xf numFmtId="164" fontId="5" fillId="5" borderId="19" xfId="1" applyNumberFormat="1" applyFont="1" applyFill="1" applyBorder="1" applyAlignment="1">
      <alignment horizontal="center"/>
    </xf>
    <xf numFmtId="2" fontId="5" fillId="5" borderId="38" xfId="1" applyNumberFormat="1" applyFont="1" applyFill="1" applyBorder="1" applyAlignment="1">
      <alignment horizontal="center"/>
    </xf>
    <xf numFmtId="2" fontId="5" fillId="0" borderId="26" xfId="1" applyNumberFormat="1" applyFont="1" applyFill="1" applyBorder="1" applyAlignment="1">
      <alignment horizontal="center"/>
    </xf>
    <xf numFmtId="0" fontId="5" fillId="0" borderId="39" xfId="1" applyFont="1" applyBorder="1" applyAlignment="1">
      <alignment horizontal="center" vertical="center" wrapText="1"/>
    </xf>
    <xf numFmtId="2" fontId="6" fillId="0" borderId="24" xfId="1" applyNumberFormat="1" applyFont="1" applyFill="1" applyBorder="1" applyAlignment="1">
      <alignment horizontal="center" vertical="center"/>
    </xf>
    <xf numFmtId="2" fontId="6" fillId="0" borderId="24" xfId="1" applyNumberFormat="1" applyFont="1" applyBorder="1" applyAlignment="1">
      <alignment horizontal="center" vertical="center"/>
    </xf>
    <xf numFmtId="2" fontId="5" fillId="5" borderId="17" xfId="1" applyNumberFormat="1" applyFont="1" applyFill="1" applyBorder="1" applyAlignment="1">
      <alignment horizontal="center" vertical="center" wrapText="1"/>
    </xf>
    <xf numFmtId="2" fontId="5" fillId="0" borderId="40" xfId="1" applyNumberFormat="1" applyFont="1" applyFill="1" applyBorder="1" applyAlignment="1">
      <alignment horizontal="center" vertical="center" wrapText="1"/>
    </xf>
    <xf numFmtId="2" fontId="6" fillId="0" borderId="41" xfId="1" applyNumberFormat="1" applyFont="1" applyBorder="1" applyAlignment="1">
      <alignment horizontal="left" vertical="center" wrapText="1"/>
    </xf>
    <xf numFmtId="2" fontId="6" fillId="0" borderId="42" xfId="1" applyNumberFormat="1" applyFont="1" applyBorder="1" applyAlignment="1">
      <alignment horizontal="center" vertical="center" wrapText="1"/>
    </xf>
    <xf numFmtId="164" fontId="6" fillId="0" borderId="15" xfId="1" applyNumberFormat="1" applyFont="1" applyFill="1" applyBorder="1" applyAlignment="1">
      <alignment horizontal="center" vertical="center"/>
    </xf>
    <xf numFmtId="164" fontId="5" fillId="0" borderId="15" xfId="1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left" vertical="center" wrapText="1"/>
    </xf>
    <xf numFmtId="0" fontId="6" fillId="0" borderId="43" xfId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" fontId="6" fillId="0" borderId="27" xfId="1" applyNumberFormat="1" applyFont="1" applyFill="1" applyBorder="1" applyAlignment="1">
      <alignment horizontal="center" vertical="center"/>
    </xf>
    <xf numFmtId="1" fontId="5" fillId="6" borderId="25" xfId="1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6" fillId="2" borderId="44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top"/>
    </xf>
    <xf numFmtId="0" fontId="6" fillId="0" borderId="2" xfId="0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 wrapText="1"/>
    </xf>
    <xf numFmtId="1" fontId="5" fillId="2" borderId="26" xfId="1" applyNumberFormat="1" applyFont="1" applyFill="1" applyBorder="1" applyAlignment="1">
      <alignment horizontal="center" vertical="center"/>
    </xf>
    <xf numFmtId="1" fontId="5" fillId="0" borderId="15" xfId="1" applyNumberFormat="1" applyFont="1" applyFill="1" applyBorder="1" applyAlignment="1">
      <alignment horizontal="center" vertical="center"/>
    </xf>
    <xf numFmtId="164" fontId="6" fillId="2" borderId="15" xfId="1" applyNumberFormat="1" applyFont="1" applyFill="1" applyBorder="1" applyAlignment="1">
      <alignment horizontal="center" vertical="center"/>
    </xf>
    <xf numFmtId="0" fontId="14" fillId="0" borderId="1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3" fillId="0" borderId="1" xfId="1" applyFont="1" applyFill="1" applyBorder="1" applyAlignment="1">
      <alignment horizontal="left"/>
    </xf>
    <xf numFmtId="0" fontId="6" fillId="0" borderId="45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left"/>
    </xf>
    <xf numFmtId="0" fontId="6" fillId="0" borderId="46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/>
    <xf numFmtId="0" fontId="16" fillId="0" borderId="0" xfId="1" applyFont="1" applyBorder="1" applyAlignment="1">
      <alignment horizontal="left"/>
    </xf>
    <xf numFmtId="0" fontId="6" fillId="0" borderId="47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/>
    </xf>
    <xf numFmtId="0" fontId="13" fillId="0" borderId="49" xfId="0" applyFont="1" applyBorder="1" applyAlignment="1">
      <alignment vertical="top"/>
    </xf>
    <xf numFmtId="1" fontId="6" fillId="0" borderId="50" xfId="1" applyNumberFormat="1" applyFont="1" applyFill="1" applyBorder="1" applyAlignment="1">
      <alignment horizontal="center" vertical="center"/>
    </xf>
    <xf numFmtId="1" fontId="5" fillId="6" borderId="51" xfId="1" applyNumberFormat="1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/>
    </xf>
    <xf numFmtId="1" fontId="5" fillId="0" borderId="53" xfId="1" applyNumberFormat="1" applyFont="1" applyFill="1" applyBorder="1" applyAlignment="1">
      <alignment horizontal="center" vertical="center"/>
    </xf>
    <xf numFmtId="0" fontId="6" fillId="0" borderId="55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1" fontId="6" fillId="0" borderId="56" xfId="1" applyNumberFormat="1" applyFont="1" applyFill="1" applyBorder="1" applyAlignment="1">
      <alignment horizontal="center" vertical="center"/>
    </xf>
    <xf numFmtId="1" fontId="5" fillId="6" borderId="57" xfId="1" applyNumberFormat="1" applyFont="1" applyFill="1" applyBorder="1" applyAlignment="1">
      <alignment horizontal="center" vertical="center"/>
    </xf>
    <xf numFmtId="1" fontId="6" fillId="0" borderId="58" xfId="1" applyNumberFormat="1" applyFont="1" applyFill="1" applyBorder="1" applyAlignment="1">
      <alignment horizontal="left" vertical="center"/>
    </xf>
    <xf numFmtId="0" fontId="6" fillId="0" borderId="59" xfId="1" applyFont="1" applyFill="1" applyBorder="1" applyAlignment="1">
      <alignment horizontal="center" vertical="center" wrapText="1"/>
    </xf>
    <xf numFmtId="0" fontId="15" fillId="2" borderId="47" xfId="1" applyFont="1" applyFill="1" applyBorder="1" applyAlignment="1">
      <alignment horizontal="left" vertical="center" wrapText="1"/>
    </xf>
    <xf numFmtId="0" fontId="6" fillId="2" borderId="59" xfId="1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1" fontId="5" fillId="0" borderId="64" xfId="1" applyNumberFormat="1" applyFont="1" applyFill="1" applyBorder="1" applyAlignment="1">
      <alignment horizontal="center" vertical="center"/>
    </xf>
    <xf numFmtId="0" fontId="6" fillId="0" borderId="65" xfId="1" applyFont="1" applyFill="1" applyBorder="1" applyAlignment="1">
      <alignment horizontal="left" vertical="center" wrapText="1"/>
    </xf>
    <xf numFmtId="0" fontId="6" fillId="0" borderId="66" xfId="1" applyFont="1" applyFill="1" applyBorder="1" applyAlignment="1">
      <alignment horizontal="center" vertical="center" wrapText="1"/>
    </xf>
    <xf numFmtId="0" fontId="6" fillId="0" borderId="68" xfId="1" applyFont="1" applyFill="1" applyBorder="1" applyAlignment="1">
      <alignment horizontal="center"/>
    </xf>
    <xf numFmtId="0" fontId="5" fillId="0" borderId="69" xfId="1" applyFont="1" applyBorder="1" applyAlignment="1">
      <alignment horizontal="center"/>
    </xf>
    <xf numFmtId="0" fontId="5" fillId="0" borderId="70" xfId="1" applyFont="1" applyBorder="1" applyAlignment="1">
      <alignment horizontal="right"/>
    </xf>
    <xf numFmtId="164" fontId="5" fillId="0" borderId="68" xfId="1" applyNumberFormat="1" applyFont="1" applyBorder="1" applyAlignment="1">
      <alignment horizontal="left"/>
    </xf>
    <xf numFmtId="164" fontId="5" fillId="0" borderId="67" xfId="1" applyNumberFormat="1" applyFont="1" applyBorder="1" applyAlignment="1">
      <alignment horizontal="left"/>
    </xf>
    <xf numFmtId="2" fontId="5" fillId="0" borderId="67" xfId="1" applyNumberFormat="1" applyFont="1" applyBorder="1" applyAlignment="1">
      <alignment horizontal="center"/>
    </xf>
    <xf numFmtId="0" fontId="5" fillId="0" borderId="70" xfId="1" applyFont="1" applyBorder="1" applyAlignment="1">
      <alignment horizontal="center"/>
    </xf>
    <xf numFmtId="0" fontId="5" fillId="0" borderId="68" xfId="1" applyFont="1" applyBorder="1" applyAlignment="1">
      <alignment horizontal="left"/>
    </xf>
    <xf numFmtId="0" fontId="5" fillId="0" borderId="67" xfId="1" applyFont="1" applyBorder="1" applyAlignment="1">
      <alignment horizontal="left"/>
    </xf>
    <xf numFmtId="164" fontId="5" fillId="0" borderId="70" xfId="1" applyNumberFormat="1" applyFont="1" applyBorder="1" applyAlignment="1">
      <alignment horizontal="left"/>
    </xf>
    <xf numFmtId="0" fontId="5" fillId="0" borderId="67" xfId="1" applyFont="1" applyBorder="1" applyAlignment="1">
      <alignment horizontal="center"/>
    </xf>
    <xf numFmtId="0" fontId="5" fillId="0" borderId="71" xfId="1" applyFont="1" applyBorder="1" applyAlignment="1">
      <alignment horizontal="left" vertical="center" wrapText="1"/>
    </xf>
    <xf numFmtId="0" fontId="5" fillId="0" borderId="72" xfId="1" applyFont="1" applyBorder="1" applyAlignment="1">
      <alignment horizontal="center"/>
    </xf>
    <xf numFmtId="0" fontId="5" fillId="0" borderId="73" xfId="1" applyFont="1" applyBorder="1" applyAlignment="1">
      <alignment horizontal="right"/>
    </xf>
    <xf numFmtId="164" fontId="6" fillId="0" borderId="74" xfId="1" applyNumberFormat="1" applyFont="1" applyBorder="1" applyAlignment="1">
      <alignment horizontal="left"/>
    </xf>
    <xf numFmtId="164" fontId="5" fillId="0" borderId="74" xfId="1" applyNumberFormat="1" applyFont="1" applyBorder="1" applyAlignment="1">
      <alignment horizontal="left"/>
    </xf>
    <xf numFmtId="2" fontId="9" fillId="3" borderId="74" xfId="1" applyNumberFormat="1" applyFont="1" applyFill="1" applyBorder="1" applyAlignment="1">
      <alignment horizontal="center"/>
    </xf>
    <xf numFmtId="2" fontId="9" fillId="3" borderId="73" xfId="1" applyNumberFormat="1" applyFont="1" applyFill="1" applyBorder="1" applyAlignment="1">
      <alignment horizontal="center"/>
    </xf>
    <xf numFmtId="0" fontId="6" fillId="0" borderId="75" xfId="1" applyFont="1" applyBorder="1" applyAlignment="1">
      <alignment horizontal="left"/>
    </xf>
    <xf numFmtId="0" fontId="6" fillId="0" borderId="74" xfId="1" applyFont="1" applyBorder="1" applyAlignment="1">
      <alignment horizontal="left"/>
    </xf>
    <xf numFmtId="0" fontId="6" fillId="0" borderId="74" xfId="1" applyFont="1" applyBorder="1" applyAlignment="1">
      <alignment horizontal="center"/>
    </xf>
    <xf numFmtId="2" fontId="10" fillId="3" borderId="74" xfId="1" applyNumberFormat="1" applyFont="1" applyFill="1" applyBorder="1" applyAlignment="1">
      <alignment horizontal="center"/>
    </xf>
    <xf numFmtId="2" fontId="9" fillId="0" borderId="76" xfId="1" applyNumberFormat="1" applyFont="1" applyFill="1" applyBorder="1" applyAlignment="1">
      <alignment horizontal="center"/>
    </xf>
    <xf numFmtId="0" fontId="6" fillId="0" borderId="77" xfId="1" applyFont="1" applyBorder="1" applyAlignment="1">
      <alignment horizontal="left" vertical="center" wrapText="1"/>
    </xf>
    <xf numFmtId="0" fontId="5" fillId="0" borderId="78" xfId="1" applyFont="1" applyBorder="1" applyAlignment="1">
      <alignment horizontal="right"/>
    </xf>
    <xf numFmtId="2" fontId="5" fillId="0" borderId="78" xfId="1" applyNumberFormat="1" applyFont="1" applyBorder="1" applyAlignment="1">
      <alignment horizontal="center"/>
    </xf>
    <xf numFmtId="164" fontId="5" fillId="0" borderId="79" xfId="1" applyNumberFormat="1" applyFont="1" applyBorder="1"/>
    <xf numFmtId="0" fontId="5" fillId="0" borderId="78" xfId="1" applyFont="1" applyBorder="1"/>
    <xf numFmtId="0" fontId="5" fillId="0" borderId="79" xfId="1" applyFont="1" applyBorder="1"/>
    <xf numFmtId="0" fontId="5" fillId="0" borderId="67" xfId="1" applyFont="1" applyBorder="1"/>
    <xf numFmtId="164" fontId="5" fillId="0" borderId="78" xfId="1" applyNumberFormat="1" applyFont="1" applyBorder="1"/>
    <xf numFmtId="0" fontId="5" fillId="0" borderId="80" xfId="1" applyFont="1" applyBorder="1"/>
    <xf numFmtId="0" fontId="5" fillId="0" borderId="77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center"/>
    </xf>
    <xf numFmtId="2" fontId="5" fillId="0" borderId="81" xfId="1" applyNumberFormat="1" applyFont="1" applyBorder="1" applyAlignment="1">
      <alignment horizontal="center"/>
    </xf>
    <xf numFmtId="2" fontId="5" fillId="0" borderId="82" xfId="1" applyNumberFormat="1" applyFont="1" applyBorder="1" applyAlignment="1">
      <alignment horizontal="center"/>
    </xf>
    <xf numFmtId="2" fontId="5" fillId="4" borderId="83" xfId="1" applyNumberFormat="1" applyFont="1" applyFill="1" applyBorder="1" applyAlignment="1">
      <alignment horizontal="center"/>
    </xf>
    <xf numFmtId="2" fontId="5" fillId="4" borderId="80" xfId="1" applyNumberFormat="1" applyFont="1" applyFill="1" applyBorder="1" applyAlignment="1">
      <alignment horizontal="center"/>
    </xf>
    <xf numFmtId="2" fontId="5" fillId="5" borderId="84" xfId="1" applyNumberFormat="1" applyFont="1" applyFill="1" applyBorder="1" applyAlignment="1">
      <alignment horizontal="center"/>
    </xf>
    <xf numFmtId="2" fontId="5" fillId="4" borderId="78" xfId="1" applyNumberFormat="1" applyFont="1" applyFill="1" applyBorder="1" applyAlignment="1">
      <alignment horizontal="center"/>
    </xf>
    <xf numFmtId="2" fontId="5" fillId="0" borderId="83" xfId="1" applyNumberFormat="1" applyFont="1" applyBorder="1" applyAlignment="1">
      <alignment horizontal="center"/>
    </xf>
    <xf numFmtId="2" fontId="5" fillId="5" borderId="79" xfId="1" applyNumberFormat="1" applyFont="1" applyFill="1" applyBorder="1" applyAlignment="1">
      <alignment horizontal="center"/>
    </xf>
    <xf numFmtId="0" fontId="5" fillId="5" borderId="85" xfId="1" applyFont="1" applyFill="1" applyBorder="1" applyAlignment="1">
      <alignment horizontal="center"/>
    </xf>
    <xf numFmtId="2" fontId="5" fillId="4" borderId="86" xfId="1" applyNumberFormat="1" applyFont="1" applyFill="1" applyBorder="1" applyAlignment="1">
      <alignment horizontal="center"/>
    </xf>
    <xf numFmtId="2" fontId="5" fillId="5" borderId="87" xfId="1" applyNumberFormat="1" applyFont="1" applyFill="1" applyBorder="1" applyAlignment="1">
      <alignment horizontal="center"/>
    </xf>
    <xf numFmtId="2" fontId="5" fillId="5" borderId="88" xfId="1" applyNumberFormat="1" applyFont="1" applyFill="1" applyBorder="1" applyAlignment="1">
      <alignment horizontal="center"/>
    </xf>
    <xf numFmtId="2" fontId="5" fillId="0" borderId="76" xfId="1" applyNumberFormat="1" applyFont="1" applyFill="1" applyBorder="1" applyAlignment="1">
      <alignment horizontal="center"/>
    </xf>
    <xf numFmtId="2" fontId="5" fillId="0" borderId="79" xfId="1" applyNumberFormat="1" applyFont="1" applyFill="1" applyBorder="1" applyAlignment="1">
      <alignment horizontal="center" vertical="center"/>
    </xf>
    <xf numFmtId="2" fontId="5" fillId="0" borderId="81" xfId="1" applyNumberFormat="1" applyFont="1" applyFill="1" applyBorder="1" applyAlignment="1">
      <alignment horizontal="center" vertical="center" wrapText="1"/>
    </xf>
    <xf numFmtId="2" fontId="5" fillId="0" borderId="82" xfId="1" applyNumberFormat="1" applyFont="1" applyFill="1" applyBorder="1" applyAlignment="1">
      <alignment horizontal="center" vertical="center" wrapText="1"/>
    </xf>
    <xf numFmtId="2" fontId="5" fillId="0" borderId="83" xfId="1" applyNumberFormat="1" applyFont="1" applyFill="1" applyBorder="1" applyAlignment="1">
      <alignment horizontal="center" vertical="center" wrapText="1"/>
    </xf>
    <xf numFmtId="2" fontId="5" fillId="0" borderId="80" xfId="1" applyNumberFormat="1" applyFont="1" applyFill="1" applyBorder="1" applyAlignment="1">
      <alignment horizontal="center" vertical="center" wrapText="1"/>
    </xf>
    <xf numFmtId="2" fontId="5" fillId="5" borderId="84" xfId="1" applyNumberFormat="1" applyFont="1" applyFill="1" applyBorder="1" applyAlignment="1">
      <alignment horizontal="center" vertical="center" wrapText="1"/>
    </xf>
    <xf numFmtId="2" fontId="5" fillId="5" borderId="87" xfId="1" applyNumberFormat="1" applyFont="1" applyFill="1" applyBorder="1" applyAlignment="1">
      <alignment horizontal="center" vertical="center" wrapText="1"/>
    </xf>
    <xf numFmtId="2" fontId="5" fillId="5" borderId="80" xfId="1" applyNumberFormat="1" applyFont="1" applyFill="1" applyBorder="1" applyAlignment="1">
      <alignment horizontal="center" vertical="center" wrapText="1"/>
    </xf>
    <xf numFmtId="2" fontId="5" fillId="0" borderId="81" xfId="1" applyNumberFormat="1" applyFont="1" applyBorder="1" applyAlignment="1">
      <alignment horizontal="center" vertical="center" wrapText="1"/>
    </xf>
    <xf numFmtId="2" fontId="5" fillId="0" borderId="83" xfId="1" applyNumberFormat="1" applyFont="1" applyBorder="1" applyAlignment="1">
      <alignment horizontal="center" vertical="center" wrapText="1"/>
    </xf>
    <xf numFmtId="2" fontId="5" fillId="5" borderId="88" xfId="1" applyNumberFormat="1" applyFont="1" applyFill="1" applyBorder="1" applyAlignment="1">
      <alignment horizontal="center" vertical="center" wrapText="1"/>
    </xf>
    <xf numFmtId="2" fontId="5" fillId="0" borderId="89" xfId="1" applyNumberFormat="1" applyFont="1" applyFill="1" applyBorder="1" applyAlignment="1">
      <alignment horizontal="center" vertical="center" wrapText="1"/>
    </xf>
    <xf numFmtId="2" fontId="6" fillId="0" borderId="90" xfId="1" applyNumberFormat="1" applyFont="1" applyBorder="1" applyAlignment="1">
      <alignment horizontal="left" vertical="center" wrapText="1"/>
    </xf>
    <xf numFmtId="0" fontId="19" fillId="0" borderId="80" xfId="1" applyFont="1" applyFill="1" applyBorder="1" applyAlignment="1">
      <alignment vertical="center"/>
    </xf>
    <xf numFmtId="0" fontId="5" fillId="0" borderId="80" xfId="1" applyFont="1" applyFill="1" applyBorder="1" applyAlignment="1">
      <alignment vertical="center"/>
    </xf>
    <xf numFmtId="164" fontId="6" fillId="0" borderId="80" xfId="1" applyNumberFormat="1" applyFont="1" applyFill="1" applyBorder="1" applyAlignment="1">
      <alignment horizontal="center" vertical="center"/>
    </xf>
    <xf numFmtId="164" fontId="5" fillId="0" borderId="80" xfId="1" applyNumberFormat="1" applyFont="1" applyFill="1" applyBorder="1" applyAlignment="1">
      <alignment horizontal="center" vertical="center"/>
    </xf>
    <xf numFmtId="0" fontId="6" fillId="0" borderId="80" xfId="1" applyFont="1" applyFill="1" applyBorder="1" applyAlignment="1">
      <alignment horizontal="left" vertical="center" wrapText="1"/>
    </xf>
    <xf numFmtId="1" fontId="6" fillId="0" borderId="63" xfId="1" applyNumberFormat="1" applyFont="1" applyFill="1" applyBorder="1" applyAlignment="1">
      <alignment horizontal="center" vertical="center"/>
    </xf>
    <xf numFmtId="1" fontId="5" fillId="6" borderId="62" xfId="1" applyNumberFormat="1" applyFont="1" applyFill="1" applyBorder="1" applyAlignment="1">
      <alignment horizontal="center" vertical="center"/>
    </xf>
    <xf numFmtId="1" fontId="5" fillId="0" borderId="76" xfId="1" applyNumberFormat="1" applyFont="1" applyFill="1" applyBorder="1" applyAlignment="1">
      <alignment horizontal="center" vertical="center"/>
    </xf>
    <xf numFmtId="0" fontId="6" fillId="0" borderId="77" xfId="1" applyFont="1" applyFill="1" applyBorder="1" applyAlignment="1">
      <alignment horizontal="left" vertical="center" wrapText="1"/>
    </xf>
    <xf numFmtId="0" fontId="12" fillId="0" borderId="77" xfId="1" applyFont="1" applyFill="1" applyBorder="1" applyAlignment="1">
      <alignment horizontal="left" vertical="center" wrapText="1"/>
    </xf>
    <xf numFmtId="1" fontId="5" fillId="0" borderId="80" xfId="1" applyNumberFormat="1" applyFont="1" applyFill="1" applyBorder="1" applyAlignment="1">
      <alignment horizontal="center" vertical="center"/>
    </xf>
    <xf numFmtId="164" fontId="6" fillId="2" borderId="80" xfId="1" applyNumberFormat="1" applyFont="1" applyFill="1" applyBorder="1" applyAlignment="1">
      <alignment horizontal="center" vertical="center"/>
    </xf>
    <xf numFmtId="1" fontId="5" fillId="7" borderId="62" xfId="1" applyNumberFormat="1" applyFont="1" applyFill="1" applyBorder="1" applyAlignment="1">
      <alignment horizontal="center" vertical="center"/>
    </xf>
    <xf numFmtId="1" fontId="6" fillId="7" borderId="63" xfId="1" applyNumberFormat="1" applyFont="1" applyFill="1" applyBorder="1" applyAlignment="1">
      <alignment horizontal="center" vertical="center"/>
    </xf>
    <xf numFmtId="0" fontId="20" fillId="0" borderId="48" xfId="0" applyFont="1" applyFill="1" applyBorder="1"/>
    <xf numFmtId="0" fontId="3" fillId="0" borderId="48" xfId="1" applyFill="1" applyBorder="1"/>
    <xf numFmtId="0" fontId="6" fillId="0" borderId="48" xfId="0" applyFont="1" applyFill="1" applyBorder="1" applyAlignment="1">
      <alignment horizontal="center"/>
    </xf>
    <xf numFmtId="1" fontId="6" fillId="0" borderId="48" xfId="1" applyNumberFormat="1" applyFont="1" applyFill="1" applyBorder="1" applyAlignment="1">
      <alignment horizontal="center" vertical="center"/>
    </xf>
    <xf numFmtId="1" fontId="5" fillId="0" borderId="48" xfId="1" applyNumberFormat="1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/>
    </xf>
    <xf numFmtId="1" fontId="5" fillId="0" borderId="91" xfId="1" applyNumberFormat="1" applyFont="1" applyFill="1" applyBorder="1" applyAlignment="1">
      <alignment horizontal="center" vertical="center"/>
    </xf>
    <xf numFmtId="1" fontId="5" fillId="0" borderId="92" xfId="1" applyNumberFormat="1" applyFont="1" applyFill="1" applyBorder="1" applyAlignment="1">
      <alignment horizontal="center" vertical="center"/>
    </xf>
    <xf numFmtId="0" fontId="3" fillId="0" borderId="92" xfId="1" applyFont="1" applyFill="1" applyBorder="1" applyAlignment="1">
      <alignment horizontal="left"/>
    </xf>
    <xf numFmtId="0" fontId="0" fillId="0" borderId="93" xfId="0" applyFill="1" applyBorder="1"/>
    <xf numFmtId="0" fontId="20" fillId="0" borderId="91" xfId="0" applyFont="1" applyFill="1" applyBorder="1"/>
    <xf numFmtId="0" fontId="3" fillId="0" borderId="91" xfId="1" applyFill="1" applyBorder="1"/>
    <xf numFmtId="0" fontId="6" fillId="0" borderId="91" xfId="0" applyFont="1" applyFill="1" applyBorder="1" applyAlignment="1">
      <alignment horizontal="center"/>
    </xf>
    <xf numFmtId="1" fontId="6" fillId="0" borderId="91" xfId="1" applyNumberFormat="1" applyFont="1" applyFill="1" applyBorder="1" applyAlignment="1">
      <alignment horizontal="center" vertical="center"/>
    </xf>
    <xf numFmtId="0" fontId="6" fillId="2" borderId="91" xfId="0" applyFont="1" applyFill="1" applyBorder="1" applyAlignment="1">
      <alignment horizontal="center"/>
    </xf>
    <xf numFmtId="0" fontId="3" fillId="0" borderId="91" xfId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5" fillId="0" borderId="77" xfId="1" applyFont="1" applyFill="1" applyBorder="1" applyAlignment="1">
      <alignment horizontal="left" vertical="center" wrapText="1"/>
    </xf>
    <xf numFmtId="0" fontId="19" fillId="0" borderId="91" xfId="1" applyFont="1" applyFill="1" applyBorder="1" applyAlignment="1">
      <alignment vertical="center"/>
    </xf>
    <xf numFmtId="0" fontId="5" fillId="0" borderId="91" xfId="1" applyFont="1" applyFill="1" applyBorder="1" applyAlignment="1">
      <alignment vertical="center"/>
    </xf>
    <xf numFmtId="164" fontId="6" fillId="0" borderId="91" xfId="1" applyNumberFormat="1" applyFont="1" applyFill="1" applyBorder="1" applyAlignment="1">
      <alignment horizontal="center" vertical="center"/>
    </xf>
    <xf numFmtId="1" fontId="17" fillId="0" borderId="91" xfId="1" applyNumberFormat="1" applyFont="1" applyFill="1" applyBorder="1" applyAlignment="1">
      <alignment horizontal="center" vertical="center"/>
    </xf>
    <xf numFmtId="0" fontId="6" fillId="0" borderId="91" xfId="1" applyFont="1" applyFill="1" applyBorder="1" applyAlignment="1">
      <alignment horizontal="left" vertical="center" wrapText="1"/>
    </xf>
    <xf numFmtId="0" fontId="13" fillId="7" borderId="2" xfId="0" applyFont="1" applyFill="1" applyBorder="1" applyAlignment="1">
      <alignment vertical="top"/>
    </xf>
    <xf numFmtId="1" fontId="5" fillId="7" borderId="76" xfId="1" applyNumberFormat="1" applyFont="1" applyFill="1" applyBorder="1" applyAlignment="1">
      <alignment horizontal="center" vertical="center"/>
    </xf>
    <xf numFmtId="0" fontId="6" fillId="0" borderId="96" xfId="0" applyFont="1" applyFill="1" applyBorder="1" applyAlignment="1">
      <alignment horizontal="center"/>
    </xf>
    <xf numFmtId="0" fontId="6" fillId="7" borderId="77" xfId="1" applyFont="1" applyFill="1" applyBorder="1" applyAlignment="1">
      <alignment horizontal="left" vertical="center" wrapText="1"/>
    </xf>
    <xf numFmtId="1" fontId="5" fillId="2" borderId="76" xfId="1" applyNumberFormat="1" applyFont="1" applyFill="1" applyBorder="1" applyAlignment="1">
      <alignment horizontal="center" vertical="center"/>
    </xf>
    <xf numFmtId="0" fontId="0" fillId="2" borderId="93" xfId="0" applyFill="1" applyBorder="1"/>
    <xf numFmtId="0" fontId="13" fillId="2" borderId="2" xfId="0" applyFont="1" applyFill="1" applyBorder="1" applyAlignment="1">
      <alignment vertical="top"/>
    </xf>
    <xf numFmtId="0" fontId="6" fillId="2" borderId="47" xfId="1" applyFont="1" applyFill="1" applyBorder="1" applyAlignment="1">
      <alignment horizontal="left" vertical="center" wrapText="1"/>
    </xf>
    <xf numFmtId="0" fontId="6" fillId="2" borderId="61" xfId="1" applyFont="1" applyFill="1" applyBorder="1" applyAlignment="1">
      <alignment horizontal="center" vertical="center" wrapText="1"/>
    </xf>
    <xf numFmtId="1" fontId="6" fillId="2" borderId="58" xfId="1" applyNumberFormat="1" applyFont="1" applyFill="1" applyBorder="1" applyAlignment="1">
      <alignment horizontal="left" vertical="center"/>
    </xf>
    <xf numFmtId="0" fontId="6" fillId="2" borderId="60" xfId="1" applyFont="1" applyFill="1" applyBorder="1" applyAlignment="1">
      <alignment horizontal="center" vertical="center" wrapText="1"/>
    </xf>
    <xf numFmtId="0" fontId="5" fillId="2" borderId="26" xfId="1" applyFont="1" applyFill="1" applyBorder="1"/>
    <xf numFmtId="0" fontId="5" fillId="2" borderId="26" xfId="1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vertical="top"/>
    </xf>
    <xf numFmtId="1" fontId="5" fillId="7" borderId="94" xfId="1" applyNumberFormat="1" applyFont="1" applyFill="1" applyBorder="1" applyAlignment="1">
      <alignment horizontal="center" vertical="center"/>
    </xf>
    <xf numFmtId="0" fontId="6" fillId="7" borderId="95" xfId="1" applyFont="1" applyFill="1" applyBorder="1" applyAlignment="1">
      <alignment horizontal="left" vertical="center" wrapText="1"/>
    </xf>
    <xf numFmtId="1" fontId="5" fillId="0" borderId="97" xfId="1" applyNumberFormat="1" applyFont="1" applyFill="1" applyBorder="1" applyAlignment="1">
      <alignment horizontal="center" vertical="center"/>
    </xf>
    <xf numFmtId="0" fontId="6" fillId="0" borderId="98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top" wrapText="1"/>
    </xf>
    <xf numFmtId="0" fontId="11" fillId="2" borderId="33" xfId="1" applyFont="1" applyFill="1" applyBorder="1" applyAlignment="1">
      <alignment horizontal="left" vertical="center" wrapText="1"/>
    </xf>
    <xf numFmtId="0" fontId="11" fillId="0" borderId="54" xfId="1" applyFont="1" applyFill="1" applyBorder="1" applyAlignment="1">
      <alignment horizontal="left" vertical="center" wrapText="1"/>
    </xf>
    <xf numFmtId="1" fontId="6" fillId="7" borderId="50" xfId="1" applyNumberFormat="1" applyFont="1" applyFill="1" applyBorder="1" applyAlignment="1">
      <alignment horizontal="center" vertical="center"/>
    </xf>
    <xf numFmtId="1" fontId="5" fillId="7" borderId="51" xfId="1" applyNumberFormat="1" applyFont="1" applyFill="1" applyBorder="1" applyAlignment="1">
      <alignment horizontal="center" vertical="center"/>
    </xf>
    <xf numFmtId="0" fontId="6" fillId="7" borderId="52" xfId="0" applyFont="1" applyFill="1" applyBorder="1" applyAlignment="1">
      <alignment horizontal="center"/>
    </xf>
    <xf numFmtId="1" fontId="5" fillId="7" borderId="53" xfId="1" applyNumberFormat="1" applyFont="1" applyFill="1" applyBorder="1" applyAlignment="1">
      <alignment horizontal="center" vertical="center"/>
    </xf>
    <xf numFmtId="0" fontId="11" fillId="7" borderId="54" xfId="1" applyFont="1" applyFill="1" applyBorder="1" applyAlignment="1">
      <alignment horizontal="left" vertical="center" wrapText="1"/>
    </xf>
    <xf numFmtId="1" fontId="5" fillId="7" borderId="97" xfId="1" applyNumberFormat="1" applyFont="1" applyFill="1" applyBorder="1" applyAlignment="1">
      <alignment horizontal="center" vertical="center"/>
    </xf>
    <xf numFmtId="1" fontId="5" fillId="7" borderId="26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6" fillId="0" borderId="99" xfId="1" applyFont="1" applyFill="1" applyBorder="1" applyAlignment="1">
      <alignment horizontal="center" vertical="center" wrapText="1"/>
    </xf>
    <xf numFmtId="0" fontId="11" fillId="0" borderId="101" xfId="0" applyFont="1" applyBorder="1" applyAlignment="1">
      <alignment horizontal="center" vertical="center"/>
    </xf>
    <xf numFmtId="0" fontId="14" fillId="0" borderId="100" xfId="0" applyFont="1" applyFill="1" applyBorder="1"/>
    <xf numFmtId="0" fontId="3" fillId="0" borderId="100" xfId="1" applyFill="1" applyBorder="1"/>
    <xf numFmtId="1" fontId="5" fillId="2" borderId="102" xfId="1" applyNumberFormat="1" applyFont="1" applyFill="1" applyBorder="1" applyAlignment="1">
      <alignment horizontal="center" vertical="center"/>
    </xf>
    <xf numFmtId="0" fontId="6" fillId="0" borderId="100" xfId="0" applyFont="1" applyFill="1" applyBorder="1" applyAlignment="1">
      <alignment horizontal="center"/>
    </xf>
    <xf numFmtId="1" fontId="6" fillId="0" borderId="100" xfId="1" applyNumberFormat="1" applyFont="1" applyFill="1" applyBorder="1" applyAlignment="1">
      <alignment horizontal="center" vertical="center"/>
    </xf>
    <xf numFmtId="1" fontId="5" fillId="0" borderId="100" xfId="1" applyNumberFormat="1" applyFont="1" applyFill="1" applyBorder="1" applyAlignment="1">
      <alignment horizontal="center" vertical="center"/>
    </xf>
    <xf numFmtId="0" fontId="6" fillId="2" borderId="100" xfId="0" applyFont="1" applyFill="1" applyBorder="1" applyAlignment="1">
      <alignment horizontal="center"/>
    </xf>
    <xf numFmtId="164" fontId="6" fillId="0" borderId="0" xfId="1" applyNumberFormat="1" applyFont="1" applyFill="1" applyBorder="1" applyAlignment="1">
      <alignment horizontal="center" vertical="center"/>
    </xf>
    <xf numFmtId="1" fontId="17" fillId="0" borderId="0" xfId="1" applyNumberFormat="1" applyFont="1" applyFill="1" applyBorder="1" applyAlignment="1">
      <alignment horizontal="center" vertical="center"/>
    </xf>
    <xf numFmtId="1" fontId="5" fillId="0" borderId="0" xfId="1" applyNumberFormat="1" applyFont="1" applyFill="1" applyBorder="1" applyAlignment="1">
      <alignment horizontal="center" vertical="center"/>
    </xf>
    <xf numFmtId="0" fontId="13" fillId="0" borderId="103" xfId="1" applyFont="1" applyFill="1" applyBorder="1" applyAlignment="1">
      <alignment vertical="center"/>
    </xf>
    <xf numFmtId="0" fontId="11" fillId="0" borderId="103" xfId="0" applyFont="1" applyBorder="1" applyAlignment="1">
      <alignment horizontal="center" vertical="center"/>
    </xf>
    <xf numFmtId="0" fontId="6" fillId="0" borderId="103" xfId="0" applyFont="1" applyFill="1" applyBorder="1" applyAlignment="1">
      <alignment horizontal="center" vertical="center"/>
    </xf>
    <xf numFmtId="1" fontId="6" fillId="0" borderId="103" xfId="1" applyNumberFormat="1" applyFont="1" applyFill="1" applyBorder="1" applyAlignment="1">
      <alignment horizontal="center" vertical="center"/>
    </xf>
    <xf numFmtId="1" fontId="5" fillId="6" borderId="105" xfId="1" applyNumberFormat="1" applyFont="1" applyFill="1" applyBorder="1" applyAlignment="1">
      <alignment horizontal="center" vertical="center"/>
    </xf>
    <xf numFmtId="0" fontId="11" fillId="7" borderId="101" xfId="0" applyFont="1" applyFill="1" applyBorder="1" applyAlignment="1">
      <alignment horizontal="center" vertical="center"/>
    </xf>
    <xf numFmtId="164" fontId="5" fillId="0" borderId="100" xfId="1" applyNumberFormat="1" applyFont="1" applyFill="1" applyBorder="1" applyAlignment="1">
      <alignment horizontal="center" vertical="center"/>
    </xf>
    <xf numFmtId="1" fontId="5" fillId="0" borderId="74" xfId="1" applyNumberFormat="1" applyFont="1" applyFill="1" applyBorder="1" applyAlignment="1">
      <alignment horizontal="center" vertical="center"/>
    </xf>
    <xf numFmtId="1" fontId="5" fillId="6" borderId="106" xfId="1" applyNumberFormat="1" applyFont="1" applyFill="1" applyBorder="1" applyAlignment="1">
      <alignment horizontal="center" vertical="center"/>
    </xf>
    <xf numFmtId="1" fontId="5" fillId="7" borderId="107" xfId="1" applyNumberFormat="1" applyFont="1" applyFill="1" applyBorder="1" applyAlignment="1">
      <alignment horizontal="center" vertical="center"/>
    </xf>
    <xf numFmtId="1" fontId="5" fillId="6" borderId="107" xfId="1" applyNumberFormat="1" applyFont="1" applyFill="1" applyBorder="1" applyAlignment="1">
      <alignment horizontal="center" vertical="center"/>
    </xf>
    <xf numFmtId="1" fontId="6" fillId="0" borderId="108" xfId="1" applyNumberFormat="1" applyFont="1" applyFill="1" applyBorder="1" applyAlignment="1">
      <alignment horizontal="center" vertical="center"/>
    </xf>
    <xf numFmtId="0" fontId="13" fillId="2" borderId="103" xfId="0" applyFont="1" applyFill="1" applyBorder="1" applyAlignment="1">
      <alignment vertical="top"/>
    </xf>
    <xf numFmtId="0" fontId="11" fillId="8" borderId="103" xfId="0" applyFont="1" applyFill="1" applyBorder="1" applyAlignment="1">
      <alignment horizontal="center" vertical="center"/>
    </xf>
    <xf numFmtId="0" fontId="6" fillId="2" borderId="105" xfId="1" applyFont="1" applyFill="1" applyBorder="1" applyAlignment="1">
      <alignment horizontal="center" vertical="center" wrapText="1"/>
    </xf>
    <xf numFmtId="0" fontId="6" fillId="0" borderId="111" xfId="0" applyFont="1" applyFill="1" applyBorder="1" applyAlignment="1">
      <alignment horizontal="center"/>
    </xf>
    <xf numFmtId="0" fontId="6" fillId="7" borderId="111" xfId="0" applyFont="1" applyFill="1" applyBorder="1" applyAlignment="1">
      <alignment horizontal="center"/>
    </xf>
    <xf numFmtId="1" fontId="5" fillId="6" borderId="112" xfId="1" applyNumberFormat="1" applyFont="1" applyFill="1" applyBorder="1" applyAlignment="1">
      <alignment horizontal="center" vertical="center"/>
    </xf>
    <xf numFmtId="1" fontId="5" fillId="7" borderId="113" xfId="1" applyNumberFormat="1" applyFont="1" applyFill="1" applyBorder="1" applyAlignment="1">
      <alignment horizontal="center" vertical="center"/>
    </xf>
    <xf numFmtId="1" fontId="5" fillId="6" borderId="113" xfId="1" applyNumberFormat="1" applyFont="1" applyFill="1" applyBorder="1" applyAlignment="1">
      <alignment horizontal="center" vertical="center"/>
    </xf>
    <xf numFmtId="1" fontId="5" fillId="7" borderId="114" xfId="1" applyNumberFormat="1" applyFont="1" applyFill="1" applyBorder="1" applyAlignment="1">
      <alignment horizontal="center" vertical="center"/>
    </xf>
    <xf numFmtId="1" fontId="5" fillId="6" borderId="114" xfId="1" applyNumberFormat="1" applyFont="1" applyFill="1" applyBorder="1" applyAlignment="1">
      <alignment horizontal="center" vertical="center"/>
    </xf>
    <xf numFmtId="1" fontId="5" fillId="6" borderId="115" xfId="1" applyNumberFormat="1" applyFont="1" applyFill="1" applyBorder="1" applyAlignment="1">
      <alignment horizontal="center" vertical="center"/>
    </xf>
    <xf numFmtId="1" fontId="5" fillId="6" borderId="116" xfId="1" applyNumberFormat="1" applyFont="1" applyFill="1" applyBorder="1" applyAlignment="1">
      <alignment horizontal="center" vertical="center"/>
    </xf>
    <xf numFmtId="0" fontId="11" fillId="0" borderId="117" xfId="0" applyFont="1" applyBorder="1" applyAlignment="1">
      <alignment horizontal="center" vertical="center"/>
    </xf>
    <xf numFmtId="0" fontId="11" fillId="8" borderId="118" xfId="0" applyFont="1" applyFill="1" applyBorder="1" applyAlignment="1">
      <alignment horizontal="center" vertical="center"/>
    </xf>
    <xf numFmtId="0" fontId="6" fillId="8" borderId="119" xfId="0" applyFont="1" applyFill="1" applyBorder="1" applyAlignment="1">
      <alignment horizontal="center" vertical="center"/>
    </xf>
    <xf numFmtId="1" fontId="6" fillId="0" borderId="119" xfId="1" applyNumberFormat="1" applyFont="1" applyFill="1" applyBorder="1" applyAlignment="1">
      <alignment horizontal="center" vertical="center"/>
    </xf>
    <xf numFmtId="1" fontId="6" fillId="0" borderId="116" xfId="1" applyNumberFormat="1" applyFont="1" applyFill="1" applyBorder="1" applyAlignment="1">
      <alignment horizontal="center" vertical="center"/>
    </xf>
    <xf numFmtId="0" fontId="11" fillId="8" borderId="117" xfId="0" applyFont="1" applyFill="1" applyBorder="1" applyAlignment="1">
      <alignment horizontal="center" vertical="center"/>
    </xf>
    <xf numFmtId="1" fontId="5" fillId="6" borderId="118" xfId="1" applyNumberFormat="1" applyFont="1" applyFill="1" applyBorder="1" applyAlignment="1">
      <alignment horizontal="center" vertical="center"/>
    </xf>
    <xf numFmtId="0" fontId="6" fillId="0" borderId="119" xfId="0" applyFont="1" applyFill="1" applyBorder="1" applyAlignment="1">
      <alignment horizontal="center"/>
    </xf>
    <xf numFmtId="1" fontId="11" fillId="0" borderId="103" xfId="1" applyNumberFormat="1" applyFont="1" applyFill="1" applyBorder="1" applyAlignment="1">
      <alignment horizontal="center" vertical="center"/>
    </xf>
    <xf numFmtId="1" fontId="5" fillId="2" borderId="97" xfId="1" applyNumberFormat="1" applyFont="1" applyFill="1" applyBorder="1" applyAlignment="1">
      <alignment horizontal="center" vertical="center"/>
    </xf>
    <xf numFmtId="0" fontId="6" fillId="2" borderId="121" xfId="1" applyFont="1" applyFill="1" applyBorder="1" applyAlignment="1">
      <alignment horizontal="left" vertical="center" wrapText="1"/>
    </xf>
    <xf numFmtId="0" fontId="6" fillId="2" borderId="98" xfId="1" applyFont="1" applyFill="1" applyBorder="1" applyAlignment="1">
      <alignment horizontal="center" vertical="center" wrapText="1"/>
    </xf>
    <xf numFmtId="1" fontId="5" fillId="6" borderId="123" xfId="1" applyNumberFormat="1" applyFont="1" applyFill="1" applyBorder="1" applyAlignment="1">
      <alignment horizontal="center" vertical="center"/>
    </xf>
    <xf numFmtId="1" fontId="5" fillId="6" borderId="122" xfId="1" applyNumberFormat="1" applyFont="1" applyFill="1" applyBorder="1" applyAlignment="1">
      <alignment horizontal="center" vertical="center"/>
    </xf>
    <xf numFmtId="1" fontId="6" fillId="7" borderId="27" xfId="1" applyNumberFormat="1" applyFont="1" applyFill="1" applyBorder="1" applyAlignment="1">
      <alignment horizontal="center" vertical="center"/>
    </xf>
    <xf numFmtId="1" fontId="5" fillId="7" borderId="25" xfId="1" applyNumberFormat="1" applyFont="1" applyFill="1" applyBorder="1" applyAlignment="1">
      <alignment horizontal="center" vertical="center"/>
    </xf>
    <xf numFmtId="0" fontId="6" fillId="7" borderId="121" xfId="1" applyFont="1" applyFill="1" applyBorder="1" applyAlignment="1">
      <alignment horizontal="left" vertical="center" wrapText="1"/>
    </xf>
    <xf numFmtId="1" fontId="5" fillId="7" borderId="123" xfId="1" applyNumberFormat="1" applyFont="1" applyFill="1" applyBorder="1" applyAlignment="1">
      <alignment horizontal="center" vertical="center"/>
    </xf>
    <xf numFmtId="0" fontId="6" fillId="7" borderId="47" xfId="1" applyFont="1" applyFill="1" applyBorder="1" applyAlignment="1">
      <alignment horizontal="left" vertical="center" wrapText="1"/>
    </xf>
    <xf numFmtId="0" fontId="5" fillId="2" borderId="76" xfId="1" applyFont="1" applyFill="1" applyBorder="1"/>
    <xf numFmtId="0" fontId="5" fillId="2" borderId="76" xfId="1" applyFont="1" applyFill="1" applyBorder="1" applyAlignment="1">
      <alignment horizontal="center"/>
    </xf>
    <xf numFmtId="1" fontId="5" fillId="2" borderId="124" xfId="1" applyNumberFormat="1" applyFont="1" applyFill="1" applyBorder="1" applyAlignment="1">
      <alignment horizontal="center" vertical="center"/>
    </xf>
    <xf numFmtId="0" fontId="6" fillId="0" borderId="124" xfId="1" applyFont="1" applyFill="1" applyBorder="1" applyAlignment="1">
      <alignment horizontal="center" vertical="center" wrapText="1"/>
    </xf>
    <xf numFmtId="1" fontId="21" fillId="6" borderId="116" xfId="1" applyNumberFormat="1" applyFont="1" applyFill="1" applyBorder="1" applyAlignment="1">
      <alignment horizontal="center" vertical="center"/>
    </xf>
    <xf numFmtId="0" fontId="6" fillId="2" borderId="117" xfId="1" applyFont="1" applyFill="1" applyBorder="1" applyAlignment="1">
      <alignment horizontal="left" vertical="center" wrapText="1"/>
    </xf>
    <xf numFmtId="1" fontId="21" fillId="6" borderId="115" xfId="1" applyNumberFormat="1" applyFont="1" applyFill="1" applyBorder="1" applyAlignment="1">
      <alignment horizontal="center" vertical="center"/>
    </xf>
    <xf numFmtId="0" fontId="11" fillId="7" borderId="103" xfId="0" applyFont="1" applyFill="1" applyBorder="1" applyAlignment="1">
      <alignment horizontal="center" vertical="center"/>
    </xf>
    <xf numFmtId="0" fontId="6" fillId="7" borderId="103" xfId="0" applyFont="1" applyFill="1" applyBorder="1" applyAlignment="1">
      <alignment horizontal="center" vertical="center"/>
    </xf>
    <xf numFmtId="0" fontId="11" fillId="7" borderId="109" xfId="0" applyFont="1" applyFill="1" applyBorder="1" applyAlignment="1">
      <alignment horizontal="center" vertical="center"/>
    </xf>
    <xf numFmtId="0" fontId="11" fillId="7" borderId="117" xfId="0" applyFont="1" applyFill="1" applyBorder="1" applyAlignment="1">
      <alignment horizontal="center" vertical="center"/>
    </xf>
    <xf numFmtId="0" fontId="6" fillId="7" borderId="119" xfId="0" applyFont="1" applyFill="1" applyBorder="1" applyAlignment="1">
      <alignment horizontal="center" vertical="center"/>
    </xf>
    <xf numFmtId="0" fontId="6" fillId="7" borderId="120" xfId="0" applyFont="1" applyFill="1" applyBorder="1" applyAlignment="1">
      <alignment horizontal="center"/>
    </xf>
    <xf numFmtId="1" fontId="5" fillId="7" borderId="124" xfId="1" applyNumberFormat="1" applyFont="1" applyFill="1" applyBorder="1" applyAlignment="1">
      <alignment horizontal="center" vertical="center"/>
    </xf>
    <xf numFmtId="0" fontId="6" fillId="7" borderId="125" xfId="1" applyFont="1" applyFill="1" applyBorder="1" applyAlignment="1">
      <alignment horizontal="left" vertical="center" wrapText="1"/>
    </xf>
    <xf numFmtId="0" fontId="22" fillId="0" borderId="3" xfId="1" applyFont="1" applyBorder="1"/>
    <xf numFmtId="0" fontId="13" fillId="2" borderId="126" xfId="0" applyFont="1" applyFill="1" applyBorder="1" applyAlignment="1">
      <alignment vertical="top"/>
    </xf>
    <xf numFmtId="0" fontId="11" fillId="7" borderId="77" xfId="1" applyFont="1" applyFill="1" applyBorder="1" applyAlignment="1">
      <alignment horizontal="left" vertical="center" wrapText="1"/>
    </xf>
    <xf numFmtId="1" fontId="5" fillId="0" borderId="110" xfId="1" applyNumberFormat="1" applyFont="1" applyFill="1" applyBorder="1" applyAlignment="1">
      <alignment horizontal="center" vertical="center"/>
    </xf>
    <xf numFmtId="0" fontId="13" fillId="0" borderId="127" xfId="0" applyFont="1" applyBorder="1" applyAlignment="1">
      <alignment vertical="center" wrapText="1"/>
    </xf>
    <xf numFmtId="0" fontId="13" fillId="0" borderId="104" xfId="0" applyFont="1" applyBorder="1" applyAlignment="1">
      <alignment vertical="center" wrapText="1"/>
    </xf>
    <xf numFmtId="0" fontId="11" fillId="0" borderId="128" xfId="0" applyFont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1" fontId="6" fillId="0" borderId="129" xfId="1" applyNumberFormat="1" applyFont="1" applyFill="1" applyBorder="1" applyAlignment="1">
      <alignment horizontal="center" vertical="center"/>
    </xf>
    <xf numFmtId="1" fontId="5" fillId="6" borderId="130" xfId="1" applyNumberFormat="1" applyFont="1" applyFill="1" applyBorder="1" applyAlignment="1">
      <alignment horizontal="center" vertical="center"/>
    </xf>
    <xf numFmtId="0" fontId="11" fillId="0" borderId="131" xfId="0" applyFont="1" applyBorder="1" applyAlignment="1">
      <alignment horizontal="center" vertical="center"/>
    </xf>
    <xf numFmtId="0" fontId="6" fillId="0" borderId="132" xfId="0" applyFont="1" applyFill="1" applyBorder="1" applyAlignment="1">
      <alignment horizontal="center" vertical="center"/>
    </xf>
    <xf numFmtId="1" fontId="5" fillId="6" borderId="133" xfId="1" applyNumberFormat="1" applyFont="1" applyFill="1" applyBorder="1" applyAlignment="1">
      <alignment horizontal="center" vertical="center"/>
    </xf>
    <xf numFmtId="0" fontId="11" fillId="0" borderId="132" xfId="0" applyFont="1" applyBorder="1" applyAlignment="1">
      <alignment horizontal="center" vertical="center"/>
    </xf>
    <xf numFmtId="0" fontId="6" fillId="0" borderId="132" xfId="0" applyFont="1" applyBorder="1" applyAlignment="1">
      <alignment horizontal="center" vertical="center"/>
    </xf>
    <xf numFmtId="1" fontId="5" fillId="6" borderId="134" xfId="1" applyNumberFormat="1" applyFont="1" applyFill="1" applyBorder="1" applyAlignment="1">
      <alignment horizontal="center" vertical="center"/>
    </xf>
    <xf numFmtId="164" fontId="5" fillId="0" borderId="0" xfId="1" applyNumberFormat="1" applyFont="1" applyBorder="1" applyAlignment="1">
      <alignment horizontal="left"/>
    </xf>
    <xf numFmtId="0" fontId="5" fillId="0" borderId="136" xfId="1" applyFont="1" applyBorder="1" applyAlignment="1">
      <alignment horizontal="center"/>
    </xf>
    <xf numFmtId="0" fontId="5" fillId="0" borderId="24" xfId="1" applyFont="1" applyBorder="1" applyAlignment="1">
      <alignment horizontal="left"/>
    </xf>
    <xf numFmtId="164" fontId="5" fillId="0" borderId="136" xfId="1" applyNumberFormat="1" applyFont="1" applyBorder="1" applyAlignment="1">
      <alignment horizontal="left"/>
    </xf>
    <xf numFmtId="0" fontId="7" fillId="0" borderId="136" xfId="1" applyFont="1" applyBorder="1"/>
    <xf numFmtId="0" fontId="5" fillId="0" borderId="0" xfId="1" applyFont="1" applyBorder="1" applyAlignment="1">
      <alignment horizontal="center"/>
    </xf>
    <xf numFmtId="0" fontId="5" fillId="0" borderId="137" xfId="1" applyFont="1" applyFill="1" applyBorder="1" applyAlignment="1">
      <alignment horizontal="left"/>
    </xf>
    <xf numFmtId="0" fontId="5" fillId="0" borderId="54" xfId="1" applyFont="1" applyBorder="1" applyAlignment="1">
      <alignment horizontal="left" vertical="center" wrapText="1"/>
    </xf>
    <xf numFmtId="0" fontId="5" fillId="0" borderId="138" xfId="1" applyFont="1" applyBorder="1" applyAlignment="1">
      <alignment horizontal="center" vertical="center" wrapText="1"/>
    </xf>
    <xf numFmtId="0" fontId="5" fillId="0" borderId="135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74" xfId="1" applyFont="1" applyBorder="1" applyAlignment="1">
      <alignment horizontal="right"/>
    </xf>
    <xf numFmtId="164" fontId="5" fillId="0" borderId="135" xfId="1" applyNumberFormat="1" applyFont="1" applyBorder="1" applyAlignment="1">
      <alignment horizontal="left"/>
    </xf>
    <xf numFmtId="1" fontId="5" fillId="0" borderId="5" xfId="1" applyNumberFormat="1" applyFont="1" applyBorder="1"/>
    <xf numFmtId="2" fontId="5" fillId="0" borderId="5" xfId="1" applyNumberFormat="1" applyFont="1" applyBorder="1" applyAlignment="1">
      <alignment horizontal="center"/>
    </xf>
    <xf numFmtId="2" fontId="5" fillId="0" borderId="73" xfId="1" applyNumberFormat="1" applyFont="1" applyBorder="1" applyAlignment="1">
      <alignment horizontal="center"/>
    </xf>
    <xf numFmtId="164" fontId="5" fillId="0" borderId="139" xfId="1" applyNumberFormat="1" applyFont="1" applyBorder="1" applyAlignment="1">
      <alignment horizontal="left"/>
    </xf>
    <xf numFmtId="164" fontId="5" fillId="0" borderId="140" xfId="1" applyNumberFormat="1" applyFont="1" applyBorder="1" applyAlignment="1">
      <alignment horizontal="left"/>
    </xf>
    <xf numFmtId="2" fontId="5" fillId="0" borderId="141" xfId="1" applyNumberFormat="1" applyFont="1" applyBorder="1" applyAlignment="1">
      <alignment horizontal="center"/>
    </xf>
    <xf numFmtId="164" fontId="5" fillId="0" borderId="142" xfId="1" applyNumberFormat="1" applyFont="1" applyBorder="1" applyAlignment="1">
      <alignment horizontal="left"/>
    </xf>
    <xf numFmtId="2" fontId="5" fillId="0" borderId="143" xfId="1" applyNumberFormat="1" applyFont="1" applyBorder="1" applyAlignment="1">
      <alignment horizontal="center"/>
    </xf>
    <xf numFmtId="164" fontId="6" fillId="0" borderId="144" xfId="1" applyNumberFormat="1" applyFont="1" applyBorder="1" applyAlignment="1">
      <alignment horizontal="left"/>
    </xf>
    <xf numFmtId="164" fontId="5" fillId="0" borderId="145" xfId="1" applyNumberFormat="1" applyFont="1" applyBorder="1" applyAlignment="1">
      <alignment horizontal="left"/>
    </xf>
    <xf numFmtId="2" fontId="9" fillId="3" borderId="146" xfId="1" applyNumberFormat="1" applyFont="1" applyFill="1" applyBorder="1" applyAlignment="1">
      <alignment horizontal="center"/>
    </xf>
    <xf numFmtId="14" fontId="6" fillId="0" borderId="77" xfId="1" applyNumberFormat="1" applyFont="1" applyFill="1" applyBorder="1" applyAlignment="1">
      <alignment horizontal="left" vertical="center" wrapText="1"/>
    </xf>
    <xf numFmtId="0" fontId="6" fillId="8" borderId="111" xfId="0" applyFont="1" applyFill="1" applyBorder="1" applyAlignment="1">
      <alignment horizontal="center"/>
    </xf>
    <xf numFmtId="0" fontId="11" fillId="8" borderId="101" xfId="0" applyFont="1" applyFill="1" applyBorder="1" applyAlignment="1">
      <alignment horizontal="center" vertical="center"/>
    </xf>
    <xf numFmtId="0" fontId="6" fillId="9" borderId="52" xfId="0" applyFont="1" applyFill="1" applyBorder="1" applyAlignment="1">
      <alignment horizontal="center"/>
    </xf>
    <xf numFmtId="0" fontId="6" fillId="9" borderId="111" xfId="0" applyFont="1" applyFill="1" applyBorder="1" applyAlignment="1">
      <alignment horizontal="center"/>
    </xf>
    <xf numFmtId="0" fontId="6" fillId="9" borderId="132" xfId="0" applyFont="1" applyFill="1" applyBorder="1" applyAlignment="1">
      <alignment horizontal="center"/>
    </xf>
    <xf numFmtId="0" fontId="6" fillId="2" borderId="111" xfId="0" applyFont="1" applyFill="1" applyBorder="1" applyAlignment="1">
      <alignment horizontal="center"/>
    </xf>
    <xf numFmtId="0" fontId="6" fillId="2" borderId="52" xfId="0" applyFont="1" applyFill="1" applyBorder="1" applyAlignment="1">
      <alignment horizontal="center"/>
    </xf>
    <xf numFmtId="0" fontId="5" fillId="0" borderId="11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</cellXfs>
  <cellStyles count="2">
    <cellStyle name="Excel Built-in Normal" xfId="1"/>
    <cellStyle name="Normal" xfId="0" builtinId="0"/>
  </cellStyles>
  <dxfs count="215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CC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AG70"/>
  <sheetViews>
    <sheetView zoomScale="80" zoomScaleNormal="80" workbookViewId="0">
      <selection activeCell="K12" sqref="K12"/>
    </sheetView>
  </sheetViews>
  <sheetFormatPr defaultRowHeight="15" x14ac:dyDescent="0.25"/>
  <cols>
    <col min="1" max="1" width="3" style="108" customWidth="1"/>
    <col min="2" max="2" width="18.75" customWidth="1"/>
    <col min="3" max="3" width="12.875" bestFit="1" customWidth="1"/>
    <col min="4" max="5" width="7.125" customWidth="1"/>
    <col min="6" max="6" width="7.125" hidden="1" customWidth="1"/>
    <col min="7" max="9" width="7.125" customWidth="1"/>
    <col min="10" max="10" width="7.125" hidden="1" customWidth="1"/>
    <col min="11" max="13" width="7.125" customWidth="1"/>
    <col min="14" max="14" width="7.125" hidden="1" customWidth="1"/>
    <col min="15" max="15" width="7.125" customWidth="1"/>
    <col min="16" max="16" width="10.75" customWidth="1"/>
    <col min="17" max="17" width="11.625" customWidth="1"/>
    <col min="18" max="19" width="7.125" customWidth="1"/>
    <col min="20" max="20" width="7.125" hidden="1" customWidth="1"/>
    <col min="21" max="24" width="7.125" customWidth="1"/>
    <col min="25" max="25" width="7.125" hidden="1" customWidth="1"/>
    <col min="26" max="27" width="7.125" customWidth="1"/>
    <col min="28" max="28" width="39.625" customWidth="1"/>
    <col min="29" max="29" width="14.75" customWidth="1"/>
  </cols>
  <sheetData>
    <row r="1" spans="1:29" ht="44.25" customHeight="1" thickTop="1" thickBot="1" x14ac:dyDescent="0.4">
      <c r="A1" s="47" t="s">
        <v>107</v>
      </c>
      <c r="B1" s="329" t="s">
        <v>108</v>
      </c>
      <c r="C1" s="5"/>
      <c r="D1" s="358"/>
      <c r="E1" s="358"/>
      <c r="F1" s="358"/>
      <c r="G1" s="359"/>
      <c r="H1" s="48"/>
      <c r="I1" s="48"/>
      <c r="J1" s="48"/>
      <c r="K1" s="48"/>
      <c r="L1" s="48"/>
      <c r="M1" s="48"/>
      <c r="N1" s="48"/>
      <c r="O1" s="4"/>
      <c r="P1" s="3"/>
      <c r="Q1" s="4"/>
      <c r="R1" s="5"/>
      <c r="S1" s="5"/>
      <c r="T1" s="5"/>
      <c r="U1" s="6"/>
      <c r="V1" s="7"/>
      <c r="W1" s="7"/>
      <c r="X1" s="7"/>
      <c r="Y1" s="7"/>
      <c r="Z1" s="8"/>
      <c r="AA1" s="8"/>
      <c r="AB1" s="49"/>
      <c r="AC1" s="50"/>
    </row>
    <row r="2" spans="1:29" ht="15.75" customHeight="1" thickTop="1" x14ac:dyDescent="0.25">
      <c r="A2" s="51"/>
      <c r="B2" s="52"/>
      <c r="C2" s="354" t="s">
        <v>8</v>
      </c>
      <c r="D2" s="361" t="s">
        <v>23</v>
      </c>
      <c r="E2" s="362"/>
      <c r="F2" s="362"/>
      <c r="G2" s="363"/>
      <c r="H2" s="357" t="s">
        <v>24</v>
      </c>
      <c r="I2" s="9"/>
      <c r="J2" s="9"/>
      <c r="K2" s="13"/>
      <c r="L2" s="10" t="s">
        <v>25</v>
      </c>
      <c r="M2" s="12"/>
      <c r="N2" s="12"/>
      <c r="O2" s="53"/>
      <c r="P2" s="12" t="s">
        <v>169</v>
      </c>
      <c r="Q2" s="13"/>
      <c r="R2" s="12" t="s">
        <v>26</v>
      </c>
      <c r="S2" s="12"/>
      <c r="T2" s="12"/>
      <c r="U2" s="14"/>
      <c r="V2" s="12" t="s">
        <v>27</v>
      </c>
      <c r="W2" s="12"/>
      <c r="X2" s="12"/>
      <c r="Y2" s="12"/>
      <c r="Z2" s="11"/>
      <c r="AA2" s="54" t="s">
        <v>9</v>
      </c>
      <c r="AB2" s="55" t="s">
        <v>10</v>
      </c>
      <c r="AC2" s="56" t="s">
        <v>28</v>
      </c>
    </row>
    <row r="3" spans="1:29" ht="15.75" customHeight="1" x14ac:dyDescent="0.25">
      <c r="A3" s="41"/>
      <c r="B3" s="64"/>
      <c r="C3" s="355"/>
      <c r="D3" s="364"/>
      <c r="E3" s="345"/>
      <c r="F3" s="345"/>
      <c r="G3" s="365"/>
      <c r="H3" s="345" t="s">
        <v>171</v>
      </c>
      <c r="I3" s="345"/>
      <c r="J3" s="345"/>
      <c r="K3" s="346"/>
      <c r="L3" s="347"/>
      <c r="M3" s="58"/>
      <c r="N3" s="58"/>
      <c r="O3" s="348"/>
      <c r="P3" s="58" t="s">
        <v>170</v>
      </c>
      <c r="Q3" s="346"/>
      <c r="R3" s="58"/>
      <c r="S3" s="58"/>
      <c r="T3" s="58"/>
      <c r="U3" s="349"/>
      <c r="V3" s="58"/>
      <c r="W3" s="58"/>
      <c r="X3" s="58"/>
      <c r="Y3" s="58"/>
      <c r="Z3" s="350"/>
      <c r="AA3" s="351"/>
      <c r="AB3" s="352"/>
      <c r="AC3" s="353"/>
    </row>
    <row r="4" spans="1:29" ht="15.75" customHeight="1" thickBot="1" x14ac:dyDescent="0.3">
      <c r="A4" s="41"/>
      <c r="B4" s="57"/>
      <c r="C4" s="356" t="s">
        <v>29</v>
      </c>
      <c r="D4" s="366" t="s">
        <v>30</v>
      </c>
      <c r="E4" s="367"/>
      <c r="F4" s="367"/>
      <c r="G4" s="368" t="s">
        <v>31</v>
      </c>
      <c r="H4" s="145" t="s">
        <v>32</v>
      </c>
      <c r="I4" s="15"/>
      <c r="J4" s="15"/>
      <c r="K4" s="16" t="s">
        <v>33</v>
      </c>
      <c r="L4" s="17" t="s">
        <v>34</v>
      </c>
      <c r="M4" s="58"/>
      <c r="N4" s="58"/>
      <c r="O4" s="16" t="s">
        <v>35</v>
      </c>
      <c r="P4" s="18" t="s">
        <v>36</v>
      </c>
      <c r="Q4" s="16" t="s">
        <v>37</v>
      </c>
      <c r="R4" s="19" t="s">
        <v>38</v>
      </c>
      <c r="S4" s="18"/>
      <c r="T4" s="18"/>
      <c r="U4" s="16" t="s">
        <v>39</v>
      </c>
      <c r="V4" s="20" t="s">
        <v>40</v>
      </c>
      <c r="W4" s="20"/>
      <c r="X4" s="21"/>
      <c r="Y4" s="21"/>
      <c r="Z4" s="59" t="s">
        <v>11</v>
      </c>
      <c r="AA4" s="60"/>
      <c r="AB4" s="61"/>
      <c r="AC4" s="62"/>
    </row>
    <row r="5" spans="1:29" ht="15.75" customHeight="1" thickBot="1" x14ac:dyDescent="0.3">
      <c r="A5" s="63"/>
      <c r="B5" s="64"/>
      <c r="C5" s="22" t="s">
        <v>0</v>
      </c>
      <c r="D5" s="23" t="s">
        <v>96</v>
      </c>
      <c r="E5" s="23"/>
      <c r="F5" s="23"/>
      <c r="G5" s="360"/>
      <c r="H5" s="65" t="s">
        <v>41</v>
      </c>
      <c r="I5" s="23"/>
      <c r="J5" s="23"/>
      <c r="K5" s="25"/>
      <c r="L5" s="66" t="s">
        <v>106</v>
      </c>
      <c r="M5" s="27"/>
      <c r="N5" s="27"/>
      <c r="O5" s="67"/>
      <c r="P5" s="66" t="s">
        <v>1</v>
      </c>
      <c r="Q5" s="25"/>
      <c r="R5" s="24" t="s">
        <v>96</v>
      </c>
      <c r="S5" s="24"/>
      <c r="T5" s="24"/>
      <c r="U5" s="26"/>
      <c r="V5" s="24" t="s">
        <v>12</v>
      </c>
      <c r="W5" s="24"/>
      <c r="X5" s="24"/>
      <c r="Y5" s="24"/>
      <c r="Z5" s="24"/>
      <c r="AA5" s="239"/>
      <c r="AB5" s="68"/>
      <c r="AC5" s="69"/>
    </row>
    <row r="6" spans="1:29" ht="15.75" customHeight="1" thickBot="1" x14ac:dyDescent="0.3">
      <c r="A6" s="63"/>
      <c r="B6" s="64"/>
      <c r="C6" s="27" t="s">
        <v>2</v>
      </c>
      <c r="D6" s="28">
        <v>0.5</v>
      </c>
      <c r="E6" s="29">
        <v>0.5</v>
      </c>
      <c r="F6" s="29" t="s">
        <v>13</v>
      </c>
      <c r="G6" s="30">
        <v>1</v>
      </c>
      <c r="H6" s="28">
        <v>0.5</v>
      </c>
      <c r="I6" s="29">
        <v>0.5</v>
      </c>
      <c r="J6" s="29" t="s">
        <v>13</v>
      </c>
      <c r="K6" s="70">
        <v>1</v>
      </c>
      <c r="L6" s="28">
        <v>0.5</v>
      </c>
      <c r="M6" s="28">
        <v>0.5</v>
      </c>
      <c r="N6" s="29" t="s">
        <v>13</v>
      </c>
      <c r="O6" s="30">
        <v>1</v>
      </c>
      <c r="P6" s="28">
        <v>1</v>
      </c>
      <c r="Q6" s="30">
        <v>1</v>
      </c>
      <c r="R6" s="28">
        <v>0.5</v>
      </c>
      <c r="S6" s="29">
        <v>0.5</v>
      </c>
      <c r="T6" s="29" t="s">
        <v>13</v>
      </c>
      <c r="U6" s="30">
        <v>1</v>
      </c>
      <c r="V6" s="28">
        <v>0.2</v>
      </c>
      <c r="W6" s="28">
        <v>0.4</v>
      </c>
      <c r="X6" s="28">
        <v>0.4</v>
      </c>
      <c r="Y6" s="29" t="s">
        <v>13</v>
      </c>
      <c r="Z6" s="71" t="s">
        <v>14</v>
      </c>
      <c r="AA6" s="240"/>
      <c r="AB6" s="68"/>
      <c r="AC6" s="69"/>
    </row>
    <row r="7" spans="1:29" ht="15.75" customHeight="1" thickBot="1" x14ac:dyDescent="0.3">
      <c r="A7" s="63"/>
      <c r="B7" s="72"/>
      <c r="C7" s="73" t="s">
        <v>15</v>
      </c>
      <c r="D7" s="32">
        <v>10</v>
      </c>
      <c r="E7" s="31">
        <v>10</v>
      </c>
      <c r="F7" s="31"/>
      <c r="G7" s="33">
        <f>SUM(D7+E7)</f>
        <v>20</v>
      </c>
      <c r="H7" s="32">
        <v>10</v>
      </c>
      <c r="I7" s="31">
        <v>10</v>
      </c>
      <c r="J7" s="31"/>
      <c r="K7" s="74">
        <f>SUM(H7+I7)</f>
        <v>20</v>
      </c>
      <c r="L7" s="32">
        <v>10</v>
      </c>
      <c r="M7" s="32">
        <v>10</v>
      </c>
      <c r="N7" s="31"/>
      <c r="O7" s="34">
        <f>SUM(L7+M7)</f>
        <v>20</v>
      </c>
      <c r="P7" s="32">
        <v>20</v>
      </c>
      <c r="Q7" s="33">
        <v>20</v>
      </c>
      <c r="R7" s="32">
        <v>10</v>
      </c>
      <c r="S7" s="31">
        <v>10</v>
      </c>
      <c r="T7" s="31"/>
      <c r="U7" s="74">
        <v>20</v>
      </c>
      <c r="V7" s="35">
        <v>4</v>
      </c>
      <c r="W7" s="35">
        <v>8</v>
      </c>
      <c r="X7" s="35">
        <v>8</v>
      </c>
      <c r="Y7" s="31"/>
      <c r="Z7" s="75">
        <f>SUM(V7+X7)</f>
        <v>12</v>
      </c>
      <c r="AA7" s="76"/>
      <c r="AB7" s="68"/>
      <c r="AC7" s="77"/>
    </row>
    <row r="8" spans="1:29" ht="15.75" customHeight="1" thickBot="1" x14ac:dyDescent="0.25">
      <c r="A8" s="78"/>
      <c r="B8" s="79"/>
      <c r="C8" s="36"/>
      <c r="D8" s="37" t="s">
        <v>21</v>
      </c>
      <c r="E8" s="37" t="s">
        <v>19</v>
      </c>
      <c r="F8" s="37"/>
      <c r="G8" s="39" t="s">
        <v>18</v>
      </c>
      <c r="H8" s="37" t="s">
        <v>16</v>
      </c>
      <c r="I8" s="37" t="s">
        <v>17</v>
      </c>
      <c r="J8" s="37"/>
      <c r="K8" s="38" t="s">
        <v>18</v>
      </c>
      <c r="L8" s="37" t="s">
        <v>16</v>
      </c>
      <c r="M8" s="37" t="s">
        <v>17</v>
      </c>
      <c r="N8" s="37"/>
      <c r="O8" s="38" t="s">
        <v>18</v>
      </c>
      <c r="P8" s="37" t="s">
        <v>20</v>
      </c>
      <c r="Q8" s="39" t="s">
        <v>42</v>
      </c>
      <c r="R8" s="37" t="s">
        <v>43</v>
      </c>
      <c r="S8" s="37" t="s">
        <v>22</v>
      </c>
      <c r="T8" s="37"/>
      <c r="U8" s="38" t="s">
        <v>44</v>
      </c>
      <c r="V8" s="40" t="s">
        <v>45</v>
      </c>
      <c r="W8" s="40" t="s">
        <v>46</v>
      </c>
      <c r="X8" s="40" t="s">
        <v>47</v>
      </c>
      <c r="Y8" s="37"/>
      <c r="Z8" s="80" t="s">
        <v>42</v>
      </c>
      <c r="AA8" s="81"/>
      <c r="AB8" s="82"/>
      <c r="AC8" s="83"/>
    </row>
    <row r="9" spans="1:29" ht="15.75" customHeight="1" thickBot="1" x14ac:dyDescent="0.25">
      <c r="A9" s="41"/>
      <c r="B9" s="42" t="s">
        <v>48</v>
      </c>
      <c r="C9" s="42"/>
      <c r="D9" s="84"/>
      <c r="E9" s="84"/>
      <c r="F9" s="84"/>
      <c r="G9" s="277"/>
      <c r="H9" s="84"/>
      <c r="I9" s="84"/>
      <c r="J9" s="84"/>
      <c r="K9" s="277"/>
      <c r="L9" s="84"/>
      <c r="M9" s="84"/>
      <c r="N9" s="84"/>
      <c r="O9" s="277"/>
      <c r="P9" s="84"/>
      <c r="Q9" s="277"/>
      <c r="R9" s="84"/>
      <c r="S9" s="84"/>
      <c r="T9" s="84"/>
      <c r="U9" s="277"/>
      <c r="V9" s="84"/>
      <c r="W9" s="84"/>
      <c r="X9" s="84"/>
      <c r="Y9" s="84"/>
      <c r="Z9" s="85"/>
      <c r="AA9" s="85"/>
      <c r="AB9" s="86"/>
      <c r="AC9" s="87"/>
    </row>
    <row r="10" spans="1:29" ht="15.75" customHeight="1" x14ac:dyDescent="0.2">
      <c r="A10" s="41">
        <v>1</v>
      </c>
      <c r="B10" s="234" t="s">
        <v>119</v>
      </c>
      <c r="C10" s="234" t="s">
        <v>120</v>
      </c>
      <c r="D10" s="88"/>
      <c r="E10" s="95"/>
      <c r="F10" s="114"/>
      <c r="G10" s="288">
        <f t="shared" ref="G10:G17" si="0">AVERAGE((D10*0.5)+(E10*0.5))</f>
        <v>0</v>
      </c>
      <c r="H10" s="260">
        <v>50</v>
      </c>
      <c r="I10" s="95">
        <v>40</v>
      </c>
      <c r="J10" s="114"/>
      <c r="K10" s="288">
        <f t="shared" ref="K10:K17" si="1">AVERAGE((H10*0.5)+(I10*0.5))</f>
        <v>45</v>
      </c>
      <c r="L10" s="260">
        <v>66</v>
      </c>
      <c r="M10" s="95">
        <v>40</v>
      </c>
      <c r="N10" s="114"/>
      <c r="O10" s="288">
        <f t="shared" ref="O10:O17" si="2">AVERAGE((L10*0.5)+(M10*0.5))</f>
        <v>53</v>
      </c>
      <c r="P10" s="373"/>
      <c r="Q10" s="288">
        <f t="shared" ref="Q10:Q17" si="3">AVERAGE((P10*1))</f>
        <v>0</v>
      </c>
      <c r="R10" s="260">
        <v>18</v>
      </c>
      <c r="S10" s="95"/>
      <c r="T10" s="114"/>
      <c r="U10" s="279">
        <f t="shared" ref="U10:U17" si="4">AVERAGE((R10*0.5)+(S10*0.5))</f>
        <v>9</v>
      </c>
      <c r="V10" s="260">
        <v>50</v>
      </c>
      <c r="W10" s="119">
        <v>46</v>
      </c>
      <c r="X10" s="95">
        <v>45</v>
      </c>
      <c r="Y10" s="114"/>
      <c r="Z10" s="115">
        <f t="shared" ref="Z10" si="5">SUM((V10*0.2)+(W10*0.4)+(X10*0.4))</f>
        <v>46.400000000000006</v>
      </c>
      <c r="AA10" s="97"/>
      <c r="AB10" s="249" t="s">
        <v>174</v>
      </c>
      <c r="AC10" s="96"/>
    </row>
    <row r="11" spans="1:29" ht="15.75" customHeight="1" x14ac:dyDescent="0.2">
      <c r="A11" s="41">
        <v>2</v>
      </c>
      <c r="B11" s="228" t="s">
        <v>65</v>
      </c>
      <c r="C11" s="228" t="s">
        <v>121</v>
      </c>
      <c r="D11" s="126"/>
      <c r="E11" s="127"/>
      <c r="F11" s="251"/>
      <c r="G11" s="289"/>
      <c r="H11" s="276">
        <v>65</v>
      </c>
      <c r="I11" s="127"/>
      <c r="J11" s="251"/>
      <c r="K11" s="289"/>
      <c r="L11" s="276"/>
      <c r="M11" s="127"/>
      <c r="N11" s="251"/>
      <c r="O11" s="289"/>
      <c r="P11" s="287"/>
      <c r="Q11" s="289"/>
      <c r="R11" s="276"/>
      <c r="S11" s="127"/>
      <c r="T11" s="251"/>
      <c r="U11" s="280"/>
      <c r="V11" s="276"/>
      <c r="W11" s="126"/>
      <c r="X11" s="127"/>
      <c r="Y11" s="251"/>
      <c r="Z11" s="252"/>
      <c r="AA11" s="254"/>
      <c r="AB11" s="255" t="s">
        <v>136</v>
      </c>
      <c r="AC11" s="118"/>
    </row>
    <row r="12" spans="1:29" ht="15.75" customHeight="1" x14ac:dyDescent="0.2">
      <c r="A12" s="41">
        <v>3</v>
      </c>
      <c r="B12" s="94" t="s">
        <v>122</v>
      </c>
      <c r="C12" s="94" t="s">
        <v>123</v>
      </c>
      <c r="D12" s="88"/>
      <c r="E12" s="95"/>
      <c r="F12" s="114"/>
      <c r="G12" s="290">
        <f t="shared" si="0"/>
        <v>0</v>
      </c>
      <c r="H12" s="260">
        <v>88</v>
      </c>
      <c r="I12" s="95">
        <v>70</v>
      </c>
      <c r="J12" s="114"/>
      <c r="K12" s="290">
        <f t="shared" si="1"/>
        <v>79</v>
      </c>
      <c r="L12" s="260">
        <v>85</v>
      </c>
      <c r="M12" s="95">
        <v>81</v>
      </c>
      <c r="N12" s="114"/>
      <c r="O12" s="290">
        <f t="shared" si="2"/>
        <v>83</v>
      </c>
      <c r="P12" s="375">
        <v>77</v>
      </c>
      <c r="Q12" s="290">
        <f t="shared" si="3"/>
        <v>77</v>
      </c>
      <c r="R12" s="260">
        <v>86</v>
      </c>
      <c r="S12" s="95"/>
      <c r="T12" s="114"/>
      <c r="U12" s="281">
        <f t="shared" si="4"/>
        <v>43</v>
      </c>
      <c r="V12" s="260">
        <v>85</v>
      </c>
      <c r="W12" s="88">
        <v>94</v>
      </c>
      <c r="X12" s="89">
        <v>95</v>
      </c>
      <c r="Y12" s="90"/>
      <c r="Z12" s="91">
        <f t="shared" ref="Z12:Z16" si="6">SUM((V12*0.2)+(W12*0.4)+(X12*0.4))</f>
        <v>92.6</v>
      </c>
      <c r="AA12" s="246"/>
      <c r="AB12" s="250" t="s">
        <v>176</v>
      </c>
      <c r="AC12" s="247"/>
    </row>
    <row r="13" spans="1:29" ht="15.75" customHeight="1" x14ac:dyDescent="0.2">
      <c r="A13" s="41">
        <v>4</v>
      </c>
      <c r="B13" s="228" t="s">
        <v>124</v>
      </c>
      <c r="C13" s="228" t="s">
        <v>125</v>
      </c>
      <c r="D13" s="126"/>
      <c r="E13" s="127"/>
      <c r="F13" s="251"/>
      <c r="G13" s="289"/>
      <c r="H13" s="260">
        <v>63</v>
      </c>
      <c r="I13" s="95">
        <v>50</v>
      </c>
      <c r="J13" s="114"/>
      <c r="K13" s="290">
        <f t="shared" ref="K13" si="7">AVERAGE((H13*0.5)+(I13*0.5))</f>
        <v>56.5</v>
      </c>
      <c r="L13" s="260">
        <v>64</v>
      </c>
      <c r="M13" s="95">
        <v>59</v>
      </c>
      <c r="N13" s="114"/>
      <c r="O13" s="290">
        <f t="shared" ref="O13" si="8">AVERAGE((L13*0.5)+(M13*0.5))</f>
        <v>61.5</v>
      </c>
      <c r="P13" s="287"/>
      <c r="Q13" s="289"/>
      <c r="R13" s="276"/>
      <c r="S13" s="127"/>
      <c r="T13" s="251"/>
      <c r="U13" s="280"/>
      <c r="V13" s="276"/>
      <c r="W13" s="126"/>
      <c r="X13" s="127"/>
      <c r="Y13" s="251"/>
      <c r="Z13" s="252"/>
      <c r="AA13" s="256"/>
      <c r="AB13" s="255" t="s">
        <v>137</v>
      </c>
      <c r="AC13" s="247"/>
    </row>
    <row r="14" spans="1:29" ht="15.75" customHeight="1" x14ac:dyDescent="0.2">
      <c r="A14" s="41">
        <v>5</v>
      </c>
      <c r="B14" s="94" t="s">
        <v>126</v>
      </c>
      <c r="C14" s="94" t="s">
        <v>127</v>
      </c>
      <c r="D14" s="88"/>
      <c r="E14" s="95"/>
      <c r="F14" s="114"/>
      <c r="G14" s="290">
        <f t="shared" si="0"/>
        <v>0</v>
      </c>
      <c r="H14" s="260">
        <v>50</v>
      </c>
      <c r="I14" s="95">
        <v>42</v>
      </c>
      <c r="J14" s="114"/>
      <c r="K14" s="290">
        <f t="shared" si="1"/>
        <v>46</v>
      </c>
      <c r="L14" s="260">
        <v>35</v>
      </c>
      <c r="M14" s="95">
        <v>26</v>
      </c>
      <c r="N14" s="114"/>
      <c r="O14" s="290">
        <f t="shared" si="2"/>
        <v>30.5</v>
      </c>
      <c r="P14" s="286">
        <v>46</v>
      </c>
      <c r="Q14" s="290">
        <f t="shared" si="3"/>
        <v>46</v>
      </c>
      <c r="R14" s="260">
        <v>12</v>
      </c>
      <c r="S14" s="95"/>
      <c r="T14" s="114"/>
      <c r="U14" s="281">
        <f t="shared" si="4"/>
        <v>6</v>
      </c>
      <c r="V14" s="260">
        <v>0</v>
      </c>
      <c r="W14" s="88">
        <v>18</v>
      </c>
      <c r="X14" s="89">
        <v>25</v>
      </c>
      <c r="Y14" s="90"/>
      <c r="Z14" s="91">
        <f t="shared" si="6"/>
        <v>17.2</v>
      </c>
      <c r="AA14" s="246"/>
      <c r="AB14" s="250"/>
      <c r="AC14" s="247"/>
    </row>
    <row r="15" spans="1:29" ht="25.5" x14ac:dyDescent="0.2">
      <c r="A15" s="41">
        <v>6</v>
      </c>
      <c r="B15" s="94" t="s">
        <v>128</v>
      </c>
      <c r="C15" s="248" t="s">
        <v>129</v>
      </c>
      <c r="D15" s="88"/>
      <c r="E15" s="95"/>
      <c r="F15" s="114"/>
      <c r="G15" s="290">
        <f t="shared" si="0"/>
        <v>0</v>
      </c>
      <c r="H15" s="260">
        <v>71</v>
      </c>
      <c r="I15" s="95">
        <v>74</v>
      </c>
      <c r="J15" s="114"/>
      <c r="K15" s="290">
        <f t="shared" si="1"/>
        <v>72.5</v>
      </c>
      <c r="L15" s="260">
        <v>83</v>
      </c>
      <c r="M15" s="95">
        <v>87</v>
      </c>
      <c r="N15" s="114"/>
      <c r="O15" s="290">
        <f t="shared" si="2"/>
        <v>85</v>
      </c>
      <c r="P15" s="286">
        <v>83</v>
      </c>
      <c r="Q15" s="290">
        <f t="shared" si="3"/>
        <v>83</v>
      </c>
      <c r="R15" s="260">
        <v>87</v>
      </c>
      <c r="S15" s="95"/>
      <c r="T15" s="114"/>
      <c r="U15" s="281">
        <f t="shared" si="4"/>
        <v>43.5</v>
      </c>
      <c r="V15" s="260">
        <v>87</v>
      </c>
      <c r="W15" s="88">
        <v>100</v>
      </c>
      <c r="X15" s="89">
        <v>89</v>
      </c>
      <c r="Y15" s="90"/>
      <c r="Z15" s="91">
        <f t="shared" si="6"/>
        <v>93</v>
      </c>
      <c r="AA15" s="246"/>
      <c r="AB15" s="250"/>
      <c r="AC15" s="247"/>
    </row>
    <row r="16" spans="1:29" ht="15.75" customHeight="1" x14ac:dyDescent="0.2">
      <c r="A16" s="41">
        <v>7</v>
      </c>
      <c r="B16" s="94" t="s">
        <v>130</v>
      </c>
      <c r="C16" s="94" t="s">
        <v>131</v>
      </c>
      <c r="D16" s="88"/>
      <c r="E16" s="95"/>
      <c r="F16" s="114"/>
      <c r="G16" s="290">
        <f t="shared" si="0"/>
        <v>0</v>
      </c>
      <c r="H16" s="260"/>
      <c r="I16" s="95"/>
      <c r="J16" s="114"/>
      <c r="K16" s="290">
        <f t="shared" si="1"/>
        <v>0</v>
      </c>
      <c r="L16" s="260">
        <v>24</v>
      </c>
      <c r="M16" s="95">
        <v>52</v>
      </c>
      <c r="N16" s="114"/>
      <c r="O16" s="290">
        <f t="shared" si="2"/>
        <v>38</v>
      </c>
      <c r="P16" s="286">
        <v>43</v>
      </c>
      <c r="Q16" s="290">
        <f t="shared" si="3"/>
        <v>43</v>
      </c>
      <c r="R16" s="260">
        <v>53</v>
      </c>
      <c r="S16" s="95"/>
      <c r="T16" s="114"/>
      <c r="U16" s="281">
        <f t="shared" si="4"/>
        <v>26.5</v>
      </c>
      <c r="V16" s="260">
        <v>45</v>
      </c>
      <c r="W16" s="88">
        <v>29</v>
      </c>
      <c r="X16" s="89">
        <v>35</v>
      </c>
      <c r="Y16" s="90"/>
      <c r="Z16" s="91">
        <f t="shared" si="6"/>
        <v>34.6</v>
      </c>
      <c r="AA16" s="246" t="s">
        <v>179</v>
      </c>
      <c r="AB16" s="250"/>
      <c r="AC16" s="247"/>
    </row>
    <row r="17" spans="1:29" ht="15.75" customHeight="1" thickBot="1" x14ac:dyDescent="0.25">
      <c r="A17" s="41">
        <v>8</v>
      </c>
      <c r="B17" s="94" t="s">
        <v>132</v>
      </c>
      <c r="C17" s="94" t="s">
        <v>133</v>
      </c>
      <c r="D17" s="88"/>
      <c r="E17" s="95"/>
      <c r="F17" s="114"/>
      <c r="G17" s="290">
        <f t="shared" si="0"/>
        <v>0</v>
      </c>
      <c r="H17" s="260">
        <v>77</v>
      </c>
      <c r="I17" s="95">
        <v>56</v>
      </c>
      <c r="J17" s="114"/>
      <c r="K17" s="290">
        <f t="shared" si="1"/>
        <v>66.5</v>
      </c>
      <c r="L17" s="260">
        <v>68</v>
      </c>
      <c r="M17" s="95">
        <v>54</v>
      </c>
      <c r="N17" s="114"/>
      <c r="O17" s="290">
        <f t="shared" si="2"/>
        <v>61</v>
      </c>
      <c r="P17" s="286">
        <v>62</v>
      </c>
      <c r="Q17" s="290">
        <f t="shared" si="3"/>
        <v>62</v>
      </c>
      <c r="R17" s="260">
        <v>38</v>
      </c>
      <c r="S17" s="95"/>
      <c r="T17" s="114"/>
      <c r="U17" s="281">
        <f t="shared" si="4"/>
        <v>19</v>
      </c>
      <c r="V17" s="260">
        <v>70</v>
      </c>
      <c r="W17" s="88">
        <v>54</v>
      </c>
      <c r="X17" s="89">
        <v>59</v>
      </c>
      <c r="Y17" s="120"/>
      <c r="Z17" s="121">
        <f t="shared" ref="Z17:Z40" si="9">SUM((V17*0.2)+(W17*0.4)+(X17*0.4))</f>
        <v>59.2</v>
      </c>
      <c r="AA17" s="117"/>
      <c r="AB17" s="250"/>
      <c r="AC17" s="118"/>
    </row>
    <row r="18" spans="1:29" ht="15.75" customHeight="1" thickBot="1" x14ac:dyDescent="0.25">
      <c r="A18" s="41">
        <v>9</v>
      </c>
      <c r="B18" s="234" t="s">
        <v>134</v>
      </c>
      <c r="C18" s="234" t="s">
        <v>135</v>
      </c>
      <c r="D18" s="88">
        <v>43</v>
      </c>
      <c r="E18" s="95">
        <v>44</v>
      </c>
      <c r="F18" s="114"/>
      <c r="G18" s="290">
        <f t="shared" ref="G18" si="10">AVERAGE((D18*0.5)+(E18*0.5))</f>
        <v>43.5</v>
      </c>
      <c r="H18" s="260">
        <v>60</v>
      </c>
      <c r="I18" s="95">
        <v>54</v>
      </c>
      <c r="J18" s="114"/>
      <c r="K18" s="290">
        <f t="shared" ref="K18" si="11">AVERAGE((H18*0.5)+(I18*0.5))</f>
        <v>57</v>
      </c>
      <c r="L18" s="260">
        <v>60</v>
      </c>
      <c r="M18" s="95">
        <v>43</v>
      </c>
      <c r="N18" s="114"/>
      <c r="O18" s="290">
        <f t="shared" ref="O18" si="12">AVERAGE((L18*0.5)+(M18*0.5))</f>
        <v>51.5</v>
      </c>
      <c r="P18" s="370">
        <v>41</v>
      </c>
      <c r="Q18" s="290">
        <f t="shared" ref="Q18" si="13">AVERAGE((P18*1))</f>
        <v>41</v>
      </c>
      <c r="R18" s="371"/>
      <c r="S18" s="242"/>
      <c r="T18" s="114"/>
      <c r="U18" s="281">
        <f t="shared" ref="U18" si="14">AVERAGE((R18*0.5)+(S18*0.5))</f>
        <v>0</v>
      </c>
      <c r="V18" s="371">
        <v>70</v>
      </c>
      <c r="W18" s="241">
        <v>0</v>
      </c>
      <c r="X18" s="242">
        <v>28</v>
      </c>
      <c r="Y18" s="120"/>
      <c r="Z18" s="121">
        <f t="shared" ref="Z18" si="15">SUM((V18*0.2)+(W18*0.4)+(X18*0.4))</f>
        <v>25.200000000000003</v>
      </c>
      <c r="AA18" s="117" t="s">
        <v>179</v>
      </c>
      <c r="AB18" s="319" t="s">
        <v>140</v>
      </c>
      <c r="AC18" s="96"/>
    </row>
    <row r="19" spans="1:29" ht="15.75" customHeight="1" thickBot="1" x14ac:dyDescent="0.25">
      <c r="A19" s="41"/>
      <c r="B19" s="42" t="s">
        <v>53</v>
      </c>
      <c r="C19" s="42"/>
      <c r="D19" s="84"/>
      <c r="E19" s="84"/>
      <c r="F19" s="84"/>
      <c r="G19" s="270"/>
      <c r="H19" s="99"/>
      <c r="I19" s="84"/>
      <c r="J19" s="84"/>
      <c r="K19" s="278"/>
      <c r="L19" s="84"/>
      <c r="M19" s="84"/>
      <c r="N19" s="84"/>
      <c r="O19" s="278"/>
      <c r="P19" s="84"/>
      <c r="Q19" s="278"/>
      <c r="R19" s="84"/>
      <c r="S19" s="84"/>
      <c r="T19" s="84"/>
      <c r="U19" s="278"/>
      <c r="V19" s="84"/>
      <c r="W19" s="84"/>
      <c r="X19" s="84"/>
      <c r="Y19" s="84"/>
      <c r="Z19" s="98"/>
      <c r="AA19" s="85"/>
      <c r="AB19" s="86"/>
      <c r="AC19" s="87"/>
    </row>
    <row r="20" spans="1:29" ht="15.75" customHeight="1" x14ac:dyDescent="0.2">
      <c r="A20" s="41">
        <v>10</v>
      </c>
      <c r="B20" s="94" t="s">
        <v>141</v>
      </c>
      <c r="C20" s="94" t="s">
        <v>142</v>
      </c>
      <c r="D20" s="88"/>
      <c r="E20" s="95"/>
      <c r="F20" s="114"/>
      <c r="G20" s="288">
        <f t="shared" ref="G20:G31" si="16">AVERAGE((D20*0.5)+(E20*0.5))</f>
        <v>0</v>
      </c>
      <c r="H20" s="260">
        <v>67</v>
      </c>
      <c r="I20" s="95">
        <v>42</v>
      </c>
      <c r="J20" s="114"/>
      <c r="K20" s="115">
        <f t="shared" ref="K20:K31" si="17">AVERAGE((H20*0.5)+(I20*0.5))</f>
        <v>54.5</v>
      </c>
      <c r="L20" s="88">
        <v>58</v>
      </c>
      <c r="M20" s="95">
        <v>46</v>
      </c>
      <c r="N20" s="114"/>
      <c r="O20" s="115">
        <f t="shared" ref="O20:O31" si="18">AVERAGE((L20*0.5)+(M20*0.5))</f>
        <v>52</v>
      </c>
      <c r="P20" s="116">
        <v>51</v>
      </c>
      <c r="Q20" s="115">
        <f t="shared" ref="Q20:Q31" si="19">AVERAGE((P20*1))</f>
        <v>51</v>
      </c>
      <c r="R20" s="88">
        <v>53</v>
      </c>
      <c r="S20" s="95"/>
      <c r="T20" s="114"/>
      <c r="U20" s="115">
        <f t="shared" ref="U20:U31" si="20">AVERAGE((R20*0.5)+(S20*0.5))</f>
        <v>26.5</v>
      </c>
      <c r="V20" s="88">
        <v>73</v>
      </c>
      <c r="W20" s="88">
        <v>30</v>
      </c>
      <c r="X20" s="89">
        <v>54</v>
      </c>
      <c r="Y20" s="90"/>
      <c r="Z20" s="91">
        <f t="shared" si="9"/>
        <v>48.2</v>
      </c>
      <c r="AA20" s="45"/>
      <c r="AB20" s="111"/>
      <c r="AC20" s="123"/>
    </row>
    <row r="21" spans="1:29" ht="15.75" customHeight="1" x14ac:dyDescent="0.2">
      <c r="A21" s="41">
        <v>11</v>
      </c>
      <c r="B21" s="234" t="s">
        <v>143</v>
      </c>
      <c r="C21" s="234" t="s">
        <v>144</v>
      </c>
      <c r="D21" s="88"/>
      <c r="E21" s="95"/>
      <c r="F21" s="114"/>
      <c r="G21" s="307">
        <f t="shared" si="16"/>
        <v>0</v>
      </c>
      <c r="H21" s="260">
        <v>69</v>
      </c>
      <c r="I21" s="95">
        <v>65</v>
      </c>
      <c r="J21" s="114"/>
      <c r="K21" s="115">
        <f t="shared" si="17"/>
        <v>67</v>
      </c>
      <c r="L21" s="88">
        <v>79</v>
      </c>
      <c r="M21" s="95">
        <v>89</v>
      </c>
      <c r="N21" s="114"/>
      <c r="O21" s="115">
        <f t="shared" si="18"/>
        <v>84</v>
      </c>
      <c r="P21" s="116">
        <v>62</v>
      </c>
      <c r="Q21" s="115">
        <f t="shared" si="19"/>
        <v>62</v>
      </c>
      <c r="R21" s="88">
        <v>66</v>
      </c>
      <c r="S21" s="95"/>
      <c r="T21" s="114"/>
      <c r="U21" s="115">
        <f t="shared" si="20"/>
        <v>33</v>
      </c>
      <c r="V21" s="88">
        <v>87</v>
      </c>
      <c r="W21" s="119">
        <v>71</v>
      </c>
      <c r="X21" s="95">
        <v>84</v>
      </c>
      <c r="Y21" s="114"/>
      <c r="Z21" s="115">
        <f t="shared" ref="Z21:Z27" si="21">SUM((V21*0.2)+(W21*0.4)+(X21*0.4))</f>
        <v>79.400000000000006</v>
      </c>
      <c r="AA21" s="97"/>
      <c r="AB21" s="235"/>
      <c r="AC21" s="93"/>
    </row>
    <row r="22" spans="1:29" ht="15.75" customHeight="1" x14ac:dyDescent="0.2">
      <c r="A22" s="41">
        <v>12</v>
      </c>
      <c r="B22" s="234" t="s">
        <v>173</v>
      </c>
      <c r="C22" s="234" t="s">
        <v>145</v>
      </c>
      <c r="D22" s="88"/>
      <c r="E22" s="95"/>
      <c r="F22" s="114"/>
      <c r="G22" s="308">
        <f t="shared" si="16"/>
        <v>0</v>
      </c>
      <c r="H22" s="260">
        <v>64</v>
      </c>
      <c r="I22" s="95">
        <v>61</v>
      </c>
      <c r="J22" s="114"/>
      <c r="K22" s="115">
        <f t="shared" si="17"/>
        <v>62.5</v>
      </c>
      <c r="L22" s="88">
        <v>65</v>
      </c>
      <c r="M22" s="95">
        <v>52</v>
      </c>
      <c r="N22" s="114"/>
      <c r="O22" s="115">
        <f t="shared" si="18"/>
        <v>58.5</v>
      </c>
      <c r="P22" s="372"/>
      <c r="Q22" s="115">
        <f t="shared" si="19"/>
        <v>0</v>
      </c>
      <c r="R22" s="88">
        <v>64</v>
      </c>
      <c r="S22" s="95"/>
      <c r="T22" s="114"/>
      <c r="U22" s="115">
        <f t="shared" si="20"/>
        <v>32</v>
      </c>
      <c r="V22" s="88">
        <v>90</v>
      </c>
      <c r="W22" s="88">
        <v>81</v>
      </c>
      <c r="X22" s="89">
        <v>60</v>
      </c>
      <c r="Y22" s="90"/>
      <c r="Z22" s="91">
        <f t="shared" si="21"/>
        <v>74.400000000000006</v>
      </c>
      <c r="AA22" s="304"/>
      <c r="AB22" s="305" t="s">
        <v>175</v>
      </c>
      <c r="AC22" s="306"/>
    </row>
    <row r="23" spans="1:29" ht="15.75" customHeight="1" x14ac:dyDescent="0.2">
      <c r="A23" s="41">
        <v>13</v>
      </c>
      <c r="B23" s="234" t="s">
        <v>146</v>
      </c>
      <c r="C23" s="234" t="s">
        <v>147</v>
      </c>
      <c r="D23" s="88"/>
      <c r="E23" s="95"/>
      <c r="F23" s="114"/>
      <c r="G23" s="290">
        <f t="shared" si="16"/>
        <v>0</v>
      </c>
      <c r="H23" s="260">
        <v>78</v>
      </c>
      <c r="I23" s="95">
        <v>54</v>
      </c>
      <c r="J23" s="114"/>
      <c r="K23" s="115">
        <f t="shared" si="17"/>
        <v>66</v>
      </c>
      <c r="L23" s="88">
        <v>84</v>
      </c>
      <c r="M23" s="95">
        <v>42</v>
      </c>
      <c r="N23" s="114"/>
      <c r="O23" s="115">
        <f t="shared" si="18"/>
        <v>63</v>
      </c>
      <c r="P23" s="116">
        <v>63</v>
      </c>
      <c r="Q23" s="115">
        <f t="shared" si="19"/>
        <v>63</v>
      </c>
      <c r="R23" s="88">
        <v>65</v>
      </c>
      <c r="S23" s="95"/>
      <c r="T23" s="114"/>
      <c r="U23" s="115">
        <f t="shared" si="20"/>
        <v>32.5</v>
      </c>
      <c r="V23" s="88">
        <v>70</v>
      </c>
      <c r="W23" s="119">
        <v>78</v>
      </c>
      <c r="X23" s="95">
        <v>55</v>
      </c>
      <c r="Y23" s="114"/>
      <c r="Z23" s="115">
        <f t="shared" si="21"/>
        <v>67.2</v>
      </c>
      <c r="AA23" s="304"/>
      <c r="AB23" s="305"/>
      <c r="AC23" s="306"/>
    </row>
    <row r="24" spans="1:29" ht="15.75" customHeight="1" x14ac:dyDescent="0.2">
      <c r="A24" s="41">
        <v>14</v>
      </c>
      <c r="B24" s="234" t="s">
        <v>148</v>
      </c>
      <c r="C24" s="234" t="s">
        <v>149</v>
      </c>
      <c r="D24" s="88"/>
      <c r="E24" s="95"/>
      <c r="F24" s="114"/>
      <c r="G24" s="290">
        <f t="shared" si="16"/>
        <v>0</v>
      </c>
      <c r="H24" s="260">
        <v>79</v>
      </c>
      <c r="I24" s="95">
        <v>62</v>
      </c>
      <c r="J24" s="114"/>
      <c r="K24" s="115">
        <f t="shared" si="17"/>
        <v>70.5</v>
      </c>
      <c r="L24" s="88">
        <v>76</v>
      </c>
      <c r="M24" s="95">
        <v>74</v>
      </c>
      <c r="N24" s="114"/>
      <c r="O24" s="115">
        <f t="shared" si="18"/>
        <v>75</v>
      </c>
      <c r="P24" s="116">
        <v>84</v>
      </c>
      <c r="Q24" s="115">
        <f t="shared" si="19"/>
        <v>84</v>
      </c>
      <c r="R24" s="88">
        <v>66</v>
      </c>
      <c r="S24" s="95"/>
      <c r="T24" s="114"/>
      <c r="U24" s="115">
        <f t="shared" si="20"/>
        <v>33</v>
      </c>
      <c r="V24" s="88">
        <v>100</v>
      </c>
      <c r="W24" s="88">
        <v>69</v>
      </c>
      <c r="X24" s="89">
        <v>80</v>
      </c>
      <c r="Y24" s="90"/>
      <c r="Z24" s="91">
        <f t="shared" si="21"/>
        <v>79.599999999999994</v>
      </c>
      <c r="AA24" s="304"/>
      <c r="AB24" s="305"/>
      <c r="AC24" s="306"/>
    </row>
    <row r="25" spans="1:29" ht="15.75" customHeight="1" x14ac:dyDescent="0.2">
      <c r="A25" s="41">
        <v>15</v>
      </c>
      <c r="B25" s="234" t="s">
        <v>150</v>
      </c>
      <c r="C25" s="234" t="s">
        <v>151</v>
      </c>
      <c r="D25" s="88"/>
      <c r="E25" s="95"/>
      <c r="F25" s="114"/>
      <c r="G25" s="290">
        <f t="shared" si="16"/>
        <v>0</v>
      </c>
      <c r="H25" s="260">
        <v>60</v>
      </c>
      <c r="I25" s="95">
        <v>32</v>
      </c>
      <c r="J25" s="114"/>
      <c r="K25" s="115">
        <f t="shared" si="17"/>
        <v>46</v>
      </c>
      <c r="L25" s="88">
        <v>27</v>
      </c>
      <c r="M25" s="95">
        <v>43</v>
      </c>
      <c r="N25" s="114"/>
      <c r="O25" s="115">
        <f t="shared" si="18"/>
        <v>35</v>
      </c>
      <c r="P25" s="116">
        <v>42</v>
      </c>
      <c r="Q25" s="115">
        <f t="shared" si="19"/>
        <v>42</v>
      </c>
      <c r="R25" s="88">
        <v>35</v>
      </c>
      <c r="S25" s="95"/>
      <c r="T25" s="114"/>
      <c r="U25" s="115">
        <f t="shared" si="20"/>
        <v>17.5</v>
      </c>
      <c r="V25" s="88">
        <v>70</v>
      </c>
      <c r="W25" s="88">
        <v>78</v>
      </c>
      <c r="X25" s="89">
        <v>8</v>
      </c>
      <c r="Y25" s="90"/>
      <c r="Z25" s="91">
        <f t="shared" si="21"/>
        <v>48.400000000000006</v>
      </c>
      <c r="AA25" s="304"/>
      <c r="AB25" s="305"/>
      <c r="AC25" s="306"/>
    </row>
    <row r="26" spans="1:29" ht="15.75" customHeight="1" x14ac:dyDescent="0.2">
      <c r="A26" s="41">
        <v>16</v>
      </c>
      <c r="B26" s="234" t="s">
        <v>152</v>
      </c>
      <c r="C26" s="234" t="s">
        <v>153</v>
      </c>
      <c r="D26" s="88"/>
      <c r="E26" s="95"/>
      <c r="F26" s="114"/>
      <c r="G26" s="307">
        <f t="shared" si="16"/>
        <v>0</v>
      </c>
      <c r="H26" s="260">
        <v>70</v>
      </c>
      <c r="I26" s="95">
        <v>63</v>
      </c>
      <c r="J26" s="114"/>
      <c r="K26" s="115">
        <f t="shared" si="17"/>
        <v>66.5</v>
      </c>
      <c r="L26" s="88">
        <v>71</v>
      </c>
      <c r="M26" s="95">
        <v>66</v>
      </c>
      <c r="N26" s="114"/>
      <c r="O26" s="115">
        <f t="shared" si="18"/>
        <v>68.5</v>
      </c>
      <c r="P26" s="116">
        <v>70</v>
      </c>
      <c r="Q26" s="115">
        <f t="shared" si="19"/>
        <v>70</v>
      </c>
      <c r="R26" s="88">
        <v>80</v>
      </c>
      <c r="S26" s="95"/>
      <c r="T26" s="114"/>
      <c r="U26" s="115">
        <f t="shared" si="20"/>
        <v>40</v>
      </c>
      <c r="V26" s="88">
        <v>90</v>
      </c>
      <c r="W26" s="88">
        <v>99</v>
      </c>
      <c r="X26" s="89">
        <v>85</v>
      </c>
      <c r="Y26" s="90"/>
      <c r="Z26" s="91">
        <f t="shared" si="21"/>
        <v>91.6</v>
      </c>
      <c r="AA26" s="304"/>
      <c r="AB26" s="305"/>
      <c r="AC26" s="306"/>
    </row>
    <row r="27" spans="1:29" ht="15.75" customHeight="1" x14ac:dyDescent="0.2">
      <c r="A27" s="41">
        <v>17</v>
      </c>
      <c r="B27" s="234" t="s">
        <v>154</v>
      </c>
      <c r="C27" s="234" t="s">
        <v>155</v>
      </c>
      <c r="D27" s="88"/>
      <c r="E27" s="95"/>
      <c r="F27" s="114"/>
      <c r="G27" s="290">
        <f t="shared" si="16"/>
        <v>0</v>
      </c>
      <c r="H27" s="260">
        <v>77</v>
      </c>
      <c r="I27" s="95">
        <v>72</v>
      </c>
      <c r="J27" s="114"/>
      <c r="K27" s="115">
        <f t="shared" si="17"/>
        <v>74.5</v>
      </c>
      <c r="L27" s="88">
        <v>82</v>
      </c>
      <c r="M27" s="95">
        <v>81</v>
      </c>
      <c r="N27" s="114"/>
      <c r="O27" s="115">
        <f t="shared" si="18"/>
        <v>81.5</v>
      </c>
      <c r="P27" s="376">
        <v>73</v>
      </c>
      <c r="Q27" s="115">
        <f t="shared" si="19"/>
        <v>73</v>
      </c>
      <c r="R27" s="88">
        <v>62</v>
      </c>
      <c r="S27" s="95"/>
      <c r="T27" s="114"/>
      <c r="U27" s="115">
        <f t="shared" si="20"/>
        <v>31</v>
      </c>
      <c r="V27" s="88">
        <v>63</v>
      </c>
      <c r="W27" s="88">
        <v>78</v>
      </c>
      <c r="X27" s="89">
        <v>86</v>
      </c>
      <c r="Y27" s="90"/>
      <c r="Z27" s="91">
        <f t="shared" si="21"/>
        <v>78.2</v>
      </c>
      <c r="AA27" s="304"/>
      <c r="AB27" s="305"/>
      <c r="AC27" s="306"/>
    </row>
    <row r="28" spans="1:29" ht="15.75" customHeight="1" x14ac:dyDescent="0.2">
      <c r="A28" s="41">
        <v>18</v>
      </c>
      <c r="B28" s="228" t="s">
        <v>156</v>
      </c>
      <c r="C28" s="228" t="s">
        <v>157</v>
      </c>
      <c r="D28" s="126"/>
      <c r="E28" s="127"/>
      <c r="F28" s="251"/>
      <c r="G28" s="289"/>
      <c r="H28" s="276"/>
      <c r="I28" s="127"/>
      <c r="J28" s="251"/>
      <c r="K28" s="252"/>
      <c r="L28" s="126"/>
      <c r="M28" s="127"/>
      <c r="N28" s="251"/>
      <c r="O28" s="252"/>
      <c r="P28" s="253"/>
      <c r="Q28" s="252"/>
      <c r="R28" s="126"/>
      <c r="S28" s="127"/>
      <c r="T28" s="251"/>
      <c r="U28" s="252"/>
      <c r="V28" s="126"/>
      <c r="W28" s="126"/>
      <c r="X28" s="127"/>
      <c r="Y28" s="309"/>
      <c r="Z28" s="310"/>
      <c r="AA28" s="256"/>
      <c r="AB28" s="311" t="s">
        <v>165</v>
      </c>
      <c r="AC28" s="306"/>
    </row>
    <row r="29" spans="1:29" ht="15.75" customHeight="1" x14ac:dyDescent="0.2">
      <c r="A29" s="41">
        <v>19</v>
      </c>
      <c r="B29" s="228" t="s">
        <v>158</v>
      </c>
      <c r="C29" s="228" t="s">
        <v>159</v>
      </c>
      <c r="D29" s="126"/>
      <c r="E29" s="127"/>
      <c r="F29" s="251"/>
      <c r="G29" s="312"/>
      <c r="H29" s="260">
        <v>71</v>
      </c>
      <c r="I29" s="95">
        <v>12</v>
      </c>
      <c r="J29" s="114"/>
      <c r="K29" s="115">
        <f t="shared" ref="K29" si="22">AVERAGE((H29*0.5)+(I29*0.5))</f>
        <v>41.5</v>
      </c>
      <c r="L29" s="126"/>
      <c r="M29" s="127"/>
      <c r="N29" s="251"/>
      <c r="O29" s="252"/>
      <c r="P29" s="253"/>
      <c r="Q29" s="252"/>
      <c r="R29" s="126"/>
      <c r="S29" s="127"/>
      <c r="T29" s="251"/>
      <c r="U29" s="252"/>
      <c r="V29" s="126"/>
      <c r="W29" s="126"/>
      <c r="X29" s="127"/>
      <c r="Y29" s="309"/>
      <c r="Z29" s="310"/>
      <c r="AA29" s="256"/>
      <c r="AB29" s="311" t="s">
        <v>137</v>
      </c>
      <c r="AC29" s="306"/>
    </row>
    <row r="30" spans="1:29" ht="15.75" customHeight="1" x14ac:dyDescent="0.2">
      <c r="A30" s="41">
        <v>20</v>
      </c>
      <c r="B30" s="94" t="s">
        <v>160</v>
      </c>
      <c r="C30" s="94" t="s">
        <v>63</v>
      </c>
      <c r="D30" s="88"/>
      <c r="E30" s="95"/>
      <c r="F30" s="114"/>
      <c r="G30" s="308">
        <f t="shared" si="16"/>
        <v>0</v>
      </c>
      <c r="H30" s="260">
        <v>40</v>
      </c>
      <c r="I30" s="95">
        <v>61</v>
      </c>
      <c r="J30" s="114"/>
      <c r="K30" s="115">
        <f t="shared" si="17"/>
        <v>50.5</v>
      </c>
      <c r="L30" s="88">
        <v>37</v>
      </c>
      <c r="M30" s="95">
        <v>53</v>
      </c>
      <c r="N30" s="114"/>
      <c r="O30" s="115">
        <f t="shared" si="18"/>
        <v>45</v>
      </c>
      <c r="P30" s="116">
        <v>46</v>
      </c>
      <c r="Q30" s="115">
        <f t="shared" si="19"/>
        <v>46</v>
      </c>
      <c r="R30" s="88">
        <v>29</v>
      </c>
      <c r="S30" s="95"/>
      <c r="T30" s="114"/>
      <c r="U30" s="115">
        <f t="shared" si="20"/>
        <v>14.5</v>
      </c>
      <c r="V30" s="88">
        <v>55</v>
      </c>
      <c r="W30" s="88">
        <v>18</v>
      </c>
      <c r="X30" s="89">
        <v>69</v>
      </c>
      <c r="Y30" s="90"/>
      <c r="Z30" s="91">
        <f t="shared" si="9"/>
        <v>45.8</v>
      </c>
      <c r="AA30" s="45"/>
      <c r="AB30" s="111"/>
      <c r="AC30" s="96"/>
    </row>
    <row r="31" spans="1:29" ht="15.75" customHeight="1" x14ac:dyDescent="0.2">
      <c r="A31" s="41">
        <v>21</v>
      </c>
      <c r="B31" s="113" t="s">
        <v>161</v>
      </c>
      <c r="C31" s="113" t="s">
        <v>162</v>
      </c>
      <c r="D31" s="88"/>
      <c r="E31" s="95"/>
      <c r="F31" s="114"/>
      <c r="G31" s="290">
        <f t="shared" si="16"/>
        <v>0</v>
      </c>
      <c r="H31" s="260">
        <v>74</v>
      </c>
      <c r="I31" s="95">
        <v>61</v>
      </c>
      <c r="J31" s="114"/>
      <c r="K31" s="115">
        <f t="shared" si="17"/>
        <v>67.5</v>
      </c>
      <c r="L31" s="88">
        <v>81</v>
      </c>
      <c r="M31" s="95">
        <v>49</v>
      </c>
      <c r="N31" s="114"/>
      <c r="O31" s="115">
        <f t="shared" si="18"/>
        <v>65</v>
      </c>
      <c r="P31" s="116">
        <v>58</v>
      </c>
      <c r="Q31" s="115">
        <f t="shared" si="19"/>
        <v>58</v>
      </c>
      <c r="R31" s="88">
        <v>54</v>
      </c>
      <c r="S31" s="95"/>
      <c r="T31" s="114"/>
      <c r="U31" s="115">
        <f t="shared" si="20"/>
        <v>27</v>
      </c>
      <c r="V31" s="88">
        <v>70</v>
      </c>
      <c r="W31" s="88">
        <v>52</v>
      </c>
      <c r="X31" s="89">
        <v>51</v>
      </c>
      <c r="Y31" s="90"/>
      <c r="Z31" s="91">
        <f t="shared" si="9"/>
        <v>55.2</v>
      </c>
      <c r="AA31" s="45"/>
      <c r="AB31" s="111"/>
      <c r="AC31" s="96"/>
    </row>
    <row r="32" spans="1:29" ht="15.75" customHeight="1" thickBot="1" x14ac:dyDescent="0.25">
      <c r="A32" s="41">
        <v>22</v>
      </c>
      <c r="B32" s="228" t="s">
        <v>163</v>
      </c>
      <c r="C32" s="228" t="s">
        <v>164</v>
      </c>
      <c r="D32" s="126"/>
      <c r="E32" s="127"/>
      <c r="F32" s="251"/>
      <c r="G32" s="291"/>
      <c r="H32" s="276"/>
      <c r="I32" s="127"/>
      <c r="J32" s="251"/>
      <c r="K32" s="252"/>
      <c r="L32" s="126"/>
      <c r="M32" s="127"/>
      <c r="N32" s="251"/>
      <c r="O32" s="252"/>
      <c r="P32" s="253"/>
      <c r="Q32" s="252"/>
      <c r="R32" s="126"/>
      <c r="S32" s="127"/>
      <c r="T32" s="251"/>
      <c r="U32" s="252"/>
      <c r="V32" s="126"/>
      <c r="W32" s="126"/>
      <c r="X32" s="127"/>
      <c r="Y32" s="309"/>
      <c r="Z32" s="310"/>
      <c r="AA32" s="257"/>
      <c r="AB32" s="313" t="s">
        <v>167</v>
      </c>
      <c r="AC32" s="96"/>
    </row>
    <row r="33" spans="1:33" ht="15.75" customHeight="1" thickBot="1" x14ac:dyDescent="0.3">
      <c r="A33" s="41"/>
      <c r="B33" s="100" t="s">
        <v>54</v>
      </c>
      <c r="C33" s="43"/>
      <c r="D33" s="101"/>
      <c r="E33" s="101"/>
      <c r="F33" s="102"/>
      <c r="G33" s="44"/>
      <c r="H33" s="103"/>
      <c r="I33" s="101"/>
      <c r="J33" s="102"/>
      <c r="K33" s="44"/>
      <c r="L33" s="101"/>
      <c r="M33" s="101"/>
      <c r="N33" s="102"/>
      <c r="O33" s="44"/>
      <c r="P33" s="101"/>
      <c r="Q33" s="44"/>
      <c r="R33" s="101"/>
      <c r="S33" s="101"/>
      <c r="T33" s="102"/>
      <c r="U33" s="44"/>
      <c r="V33" s="101"/>
      <c r="W33" s="101"/>
      <c r="X33" s="101"/>
      <c r="Y33" s="102"/>
      <c r="Z33" s="98"/>
      <c r="AA33" s="44"/>
      <c r="AB33" s="104"/>
      <c r="AC33" s="105"/>
    </row>
    <row r="34" spans="1:33" ht="15.75" customHeight="1" x14ac:dyDescent="0.2">
      <c r="A34" s="41">
        <v>23</v>
      </c>
      <c r="B34" s="234" t="s">
        <v>109</v>
      </c>
      <c r="C34" s="94" t="s">
        <v>110</v>
      </c>
      <c r="D34" s="88"/>
      <c r="E34" s="95"/>
      <c r="F34" s="114"/>
      <c r="G34" s="288">
        <f>AVERAGE((D34*0.5)+(E34*0.5))</f>
        <v>0</v>
      </c>
      <c r="H34" s="260">
        <v>65</v>
      </c>
      <c r="I34" s="95">
        <v>57</v>
      </c>
      <c r="J34" s="114"/>
      <c r="K34" s="115">
        <f>AVERAGE((H34*0.5)+(I34*0.5))</f>
        <v>61</v>
      </c>
      <c r="L34" s="88">
        <v>76</v>
      </c>
      <c r="M34" s="95">
        <v>54</v>
      </c>
      <c r="N34" s="114"/>
      <c r="O34" s="115">
        <f>AVERAGE((L34*0.5)+(M34*0.5))</f>
        <v>65</v>
      </c>
      <c r="P34" s="376">
        <v>54</v>
      </c>
      <c r="Q34" s="115">
        <f>AVERAGE((P34*1))</f>
        <v>54</v>
      </c>
      <c r="R34" s="88">
        <v>26</v>
      </c>
      <c r="S34" s="95"/>
      <c r="T34" s="114"/>
      <c r="U34" s="115">
        <f>AVERAGE((R34*0.5)+(S34*0.5))</f>
        <v>13</v>
      </c>
      <c r="V34" s="88">
        <v>60</v>
      </c>
      <c r="W34" s="88">
        <v>60</v>
      </c>
      <c r="X34" s="89">
        <v>64</v>
      </c>
      <c r="Y34" s="90"/>
      <c r="Z34" s="91">
        <f t="shared" ref="Z34:Z38" si="23">SUM((V34*0.2)+(W34*0.4)+(X34*0.4))</f>
        <v>61.6</v>
      </c>
      <c r="AA34" s="97"/>
      <c r="AB34" s="237"/>
      <c r="AC34" s="238"/>
    </row>
    <row r="35" spans="1:33" ht="15.75" customHeight="1" x14ac:dyDescent="0.2">
      <c r="A35" s="41">
        <v>24</v>
      </c>
      <c r="B35" s="234" t="s">
        <v>111</v>
      </c>
      <c r="C35" s="234" t="s">
        <v>112</v>
      </c>
      <c r="D35" s="88"/>
      <c r="E35" s="95"/>
      <c r="F35" s="114"/>
      <c r="G35" s="290">
        <f>AVERAGE((D35*0.5)+(E35*0.5))</f>
        <v>0</v>
      </c>
      <c r="H35" s="260">
        <v>0</v>
      </c>
      <c r="I35" s="95">
        <v>30</v>
      </c>
      <c r="J35" s="114"/>
      <c r="K35" s="115">
        <f>AVERAGE((H35*0.5)+(I35*0.5))</f>
        <v>15</v>
      </c>
      <c r="L35" s="88">
        <v>40</v>
      </c>
      <c r="M35" s="95">
        <v>51</v>
      </c>
      <c r="N35" s="114"/>
      <c r="O35" s="115">
        <f>AVERAGE((L35*0.5)+(M35*0.5))</f>
        <v>45.5</v>
      </c>
      <c r="P35" s="116">
        <v>41</v>
      </c>
      <c r="Q35" s="115">
        <f>AVERAGE((P35*1))</f>
        <v>41</v>
      </c>
      <c r="R35" s="88">
        <v>16</v>
      </c>
      <c r="S35" s="95"/>
      <c r="T35" s="114"/>
      <c r="U35" s="115">
        <f>AVERAGE((R35*0.5)+(S35*0.5))</f>
        <v>8</v>
      </c>
      <c r="V35" s="88">
        <v>40</v>
      </c>
      <c r="W35" s="119">
        <v>13</v>
      </c>
      <c r="X35" s="95">
        <v>20</v>
      </c>
      <c r="Y35" s="114"/>
      <c r="Z35" s="115">
        <f t="shared" si="23"/>
        <v>21.2</v>
      </c>
      <c r="AA35" s="232"/>
      <c r="AB35" s="237"/>
      <c r="AC35" s="236"/>
    </row>
    <row r="36" spans="1:33" ht="15.75" customHeight="1" x14ac:dyDescent="0.2">
      <c r="A36" s="41">
        <v>25</v>
      </c>
      <c r="B36" s="234" t="s">
        <v>113</v>
      </c>
      <c r="C36" s="94" t="s">
        <v>114</v>
      </c>
      <c r="D36" s="88"/>
      <c r="E36" s="95"/>
      <c r="F36" s="114"/>
      <c r="G36" s="290">
        <f>AVERAGE((D36*0.5)+(E36*0.5))</f>
        <v>0</v>
      </c>
      <c r="H36" s="260">
        <v>47</v>
      </c>
      <c r="I36" s="95">
        <v>0</v>
      </c>
      <c r="J36" s="114"/>
      <c r="K36" s="115">
        <f>AVERAGE((H36*0.5)+(I36*0.5))</f>
        <v>23.5</v>
      </c>
      <c r="L36" s="88">
        <v>27</v>
      </c>
      <c r="M36" s="95">
        <v>0</v>
      </c>
      <c r="N36" s="114"/>
      <c r="O36" s="115">
        <f>AVERAGE((L36*0.5)+(M36*0.5))</f>
        <v>13.5</v>
      </c>
      <c r="P36" s="372"/>
      <c r="Q36" s="115">
        <f>AVERAGE((P36*1))</f>
        <v>0</v>
      </c>
      <c r="R36" s="88">
        <v>5</v>
      </c>
      <c r="S36" s="95"/>
      <c r="T36" s="114"/>
      <c r="U36" s="115">
        <f>AVERAGE((R36*0.5)+(S36*0.5))</f>
        <v>2.5</v>
      </c>
      <c r="V36" s="88">
        <v>63</v>
      </c>
      <c r="W36" s="88">
        <v>3</v>
      </c>
      <c r="X36" s="89">
        <v>0</v>
      </c>
      <c r="Y36" s="90"/>
      <c r="Z36" s="91">
        <f t="shared" si="23"/>
        <v>13.8</v>
      </c>
      <c r="AA36" s="232" t="s">
        <v>180</v>
      </c>
      <c r="AB36" s="237" t="s">
        <v>177</v>
      </c>
      <c r="AC36" s="236"/>
    </row>
    <row r="37" spans="1:33" ht="15.75" customHeight="1" x14ac:dyDescent="0.2">
      <c r="A37" s="41">
        <v>26</v>
      </c>
      <c r="B37" s="234" t="s">
        <v>115</v>
      </c>
      <c r="C37" s="113" t="s">
        <v>116</v>
      </c>
      <c r="D37" s="88"/>
      <c r="E37" s="95"/>
      <c r="F37" s="114"/>
      <c r="G37" s="290">
        <f>AVERAGE((D37*0.5)+(E37*0.5))</f>
        <v>0</v>
      </c>
      <c r="H37" s="260">
        <v>56</v>
      </c>
      <c r="I37" s="95">
        <v>60</v>
      </c>
      <c r="J37" s="114"/>
      <c r="K37" s="115">
        <f>AVERAGE((H37*0.5)+(I37*0.5))</f>
        <v>58</v>
      </c>
      <c r="L37" s="88">
        <v>78</v>
      </c>
      <c r="M37" s="95">
        <v>56</v>
      </c>
      <c r="N37" s="114"/>
      <c r="O37" s="115">
        <f>AVERAGE((L37*0.5)+(M37*0.5))</f>
        <v>67</v>
      </c>
      <c r="P37" s="116">
        <v>70</v>
      </c>
      <c r="Q37" s="115">
        <f>AVERAGE((P37*1))</f>
        <v>70</v>
      </c>
      <c r="R37" s="88">
        <v>37</v>
      </c>
      <c r="S37" s="95"/>
      <c r="T37" s="114"/>
      <c r="U37" s="115">
        <f>AVERAGE((R37*0.5)+(S37*0.5))</f>
        <v>18.5</v>
      </c>
      <c r="V37" s="88">
        <v>70</v>
      </c>
      <c r="W37" s="88">
        <v>63</v>
      </c>
      <c r="X37" s="89">
        <v>73</v>
      </c>
      <c r="Y37" s="90"/>
      <c r="Z37" s="91">
        <f t="shared" si="23"/>
        <v>68.400000000000006</v>
      </c>
      <c r="AA37" s="232"/>
      <c r="AB37" s="237"/>
      <c r="AC37" s="236"/>
    </row>
    <row r="38" spans="1:33" ht="15.75" customHeight="1" thickBot="1" x14ac:dyDescent="0.25">
      <c r="A38" s="41">
        <v>27</v>
      </c>
      <c r="B38" s="94" t="s">
        <v>117</v>
      </c>
      <c r="C38" s="94" t="s">
        <v>118</v>
      </c>
      <c r="D38" s="88"/>
      <c r="E38" s="95"/>
      <c r="F38" s="114"/>
      <c r="G38" s="292">
        <f>AVERAGE((D38*0.5)+(E38*0.5))</f>
        <v>0</v>
      </c>
      <c r="H38" s="260">
        <v>45</v>
      </c>
      <c r="I38" s="95">
        <v>0</v>
      </c>
      <c r="J38" s="114"/>
      <c r="K38" s="115">
        <f>AVERAGE((H38*0.5)+(I38*0.5))</f>
        <v>22.5</v>
      </c>
      <c r="L38" s="88">
        <v>56</v>
      </c>
      <c r="M38" s="95">
        <v>30</v>
      </c>
      <c r="N38" s="114"/>
      <c r="O38" s="115">
        <f>AVERAGE((L38*0.5)+(M38*0.5))</f>
        <v>43</v>
      </c>
      <c r="P38" s="372"/>
      <c r="Q38" s="115">
        <f>AVERAGE((P38*1))</f>
        <v>0</v>
      </c>
      <c r="R38" s="88">
        <v>60</v>
      </c>
      <c r="S38" s="95"/>
      <c r="T38" s="114"/>
      <c r="U38" s="115">
        <f>AVERAGE((R38*0.5)+(S38*0.5))</f>
        <v>30</v>
      </c>
      <c r="V38" s="88">
        <v>53</v>
      </c>
      <c r="W38" s="88">
        <v>93</v>
      </c>
      <c r="X38" s="89">
        <v>40</v>
      </c>
      <c r="Y38" s="90"/>
      <c r="Z38" s="91">
        <f t="shared" si="23"/>
        <v>63.800000000000004</v>
      </c>
      <c r="AA38" s="45"/>
      <c r="AB38" s="122" t="s">
        <v>177</v>
      </c>
      <c r="AC38" s="96"/>
    </row>
    <row r="39" spans="1:33" ht="15.75" customHeight="1" thickBot="1" x14ac:dyDescent="0.3">
      <c r="A39" s="41"/>
      <c r="B39" s="261" t="s">
        <v>57</v>
      </c>
      <c r="C39" s="262"/>
      <c r="D39" s="264"/>
      <c r="E39" s="264"/>
      <c r="F39" s="265"/>
      <c r="G39" s="270"/>
      <c r="H39" s="267"/>
      <c r="I39" s="264"/>
      <c r="J39" s="265"/>
      <c r="K39" s="266"/>
      <c r="L39" s="264"/>
      <c r="M39" s="264"/>
      <c r="N39" s="265"/>
      <c r="O39" s="266"/>
      <c r="P39" s="264"/>
      <c r="Q39" s="266"/>
      <c r="R39" s="264"/>
      <c r="S39" s="264"/>
      <c r="T39" s="265"/>
      <c r="U39" s="266"/>
      <c r="V39" s="264"/>
      <c r="W39" s="264"/>
      <c r="X39" s="264"/>
      <c r="Y39" s="265"/>
      <c r="Z39" s="266"/>
      <c r="AA39" s="98"/>
      <c r="AB39" s="106"/>
      <c r="AC39" s="107"/>
      <c r="AG39">
        <v>50</v>
      </c>
    </row>
    <row r="40" spans="1:33" ht="15.75" customHeight="1" thickBot="1" x14ac:dyDescent="0.3">
      <c r="A40" s="108">
        <v>28</v>
      </c>
      <c r="B40" s="333" t="s">
        <v>138</v>
      </c>
      <c r="C40" s="334" t="s">
        <v>139</v>
      </c>
      <c r="D40" s="335"/>
      <c r="E40" s="336"/>
      <c r="F40" s="337"/>
      <c r="G40" s="338">
        <f>AVERAGE((D40*0.5)+(E40*0.5))</f>
        <v>0</v>
      </c>
      <c r="H40" s="339">
        <v>88</v>
      </c>
      <c r="I40" s="340">
        <v>56</v>
      </c>
      <c r="J40" s="337"/>
      <c r="K40" s="341">
        <f>AVERAGE((H40*0.5)+(I40*0.5))</f>
        <v>72</v>
      </c>
      <c r="L40" s="342">
        <v>61</v>
      </c>
      <c r="M40" s="340">
        <v>52</v>
      </c>
      <c r="N40" s="337"/>
      <c r="O40" s="341">
        <f>AVERAGE((L40*0.5)+(M40*0.5))</f>
        <v>56.5</v>
      </c>
      <c r="P40" s="374"/>
      <c r="Q40" s="341">
        <f>AVERAGE((P40*1))</f>
        <v>0</v>
      </c>
      <c r="R40" s="342">
        <v>97</v>
      </c>
      <c r="S40" s="340"/>
      <c r="T40" s="337"/>
      <c r="U40" s="341">
        <f>AVERAGE((R40*0.5)+(S40*0.5))</f>
        <v>48.5</v>
      </c>
      <c r="V40" s="342">
        <v>80</v>
      </c>
      <c r="W40" s="342">
        <v>100</v>
      </c>
      <c r="X40" s="343">
        <v>71</v>
      </c>
      <c r="Y40" s="337"/>
      <c r="Z40" s="344">
        <f t="shared" si="9"/>
        <v>84.4</v>
      </c>
      <c r="AA40" s="263"/>
      <c r="AB40" s="124" t="s">
        <v>178</v>
      </c>
      <c r="AC40" s="125"/>
    </row>
    <row r="41" spans="1:33" ht="15.75" customHeight="1" thickBot="1" x14ac:dyDescent="0.3">
      <c r="B41" s="258" t="s">
        <v>71</v>
      </c>
      <c r="C41" s="258"/>
      <c r="D41" s="268"/>
      <c r="E41" s="269"/>
      <c r="F41" s="269"/>
      <c r="G41" s="332"/>
      <c r="H41" s="268"/>
      <c r="I41" s="269"/>
      <c r="J41" s="269"/>
      <c r="K41" s="270"/>
      <c r="L41" s="268"/>
      <c r="M41" s="268"/>
      <c r="N41" s="268"/>
      <c r="O41" s="270"/>
      <c r="P41" s="268"/>
      <c r="Q41" s="270"/>
      <c r="R41" s="268"/>
      <c r="S41" s="269"/>
      <c r="T41" s="269"/>
      <c r="U41" s="270"/>
      <c r="V41" s="268"/>
      <c r="W41" s="268"/>
      <c r="X41" s="268"/>
      <c r="Y41" s="268"/>
      <c r="Z41" s="270"/>
      <c r="AA41" s="128"/>
      <c r="AB41" s="129"/>
      <c r="AC41" s="130"/>
    </row>
    <row r="42" spans="1:33" ht="15.75" customHeight="1" x14ac:dyDescent="0.25">
      <c r="A42" s="108">
        <v>29</v>
      </c>
      <c r="B42" s="271" t="s">
        <v>72</v>
      </c>
      <c r="C42" s="271" t="s">
        <v>73</v>
      </c>
      <c r="D42" s="321">
        <v>58</v>
      </c>
      <c r="E42" s="322">
        <v>91</v>
      </c>
      <c r="F42" s="282"/>
      <c r="G42" s="293">
        <f>AVERAGE((D42*0.5)+(E42*0.5))</f>
        <v>74.5</v>
      </c>
      <c r="H42" s="323">
        <v>54</v>
      </c>
      <c r="I42" s="322">
        <v>42</v>
      </c>
      <c r="J42" s="299"/>
      <c r="K42" s="293">
        <f>AVERAGE((H42*0.5)+(I42*0.5))</f>
        <v>48</v>
      </c>
      <c r="L42" s="324">
        <v>65</v>
      </c>
      <c r="M42" s="325">
        <v>86</v>
      </c>
      <c r="N42" s="298"/>
      <c r="O42" s="293">
        <f>AVERAGE((L42*0.5)+(M42*0.5))</f>
        <v>75.5</v>
      </c>
      <c r="P42" s="326">
        <v>61</v>
      </c>
      <c r="Q42" s="293">
        <f>AVERAGE((P42*1))</f>
        <v>61</v>
      </c>
      <c r="R42" s="324">
        <v>72</v>
      </c>
      <c r="S42" s="325">
        <v>80</v>
      </c>
      <c r="T42" s="298"/>
      <c r="U42" s="293">
        <f>AVERAGE((R42*0.5)+(S42*0.5))</f>
        <v>76</v>
      </c>
      <c r="V42" s="324">
        <v>70</v>
      </c>
      <c r="W42" s="321">
        <v>87</v>
      </c>
      <c r="X42" s="322">
        <v>88</v>
      </c>
      <c r="Y42" s="274"/>
      <c r="Z42" s="275">
        <f t="shared" ref="Z42" si="24">SUM((V42*0.2)+(W42*0.4)+(X42*0.4))</f>
        <v>84</v>
      </c>
      <c r="AA42" s="327"/>
      <c r="AB42" s="328" t="s">
        <v>166</v>
      </c>
      <c r="AC42" s="317"/>
    </row>
    <row r="43" spans="1:33" ht="15.75" customHeight="1" thickBot="1" x14ac:dyDescent="0.25">
      <c r="A43" s="41"/>
      <c r="B43" s="377" t="s">
        <v>60</v>
      </c>
      <c r="C43" s="378"/>
      <c r="D43" s="378"/>
      <c r="E43" s="378"/>
      <c r="F43" s="378"/>
      <c r="G43" s="378"/>
      <c r="H43" s="378"/>
      <c r="I43" s="378"/>
      <c r="J43" s="378"/>
      <c r="K43" s="378"/>
      <c r="L43" s="378"/>
      <c r="M43" s="378"/>
      <c r="N43" s="378"/>
      <c r="O43" s="378"/>
      <c r="P43" s="378"/>
      <c r="Q43" s="378"/>
      <c r="R43" s="378"/>
      <c r="S43" s="378"/>
      <c r="T43" s="378"/>
      <c r="U43" s="378"/>
      <c r="V43" s="378"/>
      <c r="W43" s="378"/>
      <c r="X43" s="378"/>
      <c r="Y43" s="378"/>
      <c r="Z43" s="378"/>
      <c r="AA43" s="378"/>
      <c r="AB43" s="378"/>
      <c r="AC43" s="259"/>
    </row>
    <row r="44" spans="1:33" ht="15.75" customHeight="1" x14ac:dyDescent="0.2">
      <c r="A44" s="112">
        <v>30</v>
      </c>
      <c r="B44" s="283" t="s">
        <v>61</v>
      </c>
      <c r="C44" s="283" t="s">
        <v>62</v>
      </c>
      <c r="D44" s="272">
        <v>64</v>
      </c>
      <c r="E44" s="273">
        <v>65</v>
      </c>
      <c r="F44" s="274"/>
      <c r="G44" s="294">
        <f>AVERAGE((D44*0.5)+(E44*0.5))</f>
        <v>64.5</v>
      </c>
      <c r="H44" s="296">
        <v>67</v>
      </c>
      <c r="I44" s="297">
        <v>60</v>
      </c>
      <c r="J44" s="298"/>
      <c r="K44" s="293">
        <f>AVERAGE((H44*0.5)+(I44*0.5))</f>
        <v>63.5</v>
      </c>
      <c r="L44" s="295">
        <v>68</v>
      </c>
      <c r="M44" s="273">
        <v>81</v>
      </c>
      <c r="N44" s="299"/>
      <c r="O44" s="301">
        <f>AVERAGE((L44*0.5)+(M44*0.5))</f>
        <v>74.5</v>
      </c>
      <c r="P44" s="302"/>
      <c r="Q44" s="293">
        <f>AVERAGE((P44*1))</f>
        <v>0</v>
      </c>
      <c r="R44" s="296">
        <v>50</v>
      </c>
      <c r="S44" s="297"/>
      <c r="T44" s="298"/>
      <c r="U44" s="320">
        <f>AVERAGE((R44*0.5)+(S44*0.5))</f>
        <v>25</v>
      </c>
      <c r="V44" s="300">
        <v>75</v>
      </c>
      <c r="W44" s="284">
        <v>72</v>
      </c>
      <c r="X44" s="284">
        <v>71</v>
      </c>
      <c r="Y44" s="303"/>
      <c r="Z44" s="318">
        <f t="shared" ref="Z44" si="25">SUM((V44*0.2)+(W44*0.4)+(X44*0.4))</f>
        <v>72.2</v>
      </c>
      <c r="AA44" s="316"/>
      <c r="AB44" s="319" t="s">
        <v>140</v>
      </c>
      <c r="AC44" s="285"/>
    </row>
    <row r="45" spans="1:33" ht="15.75" customHeight="1" x14ac:dyDescent="0.25">
      <c r="D45">
        <f t="shared" ref="D45:Z45" si="26">AVERAGE(D10:D43)</f>
        <v>50.5</v>
      </c>
      <c r="E45">
        <f t="shared" si="26"/>
        <v>67.5</v>
      </c>
      <c r="F45" t="e">
        <f t="shared" si="26"/>
        <v>#DIV/0!</v>
      </c>
      <c r="G45">
        <f t="shared" si="26"/>
        <v>4.916666666666667</v>
      </c>
      <c r="H45">
        <f t="shared" si="26"/>
        <v>62.615384615384613</v>
      </c>
      <c r="I45">
        <f t="shared" si="26"/>
        <v>48.64</v>
      </c>
      <c r="J45" t="e">
        <f t="shared" si="26"/>
        <v>#DIV/0!</v>
      </c>
      <c r="K45">
        <f t="shared" si="26"/>
        <v>53.442307692307693</v>
      </c>
      <c r="L45">
        <f t="shared" si="26"/>
        <v>61.92</v>
      </c>
      <c r="M45">
        <f t="shared" si="26"/>
        <v>54.64</v>
      </c>
      <c r="N45" t="e">
        <f t="shared" si="26"/>
        <v>#DIV/0!</v>
      </c>
      <c r="O45">
        <f t="shared" si="26"/>
        <v>58.28</v>
      </c>
      <c r="P45">
        <f t="shared" si="26"/>
        <v>59.315789473684212</v>
      </c>
      <c r="Q45">
        <f t="shared" si="26"/>
        <v>46.958333333333336</v>
      </c>
      <c r="R45">
        <f t="shared" si="26"/>
        <v>51.347826086956523</v>
      </c>
      <c r="S45">
        <f t="shared" si="26"/>
        <v>80</v>
      </c>
      <c r="T45" t="e">
        <f t="shared" si="26"/>
        <v>#DIV/0!</v>
      </c>
      <c r="U45">
        <f t="shared" si="26"/>
        <v>26.270833333333332</v>
      </c>
      <c r="V45">
        <f t="shared" si="26"/>
        <v>67.125</v>
      </c>
      <c r="W45">
        <f t="shared" si="26"/>
        <v>58.916666666666664</v>
      </c>
      <c r="X45">
        <f t="shared" si="26"/>
        <v>56.833333333333336</v>
      </c>
      <c r="Y45" t="e">
        <f t="shared" si="26"/>
        <v>#DIV/0!</v>
      </c>
      <c r="Z45">
        <f t="shared" si="26"/>
        <v>59.725000000000001</v>
      </c>
    </row>
    <row r="49" spans="2:28" ht="15.75" customHeight="1" x14ac:dyDescent="0.25">
      <c r="B49" s="46"/>
      <c r="C49" s="109"/>
      <c r="D49" s="109"/>
      <c r="E49" s="109"/>
      <c r="AB49" s="46"/>
    </row>
    <row r="50" spans="2:28" ht="15.75" customHeight="1" x14ac:dyDescent="0.25">
      <c r="B50" s="109"/>
      <c r="C50" s="109"/>
      <c r="D50" s="109"/>
      <c r="E50" s="109"/>
    </row>
    <row r="51" spans="2:28" ht="15.75" customHeight="1" x14ac:dyDescent="0.25">
      <c r="B51" s="109"/>
      <c r="C51" s="109"/>
      <c r="D51" s="109"/>
      <c r="E51" s="110"/>
    </row>
    <row r="52" spans="2:28" ht="15.75" customHeight="1" x14ac:dyDescent="0.25">
      <c r="B52" s="109"/>
      <c r="C52" s="109"/>
      <c r="D52" s="109"/>
      <c r="E52" s="109"/>
    </row>
    <row r="53" spans="2:28" ht="15.75" customHeight="1" x14ac:dyDescent="0.25">
      <c r="B53" s="109"/>
      <c r="C53" s="109"/>
      <c r="D53" s="109"/>
    </row>
    <row r="54" spans="2:28" ht="15.75" customHeight="1" x14ac:dyDescent="0.25">
      <c r="B54" s="109"/>
      <c r="C54" s="109"/>
      <c r="D54" s="109"/>
      <c r="E54" s="109"/>
    </row>
    <row r="55" spans="2:28" ht="15.75" customHeight="1" x14ac:dyDescent="0.25">
      <c r="B55" s="46"/>
    </row>
    <row r="56" spans="2:28" ht="15.75" customHeight="1" x14ac:dyDescent="0.25">
      <c r="B56" s="109"/>
    </row>
    <row r="57" spans="2:28" ht="15.75" customHeight="1" x14ac:dyDescent="0.25">
      <c r="B57" s="109"/>
    </row>
    <row r="58" spans="2:28" ht="15.75" customHeight="1" x14ac:dyDescent="0.25">
      <c r="B58" s="109"/>
      <c r="C58" s="109"/>
      <c r="D58" s="109"/>
    </row>
    <row r="59" spans="2:28" ht="15.75" customHeight="1" x14ac:dyDescent="0.25">
      <c r="B59" s="109"/>
    </row>
    <row r="61" spans="2:28" ht="15.75" customHeight="1" x14ac:dyDescent="0.25">
      <c r="B61" s="46"/>
    </row>
    <row r="62" spans="2:28" ht="15.75" customHeight="1" x14ac:dyDescent="0.25">
      <c r="B62" s="109"/>
      <c r="C62" s="109"/>
      <c r="D62" s="109"/>
      <c r="E62" s="109"/>
    </row>
    <row r="63" spans="2:28" ht="15.75" customHeight="1" x14ac:dyDescent="0.25">
      <c r="B63" s="109"/>
      <c r="C63" s="109"/>
      <c r="D63" s="109"/>
      <c r="E63" s="110"/>
    </row>
    <row r="64" spans="2:28" ht="15.75" customHeight="1" x14ac:dyDescent="0.25">
      <c r="B64" s="109"/>
      <c r="C64" s="109"/>
      <c r="D64" s="109"/>
      <c r="E64" s="109"/>
    </row>
    <row r="65" spans="2:5" ht="15.75" customHeight="1" x14ac:dyDescent="0.25">
      <c r="B65" s="109"/>
    </row>
    <row r="67" spans="2:5" ht="15.75" customHeight="1" x14ac:dyDescent="0.25">
      <c r="B67" s="46"/>
    </row>
    <row r="68" spans="2:5" ht="15.75" customHeight="1" x14ac:dyDescent="0.25">
      <c r="B68" s="109"/>
      <c r="C68" s="109"/>
      <c r="D68" s="109"/>
      <c r="E68" s="110"/>
    </row>
    <row r="69" spans="2:5" ht="15.75" customHeight="1" x14ac:dyDescent="0.25">
      <c r="B69" s="109"/>
      <c r="C69" s="109"/>
      <c r="D69" s="109"/>
      <c r="E69" s="109"/>
    </row>
    <row r="70" spans="2:5" ht="15.75" customHeight="1" x14ac:dyDescent="0.25">
      <c r="B70" s="109"/>
    </row>
  </sheetData>
  <mergeCells count="1">
    <mergeCell ref="B43:AB43"/>
  </mergeCells>
  <conditionalFormatting sqref="S39:U39 S33:U33 S19:U19 I39:K39 I33:K33 Q19 N19:O19 F19:G19 I19:K19 Y19:Z19 D19 D39:G39 Y33:Z33 N33:Q33 D33:G33 Y39:Z39 D10:G11 D20:G20 V20:Z21 N39:Q39 V10:Z11 P10:Q11 P20:Q20 P17:Q17 V17:Z17 D17:G17 V30:Z32">
    <cfRule type="cellIs" dxfId="214" priority="359" stopIfTrue="1" operator="lessThan">
      <formula>40</formula>
    </cfRule>
  </conditionalFormatting>
  <conditionalFormatting sqref="L33 L39 L19">
    <cfRule type="cellIs" dxfId="213" priority="358" stopIfTrue="1" operator="lessThan">
      <formula>40</formula>
    </cfRule>
  </conditionalFormatting>
  <conditionalFormatting sqref="R33 R39 R19">
    <cfRule type="cellIs" dxfId="212" priority="357" stopIfTrue="1" operator="lessThan">
      <formula>40</formula>
    </cfRule>
  </conditionalFormatting>
  <conditionalFormatting sqref="X33 X39 X19">
    <cfRule type="cellIs" dxfId="211" priority="334" stopIfTrue="1" operator="lessThan">
      <formula>40</formula>
    </cfRule>
  </conditionalFormatting>
  <conditionalFormatting sqref="M39 M33 M19">
    <cfRule type="cellIs" dxfId="210" priority="340" stopIfTrue="1" operator="lessThan">
      <formula>40</formula>
    </cfRule>
  </conditionalFormatting>
  <conditionalFormatting sqref="H33 H39 H19">
    <cfRule type="cellIs" dxfId="209" priority="346" stopIfTrue="1" operator="lessThan">
      <formula>40</formula>
    </cfRule>
  </conditionalFormatting>
  <conditionalFormatting sqref="V39 V33 V19">
    <cfRule type="cellIs" dxfId="208" priority="332" stopIfTrue="1" operator="lessThan">
      <formula>40</formula>
    </cfRule>
  </conditionalFormatting>
  <conditionalFormatting sqref="E19">
    <cfRule type="cellIs" dxfId="207" priority="344" stopIfTrue="1" operator="lessThan">
      <formula>40</formula>
    </cfRule>
  </conditionalFormatting>
  <conditionalFormatting sqref="P19">
    <cfRule type="cellIs" dxfId="206" priority="337" stopIfTrue="1" operator="lessThan">
      <formula>40</formula>
    </cfRule>
  </conditionalFormatting>
  <conditionalFormatting sqref="W39 W33 W19">
    <cfRule type="cellIs" dxfId="205" priority="330" stopIfTrue="1" operator="lessThan">
      <formula>40</formula>
    </cfRule>
  </conditionalFormatting>
  <conditionalFormatting sqref="V40:Z40">
    <cfRule type="cellIs" dxfId="204" priority="275" stopIfTrue="1" operator="lessThan">
      <formula>40</formula>
    </cfRule>
  </conditionalFormatting>
  <conditionalFormatting sqref="M41">
    <cfRule type="cellIs" dxfId="203" priority="192" stopIfTrue="1" operator="lessThan">
      <formula>40</formula>
    </cfRule>
  </conditionalFormatting>
  <conditionalFormatting sqref="P41">
    <cfRule type="cellIs" dxfId="202" priority="190" stopIfTrue="1" operator="lessThan">
      <formula>40</formula>
    </cfRule>
  </conditionalFormatting>
  <conditionalFormatting sqref="D40:G40">
    <cfRule type="cellIs" dxfId="201" priority="168" stopIfTrue="1" operator="lessThan">
      <formula>40</formula>
    </cfRule>
  </conditionalFormatting>
  <conditionalFormatting sqref="H30:K30">
    <cfRule type="cellIs" dxfId="200" priority="155" stopIfTrue="1" operator="lessThan">
      <formula>40</formula>
    </cfRule>
  </conditionalFormatting>
  <conditionalFormatting sqref="V41:X41">
    <cfRule type="cellIs" dxfId="199" priority="188" stopIfTrue="1" operator="lessThan">
      <formula>40</formula>
    </cfRule>
  </conditionalFormatting>
  <conditionalFormatting sqref="D41 F41:L41 N41:O41 Q41:U41 Y41:Z41">
    <cfRule type="cellIs" dxfId="198" priority="199" stopIfTrue="1" operator="lessThan">
      <formula>40</formula>
    </cfRule>
  </conditionalFormatting>
  <conditionalFormatting sqref="E41">
    <cfRule type="cellIs" dxfId="197" priority="194" stopIfTrue="1" operator="lessThan">
      <formula>40</formula>
    </cfRule>
  </conditionalFormatting>
  <conditionalFormatting sqref="L40:O40">
    <cfRule type="cellIs" dxfId="196" priority="129" stopIfTrue="1" operator="lessThan">
      <formula>40</formula>
    </cfRule>
  </conditionalFormatting>
  <conditionalFormatting sqref="P32:Q32">
    <cfRule type="cellIs" dxfId="195" priority="112" stopIfTrue="1" operator="lessThan">
      <formula>40</formula>
    </cfRule>
  </conditionalFormatting>
  <conditionalFormatting sqref="L32:O32">
    <cfRule type="cellIs" dxfId="194" priority="139" stopIfTrue="1" operator="lessThan">
      <formula>40</formula>
    </cfRule>
  </conditionalFormatting>
  <conditionalFormatting sqref="P21:Q21 P30:Q31">
    <cfRule type="cellIs" dxfId="193" priority="113" stopIfTrue="1" operator="lessThan">
      <formula>40</formula>
    </cfRule>
  </conditionalFormatting>
  <conditionalFormatting sqref="H36:K36">
    <cfRule type="cellIs" dxfId="192" priority="98" stopIfTrue="1" operator="lessThan">
      <formula>40</formula>
    </cfRule>
  </conditionalFormatting>
  <conditionalFormatting sqref="L10:O10">
    <cfRule type="cellIs" dxfId="191" priority="147" stopIfTrue="1" operator="lessThan">
      <formula>40</formula>
    </cfRule>
  </conditionalFormatting>
  <conditionalFormatting sqref="H17:K17">
    <cfRule type="cellIs" dxfId="190" priority="161" stopIfTrue="1" operator="lessThan">
      <formula>40</formula>
    </cfRule>
  </conditionalFormatting>
  <conditionalFormatting sqref="D21:G21 D30:G31">
    <cfRule type="cellIs" dxfId="189" priority="170" stopIfTrue="1" operator="lessThan">
      <formula>40</formula>
    </cfRule>
  </conditionalFormatting>
  <conditionalFormatting sqref="D32:G32">
    <cfRule type="cellIs" dxfId="188" priority="169" stopIfTrue="1" operator="lessThan">
      <formula>40</formula>
    </cfRule>
  </conditionalFormatting>
  <conditionalFormatting sqref="R20:U20">
    <cfRule type="cellIs" dxfId="187" priority="138" stopIfTrue="1" operator="lessThan">
      <formula>40</formula>
    </cfRule>
  </conditionalFormatting>
  <conditionalFormatting sqref="R21:U21">
    <cfRule type="cellIs" dxfId="186" priority="137" stopIfTrue="1" operator="lessThan">
      <formula>40</formula>
    </cfRule>
  </conditionalFormatting>
  <conditionalFormatting sqref="H10:K10">
    <cfRule type="cellIs" dxfId="185" priority="163" stopIfTrue="1" operator="lessThan">
      <formula>40</formula>
    </cfRule>
  </conditionalFormatting>
  <conditionalFormatting sqref="H11:K11">
    <cfRule type="cellIs" dxfId="184" priority="162" stopIfTrue="1" operator="lessThan">
      <formula>40</formula>
    </cfRule>
  </conditionalFormatting>
  <conditionalFormatting sqref="R32:U32">
    <cfRule type="cellIs" dxfId="183" priority="134" stopIfTrue="1" operator="lessThan">
      <formula>40</formula>
    </cfRule>
  </conditionalFormatting>
  <conditionalFormatting sqref="D38:G38">
    <cfRule type="cellIs" dxfId="182" priority="101" stopIfTrue="1" operator="lessThan">
      <formula>40</formula>
    </cfRule>
  </conditionalFormatting>
  <conditionalFormatting sqref="H20:K20">
    <cfRule type="cellIs" dxfId="181" priority="157" stopIfTrue="1" operator="lessThan">
      <formula>40</formula>
    </cfRule>
  </conditionalFormatting>
  <conditionalFormatting sqref="H21:K21">
    <cfRule type="cellIs" dxfId="180" priority="156" stopIfTrue="1" operator="lessThan">
      <formula>40</formula>
    </cfRule>
  </conditionalFormatting>
  <conditionalFormatting sqref="H31:K31">
    <cfRule type="cellIs" dxfId="179" priority="154" stopIfTrue="1" operator="lessThan">
      <formula>40</formula>
    </cfRule>
  </conditionalFormatting>
  <conditionalFormatting sqref="H40:K40">
    <cfRule type="cellIs" dxfId="178" priority="153" stopIfTrue="1" operator="lessThan">
      <formula>40</formula>
    </cfRule>
  </conditionalFormatting>
  <conditionalFormatting sqref="L31:O31">
    <cfRule type="cellIs" dxfId="177" priority="140" stopIfTrue="1" operator="lessThan">
      <formula>40</formula>
    </cfRule>
  </conditionalFormatting>
  <conditionalFormatting sqref="H32:K32">
    <cfRule type="cellIs" dxfId="176" priority="149" stopIfTrue="1" operator="lessThan">
      <formula>40</formula>
    </cfRule>
  </conditionalFormatting>
  <conditionalFormatting sqref="R31:U31">
    <cfRule type="cellIs" dxfId="175" priority="135" stopIfTrue="1" operator="lessThan">
      <formula>40</formula>
    </cfRule>
  </conditionalFormatting>
  <conditionalFormatting sqref="L11:O11">
    <cfRule type="cellIs" dxfId="174" priority="146" stopIfTrue="1" operator="lessThan">
      <formula>40</formula>
    </cfRule>
  </conditionalFormatting>
  <conditionalFormatting sqref="L17:O17">
    <cfRule type="cellIs" dxfId="173" priority="145" stopIfTrue="1" operator="lessThan">
      <formula>40</formula>
    </cfRule>
  </conditionalFormatting>
  <conditionalFormatting sqref="L20:O20">
    <cfRule type="cellIs" dxfId="172" priority="143" stopIfTrue="1" operator="lessThan">
      <formula>40</formula>
    </cfRule>
  </conditionalFormatting>
  <conditionalFormatting sqref="L21:O21">
    <cfRule type="cellIs" dxfId="171" priority="142" stopIfTrue="1" operator="lessThan">
      <formula>40</formula>
    </cfRule>
  </conditionalFormatting>
  <conditionalFormatting sqref="L30:O30">
    <cfRule type="cellIs" dxfId="170" priority="141" stopIfTrue="1" operator="lessThan">
      <formula>40</formula>
    </cfRule>
  </conditionalFormatting>
  <conditionalFormatting sqref="R11:U11">
    <cfRule type="cellIs" dxfId="169" priority="118" stopIfTrue="1" operator="lessThan">
      <formula>40</formula>
    </cfRule>
  </conditionalFormatting>
  <conditionalFormatting sqref="R17:U17">
    <cfRule type="cellIs" dxfId="168" priority="117" stopIfTrue="1" operator="lessThan">
      <formula>40</formula>
    </cfRule>
  </conditionalFormatting>
  <conditionalFormatting sqref="R30:U30">
    <cfRule type="cellIs" dxfId="167" priority="136" stopIfTrue="1" operator="lessThan">
      <formula>40</formula>
    </cfRule>
  </conditionalFormatting>
  <conditionalFormatting sqref="R10:U10">
    <cfRule type="cellIs" dxfId="166" priority="119" stopIfTrue="1" operator="lessThan">
      <formula>40</formula>
    </cfRule>
  </conditionalFormatting>
  <conditionalFormatting sqref="L42:O42">
    <cfRule type="cellIs" dxfId="165" priority="106" stopIfTrue="1" operator="lessThan">
      <formula>40</formula>
    </cfRule>
  </conditionalFormatting>
  <conditionalFormatting sqref="R40:U40">
    <cfRule type="cellIs" dxfId="164" priority="124" stopIfTrue="1" operator="lessThan">
      <formula>40</formula>
    </cfRule>
  </conditionalFormatting>
  <conditionalFormatting sqref="P40:Q40">
    <cfRule type="cellIs" dxfId="163" priority="111" stopIfTrue="1" operator="lessThan">
      <formula>40</formula>
    </cfRule>
  </conditionalFormatting>
  <conditionalFormatting sqref="V42:Z42">
    <cfRule type="cellIs" dxfId="162" priority="109" stopIfTrue="1" operator="lessThan">
      <formula>40</formula>
    </cfRule>
  </conditionalFormatting>
  <conditionalFormatting sqref="H35:K35">
    <cfRule type="cellIs" dxfId="161" priority="99" stopIfTrue="1" operator="lessThan">
      <formula>40</formula>
    </cfRule>
  </conditionalFormatting>
  <conditionalFormatting sqref="R42:U42">
    <cfRule type="cellIs" dxfId="160" priority="105" stopIfTrue="1" operator="lessThan">
      <formula>40</formula>
    </cfRule>
  </conditionalFormatting>
  <conditionalFormatting sqref="D35:G37">
    <cfRule type="cellIs" dxfId="159" priority="102" stopIfTrue="1" operator="lessThan">
      <formula>40</formula>
    </cfRule>
  </conditionalFormatting>
  <conditionalFormatting sqref="L36:O36">
    <cfRule type="cellIs" dxfId="158" priority="93" stopIfTrue="1" operator="lessThan">
      <formula>40</formula>
    </cfRule>
  </conditionalFormatting>
  <conditionalFormatting sqref="L37:O37">
    <cfRule type="cellIs" dxfId="157" priority="92" stopIfTrue="1" operator="lessThan">
      <formula>40</formula>
    </cfRule>
  </conditionalFormatting>
  <conditionalFormatting sqref="D42:G42">
    <cfRule type="cellIs" dxfId="156" priority="108" stopIfTrue="1" operator="lessThan">
      <formula>40</formula>
    </cfRule>
  </conditionalFormatting>
  <conditionalFormatting sqref="H42:K42">
    <cfRule type="cellIs" dxfId="155" priority="107" stopIfTrue="1" operator="lessThan">
      <formula>40</formula>
    </cfRule>
  </conditionalFormatting>
  <conditionalFormatting sqref="P42:Q42">
    <cfRule type="cellIs" dxfId="154" priority="104" stopIfTrue="1" operator="lessThan">
      <formula>40</formula>
    </cfRule>
  </conditionalFormatting>
  <conditionalFormatting sqref="P16:Q16">
    <cfRule type="cellIs" dxfId="153" priority="56" stopIfTrue="1" operator="lessThan">
      <formula>40</formula>
    </cfRule>
  </conditionalFormatting>
  <conditionalFormatting sqref="D34:G34">
    <cfRule type="cellIs" dxfId="152" priority="103" stopIfTrue="1" operator="lessThan">
      <formula>40</formula>
    </cfRule>
  </conditionalFormatting>
  <conditionalFormatting sqref="H34:K34">
    <cfRule type="cellIs" dxfId="151" priority="100" stopIfTrue="1" operator="lessThan">
      <formula>40</formula>
    </cfRule>
  </conditionalFormatting>
  <conditionalFormatting sqref="R34:U34">
    <cfRule type="cellIs" dxfId="150" priority="87" stopIfTrue="1" operator="lessThan">
      <formula>40</formula>
    </cfRule>
  </conditionalFormatting>
  <conditionalFormatting sqref="R35:U35">
    <cfRule type="cellIs" dxfId="149" priority="86" stopIfTrue="1" operator="lessThan">
      <formula>40</formula>
    </cfRule>
  </conditionalFormatting>
  <conditionalFormatting sqref="H37:K37">
    <cfRule type="cellIs" dxfId="148" priority="97" stopIfTrue="1" operator="lessThan">
      <formula>40</formula>
    </cfRule>
  </conditionalFormatting>
  <conditionalFormatting sqref="H38:K38">
    <cfRule type="cellIs" dxfId="147" priority="96" stopIfTrue="1" operator="lessThan">
      <formula>40</formula>
    </cfRule>
  </conditionalFormatting>
  <conditionalFormatting sqref="L38:O38">
    <cfRule type="cellIs" dxfId="146" priority="91" stopIfTrue="1" operator="lessThan">
      <formula>40</formula>
    </cfRule>
  </conditionalFormatting>
  <conditionalFormatting sqref="L34:O34">
    <cfRule type="cellIs" dxfId="145" priority="95" stopIfTrue="1" operator="lessThan">
      <formula>40</formula>
    </cfRule>
  </conditionalFormatting>
  <conditionalFormatting sqref="L35:O35">
    <cfRule type="cellIs" dxfId="144" priority="94" stopIfTrue="1" operator="lessThan">
      <formula>40</formula>
    </cfRule>
  </conditionalFormatting>
  <conditionalFormatting sqref="P34:Q34">
    <cfRule type="cellIs" dxfId="143" priority="90" stopIfTrue="1" operator="lessThan">
      <formula>40</formula>
    </cfRule>
  </conditionalFormatting>
  <conditionalFormatting sqref="P35:Q37">
    <cfRule type="cellIs" dxfId="142" priority="89" stopIfTrue="1" operator="lessThan">
      <formula>40</formula>
    </cfRule>
  </conditionalFormatting>
  <conditionalFormatting sqref="P38:Q38">
    <cfRule type="cellIs" dxfId="141" priority="88" stopIfTrue="1" operator="lessThan">
      <formula>40</formula>
    </cfRule>
  </conditionalFormatting>
  <conditionalFormatting sqref="R36:U36">
    <cfRule type="cellIs" dxfId="140" priority="85" stopIfTrue="1" operator="lessThan">
      <formula>40</formula>
    </cfRule>
  </conditionalFormatting>
  <conditionalFormatting sqref="R37:U37">
    <cfRule type="cellIs" dxfId="139" priority="84" stopIfTrue="1" operator="lessThan">
      <formula>40</formula>
    </cfRule>
  </conditionalFormatting>
  <conditionalFormatting sqref="R38:U38">
    <cfRule type="cellIs" dxfId="138" priority="83" stopIfTrue="1" operator="lessThan">
      <formula>40</formula>
    </cfRule>
  </conditionalFormatting>
  <conditionalFormatting sqref="V34:Z38">
    <cfRule type="cellIs" dxfId="137" priority="82" stopIfTrue="1" operator="lessThan">
      <formula>40</formula>
    </cfRule>
  </conditionalFormatting>
  <conditionalFormatting sqref="D12:G12 V12:Z16 P12:Q12">
    <cfRule type="cellIs" dxfId="136" priority="75" stopIfTrue="1" operator="lessThan">
      <formula>40</formula>
    </cfRule>
  </conditionalFormatting>
  <conditionalFormatting sqref="L16:O16">
    <cfRule type="cellIs" dxfId="135" priority="63" stopIfTrue="1" operator="lessThan">
      <formula>40</formula>
    </cfRule>
  </conditionalFormatting>
  <conditionalFormatting sqref="P13:Q15">
    <cfRule type="cellIs" dxfId="134" priority="57" stopIfTrue="1" operator="lessThan">
      <formula>40</formula>
    </cfRule>
  </conditionalFormatting>
  <conditionalFormatting sqref="D13:G15">
    <cfRule type="cellIs" dxfId="133" priority="74" stopIfTrue="1" operator="lessThan">
      <formula>40</formula>
    </cfRule>
  </conditionalFormatting>
  <conditionalFormatting sqref="D16:G16">
    <cfRule type="cellIs" dxfId="132" priority="73" stopIfTrue="1" operator="lessThan">
      <formula>40</formula>
    </cfRule>
  </conditionalFormatting>
  <conditionalFormatting sqref="R12:U12">
    <cfRule type="cellIs" dxfId="131" priority="62" stopIfTrue="1" operator="lessThan">
      <formula>40</formula>
    </cfRule>
  </conditionalFormatting>
  <conditionalFormatting sqref="R13:U13">
    <cfRule type="cellIs" dxfId="130" priority="61" stopIfTrue="1" operator="lessThan">
      <formula>40</formula>
    </cfRule>
  </conditionalFormatting>
  <conditionalFormatting sqref="R16:U16">
    <cfRule type="cellIs" dxfId="129" priority="58" stopIfTrue="1" operator="lessThan">
      <formula>40</formula>
    </cfRule>
  </conditionalFormatting>
  <conditionalFormatting sqref="H12:K12">
    <cfRule type="cellIs" dxfId="128" priority="72" stopIfTrue="1" operator="lessThan">
      <formula>40</formula>
    </cfRule>
  </conditionalFormatting>
  <conditionalFormatting sqref="H14:K14">
    <cfRule type="cellIs" dxfId="127" priority="70" stopIfTrue="1" operator="lessThan">
      <formula>40</formula>
    </cfRule>
  </conditionalFormatting>
  <conditionalFormatting sqref="H15:K15">
    <cfRule type="cellIs" dxfId="126" priority="69" stopIfTrue="1" operator="lessThan">
      <formula>40</formula>
    </cfRule>
  </conditionalFormatting>
  <conditionalFormatting sqref="H16:K16">
    <cfRule type="cellIs" dxfId="125" priority="68" stopIfTrue="1" operator="lessThan">
      <formula>40</formula>
    </cfRule>
  </conditionalFormatting>
  <conditionalFormatting sqref="L12:O12">
    <cfRule type="cellIs" dxfId="124" priority="67" stopIfTrue="1" operator="lessThan">
      <formula>40</formula>
    </cfRule>
  </conditionalFormatting>
  <conditionalFormatting sqref="L14:O14">
    <cfRule type="cellIs" dxfId="123" priority="65" stopIfTrue="1" operator="lessThan">
      <formula>40</formula>
    </cfRule>
  </conditionalFormatting>
  <conditionalFormatting sqref="L15:O15">
    <cfRule type="cellIs" dxfId="122" priority="64" stopIfTrue="1" operator="lessThan">
      <formula>40</formula>
    </cfRule>
  </conditionalFormatting>
  <conditionalFormatting sqref="R14:U14">
    <cfRule type="cellIs" dxfId="121" priority="60" stopIfTrue="1" operator="lessThan">
      <formula>40</formula>
    </cfRule>
  </conditionalFormatting>
  <conditionalFormatting sqref="R15:U15">
    <cfRule type="cellIs" dxfId="120" priority="59" stopIfTrue="1" operator="lessThan">
      <formula>40</formula>
    </cfRule>
  </conditionalFormatting>
  <conditionalFormatting sqref="P44:Q44">
    <cfRule type="cellIs" dxfId="119" priority="50" stopIfTrue="1" operator="lessThan">
      <formula>40</formula>
    </cfRule>
  </conditionalFormatting>
  <conditionalFormatting sqref="V44:Z44">
    <cfRule type="cellIs" dxfId="118" priority="55" stopIfTrue="1" operator="lessThan">
      <formula>40</formula>
    </cfRule>
  </conditionalFormatting>
  <conditionalFormatting sqref="D44:G44">
    <cfRule type="cellIs" dxfId="117" priority="54" stopIfTrue="1" operator="lessThan">
      <formula>40</formula>
    </cfRule>
  </conditionalFormatting>
  <conditionalFormatting sqref="H44:K44">
    <cfRule type="cellIs" dxfId="116" priority="53" stopIfTrue="1" operator="lessThan">
      <formula>40</formula>
    </cfRule>
  </conditionalFormatting>
  <conditionalFormatting sqref="L44:O44">
    <cfRule type="cellIs" dxfId="115" priority="52" stopIfTrue="1" operator="lessThan">
      <formula>40</formula>
    </cfRule>
  </conditionalFormatting>
  <conditionalFormatting sqref="R44:U44">
    <cfRule type="cellIs" dxfId="114" priority="51" stopIfTrue="1" operator="lessThan">
      <formula>40</formula>
    </cfRule>
  </conditionalFormatting>
  <conditionalFormatting sqref="H24:K24">
    <cfRule type="cellIs" dxfId="113" priority="38" stopIfTrue="1" operator="lessThan">
      <formula>40</formula>
    </cfRule>
  </conditionalFormatting>
  <conditionalFormatting sqref="D26:G26">
    <cfRule type="cellIs" dxfId="112" priority="41" stopIfTrue="1" operator="lessThan">
      <formula>40</formula>
    </cfRule>
  </conditionalFormatting>
  <conditionalFormatting sqref="H23:K23">
    <cfRule type="cellIs" dxfId="111" priority="39" stopIfTrue="1" operator="lessThan">
      <formula>40</formula>
    </cfRule>
  </conditionalFormatting>
  <conditionalFormatting sqref="D23:G25">
    <cfRule type="cellIs" dxfId="110" priority="42" stopIfTrue="1" operator="lessThan">
      <formula>40</formula>
    </cfRule>
  </conditionalFormatting>
  <conditionalFormatting sqref="L24:O24">
    <cfRule type="cellIs" dxfId="109" priority="33" stopIfTrue="1" operator="lessThan">
      <formula>40</formula>
    </cfRule>
  </conditionalFormatting>
  <conditionalFormatting sqref="L25:O25">
    <cfRule type="cellIs" dxfId="108" priority="32" stopIfTrue="1" operator="lessThan">
      <formula>40</formula>
    </cfRule>
  </conditionalFormatting>
  <conditionalFormatting sqref="D22:G22">
    <cfRule type="cellIs" dxfId="107" priority="43" stopIfTrue="1" operator="lessThan">
      <formula>40</formula>
    </cfRule>
  </conditionalFormatting>
  <conditionalFormatting sqref="H22:K22">
    <cfRule type="cellIs" dxfId="106" priority="40" stopIfTrue="1" operator="lessThan">
      <formula>40</formula>
    </cfRule>
  </conditionalFormatting>
  <conditionalFormatting sqref="R22:U22">
    <cfRule type="cellIs" dxfId="105" priority="27" stopIfTrue="1" operator="lessThan">
      <formula>40</formula>
    </cfRule>
  </conditionalFormatting>
  <conditionalFormatting sqref="R23:U23">
    <cfRule type="cellIs" dxfId="104" priority="26" stopIfTrue="1" operator="lessThan">
      <formula>40</formula>
    </cfRule>
  </conditionalFormatting>
  <conditionalFormatting sqref="H25:K25">
    <cfRule type="cellIs" dxfId="103" priority="37" stopIfTrue="1" operator="lessThan">
      <formula>40</formula>
    </cfRule>
  </conditionalFormatting>
  <conditionalFormatting sqref="H26:K26">
    <cfRule type="cellIs" dxfId="102" priority="36" stopIfTrue="1" operator="lessThan">
      <formula>40</formula>
    </cfRule>
  </conditionalFormatting>
  <conditionalFormatting sqref="L26:O26">
    <cfRule type="cellIs" dxfId="101" priority="31" stopIfTrue="1" operator="lessThan">
      <formula>40</formula>
    </cfRule>
  </conditionalFormatting>
  <conditionalFormatting sqref="L22:O22">
    <cfRule type="cellIs" dxfId="100" priority="35" stopIfTrue="1" operator="lessThan">
      <formula>40</formula>
    </cfRule>
  </conditionalFormatting>
  <conditionalFormatting sqref="L23:O23">
    <cfRule type="cellIs" dxfId="99" priority="34" stopIfTrue="1" operator="lessThan">
      <formula>40</formula>
    </cfRule>
  </conditionalFormatting>
  <conditionalFormatting sqref="P22:Q22">
    <cfRule type="cellIs" dxfId="98" priority="30" stopIfTrue="1" operator="lessThan">
      <formula>40</formula>
    </cfRule>
  </conditionalFormatting>
  <conditionalFormatting sqref="P23:Q25">
    <cfRule type="cellIs" dxfId="97" priority="29" stopIfTrue="1" operator="lessThan">
      <formula>40</formula>
    </cfRule>
  </conditionalFormatting>
  <conditionalFormatting sqref="P26:Q26">
    <cfRule type="cellIs" dxfId="96" priority="28" stopIfTrue="1" operator="lessThan">
      <formula>40</formula>
    </cfRule>
  </conditionalFormatting>
  <conditionalFormatting sqref="R24:U24">
    <cfRule type="cellIs" dxfId="95" priority="25" stopIfTrue="1" operator="lessThan">
      <formula>40</formula>
    </cfRule>
  </conditionalFormatting>
  <conditionalFormatting sqref="R25:U25">
    <cfRule type="cellIs" dxfId="94" priority="24" stopIfTrue="1" operator="lessThan">
      <formula>40</formula>
    </cfRule>
  </conditionalFormatting>
  <conditionalFormatting sqref="R26:U26">
    <cfRule type="cellIs" dxfId="93" priority="23" stopIfTrue="1" operator="lessThan">
      <formula>40</formula>
    </cfRule>
  </conditionalFormatting>
  <conditionalFormatting sqref="V22:Z26">
    <cfRule type="cellIs" dxfId="92" priority="22" stopIfTrue="1" operator="lessThan">
      <formula>40</formula>
    </cfRule>
  </conditionalFormatting>
  <conditionalFormatting sqref="V27:Z29">
    <cfRule type="cellIs" dxfId="91" priority="21" stopIfTrue="1" operator="lessThan">
      <formula>40</formula>
    </cfRule>
  </conditionalFormatting>
  <conditionalFormatting sqref="H27:K27">
    <cfRule type="cellIs" dxfId="90" priority="18" stopIfTrue="1" operator="lessThan">
      <formula>40</formula>
    </cfRule>
  </conditionalFormatting>
  <conditionalFormatting sqref="P29:Q29">
    <cfRule type="cellIs" dxfId="89" priority="8" stopIfTrue="1" operator="lessThan">
      <formula>40</formula>
    </cfRule>
  </conditionalFormatting>
  <conditionalFormatting sqref="L29:O29">
    <cfRule type="cellIs" dxfId="88" priority="13" stopIfTrue="1" operator="lessThan">
      <formula>40</formula>
    </cfRule>
  </conditionalFormatting>
  <conditionalFormatting sqref="P27:Q28">
    <cfRule type="cellIs" dxfId="87" priority="9" stopIfTrue="1" operator="lessThan">
      <formula>40</formula>
    </cfRule>
  </conditionalFormatting>
  <conditionalFormatting sqref="D27:G28">
    <cfRule type="cellIs" dxfId="86" priority="20" stopIfTrue="1" operator="lessThan">
      <formula>40</formula>
    </cfRule>
  </conditionalFormatting>
  <conditionalFormatting sqref="D29:G29">
    <cfRule type="cellIs" dxfId="85" priority="19" stopIfTrue="1" operator="lessThan">
      <formula>40</formula>
    </cfRule>
  </conditionalFormatting>
  <conditionalFormatting sqref="R29:U29">
    <cfRule type="cellIs" dxfId="84" priority="10" stopIfTrue="1" operator="lessThan">
      <formula>40</formula>
    </cfRule>
  </conditionalFormatting>
  <conditionalFormatting sqref="H28:K28">
    <cfRule type="cellIs" dxfId="83" priority="17" stopIfTrue="1" operator="lessThan">
      <formula>40</formula>
    </cfRule>
  </conditionalFormatting>
  <conditionalFormatting sqref="L28:O28">
    <cfRule type="cellIs" dxfId="82" priority="14" stopIfTrue="1" operator="lessThan">
      <formula>40</formula>
    </cfRule>
  </conditionalFormatting>
  <conditionalFormatting sqref="L27:O27">
    <cfRule type="cellIs" dxfId="81" priority="15" stopIfTrue="1" operator="lessThan">
      <formula>40</formula>
    </cfRule>
  </conditionalFormatting>
  <conditionalFormatting sqref="R28:U28">
    <cfRule type="cellIs" dxfId="80" priority="11" stopIfTrue="1" operator="lessThan">
      <formula>40</formula>
    </cfRule>
  </conditionalFormatting>
  <conditionalFormatting sqref="R27:U27">
    <cfRule type="cellIs" dxfId="79" priority="12" stopIfTrue="1" operator="lessThan">
      <formula>40</formula>
    </cfRule>
  </conditionalFormatting>
  <conditionalFormatting sqref="H29:K29">
    <cfRule type="cellIs" dxfId="78" priority="7" stopIfTrue="1" operator="lessThan">
      <formula>40</formula>
    </cfRule>
  </conditionalFormatting>
  <conditionalFormatting sqref="H13:K13">
    <cfRule type="cellIs" dxfId="77" priority="6" stopIfTrue="1" operator="lessThan">
      <formula>40</formula>
    </cfRule>
  </conditionalFormatting>
  <conditionalFormatting sqref="L13:O13">
    <cfRule type="cellIs" dxfId="76" priority="5" stopIfTrue="1" operator="lessThan">
      <formula>40</formula>
    </cfRule>
  </conditionalFormatting>
  <conditionalFormatting sqref="P18:Q18 V18:Z18 D18:G18">
    <cfRule type="cellIs" dxfId="75" priority="4" stopIfTrue="1" operator="lessThan">
      <formula>40</formula>
    </cfRule>
  </conditionalFormatting>
  <conditionalFormatting sqref="H18:K18">
    <cfRule type="cellIs" dxfId="74" priority="3" stopIfTrue="1" operator="lessThan">
      <formula>40</formula>
    </cfRule>
  </conditionalFormatting>
  <conditionalFormatting sqref="L18:O18">
    <cfRule type="cellIs" dxfId="73" priority="2" stopIfTrue="1" operator="lessThan">
      <formula>40</formula>
    </cfRule>
  </conditionalFormatting>
  <conditionalFormatting sqref="R18:U18">
    <cfRule type="cellIs" dxfId="72" priority="1" stopIfTrue="1" operator="lessThan">
      <formula>40</formula>
    </cfRule>
  </conditionalFormatting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AD25"/>
  <sheetViews>
    <sheetView tabSelected="1" zoomScale="80" zoomScaleNormal="80" workbookViewId="0">
      <selection activeCell="C37" sqref="C37"/>
    </sheetView>
  </sheetViews>
  <sheetFormatPr defaultRowHeight="12.75" x14ac:dyDescent="0.2"/>
  <cols>
    <col min="1" max="1" width="4.25" customWidth="1"/>
    <col min="2" max="2" width="13.875" customWidth="1"/>
    <col min="3" max="3" width="15.125" customWidth="1"/>
    <col min="4" max="7" width="0" hidden="1" customWidth="1"/>
    <col min="8" max="8" width="11.625" hidden="1" customWidth="1"/>
    <col min="9" max="11" width="0" hidden="1" customWidth="1"/>
    <col min="12" max="12" width="11.5" hidden="1" customWidth="1"/>
    <col min="13" max="18" width="0" hidden="1" customWidth="1"/>
    <col min="19" max="19" width="10.125" hidden="1" customWidth="1"/>
    <col min="23" max="23" width="0" hidden="1" customWidth="1"/>
    <col min="25" max="29" width="0" hidden="1" customWidth="1"/>
    <col min="30" max="30" width="23.125" hidden="1" customWidth="1"/>
  </cols>
  <sheetData>
    <row r="1" spans="1:30" ht="45.75" customHeight="1" thickTop="1" thickBot="1" x14ac:dyDescent="0.4">
      <c r="A1" s="47"/>
      <c r="B1" s="329" t="s">
        <v>168</v>
      </c>
      <c r="C1" s="5"/>
      <c r="D1" s="1"/>
      <c r="E1" s="1"/>
      <c r="F1" s="1"/>
      <c r="G1" s="1"/>
      <c r="H1" s="2"/>
      <c r="I1" s="48"/>
      <c r="J1" s="48"/>
      <c r="K1" s="48"/>
      <c r="L1" s="48"/>
      <c r="M1" s="48"/>
      <c r="N1" s="48"/>
      <c r="O1" s="48"/>
      <c r="P1" s="4"/>
      <c r="Q1" s="3"/>
      <c r="R1" s="3"/>
      <c r="S1" s="4"/>
      <c r="T1" s="5"/>
      <c r="U1" s="5"/>
      <c r="V1" s="5"/>
      <c r="W1" s="5"/>
      <c r="X1" s="6"/>
      <c r="Y1" s="7"/>
      <c r="Z1" s="7"/>
      <c r="AA1" s="7"/>
      <c r="AB1" s="8"/>
      <c r="AC1" s="8"/>
      <c r="AD1" s="49"/>
    </row>
    <row r="2" spans="1:30" ht="15.75" thickTop="1" x14ac:dyDescent="0.25">
      <c r="A2" s="131"/>
      <c r="B2" s="132"/>
      <c r="C2" s="133" t="s">
        <v>8</v>
      </c>
      <c r="D2" s="134" t="s">
        <v>74</v>
      </c>
      <c r="E2" s="135"/>
      <c r="F2" s="135"/>
      <c r="G2" s="135"/>
      <c r="H2" s="136"/>
      <c r="I2" s="134" t="s">
        <v>75</v>
      </c>
      <c r="J2" s="135"/>
      <c r="K2" s="135"/>
      <c r="L2" s="137"/>
      <c r="M2" s="138" t="s">
        <v>3</v>
      </c>
      <c r="N2" s="139"/>
      <c r="O2" s="139"/>
      <c r="P2" s="140"/>
      <c r="Q2" s="139" t="s">
        <v>97</v>
      </c>
      <c r="R2" s="139"/>
      <c r="S2" s="137"/>
      <c r="T2" s="134" t="s">
        <v>5</v>
      </c>
      <c r="U2" s="135"/>
      <c r="V2" s="135"/>
      <c r="W2" s="135"/>
      <c r="X2" s="136"/>
      <c r="Y2" s="139" t="s">
        <v>76</v>
      </c>
      <c r="Z2" s="139"/>
      <c r="AA2" s="139"/>
      <c r="AB2" s="141"/>
      <c r="AC2" s="54" t="s">
        <v>9</v>
      </c>
      <c r="AD2" s="142" t="s">
        <v>10</v>
      </c>
    </row>
    <row r="3" spans="1:30" ht="15.75" thickBot="1" x14ac:dyDescent="0.3">
      <c r="A3" s="41"/>
      <c r="B3" s="143"/>
      <c r="C3" s="144" t="s">
        <v>29</v>
      </c>
      <c r="D3" s="145" t="s">
        <v>77</v>
      </c>
      <c r="E3" s="145"/>
      <c r="F3" s="146"/>
      <c r="G3" s="146"/>
      <c r="H3" s="147" t="s">
        <v>78</v>
      </c>
      <c r="I3" s="145" t="s">
        <v>79</v>
      </c>
      <c r="J3" s="146"/>
      <c r="K3" s="146"/>
      <c r="L3" s="148" t="s">
        <v>80</v>
      </c>
      <c r="M3" s="149" t="s">
        <v>6</v>
      </c>
      <c r="N3" s="58"/>
      <c r="O3" s="58"/>
      <c r="P3" s="148" t="s">
        <v>4</v>
      </c>
      <c r="Q3" s="18" t="s">
        <v>81</v>
      </c>
      <c r="R3" s="18"/>
      <c r="S3" s="148" t="s">
        <v>82</v>
      </c>
      <c r="T3" s="145" t="s">
        <v>98</v>
      </c>
      <c r="U3" s="145"/>
      <c r="V3" s="146"/>
      <c r="W3" s="146"/>
      <c r="X3" s="147" t="s">
        <v>103</v>
      </c>
      <c r="Y3" s="150" t="s">
        <v>7</v>
      </c>
      <c r="Z3" s="150"/>
      <c r="AA3" s="151"/>
      <c r="AB3" s="152" t="s">
        <v>83</v>
      </c>
      <c r="AC3" s="153"/>
      <c r="AD3" s="154"/>
    </row>
    <row r="4" spans="1:30" ht="15.75" thickBot="1" x14ac:dyDescent="0.3">
      <c r="A4" s="63"/>
      <c r="B4" s="64"/>
      <c r="C4" s="155" t="s">
        <v>0</v>
      </c>
      <c r="D4" s="23" t="s">
        <v>104</v>
      </c>
      <c r="E4" s="23"/>
      <c r="F4" s="23"/>
      <c r="G4" s="23"/>
      <c r="H4" s="156"/>
      <c r="I4" s="157" t="s">
        <v>106</v>
      </c>
      <c r="J4" s="23"/>
      <c r="K4" s="23"/>
      <c r="L4" s="158"/>
      <c r="M4" s="159" t="s">
        <v>84</v>
      </c>
      <c r="N4" s="160"/>
      <c r="O4" s="160"/>
      <c r="P4" s="161"/>
      <c r="Q4" s="159" t="s">
        <v>1</v>
      </c>
      <c r="R4" s="162"/>
      <c r="S4" s="158"/>
      <c r="T4" s="23" t="s">
        <v>1</v>
      </c>
      <c r="U4" s="23"/>
      <c r="V4" s="23"/>
      <c r="W4" s="23"/>
      <c r="X4" s="156"/>
      <c r="Y4" s="162" t="s">
        <v>105</v>
      </c>
      <c r="Z4" s="162"/>
      <c r="AA4" s="162"/>
      <c r="AB4" s="162"/>
      <c r="AC4" s="314"/>
      <c r="AD4" s="163"/>
    </row>
    <row r="5" spans="1:30" ht="15.75" thickBot="1" x14ac:dyDescent="0.3">
      <c r="A5" s="63"/>
      <c r="B5" s="164"/>
      <c r="C5" s="159" t="s">
        <v>2</v>
      </c>
      <c r="D5" s="165">
        <v>0.4</v>
      </c>
      <c r="E5" s="166">
        <v>0.1</v>
      </c>
      <c r="F5" s="167">
        <v>0.5</v>
      </c>
      <c r="G5" s="168" t="s">
        <v>13</v>
      </c>
      <c r="H5" s="169">
        <v>1</v>
      </c>
      <c r="I5" s="165">
        <v>0.5</v>
      </c>
      <c r="J5" s="171">
        <v>0.5</v>
      </c>
      <c r="K5" s="170" t="s">
        <v>13</v>
      </c>
      <c r="L5" s="172">
        <v>1</v>
      </c>
      <c r="M5" s="165">
        <v>0.5</v>
      </c>
      <c r="N5" s="171">
        <v>0.5</v>
      </c>
      <c r="O5" s="170" t="s">
        <v>13</v>
      </c>
      <c r="P5" s="172">
        <v>1</v>
      </c>
      <c r="Q5" s="165">
        <v>0.5</v>
      </c>
      <c r="R5" s="171">
        <v>0.5</v>
      </c>
      <c r="S5" s="170">
        <v>1</v>
      </c>
      <c r="T5" s="165">
        <v>0.3</v>
      </c>
      <c r="U5" s="166">
        <v>0.2</v>
      </c>
      <c r="V5" s="167">
        <v>0.5</v>
      </c>
      <c r="W5" s="168" t="s">
        <v>13</v>
      </c>
      <c r="X5" s="169">
        <v>1</v>
      </c>
      <c r="Y5" s="165">
        <v>0.7</v>
      </c>
      <c r="Z5" s="171">
        <v>0.3</v>
      </c>
      <c r="AA5" s="170" t="s">
        <v>13</v>
      </c>
      <c r="AB5" s="173" t="s">
        <v>14</v>
      </c>
      <c r="AC5" s="315"/>
      <c r="AD5" s="163"/>
    </row>
    <row r="6" spans="1:30" ht="15.75" thickBot="1" x14ac:dyDescent="0.3">
      <c r="A6" s="63"/>
      <c r="B6" s="164"/>
      <c r="C6" s="159" t="s">
        <v>15</v>
      </c>
      <c r="D6" s="165">
        <v>8</v>
      </c>
      <c r="E6" s="166">
        <v>2</v>
      </c>
      <c r="F6" s="167">
        <v>10</v>
      </c>
      <c r="G6" s="168"/>
      <c r="H6" s="169">
        <v>20</v>
      </c>
      <c r="I6" s="165">
        <v>10</v>
      </c>
      <c r="J6" s="171">
        <v>10</v>
      </c>
      <c r="K6" s="174"/>
      <c r="L6" s="175">
        <f>SUM(I6+J6)</f>
        <v>20</v>
      </c>
      <c r="M6" s="165">
        <v>10</v>
      </c>
      <c r="N6" s="171">
        <v>10</v>
      </c>
      <c r="O6" s="174"/>
      <c r="P6" s="175">
        <f>SUM(M6+N6)</f>
        <v>20</v>
      </c>
      <c r="Q6" s="165">
        <v>10</v>
      </c>
      <c r="R6" s="171">
        <v>10</v>
      </c>
      <c r="S6" s="174">
        <v>20</v>
      </c>
      <c r="T6" s="165">
        <v>8</v>
      </c>
      <c r="U6" s="166">
        <v>2</v>
      </c>
      <c r="V6" s="167">
        <v>10</v>
      </c>
      <c r="W6" s="168"/>
      <c r="X6" s="169">
        <v>20</v>
      </c>
      <c r="Y6" s="165">
        <v>14</v>
      </c>
      <c r="Z6" s="171">
        <v>6</v>
      </c>
      <c r="AA6" s="174"/>
      <c r="AB6" s="176">
        <v>20</v>
      </c>
      <c r="AC6" s="177"/>
      <c r="AD6" s="163"/>
    </row>
    <row r="7" spans="1:30" ht="15.75" thickBot="1" x14ac:dyDescent="0.25">
      <c r="A7" s="78"/>
      <c r="B7" s="79"/>
      <c r="C7" s="178"/>
      <c r="D7" s="179" t="s">
        <v>85</v>
      </c>
      <c r="E7" s="180" t="s">
        <v>86</v>
      </c>
      <c r="F7" s="181" t="s">
        <v>87</v>
      </c>
      <c r="G7" s="182"/>
      <c r="H7" s="183" t="s">
        <v>18</v>
      </c>
      <c r="I7" s="179" t="s">
        <v>88</v>
      </c>
      <c r="J7" s="181" t="s">
        <v>89</v>
      </c>
      <c r="K7" s="182"/>
      <c r="L7" s="184" t="s">
        <v>18</v>
      </c>
      <c r="M7" s="179" t="s">
        <v>87</v>
      </c>
      <c r="N7" s="181" t="s">
        <v>87</v>
      </c>
      <c r="O7" s="182"/>
      <c r="P7" s="184" t="s">
        <v>18</v>
      </c>
      <c r="Q7" s="179" t="s">
        <v>88</v>
      </c>
      <c r="R7" s="181" t="s">
        <v>89</v>
      </c>
      <c r="S7" s="185" t="s">
        <v>18</v>
      </c>
      <c r="T7" s="179" t="s">
        <v>86</v>
      </c>
      <c r="U7" s="180" t="s">
        <v>86</v>
      </c>
      <c r="V7" s="181" t="s">
        <v>172</v>
      </c>
      <c r="W7" s="182"/>
      <c r="X7" s="183" t="s">
        <v>18</v>
      </c>
      <c r="Y7" s="186" t="s">
        <v>90</v>
      </c>
      <c r="Z7" s="187" t="s">
        <v>87</v>
      </c>
      <c r="AA7" s="182"/>
      <c r="AB7" s="188" t="s">
        <v>42</v>
      </c>
      <c r="AC7" s="189"/>
      <c r="AD7" s="190"/>
    </row>
    <row r="8" spans="1:30" ht="15.75" thickBot="1" x14ac:dyDescent="0.25">
      <c r="A8" s="41"/>
      <c r="B8" s="191" t="s">
        <v>92</v>
      </c>
      <c r="C8" s="192"/>
      <c r="D8" s="193"/>
      <c r="E8" s="193"/>
      <c r="F8" s="193"/>
      <c r="G8" s="193"/>
      <c r="H8" s="194"/>
      <c r="I8" s="193"/>
      <c r="J8" s="193"/>
      <c r="K8" s="193"/>
      <c r="L8" s="194"/>
      <c r="M8" s="193"/>
      <c r="N8" s="193"/>
      <c r="O8" s="193"/>
      <c r="P8" s="194"/>
      <c r="Q8" s="193"/>
      <c r="R8" s="193"/>
      <c r="S8" s="194"/>
      <c r="T8" s="193"/>
      <c r="U8" s="193"/>
      <c r="V8" s="193"/>
      <c r="W8" s="193"/>
      <c r="X8" s="194"/>
      <c r="Y8" s="193"/>
      <c r="Z8" s="193"/>
      <c r="AA8" s="193"/>
      <c r="AB8" s="194"/>
      <c r="AC8" s="194"/>
      <c r="AD8" s="195"/>
    </row>
    <row r="9" spans="1:30" ht="15" x14ac:dyDescent="0.2">
      <c r="A9" s="41">
        <v>1</v>
      </c>
      <c r="B9" s="94" t="s">
        <v>49</v>
      </c>
      <c r="C9" s="94" t="s">
        <v>50</v>
      </c>
      <c r="D9" s="88">
        <v>45</v>
      </c>
      <c r="E9" s="88"/>
      <c r="F9" s="89"/>
      <c r="G9" s="196"/>
      <c r="H9" s="197">
        <f t="shared" ref="H9" si="0">AVERAGE((D9*$D$5)+(E9*$E$5)+(F9*$F$5))</f>
        <v>18</v>
      </c>
      <c r="I9" s="88">
        <v>50</v>
      </c>
      <c r="J9" s="89">
        <v>40</v>
      </c>
      <c r="K9" s="196"/>
      <c r="L9" s="197">
        <f t="shared" ref="L9:L10" si="1">AVERAGE((I9*0.5)+(J9*0.5))</f>
        <v>45</v>
      </c>
      <c r="M9" s="88">
        <v>68</v>
      </c>
      <c r="N9" s="89">
        <v>46</v>
      </c>
      <c r="O9" s="196"/>
      <c r="P9" s="197">
        <f>AVERAGE((M9*0.5)+(N9*0.5))</f>
        <v>57</v>
      </c>
      <c r="Q9" s="88">
        <v>49</v>
      </c>
      <c r="R9" s="89">
        <v>54</v>
      </c>
      <c r="S9" s="197">
        <f>AVERAGE((Q9*0.5)+(R9*0.5))</f>
        <v>51.5</v>
      </c>
      <c r="T9" s="88">
        <v>44</v>
      </c>
      <c r="U9" s="88">
        <v>48</v>
      </c>
      <c r="V9" s="89">
        <v>49</v>
      </c>
      <c r="W9" s="196"/>
      <c r="X9" s="197">
        <f>AVERAGE((T9*0.3)+(U9*0.2)+(V9*0.5))</f>
        <v>47.3</v>
      </c>
      <c r="Y9" s="88"/>
      <c r="Z9" s="89"/>
      <c r="AA9" s="196"/>
      <c r="AB9" s="197">
        <f>AVERAGE((Y9*0.7)+(Z9*0.3))</f>
        <v>0</v>
      </c>
      <c r="AC9" s="198"/>
      <c r="AD9" s="199"/>
    </row>
    <row r="10" spans="1:30" ht="15.75" thickBot="1" x14ac:dyDescent="0.25">
      <c r="A10" s="41">
        <v>2</v>
      </c>
      <c r="B10" s="94" t="s">
        <v>51</v>
      </c>
      <c r="C10" s="94" t="s">
        <v>52</v>
      </c>
      <c r="D10" s="88">
        <v>54</v>
      </c>
      <c r="E10" s="88"/>
      <c r="F10" s="89"/>
      <c r="G10" s="196"/>
      <c r="H10" s="197">
        <f t="shared" ref="H10" si="2">AVERAGE((D10*$D$5)+(E10*$E$5)+(F10*$F$5))</f>
        <v>21.6</v>
      </c>
      <c r="I10" s="88">
        <v>70</v>
      </c>
      <c r="J10" s="89">
        <v>40</v>
      </c>
      <c r="K10" s="196"/>
      <c r="L10" s="197">
        <f t="shared" si="1"/>
        <v>55</v>
      </c>
      <c r="M10" s="88">
        <v>46</v>
      </c>
      <c r="N10" s="89">
        <v>73</v>
      </c>
      <c r="O10" s="196"/>
      <c r="P10" s="197">
        <f t="shared" ref="P10" si="3">AVERAGE((M10*0.5)+(N10*0.5))</f>
        <v>59.5</v>
      </c>
      <c r="Q10" s="88">
        <v>54</v>
      </c>
      <c r="R10" s="89">
        <v>67</v>
      </c>
      <c r="S10" s="197">
        <f>AVERAGE((Q10*0.5)+(R10*0.5))</f>
        <v>60.5</v>
      </c>
      <c r="T10" s="88">
        <v>50</v>
      </c>
      <c r="U10" s="88">
        <v>62</v>
      </c>
      <c r="V10" s="89">
        <v>64</v>
      </c>
      <c r="W10" s="196"/>
      <c r="X10" s="197">
        <f>AVERAGE((T10*0.3)+(U10*0.2)+(V10*0.5))</f>
        <v>59.4</v>
      </c>
      <c r="Y10" s="88"/>
      <c r="Z10" s="89"/>
      <c r="AA10" s="196"/>
      <c r="AB10" s="197">
        <f>AVERAGE((Y10*0.7)+(Z10*0.3))</f>
        <v>0</v>
      </c>
      <c r="AC10" s="198"/>
      <c r="AD10" s="199"/>
    </row>
    <row r="11" spans="1:30" ht="15.75" thickBot="1" x14ac:dyDescent="0.25">
      <c r="A11" s="41"/>
      <c r="B11" s="191" t="s">
        <v>93</v>
      </c>
      <c r="C11" s="192"/>
      <c r="D11" s="193"/>
      <c r="E11" s="193"/>
      <c r="F11" s="193"/>
      <c r="G11" s="193"/>
      <c r="H11" s="201"/>
      <c r="I11" s="202"/>
      <c r="J11" s="193"/>
      <c r="K11" s="193"/>
      <c r="L11" s="201"/>
      <c r="M11" s="193"/>
      <c r="N11" s="193"/>
      <c r="O11" s="193"/>
      <c r="P11" s="201"/>
      <c r="Q11" s="225"/>
      <c r="R11" s="193"/>
      <c r="S11" s="201"/>
      <c r="T11" s="193"/>
      <c r="U11" s="193"/>
      <c r="V11" s="193"/>
      <c r="W11" s="193"/>
      <c r="X11" s="201"/>
      <c r="Y11" s="193"/>
      <c r="Z11" s="193"/>
      <c r="AA11" s="193"/>
      <c r="AB11" s="201"/>
      <c r="AC11" s="194"/>
      <c r="AD11" s="195"/>
    </row>
    <row r="12" spans="1:30" ht="15" x14ac:dyDescent="0.2">
      <c r="A12" s="41">
        <v>3</v>
      </c>
      <c r="B12" s="94" t="s">
        <v>65</v>
      </c>
      <c r="C12" s="94" t="s">
        <v>50</v>
      </c>
      <c r="D12" s="88">
        <v>69</v>
      </c>
      <c r="E12" s="88"/>
      <c r="F12" s="89"/>
      <c r="G12" s="196"/>
      <c r="H12" s="197">
        <f t="shared" ref="H12:H15" si="4">AVERAGE((D12*$D$5)+(E12*$E$5)+(F12*$F$5))</f>
        <v>27.6</v>
      </c>
      <c r="I12" s="88">
        <v>56</v>
      </c>
      <c r="J12" s="89">
        <v>65</v>
      </c>
      <c r="K12" s="196"/>
      <c r="L12" s="197">
        <f t="shared" ref="L12:L15" si="5">AVERAGE((I12*0.5)+(J12*0.5))</f>
        <v>60.5</v>
      </c>
      <c r="M12" s="88">
        <v>54</v>
      </c>
      <c r="N12" s="89">
        <v>79</v>
      </c>
      <c r="O12" s="196"/>
      <c r="P12" s="197">
        <f t="shared" ref="P12:P15" si="6">AVERAGE((M12*0.5)+(N12*0.5))</f>
        <v>66.5</v>
      </c>
      <c r="Q12" s="88">
        <v>52</v>
      </c>
      <c r="R12" s="89">
        <v>61</v>
      </c>
      <c r="S12" s="197">
        <f>AVERAGE((Q12*0.5)+(R12*0.5))</f>
        <v>56.5</v>
      </c>
      <c r="T12" s="88">
        <v>45</v>
      </c>
      <c r="U12" s="88">
        <v>61</v>
      </c>
      <c r="V12" s="89">
        <v>63</v>
      </c>
      <c r="W12" s="196"/>
      <c r="X12" s="197">
        <f>AVERAGE((T12*0.3)+(U12*0.2)+(V12*0.5))</f>
        <v>57.2</v>
      </c>
      <c r="Y12" s="88"/>
      <c r="Z12" s="89"/>
      <c r="AA12" s="196"/>
      <c r="AB12" s="197">
        <f>AVERAGE((Y12*0.7)+(Z12*0.3))</f>
        <v>0</v>
      </c>
      <c r="AC12" s="198"/>
      <c r="AD12" s="199"/>
    </row>
    <row r="13" spans="1:30" ht="13.5" hidden="1" customHeight="1" x14ac:dyDescent="0.2">
      <c r="A13" s="41">
        <v>4</v>
      </c>
      <c r="B13" s="228" t="s">
        <v>100</v>
      </c>
      <c r="C13" s="228" t="s">
        <v>101</v>
      </c>
      <c r="D13" s="88">
        <v>60</v>
      </c>
      <c r="E13" s="88">
        <v>70</v>
      </c>
      <c r="F13" s="89">
        <v>0</v>
      </c>
      <c r="G13" s="196"/>
      <c r="H13" s="197">
        <f t="shared" ref="H13" si="7">AVERAGE((D13*$D$5)+(E13*$E$5)+(F13*$F$5))</f>
        <v>31</v>
      </c>
      <c r="I13" s="126">
        <v>69</v>
      </c>
      <c r="J13" s="127">
        <v>80</v>
      </c>
      <c r="K13" s="204"/>
      <c r="L13" s="203">
        <v>75</v>
      </c>
      <c r="M13" s="126">
        <v>96</v>
      </c>
      <c r="N13" s="127"/>
      <c r="O13" s="204"/>
      <c r="P13" s="203"/>
      <c r="Q13" s="126"/>
      <c r="R13" s="127"/>
      <c r="S13" s="203"/>
      <c r="T13" s="126"/>
      <c r="U13" s="126"/>
      <c r="V13" s="127"/>
      <c r="W13" s="204"/>
      <c r="X13" s="203"/>
      <c r="Y13" s="126"/>
      <c r="Z13" s="126"/>
      <c r="AA13" s="204"/>
      <c r="AB13" s="203"/>
      <c r="AC13" s="229"/>
      <c r="AD13" s="231" t="s">
        <v>166</v>
      </c>
    </row>
    <row r="14" spans="1:30" ht="12.75" hidden="1" customHeight="1" x14ac:dyDescent="0.2">
      <c r="A14" s="41">
        <v>5</v>
      </c>
      <c r="B14" s="228" t="s">
        <v>102</v>
      </c>
      <c r="C14" s="228" t="s">
        <v>70</v>
      </c>
      <c r="D14" s="126"/>
      <c r="E14" s="126"/>
      <c r="F14" s="127"/>
      <c r="G14" s="204"/>
      <c r="H14" s="203"/>
      <c r="I14" s="126"/>
      <c r="J14" s="127"/>
      <c r="K14" s="204"/>
      <c r="L14" s="203"/>
      <c r="M14" s="126">
        <v>5</v>
      </c>
      <c r="N14" s="127"/>
      <c r="O14" s="204"/>
      <c r="P14" s="203"/>
      <c r="Q14" s="126"/>
      <c r="R14" s="127"/>
      <c r="S14" s="203"/>
      <c r="T14" s="126"/>
      <c r="U14" s="126"/>
      <c r="V14" s="127"/>
      <c r="W14" s="204"/>
      <c r="X14" s="203"/>
      <c r="Y14" s="126"/>
      <c r="Z14" s="126"/>
      <c r="AA14" s="204"/>
      <c r="AB14" s="203"/>
      <c r="AC14" s="229"/>
      <c r="AD14" s="231" t="s">
        <v>166</v>
      </c>
    </row>
    <row r="15" spans="1:30" ht="15.75" thickBot="1" x14ac:dyDescent="0.25">
      <c r="A15" s="41">
        <v>4</v>
      </c>
      <c r="B15" s="113" t="s">
        <v>66</v>
      </c>
      <c r="C15" s="113" t="s">
        <v>67</v>
      </c>
      <c r="D15" s="88">
        <v>64</v>
      </c>
      <c r="E15" s="88"/>
      <c r="F15" s="89"/>
      <c r="G15" s="196"/>
      <c r="H15" s="197">
        <f t="shared" si="4"/>
        <v>25.6</v>
      </c>
      <c r="I15" s="88">
        <v>70</v>
      </c>
      <c r="J15" s="89"/>
      <c r="K15" s="196"/>
      <c r="L15" s="197">
        <f t="shared" si="5"/>
        <v>35</v>
      </c>
      <c r="M15" s="88">
        <v>56</v>
      </c>
      <c r="N15" s="89">
        <v>83</v>
      </c>
      <c r="O15" s="196"/>
      <c r="P15" s="197">
        <f t="shared" si="6"/>
        <v>69.5</v>
      </c>
      <c r="Q15" s="88">
        <v>72</v>
      </c>
      <c r="R15" s="89">
        <v>68</v>
      </c>
      <c r="S15" s="197">
        <f>AVERAGE((Q15*0.5)+(R15*0.5))</f>
        <v>70</v>
      </c>
      <c r="T15" s="88">
        <v>58</v>
      </c>
      <c r="U15" s="88">
        <v>60</v>
      </c>
      <c r="V15" s="89">
        <v>60</v>
      </c>
      <c r="W15" s="196"/>
      <c r="X15" s="197">
        <f>AVERAGE((T15*0.3)+(U15*0.2)+(V15*0.5))</f>
        <v>59.4</v>
      </c>
      <c r="Y15" s="88"/>
      <c r="Z15" s="89"/>
      <c r="AA15" s="196"/>
      <c r="AB15" s="197">
        <f>AVERAGE((Y15*0.7)+(Z15*0.3))</f>
        <v>0</v>
      </c>
      <c r="AC15" s="198"/>
      <c r="AD15" s="369">
        <v>42486</v>
      </c>
    </row>
    <row r="16" spans="1:30" ht="15.75" hidden="1" thickBot="1" x14ac:dyDescent="0.25">
      <c r="A16" s="41"/>
      <c r="B16" s="205" t="s">
        <v>94</v>
      </c>
      <c r="C16" s="206"/>
      <c r="D16" s="207"/>
      <c r="E16" s="207"/>
      <c r="F16" s="207"/>
      <c r="G16" s="208"/>
      <c r="H16" s="209"/>
      <c r="I16" s="210"/>
      <c r="J16" s="207"/>
      <c r="K16" s="208"/>
      <c r="L16" s="209"/>
      <c r="M16" s="207"/>
      <c r="N16" s="207"/>
      <c r="O16" s="208"/>
      <c r="P16" s="209"/>
      <c r="Q16" s="230"/>
      <c r="R16" s="207"/>
      <c r="S16" s="209"/>
      <c r="T16" s="207"/>
      <c r="U16" s="207"/>
      <c r="V16" s="207"/>
      <c r="W16" s="208"/>
      <c r="X16" s="209"/>
      <c r="Y16" s="207"/>
      <c r="Z16" s="207"/>
      <c r="AA16" s="208"/>
      <c r="AB16" s="211"/>
      <c r="AC16" s="212"/>
      <c r="AD16" s="213"/>
    </row>
    <row r="17" spans="1:30" ht="15.75" hidden="1" thickBot="1" x14ac:dyDescent="0.25">
      <c r="A17" s="41"/>
      <c r="B17" s="330" t="s">
        <v>61</v>
      </c>
      <c r="C17" s="330" t="s">
        <v>62</v>
      </c>
      <c r="D17" s="92"/>
      <c r="E17" s="88"/>
      <c r="F17" s="89"/>
      <c r="G17" s="196"/>
      <c r="H17" s="197">
        <f t="shared" ref="H17" si="8">AVERAGE((D17*$D$5)+(E17*$E$5)+(F17*$F$5))</f>
        <v>0</v>
      </c>
      <c r="I17" s="241">
        <v>60</v>
      </c>
      <c r="J17" s="242">
        <v>60</v>
      </c>
      <c r="K17" s="196"/>
      <c r="L17" s="197">
        <f t="shared" ref="L17" si="9">AVERAGE((I17*0.5)+(J17*0.5))</f>
        <v>60</v>
      </c>
      <c r="M17" s="88"/>
      <c r="N17" s="89"/>
      <c r="O17" s="196"/>
      <c r="P17" s="197">
        <f t="shared" ref="P17" si="10">AVERAGE((M17*0.5)+(N17*0.5))</f>
        <v>0</v>
      </c>
      <c r="Q17" s="88"/>
      <c r="R17" s="89"/>
      <c r="S17" s="197">
        <f>AVERAGE((Q17*0.5)+(R17*0.5))</f>
        <v>0</v>
      </c>
      <c r="T17" s="88"/>
      <c r="U17" s="88"/>
      <c r="V17" s="89"/>
      <c r="W17" s="196"/>
      <c r="X17" s="197">
        <f>AVERAGE((T17*0.3)+(U17*0.2)+(V17*0.5))</f>
        <v>0</v>
      </c>
      <c r="Y17" s="88">
        <v>65</v>
      </c>
      <c r="Z17" s="89">
        <v>69</v>
      </c>
      <c r="AA17" s="196"/>
      <c r="AB17" s="197">
        <f>AVERAGE((Y17*0.7)+(Z17*0.3))</f>
        <v>66.2</v>
      </c>
      <c r="AC17" s="232"/>
      <c r="AD17" s="233"/>
    </row>
    <row r="18" spans="1:30" ht="15.75" thickBot="1" x14ac:dyDescent="0.25">
      <c r="A18" s="41"/>
      <c r="B18" s="215" t="s">
        <v>95</v>
      </c>
      <c r="C18" s="216"/>
      <c r="D18" s="217"/>
      <c r="E18" s="217"/>
      <c r="F18" s="217"/>
      <c r="G18" s="218"/>
      <c r="H18" s="211"/>
      <c r="I18" s="219"/>
      <c r="J18" s="217"/>
      <c r="K18" s="218"/>
      <c r="L18" s="211"/>
      <c r="M18" s="217"/>
      <c r="N18" s="217"/>
      <c r="O18" s="218"/>
      <c r="P18" s="211"/>
      <c r="Q18" s="217"/>
      <c r="R18" s="217"/>
      <c r="S18" s="211"/>
      <c r="T18" s="217"/>
      <c r="U18" s="217"/>
      <c r="V18" s="217"/>
      <c r="W18" s="218"/>
      <c r="X18" s="211"/>
      <c r="Y18" s="217"/>
      <c r="Z18" s="217"/>
      <c r="AA18" s="218"/>
      <c r="AB18" s="211"/>
      <c r="AC18" s="211"/>
      <c r="AD18" s="220"/>
    </row>
    <row r="19" spans="1:30" ht="15" hidden="1" x14ac:dyDescent="0.2">
      <c r="A19" s="112">
        <v>7</v>
      </c>
      <c r="B19" s="228" t="s">
        <v>55</v>
      </c>
      <c r="C19" s="228" t="s">
        <v>56</v>
      </c>
      <c r="D19" s="88">
        <v>50</v>
      </c>
      <c r="E19" s="88">
        <v>56</v>
      </c>
      <c r="F19" s="127"/>
      <c r="G19" s="196"/>
      <c r="H19" s="197">
        <f t="shared" ref="H19" si="11">AVERAGE((D19*$D$5)+(E19*$E$5)+(F19*$F$5))</f>
        <v>25.6</v>
      </c>
      <c r="I19" s="126"/>
      <c r="J19" s="127"/>
      <c r="K19" s="204"/>
      <c r="L19" s="203"/>
      <c r="M19" s="126"/>
      <c r="N19" s="127"/>
      <c r="O19" s="204"/>
      <c r="P19" s="203"/>
      <c r="Q19" s="126"/>
      <c r="R19" s="127"/>
      <c r="S19" s="203"/>
      <c r="T19" s="126"/>
      <c r="U19" s="126"/>
      <c r="V19" s="127"/>
      <c r="W19" s="204"/>
      <c r="X19" s="203"/>
      <c r="Y19" s="126"/>
      <c r="Z19" s="126"/>
      <c r="AA19" s="204"/>
      <c r="AB19" s="203"/>
      <c r="AC19" s="229"/>
      <c r="AD19" s="331" t="s">
        <v>99</v>
      </c>
    </row>
    <row r="20" spans="1:30" ht="15" x14ac:dyDescent="0.25">
      <c r="A20" s="221">
        <v>5</v>
      </c>
      <c r="B20" s="94" t="s">
        <v>68</v>
      </c>
      <c r="C20" s="94" t="s">
        <v>69</v>
      </c>
      <c r="D20" s="88">
        <v>72</v>
      </c>
      <c r="E20" s="88"/>
      <c r="F20" s="89"/>
      <c r="G20" s="196"/>
      <c r="H20" s="197">
        <f t="shared" ref="H20:H22" si="12">AVERAGE((D20*$D$5)+(E20*$E$5)+(F20*$F$5))</f>
        <v>28.8</v>
      </c>
      <c r="I20" s="88">
        <v>40</v>
      </c>
      <c r="J20" s="89"/>
      <c r="K20" s="196"/>
      <c r="L20" s="197">
        <f t="shared" ref="L20:L22" si="13">AVERAGE((I20*0.5)+(J20*0.5))</f>
        <v>20</v>
      </c>
      <c r="M20" s="88">
        <v>79</v>
      </c>
      <c r="N20" s="89">
        <v>0</v>
      </c>
      <c r="O20" s="196"/>
      <c r="P20" s="197">
        <f t="shared" ref="P20:P22" si="14">AVERAGE((M20*0.5)+(N20*0.5))</f>
        <v>39.5</v>
      </c>
      <c r="Q20" s="88">
        <v>51</v>
      </c>
      <c r="R20" s="89">
        <v>60</v>
      </c>
      <c r="S20" s="197">
        <f>AVERAGE((Q20*0.5)+(R20*0.5))</f>
        <v>55.5</v>
      </c>
      <c r="T20" s="88">
        <v>62</v>
      </c>
      <c r="U20" s="88">
        <v>43</v>
      </c>
      <c r="V20" s="89">
        <v>42</v>
      </c>
      <c r="W20" s="196"/>
      <c r="X20" s="197">
        <f>AVERAGE((T20*0.3)+(U20*0.2)+(V20*0.5))</f>
        <v>48.199999999999996</v>
      </c>
      <c r="Y20" s="88"/>
      <c r="Z20" s="89"/>
      <c r="AA20" s="196"/>
      <c r="AB20" s="197">
        <f>AVERAGE((Y20*0.7)+(Z20*0.3))</f>
        <v>0</v>
      </c>
      <c r="AC20" s="198"/>
      <c r="AD20" s="222"/>
    </row>
    <row r="21" spans="1:30" ht="15" x14ac:dyDescent="0.25">
      <c r="A21" s="221">
        <v>6</v>
      </c>
      <c r="B21" s="94" t="s">
        <v>58</v>
      </c>
      <c r="C21" s="94" t="s">
        <v>59</v>
      </c>
      <c r="D21" s="88">
        <v>45</v>
      </c>
      <c r="E21" s="88"/>
      <c r="F21" s="89"/>
      <c r="G21" s="196"/>
      <c r="H21" s="197">
        <f t="shared" si="12"/>
        <v>18</v>
      </c>
      <c r="I21" s="88">
        <v>40</v>
      </c>
      <c r="J21" s="89">
        <v>40</v>
      </c>
      <c r="K21" s="196"/>
      <c r="L21" s="197">
        <f t="shared" si="13"/>
        <v>40</v>
      </c>
      <c r="M21" s="88">
        <v>51</v>
      </c>
      <c r="N21" s="89">
        <v>50</v>
      </c>
      <c r="O21" s="196"/>
      <c r="P21" s="197">
        <f t="shared" si="14"/>
        <v>50.5</v>
      </c>
      <c r="Q21" s="88">
        <v>52</v>
      </c>
      <c r="R21" s="89">
        <v>62</v>
      </c>
      <c r="S21" s="197">
        <f>AVERAGE((Q21*0.5)+(R21*0.5))</f>
        <v>57</v>
      </c>
      <c r="T21" s="88">
        <v>51</v>
      </c>
      <c r="U21" s="88">
        <v>47</v>
      </c>
      <c r="V21" s="89">
        <v>47</v>
      </c>
      <c r="W21" s="196"/>
      <c r="X21" s="197">
        <f>AVERAGE((T21*0.3)+(U21*0.2)+(V21*0.5))</f>
        <v>48.2</v>
      </c>
      <c r="Y21" s="88"/>
      <c r="Z21" s="89"/>
      <c r="AA21" s="196"/>
      <c r="AB21" s="197">
        <f>AVERAGE((Y21*0.7)+(Z21*0.3))</f>
        <v>0</v>
      </c>
      <c r="AC21" s="198"/>
      <c r="AD21" s="214"/>
    </row>
    <row r="22" spans="1:30" ht="15" x14ac:dyDescent="0.25">
      <c r="A22" s="221">
        <v>7</v>
      </c>
      <c r="B22" s="94" t="s">
        <v>63</v>
      </c>
      <c r="C22" s="94" t="s">
        <v>64</v>
      </c>
      <c r="D22" s="88">
        <v>75</v>
      </c>
      <c r="E22" s="88"/>
      <c r="F22" s="89"/>
      <c r="G22" s="196"/>
      <c r="H22" s="197">
        <f t="shared" si="12"/>
        <v>30</v>
      </c>
      <c r="I22" s="88">
        <v>68</v>
      </c>
      <c r="J22" s="89">
        <v>76</v>
      </c>
      <c r="K22" s="196"/>
      <c r="L22" s="197">
        <f t="shared" si="13"/>
        <v>72</v>
      </c>
      <c r="M22" s="88">
        <v>86</v>
      </c>
      <c r="N22" s="89">
        <v>88</v>
      </c>
      <c r="O22" s="196"/>
      <c r="P22" s="197">
        <f t="shared" si="14"/>
        <v>87</v>
      </c>
      <c r="Q22" s="88">
        <v>71</v>
      </c>
      <c r="R22" s="89">
        <v>83</v>
      </c>
      <c r="S22" s="197">
        <f>AVERAGE((Q22*0.5)+(R22*0.5))</f>
        <v>77</v>
      </c>
      <c r="T22" s="88">
        <v>62</v>
      </c>
      <c r="U22" s="88">
        <v>80</v>
      </c>
      <c r="V22" s="89">
        <v>80</v>
      </c>
      <c r="W22" s="196"/>
      <c r="X22" s="197">
        <f>AVERAGE((T22*0.3)+(U22*0.2)+(V22*0.5))</f>
        <v>74.599999999999994</v>
      </c>
      <c r="Y22" s="88"/>
      <c r="Z22" s="89"/>
      <c r="AA22" s="196"/>
      <c r="AB22" s="197">
        <f>AVERAGE((Y22*0.7)+(Z22*0.3))</f>
        <v>0</v>
      </c>
      <c r="AC22" s="198"/>
      <c r="AD22" s="200"/>
    </row>
    <row r="23" spans="1:30" ht="15.75" hidden="1" thickBot="1" x14ac:dyDescent="0.25">
      <c r="A23" s="41"/>
      <c r="B23" s="223" t="s">
        <v>91</v>
      </c>
      <c r="C23" s="224"/>
      <c r="D23" s="225"/>
      <c r="E23" s="225"/>
      <c r="F23" s="226"/>
      <c r="G23" s="226"/>
      <c r="H23" s="211"/>
      <c r="I23" s="225"/>
      <c r="J23" s="226"/>
      <c r="K23" s="226"/>
      <c r="L23" s="211"/>
      <c r="M23" s="225"/>
      <c r="N23" s="225"/>
      <c r="O23" s="225"/>
      <c r="P23" s="211"/>
      <c r="Q23" s="225"/>
      <c r="R23" s="225"/>
      <c r="S23" s="211"/>
      <c r="T23" s="225"/>
      <c r="U23" s="225"/>
      <c r="V23" s="226"/>
      <c r="W23" s="226"/>
      <c r="X23" s="211"/>
      <c r="Y23" s="225"/>
      <c r="Z23" s="225"/>
      <c r="AA23" s="225"/>
      <c r="AB23" s="211"/>
      <c r="AC23" s="211"/>
      <c r="AD23" s="227"/>
    </row>
    <row r="24" spans="1:30" ht="15" hidden="1" x14ac:dyDescent="0.2">
      <c r="A24" s="41"/>
      <c r="B24" s="243" t="s">
        <v>72</v>
      </c>
      <c r="C24" s="243" t="s">
        <v>73</v>
      </c>
      <c r="D24" s="126">
        <v>60</v>
      </c>
      <c r="E24" s="126">
        <v>65</v>
      </c>
      <c r="F24" s="127">
        <v>47</v>
      </c>
      <c r="G24" s="196"/>
      <c r="H24" s="197">
        <f t="shared" ref="H24" si="15">AVERAGE((D24*$D$5)+(E24*$E$5)+(F24*$F$5))</f>
        <v>54</v>
      </c>
      <c r="I24" s="126">
        <v>55</v>
      </c>
      <c r="J24" s="127">
        <v>63</v>
      </c>
      <c r="K24" s="196"/>
      <c r="L24" s="197">
        <f t="shared" ref="L24" si="16">AVERAGE((I24*0.5)+(J24*0.5))</f>
        <v>59</v>
      </c>
      <c r="M24" s="126">
        <v>78</v>
      </c>
      <c r="N24" s="127">
        <v>60</v>
      </c>
      <c r="O24" s="196"/>
      <c r="P24" s="197">
        <f>AVERAGE((M24*0.5)+(N24*0.5))</f>
        <v>69</v>
      </c>
      <c r="Q24" s="126"/>
      <c r="R24" s="127"/>
      <c r="S24" s="197">
        <f>AVERAGE((Q24*0.5)+(R24*0.5))</f>
        <v>0</v>
      </c>
      <c r="T24" s="126"/>
      <c r="U24" s="126"/>
      <c r="V24" s="127"/>
      <c r="W24" s="196"/>
      <c r="X24" s="197">
        <f>AVERAGE((T24*0.3)+(U24*0.2)+(V24*0.5))</f>
        <v>0</v>
      </c>
      <c r="Y24" s="126"/>
      <c r="Z24" s="126"/>
      <c r="AA24" s="196"/>
      <c r="AB24" s="197">
        <f>SUM((Y24*0.7)+(Z24*0.3))</f>
        <v>0</v>
      </c>
      <c r="AC24" s="244"/>
      <c r="AD24" s="245" t="s">
        <v>166</v>
      </c>
    </row>
    <row r="25" spans="1:30" ht="15" hidden="1" x14ac:dyDescent="0.25">
      <c r="A25" s="221"/>
      <c r="D25">
        <f t="shared" ref="D25:AB25" si="17">AVERAGE(D9:D24)</f>
        <v>59.4</v>
      </c>
      <c r="E25">
        <f t="shared" si="17"/>
        <v>63.666666666666664</v>
      </c>
      <c r="F25">
        <f t="shared" si="17"/>
        <v>23.5</v>
      </c>
      <c r="G25" t="e">
        <f t="shared" si="17"/>
        <v>#DIV/0!</v>
      </c>
      <c r="H25">
        <f t="shared" si="17"/>
        <v>25.472727272727276</v>
      </c>
      <c r="I25">
        <f t="shared" si="17"/>
        <v>57.8</v>
      </c>
      <c r="J25">
        <f t="shared" si="17"/>
        <v>58</v>
      </c>
      <c r="K25" t="e">
        <f t="shared" si="17"/>
        <v>#DIV/0!</v>
      </c>
      <c r="L25">
        <f t="shared" si="17"/>
        <v>52.15</v>
      </c>
      <c r="M25">
        <f t="shared" si="17"/>
        <v>61.9</v>
      </c>
      <c r="N25">
        <f t="shared" si="17"/>
        <v>59.875</v>
      </c>
      <c r="O25" t="e">
        <f t="shared" si="17"/>
        <v>#DIV/0!</v>
      </c>
      <c r="P25">
        <f t="shared" si="17"/>
        <v>55.388888888888886</v>
      </c>
      <c r="Q25">
        <f>AVERAGE(Q9:Q24)</f>
        <v>57.285714285714285</v>
      </c>
      <c r="R25">
        <f t="shared" si="17"/>
        <v>65</v>
      </c>
      <c r="S25">
        <f>AVERAGE(S9:S24)</f>
        <v>47.555555555555557</v>
      </c>
      <c r="T25">
        <f t="shared" si="17"/>
        <v>53.142857142857146</v>
      </c>
      <c r="U25">
        <f t="shared" si="17"/>
        <v>57.285714285714285</v>
      </c>
      <c r="V25">
        <f t="shared" si="17"/>
        <v>57.857142857142854</v>
      </c>
      <c r="W25" t="e">
        <f t="shared" si="17"/>
        <v>#DIV/0!</v>
      </c>
      <c r="X25">
        <f t="shared" si="17"/>
        <v>43.811111111111103</v>
      </c>
      <c r="Y25">
        <f t="shared" si="17"/>
        <v>65</v>
      </c>
      <c r="Z25">
        <f t="shared" si="17"/>
        <v>69</v>
      </c>
      <c r="AA25" t="e">
        <f t="shared" si="17"/>
        <v>#DIV/0!</v>
      </c>
      <c r="AB25">
        <f t="shared" si="17"/>
        <v>7.3555555555555561</v>
      </c>
    </row>
  </sheetData>
  <conditionalFormatting sqref="D23:E23 J18:L18 J16:L16 G23:M23 O23:P23 S23:X23 AA23:AB23 AA16:AB16 Y24:AB24 D11:L11 AA18:AB18 O11:S11 M9:O10 D9:H10 O16:S16 M12:O15 D18:H18 M20:O22 D20:H22 D17 O18:S18 Y11:AB11 Y13:AB14 T9:X16 D12:H16">
    <cfRule type="cellIs" dxfId="71" priority="145" stopIfTrue="1" operator="lessThan">
      <formula>40</formula>
    </cfRule>
  </conditionalFormatting>
  <conditionalFormatting sqref="M16 M18 M11">
    <cfRule type="cellIs" dxfId="70" priority="144" stopIfTrue="1" operator="lessThan">
      <formula>40</formula>
    </cfRule>
  </conditionalFormatting>
  <conditionalFormatting sqref="I16 I18">
    <cfRule type="cellIs" dxfId="69" priority="134" stopIfTrue="1" operator="lessThan">
      <formula>40</formula>
    </cfRule>
  </conditionalFormatting>
  <conditionalFormatting sqref="M24 O24:P24">
    <cfRule type="cellIs" dxfId="68" priority="137" stopIfTrue="1" operator="lessThan">
      <formula>40</formula>
    </cfRule>
  </conditionalFormatting>
  <conditionalFormatting sqref="F23">
    <cfRule type="cellIs" dxfId="67" priority="133" stopIfTrue="1" operator="lessThan">
      <formula>40</formula>
    </cfRule>
  </conditionalFormatting>
  <conditionalFormatting sqref="N24">
    <cfRule type="cellIs" dxfId="66" priority="127" stopIfTrue="1" operator="lessThan">
      <formula>40</formula>
    </cfRule>
  </conditionalFormatting>
  <conditionalFormatting sqref="Y18 Y16">
    <cfRule type="cellIs" dxfId="65" priority="123" stopIfTrue="1" operator="lessThan">
      <formula>40</formula>
    </cfRule>
  </conditionalFormatting>
  <conditionalFormatting sqref="N23">
    <cfRule type="cellIs" dxfId="64" priority="130" stopIfTrue="1" operator="lessThan">
      <formula>40</formula>
    </cfRule>
  </conditionalFormatting>
  <conditionalFormatting sqref="N18 N16 N11">
    <cfRule type="cellIs" dxfId="63" priority="129" stopIfTrue="1" operator="lessThan">
      <formula>40</formula>
    </cfRule>
  </conditionalFormatting>
  <conditionalFormatting sqref="Q23:R23">
    <cfRule type="cellIs" dxfId="62" priority="126" stopIfTrue="1" operator="lessThan">
      <formula>40</formula>
    </cfRule>
  </conditionalFormatting>
  <conditionalFormatting sqref="Y23:Z23">
    <cfRule type="cellIs" dxfId="61" priority="124" stopIfTrue="1" operator="lessThan">
      <formula>40</formula>
    </cfRule>
  </conditionalFormatting>
  <conditionalFormatting sqref="Z18 Z16">
    <cfRule type="cellIs" dxfId="60" priority="121" stopIfTrue="1" operator="lessThan">
      <formula>40</formula>
    </cfRule>
  </conditionalFormatting>
  <conditionalFormatting sqref="P9:P10">
    <cfRule type="cellIs" dxfId="59" priority="110" stopIfTrue="1" operator="lessThan">
      <formula>40</formula>
    </cfRule>
  </conditionalFormatting>
  <conditionalFormatting sqref="P12:P15">
    <cfRule type="cellIs" dxfId="58" priority="109" stopIfTrue="1" operator="lessThan">
      <formula>40</formula>
    </cfRule>
  </conditionalFormatting>
  <conditionalFormatting sqref="P20:P22">
    <cfRule type="cellIs" dxfId="57" priority="108" stopIfTrue="1" operator="lessThan">
      <formula>40</formula>
    </cfRule>
  </conditionalFormatting>
  <conditionalFormatting sqref="S9:S10">
    <cfRule type="cellIs" dxfId="56" priority="77" stopIfTrue="1" operator="lessThan">
      <formula>40</formula>
    </cfRule>
  </conditionalFormatting>
  <conditionalFormatting sqref="S22">
    <cfRule type="cellIs" dxfId="55" priority="68" stopIfTrue="1" operator="lessThan">
      <formula>40</formula>
    </cfRule>
  </conditionalFormatting>
  <conditionalFormatting sqref="I9:K10">
    <cfRule type="cellIs" dxfId="54" priority="105" stopIfTrue="1" operator="lessThan">
      <formula>40</formula>
    </cfRule>
  </conditionalFormatting>
  <conditionalFormatting sqref="L9:L10">
    <cfRule type="cellIs" dxfId="53" priority="104" stopIfTrue="1" operator="lessThan">
      <formula>40</formula>
    </cfRule>
  </conditionalFormatting>
  <conditionalFormatting sqref="I12:K15">
    <cfRule type="cellIs" dxfId="52" priority="90" stopIfTrue="1" operator="lessThan">
      <formula>40</formula>
    </cfRule>
  </conditionalFormatting>
  <conditionalFormatting sqref="L12:L15">
    <cfRule type="cellIs" dxfId="51" priority="89" stopIfTrue="1" operator="lessThan">
      <formula>40</formula>
    </cfRule>
  </conditionalFormatting>
  <conditionalFormatting sqref="I20:K20">
    <cfRule type="cellIs" dxfId="50" priority="86" stopIfTrue="1" operator="lessThan">
      <formula>40</formula>
    </cfRule>
  </conditionalFormatting>
  <conditionalFormatting sqref="L20">
    <cfRule type="cellIs" dxfId="49" priority="85" stopIfTrue="1" operator="lessThan">
      <formula>40</formula>
    </cfRule>
  </conditionalFormatting>
  <conditionalFormatting sqref="I21:K21">
    <cfRule type="cellIs" dxfId="48" priority="84" stopIfTrue="1" operator="lessThan">
      <formula>40</formula>
    </cfRule>
  </conditionalFormatting>
  <conditionalFormatting sqref="L21">
    <cfRule type="cellIs" dxfId="47" priority="83" stopIfTrue="1" operator="lessThan">
      <formula>40</formula>
    </cfRule>
  </conditionalFormatting>
  <conditionalFormatting sqref="I22:K22">
    <cfRule type="cellIs" dxfId="46" priority="82" stopIfTrue="1" operator="lessThan">
      <formula>40</formula>
    </cfRule>
  </conditionalFormatting>
  <conditionalFormatting sqref="L22">
    <cfRule type="cellIs" dxfId="45" priority="81" stopIfTrue="1" operator="lessThan">
      <formula>40</formula>
    </cfRule>
  </conditionalFormatting>
  <conditionalFormatting sqref="Q9:R10">
    <cfRule type="cellIs" dxfId="44" priority="78" stopIfTrue="1" operator="lessThan">
      <formula>40</formula>
    </cfRule>
  </conditionalFormatting>
  <conditionalFormatting sqref="S12:S15">
    <cfRule type="cellIs" dxfId="43" priority="74" stopIfTrue="1" operator="lessThan">
      <formula>40</formula>
    </cfRule>
  </conditionalFormatting>
  <conditionalFormatting sqref="Q12:R15">
    <cfRule type="cellIs" dxfId="42" priority="75" stopIfTrue="1" operator="lessThan">
      <formula>40</formula>
    </cfRule>
  </conditionalFormatting>
  <conditionalFormatting sqref="S20:S21">
    <cfRule type="cellIs" dxfId="41" priority="70" stopIfTrue="1" operator="lessThan">
      <formula>40</formula>
    </cfRule>
  </conditionalFormatting>
  <conditionalFormatting sqref="Q20:R21">
    <cfRule type="cellIs" dxfId="40" priority="71" stopIfTrue="1" operator="lessThan">
      <formula>40</formula>
    </cfRule>
  </conditionalFormatting>
  <conditionalFormatting sqref="Q22:R22">
    <cfRule type="cellIs" dxfId="39" priority="69" stopIfTrue="1" operator="lessThan">
      <formula>40</formula>
    </cfRule>
  </conditionalFormatting>
  <conditionalFormatting sqref="Y19:AB19 M19:O19">
    <cfRule type="cellIs" dxfId="38" priority="67" stopIfTrue="1" operator="lessThan">
      <formula>40</formula>
    </cfRule>
  </conditionalFormatting>
  <conditionalFormatting sqref="P19">
    <cfRule type="cellIs" dxfId="37" priority="65" stopIfTrue="1" operator="lessThan">
      <formula>40</formula>
    </cfRule>
  </conditionalFormatting>
  <conditionalFormatting sqref="I19:K19">
    <cfRule type="cellIs" dxfId="36" priority="64" stopIfTrue="1" operator="lessThan">
      <formula>40</formula>
    </cfRule>
  </conditionalFormatting>
  <conditionalFormatting sqref="L19">
    <cfRule type="cellIs" dxfId="35" priority="63" stopIfTrue="1" operator="lessThan">
      <formula>40</formula>
    </cfRule>
  </conditionalFormatting>
  <conditionalFormatting sqref="S19">
    <cfRule type="cellIs" dxfId="34" priority="61" stopIfTrue="1" operator="lessThan">
      <formula>40</formula>
    </cfRule>
  </conditionalFormatting>
  <conditionalFormatting sqref="Q19:R19">
    <cfRule type="cellIs" dxfId="33" priority="62" stopIfTrue="1" operator="lessThan">
      <formula>40</formula>
    </cfRule>
  </conditionalFormatting>
  <conditionalFormatting sqref="E17:H17">
    <cfRule type="cellIs" dxfId="32" priority="60" stopIfTrue="1" operator="lessThan">
      <formula>40</formula>
    </cfRule>
  </conditionalFormatting>
  <conditionalFormatting sqref="I17:K17">
    <cfRule type="cellIs" dxfId="31" priority="59" stopIfTrue="1" operator="lessThan">
      <formula>40</formula>
    </cfRule>
  </conditionalFormatting>
  <conditionalFormatting sqref="L17">
    <cfRule type="cellIs" dxfId="30" priority="58" stopIfTrue="1" operator="lessThan">
      <formula>40</formula>
    </cfRule>
  </conditionalFormatting>
  <conditionalFormatting sqref="M17:O17">
    <cfRule type="cellIs" dxfId="29" priority="57" stopIfTrue="1" operator="lessThan">
      <formula>40</formula>
    </cfRule>
  </conditionalFormatting>
  <conditionalFormatting sqref="P17">
    <cfRule type="cellIs" dxfId="28" priority="56" stopIfTrue="1" operator="lessThan">
      <formula>40</formula>
    </cfRule>
  </conditionalFormatting>
  <conditionalFormatting sqref="S17">
    <cfRule type="cellIs" dxfId="27" priority="54" stopIfTrue="1" operator="lessThan">
      <formula>40</formula>
    </cfRule>
  </conditionalFormatting>
  <conditionalFormatting sqref="Q17:R17">
    <cfRule type="cellIs" dxfId="26" priority="55" stopIfTrue="1" operator="lessThan">
      <formula>40</formula>
    </cfRule>
  </conditionalFormatting>
  <conditionalFormatting sqref="T18:X18 T20:X22">
    <cfRule type="cellIs" dxfId="25" priority="39" stopIfTrue="1" operator="lessThan">
      <formula>40</formula>
    </cfRule>
  </conditionalFormatting>
  <conditionalFormatting sqref="T19:X19">
    <cfRule type="cellIs" dxfId="24" priority="38" stopIfTrue="1" operator="lessThan">
      <formula>40</formula>
    </cfRule>
  </conditionalFormatting>
  <conditionalFormatting sqref="T17:X17">
    <cfRule type="cellIs" dxfId="23" priority="34" stopIfTrue="1" operator="lessThan">
      <formula>40</formula>
    </cfRule>
  </conditionalFormatting>
  <conditionalFormatting sqref="Y9:AA9">
    <cfRule type="cellIs" dxfId="22" priority="31" stopIfTrue="1" operator="lessThan">
      <formula>40</formula>
    </cfRule>
  </conditionalFormatting>
  <conditionalFormatting sqref="Y10:AA10">
    <cfRule type="cellIs" dxfId="21" priority="29" stopIfTrue="1" operator="lessThan">
      <formula>40</formula>
    </cfRule>
  </conditionalFormatting>
  <conditionalFormatting sqref="AB9">
    <cfRule type="cellIs" dxfId="20" priority="30" stopIfTrue="1" operator="lessThan">
      <formula>40</formula>
    </cfRule>
  </conditionalFormatting>
  <conditionalFormatting sqref="AB10">
    <cfRule type="cellIs" dxfId="19" priority="28" stopIfTrue="1" operator="lessThan">
      <formula>40</formula>
    </cfRule>
  </conditionalFormatting>
  <conditionalFormatting sqref="Y12:AA12">
    <cfRule type="cellIs" dxfId="18" priority="25" stopIfTrue="1" operator="lessThan">
      <formula>40</formula>
    </cfRule>
  </conditionalFormatting>
  <conditionalFormatting sqref="AB12">
    <cfRule type="cellIs" dxfId="17" priority="24" stopIfTrue="1" operator="lessThan">
      <formula>40</formula>
    </cfRule>
  </conditionalFormatting>
  <conditionalFormatting sqref="Y15:AA15">
    <cfRule type="cellIs" dxfId="16" priority="23" stopIfTrue="1" operator="lessThan">
      <formula>40</formula>
    </cfRule>
  </conditionalFormatting>
  <conditionalFormatting sqref="AB15">
    <cfRule type="cellIs" dxfId="15" priority="22" stopIfTrue="1" operator="lessThan">
      <formula>40</formula>
    </cfRule>
  </conditionalFormatting>
  <conditionalFormatting sqref="Y17:AA17">
    <cfRule type="cellIs" dxfId="14" priority="19" stopIfTrue="1" operator="lessThan">
      <formula>40</formula>
    </cfRule>
  </conditionalFormatting>
  <conditionalFormatting sqref="AB17">
    <cfRule type="cellIs" dxfId="13" priority="18" stopIfTrue="1" operator="lessThan">
      <formula>40</formula>
    </cfRule>
  </conditionalFormatting>
  <conditionalFormatting sqref="Y20:AA20">
    <cfRule type="cellIs" dxfId="12" priority="15" stopIfTrue="1" operator="lessThan">
      <formula>40</formula>
    </cfRule>
  </conditionalFormatting>
  <conditionalFormatting sqref="AB20">
    <cfRule type="cellIs" dxfId="11" priority="14" stopIfTrue="1" operator="lessThan">
      <formula>40</formula>
    </cfRule>
  </conditionalFormatting>
  <conditionalFormatting sqref="Y21:AA21">
    <cfRule type="cellIs" dxfId="10" priority="13" stopIfTrue="1" operator="lessThan">
      <formula>40</formula>
    </cfRule>
  </conditionalFormatting>
  <conditionalFormatting sqref="AB21">
    <cfRule type="cellIs" dxfId="9" priority="12" stopIfTrue="1" operator="lessThan">
      <formula>40</formula>
    </cfRule>
  </conditionalFormatting>
  <conditionalFormatting sqref="Y22:AA22">
    <cfRule type="cellIs" dxfId="8" priority="11" stopIfTrue="1" operator="lessThan">
      <formula>40</formula>
    </cfRule>
  </conditionalFormatting>
  <conditionalFormatting sqref="AB22">
    <cfRule type="cellIs" dxfId="7" priority="10" stopIfTrue="1" operator="lessThan">
      <formula>40</formula>
    </cfRule>
  </conditionalFormatting>
  <conditionalFormatting sqref="T24:X24">
    <cfRule type="cellIs" dxfId="6" priority="6" stopIfTrue="1" operator="lessThan">
      <formula>40</formula>
    </cfRule>
  </conditionalFormatting>
  <conditionalFormatting sqref="D24:H24">
    <cfRule type="cellIs" dxfId="5" priority="9" stopIfTrue="1" operator="lessThan">
      <formula>40</formula>
    </cfRule>
  </conditionalFormatting>
  <conditionalFormatting sqref="I24:K24">
    <cfRule type="cellIs" dxfId="4" priority="8" stopIfTrue="1" operator="lessThan">
      <formula>40</formula>
    </cfRule>
  </conditionalFormatting>
  <conditionalFormatting sqref="L24">
    <cfRule type="cellIs" dxfId="3" priority="7" stopIfTrue="1" operator="lessThan">
      <formula>40</formula>
    </cfRule>
  </conditionalFormatting>
  <conditionalFormatting sqref="S24">
    <cfRule type="cellIs" dxfId="2" priority="2" stopIfTrue="1" operator="lessThan">
      <formula>40</formula>
    </cfRule>
  </conditionalFormatting>
  <conditionalFormatting sqref="Q24:R24">
    <cfRule type="cellIs" dxfId="1" priority="3" stopIfTrue="1" operator="lessThan">
      <formula>40</formula>
    </cfRule>
  </conditionalFormatting>
  <conditionalFormatting sqref="D19:H19">
    <cfRule type="cellIs" dxfId="0" priority="1" stopIfTrue="1" operator="lessThan">
      <formula>40</formula>
    </cfRule>
  </conditionalFormatting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Year 1</vt:lpstr>
      <vt:lpstr>Year 2</vt:lpstr>
      <vt:lpstr>'Year 1'!Print_Area</vt:lpstr>
      <vt:lpstr>'Year 2'!Print_Area</vt:lpstr>
    </vt:vector>
  </TitlesOfParts>
  <Manager/>
  <Company>獫票楧栮捯洀鉭曮㞱Û뜰⠲쎔딁烊皭〼፥ᙼ䕸忤઱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 Williams</dc:creator>
  <cp:keywords/>
  <dc:description/>
  <cp:lastModifiedBy>Andrew Gibson</cp:lastModifiedBy>
  <cp:revision/>
  <cp:lastPrinted>2019-02-06T15:50:18Z</cp:lastPrinted>
  <dcterms:created xsi:type="dcterms:W3CDTF">2005-06-03T18:23:50Z</dcterms:created>
  <dcterms:modified xsi:type="dcterms:W3CDTF">2020-05-20T10:40:26Z</dcterms:modified>
  <cp:category/>
  <cp:contentStatus/>
</cp:coreProperties>
</file>