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penderyn-my.sharepoint.com/personal/laurad_penderyn_wales/Documents/Desktop/"/>
    </mc:Choice>
  </mc:AlternateContent>
  <xr:revisionPtr revIDLastSave="545" documentId="8_{CDBD3BD8-6A42-4244-8E8B-2D4DF609F50F}" xr6:coauthVersionLast="47" xr6:coauthVersionMax="47" xr10:uidLastSave="{67039E52-1330-4001-A828-27A351170D2B}"/>
  <bookViews>
    <workbookView xWindow="-110" yWindow="-110" windowWidth="19420" windowHeight="10420" xr2:uid="{13D6F1D9-0D9D-4A4F-8CB5-1FD679DE8585}"/>
  </bookViews>
  <sheets>
    <sheet name="Assignment Calcs" sheetId="4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64" i="4" l="1"/>
  <c r="C62" i="4"/>
  <c r="C60" i="4"/>
  <c r="C58" i="4"/>
  <c r="C56" i="4"/>
  <c r="C54" i="4"/>
  <c r="C50" i="4"/>
  <c r="C46" i="4"/>
  <c r="C42" i="4"/>
  <c r="C16" i="4"/>
  <c r="C12" i="4"/>
  <c r="C40" i="4"/>
  <c r="C32" i="4"/>
  <c r="G22" i="4"/>
  <c r="F22" i="4"/>
  <c r="E22" i="4"/>
  <c r="D22" i="4"/>
  <c r="G10" i="4"/>
  <c r="F10" i="4"/>
  <c r="E10" i="4"/>
  <c r="D10" i="4"/>
  <c r="C10" i="4"/>
  <c r="C14" i="4" s="1"/>
  <c r="C24" i="4" l="1"/>
  <c r="D27" i="4" s="1"/>
  <c r="C27" i="4" l="1"/>
  <c r="D34" i="4" s="1"/>
</calcChain>
</file>

<file path=xl/sharedStrings.xml><?xml version="1.0" encoding="utf-8"?>
<sst xmlns="http://schemas.openxmlformats.org/spreadsheetml/2006/main" count="40" uniqueCount="34">
  <si>
    <t>Present Value</t>
  </si>
  <si>
    <t>Payback</t>
  </si>
  <si>
    <t>Discount Rate (WACC)</t>
  </si>
  <si>
    <t>Denominator</t>
  </si>
  <si>
    <t>Future Value</t>
  </si>
  <si>
    <t>NPV</t>
  </si>
  <si>
    <t>Investment</t>
  </si>
  <si>
    <t>Year 1</t>
  </si>
  <si>
    <t>Year 2</t>
  </si>
  <si>
    <t>Year 3</t>
  </si>
  <si>
    <t>Year 4</t>
  </si>
  <si>
    <t>IRR</t>
  </si>
  <si>
    <t>WACC</t>
  </si>
  <si>
    <t>Movement</t>
  </si>
  <si>
    <t>%</t>
  </si>
  <si>
    <t>Movement per %</t>
  </si>
  <si>
    <t>Positive NPV</t>
  </si>
  <si>
    <t>% to NPV Zero</t>
  </si>
  <si>
    <t>IRR (rough)</t>
  </si>
  <si>
    <t>via excel</t>
  </si>
  <si>
    <t>Proftability Index</t>
  </si>
  <si>
    <t>NPV (Rough)</t>
  </si>
  <si>
    <t>NPV (Excel)</t>
  </si>
  <si>
    <t>BCR</t>
  </si>
  <si>
    <t>GPV</t>
  </si>
  <si>
    <t>Total Cashflows</t>
  </si>
  <si>
    <t>Depreciation</t>
  </si>
  <si>
    <t>Net Income</t>
  </si>
  <si>
    <t>Initial Investment</t>
  </si>
  <si>
    <t>Residual Value</t>
  </si>
  <si>
    <t>Average Investment</t>
  </si>
  <si>
    <t>Total Net Income</t>
  </si>
  <si>
    <t>Average Net Income</t>
  </si>
  <si>
    <t>ARR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</si>
</sst>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6" formatCode="&quot;£&quot;#,##0;[Red]\-&quot;£&quot;#,##0"/>
    <numFmt numFmtId="8" formatCode="&quot;£&quot;#,##0.00;[Red]\-&quot;£&quot;#,##0.00"/>
    <numFmt numFmtId="44" formatCode="_-&quot;£&quot;* #,##0.00_-;\-&quot;£&quot;* #,##0.00_-;_-&quot;£&quot;* &quot;-&quot;??_-;_-@_-"/>
    <numFmt numFmtId="164" formatCode="0.000"/>
    <numFmt numFmtId="165" formatCode="0.0"/>
    <numFmt numFmtId="166" formatCode="0.0%"/>
    <numFmt numFmtId="167" formatCode="_-&quot;£&quot;* #,##0_-;\-&quot;£&quot;* #,##0_-;_-&quot;£&quot;* &quot;-&quot;??_-;_-@_-"/>
    <numFmt numFmtId="168" formatCode="&quot;£&quot;#,##0.0;[Red]\-&quot;£&quot;#,##0.0"/>
    <numFmt numFmtId="172" formatCode="&quot;£&quot;#,##0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5">
    <xf numFmtId="0" fontId="0" fillId="0" borderId="0" xfId="0"/>
    <xf numFmtId="6" fontId="0" fillId="0" borderId="0" xfId="0" applyNumberFormat="1"/>
    <xf numFmtId="0" fontId="0" fillId="0" borderId="0" xfId="0" applyAlignment="1">
      <alignment horizontal="center"/>
    </xf>
    <xf numFmtId="0" fontId="2" fillId="0" borderId="0" xfId="0" applyFont="1"/>
    <xf numFmtId="8" fontId="2" fillId="0" borderId="0" xfId="0" applyNumberFormat="1" applyFont="1"/>
    <xf numFmtId="167" fontId="2" fillId="0" borderId="0" xfId="0" applyNumberFormat="1" applyFont="1"/>
    <xf numFmtId="9" fontId="0" fillId="0" borderId="2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67" fontId="0" fillId="0" borderId="1" xfId="0" applyNumberFormat="1" applyBorder="1" applyAlignment="1">
      <alignment horizontal="center"/>
    </xf>
    <xf numFmtId="165" fontId="0" fillId="0" borderId="1" xfId="0" applyNumberFormat="1" applyBorder="1" applyAlignment="1">
      <alignment horizontal="center"/>
    </xf>
    <xf numFmtId="168" fontId="0" fillId="0" borderId="0" xfId="0" applyNumberFormat="1" applyAlignment="1">
      <alignment horizontal="center"/>
    </xf>
    <xf numFmtId="10" fontId="0" fillId="0" borderId="1" xfId="0" applyNumberFormat="1" applyBorder="1" applyAlignment="1">
      <alignment horizontal="center"/>
    </xf>
    <xf numFmtId="16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167" fontId="0" fillId="0" borderId="0" xfId="0" applyNumberFormat="1" applyAlignment="1">
      <alignment horizontal="center"/>
    </xf>
    <xf numFmtId="6" fontId="0" fillId="0" borderId="0" xfId="0" applyNumberFormat="1" applyAlignment="1">
      <alignment horizontal="center"/>
    </xf>
    <xf numFmtId="9" fontId="0" fillId="0" borderId="1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167" fontId="0" fillId="0" borderId="1" xfId="1" applyNumberFormat="1" applyFont="1" applyBorder="1" applyAlignment="1">
      <alignment horizontal="center"/>
    </xf>
    <xf numFmtId="166" fontId="0" fillId="0" borderId="1" xfId="2" applyNumberFormat="1" applyFont="1" applyBorder="1" applyAlignment="1">
      <alignment horizontal="center"/>
    </xf>
    <xf numFmtId="166" fontId="0" fillId="0" borderId="1" xfId="0" applyNumberFormat="1" applyBorder="1" applyAlignment="1">
      <alignment horizontal="center"/>
    </xf>
    <xf numFmtId="2" fontId="0" fillId="0" borderId="1" xfId="0" applyNumberFormat="1" applyBorder="1" applyAlignment="1">
      <alignment horizontal="center"/>
    </xf>
    <xf numFmtId="9" fontId="0" fillId="0" borderId="1" xfId="2" applyFont="1" applyBorder="1" applyAlignment="1">
      <alignment horizontal="center"/>
    </xf>
    <xf numFmtId="172" fontId="0" fillId="0" borderId="1" xfId="0" applyNumberFormat="1" applyBorder="1" applyAlignment="1">
      <alignment horizontal="center"/>
    </xf>
  </cellXfs>
  <cellStyles count="3">
    <cellStyle name="Currency" xfId="1" builtinId="4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63BE24-1BE9-4F54-A98B-1B42094BC45F}">
  <dimension ref="A1:N64"/>
  <sheetViews>
    <sheetView tabSelected="1" workbookViewId="0">
      <selection activeCell="G16" sqref="G16"/>
    </sheetView>
  </sheetViews>
  <sheetFormatPr defaultRowHeight="14.5" x14ac:dyDescent="0.35"/>
  <cols>
    <col min="1" max="1" width="8.7265625" style="2"/>
    <col min="2" max="2" width="19.36328125" style="2" bestFit="1" customWidth="1"/>
    <col min="3" max="3" width="12.1796875" style="2" bestFit="1" customWidth="1"/>
    <col min="4" max="4" width="11.1796875" style="2" bestFit="1" customWidth="1"/>
    <col min="5" max="7" width="11.08984375" style="2" bestFit="1" customWidth="1"/>
  </cols>
  <sheetData>
    <row r="1" spans="1:14" x14ac:dyDescent="0.35"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</row>
    <row r="2" spans="1:14" x14ac:dyDescent="0.35">
      <c r="B2" s="2" t="s">
        <v>0</v>
      </c>
      <c r="C2" s="9">
        <v>-155000</v>
      </c>
      <c r="D2" s="9">
        <v>59000</v>
      </c>
      <c r="E2" s="9">
        <v>59000</v>
      </c>
      <c r="F2" s="9">
        <v>59000</v>
      </c>
      <c r="G2" s="9">
        <v>59000</v>
      </c>
      <c r="I2" s="3"/>
      <c r="J2" s="3"/>
      <c r="K2" s="3"/>
      <c r="L2" s="3"/>
      <c r="M2" s="3"/>
      <c r="N2" s="3"/>
    </row>
    <row r="3" spans="1:14" x14ac:dyDescent="0.35">
      <c r="I3" s="3"/>
      <c r="J3" s="3"/>
      <c r="K3" s="3"/>
      <c r="L3" s="3"/>
      <c r="M3" s="3"/>
      <c r="N3" s="3"/>
    </row>
    <row r="4" spans="1:14" x14ac:dyDescent="0.35">
      <c r="B4" s="2" t="s">
        <v>1</v>
      </c>
      <c r="C4" s="10">
        <v>2.6</v>
      </c>
      <c r="D4" s="11"/>
      <c r="I4" s="3"/>
      <c r="J4" s="3"/>
      <c r="K4" s="3"/>
      <c r="L4" s="3"/>
      <c r="M4" s="3"/>
      <c r="N4" s="3"/>
    </row>
    <row r="5" spans="1:14" x14ac:dyDescent="0.35">
      <c r="I5" s="3"/>
      <c r="J5" s="3"/>
      <c r="K5" s="3"/>
      <c r="L5" s="3"/>
      <c r="M5" s="3"/>
      <c r="N5" s="3"/>
    </row>
    <row r="6" spans="1:14" x14ac:dyDescent="0.35">
      <c r="A6" s="6">
        <v>0.1</v>
      </c>
      <c r="B6" s="2" t="s">
        <v>2</v>
      </c>
      <c r="C6" s="12">
        <v>0.1</v>
      </c>
      <c r="I6" s="3"/>
      <c r="J6" s="3"/>
      <c r="K6" s="3"/>
      <c r="L6" s="3"/>
      <c r="M6" s="3"/>
      <c r="N6" s="3"/>
    </row>
    <row r="7" spans="1:14" x14ac:dyDescent="0.35">
      <c r="A7" s="7"/>
      <c r="I7" s="3"/>
      <c r="J7" s="3"/>
      <c r="K7" s="3"/>
      <c r="L7" s="3"/>
      <c r="M7" s="3"/>
      <c r="N7" s="3"/>
    </row>
    <row r="8" spans="1:14" x14ac:dyDescent="0.35">
      <c r="A8" s="7"/>
      <c r="B8" s="2" t="s">
        <v>3</v>
      </c>
      <c r="C8" s="13">
        <v>1</v>
      </c>
      <c r="D8" s="14">
        <v>0.90900000000000003</v>
      </c>
      <c r="E8" s="14">
        <v>0.82599999999999996</v>
      </c>
      <c r="F8" s="14">
        <v>0.751</v>
      </c>
      <c r="G8" s="14">
        <v>0.68300000000000005</v>
      </c>
      <c r="I8" s="3"/>
      <c r="J8" s="3"/>
      <c r="K8" s="5"/>
      <c r="L8" s="3"/>
      <c r="M8" s="3"/>
      <c r="N8" s="3"/>
    </row>
    <row r="9" spans="1:14" x14ac:dyDescent="0.35">
      <c r="A9" s="7"/>
      <c r="I9" s="3"/>
      <c r="J9" s="3"/>
      <c r="K9" s="5"/>
      <c r="L9" s="3"/>
      <c r="M9" s="3"/>
      <c r="N9" s="3"/>
    </row>
    <row r="10" spans="1:14" x14ac:dyDescent="0.35">
      <c r="A10" s="8"/>
      <c r="B10" s="2" t="s">
        <v>4</v>
      </c>
      <c r="C10" s="9">
        <f>C2</f>
        <v>-155000</v>
      </c>
      <c r="D10" s="9">
        <f>D2*D8</f>
        <v>53631</v>
      </c>
      <c r="E10" s="9">
        <f t="shared" ref="E10:G10" si="0">E2*E8</f>
        <v>48734</v>
      </c>
      <c r="F10" s="9">
        <f t="shared" si="0"/>
        <v>44309</v>
      </c>
      <c r="G10" s="9">
        <f t="shared" si="0"/>
        <v>40297</v>
      </c>
      <c r="I10" s="4"/>
      <c r="J10" s="3"/>
      <c r="K10" s="3"/>
      <c r="L10" s="3"/>
      <c r="M10" s="3"/>
      <c r="N10" s="3"/>
    </row>
    <row r="11" spans="1:14" x14ac:dyDescent="0.35">
      <c r="C11" s="15"/>
      <c r="D11" s="15"/>
      <c r="E11" s="15"/>
      <c r="F11" s="15"/>
      <c r="G11" s="15"/>
      <c r="I11" s="3"/>
      <c r="J11" s="3"/>
      <c r="K11" s="3"/>
      <c r="L11" s="3"/>
      <c r="M11" s="3"/>
      <c r="N11" s="3"/>
    </row>
    <row r="12" spans="1:14" x14ac:dyDescent="0.35">
      <c r="B12" s="2" t="s">
        <v>21</v>
      </c>
      <c r="C12" s="9">
        <f>SUM(C10:G10)</f>
        <v>31971</v>
      </c>
      <c r="D12" s="15"/>
      <c r="E12" s="15"/>
      <c r="F12" s="15"/>
      <c r="G12" s="15"/>
      <c r="I12" s="3"/>
      <c r="J12" s="3"/>
      <c r="K12" s="3"/>
      <c r="L12" s="3"/>
      <c r="M12" s="3"/>
      <c r="N12" s="3"/>
    </row>
    <row r="13" spans="1:14" x14ac:dyDescent="0.35">
      <c r="C13" s="15"/>
      <c r="D13" s="15"/>
      <c r="E13" s="15"/>
      <c r="F13" s="15"/>
      <c r="G13" s="15"/>
      <c r="I13" s="3"/>
      <c r="J13" s="3"/>
      <c r="K13" s="3"/>
      <c r="L13" s="3"/>
      <c r="M13" s="3"/>
      <c r="N13" s="3"/>
    </row>
    <row r="14" spans="1:14" x14ac:dyDescent="0.35">
      <c r="B14" s="2" t="s">
        <v>22</v>
      </c>
      <c r="C14" s="9">
        <f>C10+NPV(C6,D2:G2)</f>
        <v>32022.061334608268</v>
      </c>
      <c r="D14" s="15"/>
      <c r="E14" s="15"/>
      <c r="F14" s="15"/>
      <c r="G14" s="15"/>
      <c r="I14" s="3"/>
      <c r="J14" s="3"/>
      <c r="K14" s="3"/>
      <c r="L14" s="3"/>
      <c r="M14" s="3"/>
      <c r="N14" s="3"/>
    </row>
    <row r="15" spans="1:14" x14ac:dyDescent="0.35">
      <c r="C15" s="15"/>
      <c r="D15" s="15"/>
      <c r="E15" s="15"/>
      <c r="F15" s="15"/>
      <c r="G15" s="15"/>
      <c r="I15" s="3"/>
      <c r="J15" s="3"/>
      <c r="K15" s="3"/>
      <c r="L15" s="3"/>
      <c r="M15" s="3"/>
      <c r="N15" s="3"/>
    </row>
    <row r="16" spans="1:14" x14ac:dyDescent="0.35">
      <c r="B16" s="2" t="s">
        <v>24</v>
      </c>
      <c r="C16" s="9">
        <f>SUM(D10:G10)</f>
        <v>186971</v>
      </c>
      <c r="D16" s="15"/>
      <c r="E16" s="15"/>
      <c r="F16" s="15"/>
      <c r="G16" s="15"/>
      <c r="I16" s="3"/>
      <c r="J16" s="3"/>
      <c r="K16" s="3"/>
      <c r="L16" s="3"/>
      <c r="M16" s="3"/>
      <c r="N16" s="3"/>
    </row>
    <row r="17" spans="1:14" x14ac:dyDescent="0.35">
      <c r="C17" s="16"/>
      <c r="I17" s="3"/>
      <c r="J17" s="3"/>
      <c r="K17" s="3"/>
      <c r="L17" s="3"/>
      <c r="M17" s="3"/>
      <c r="N17" s="3"/>
    </row>
    <row r="18" spans="1:14" x14ac:dyDescent="0.35">
      <c r="A18" s="6">
        <v>0.2</v>
      </c>
      <c r="B18" s="2" t="s">
        <v>2</v>
      </c>
      <c r="C18" s="17">
        <v>0.2</v>
      </c>
      <c r="I18" s="3"/>
      <c r="J18" s="3"/>
      <c r="K18" s="3"/>
      <c r="L18" s="3"/>
      <c r="M18" s="3"/>
      <c r="N18" s="3"/>
    </row>
    <row r="19" spans="1:14" x14ac:dyDescent="0.35">
      <c r="A19" s="7"/>
      <c r="I19" s="3"/>
      <c r="J19" s="3"/>
      <c r="K19" s="3"/>
      <c r="L19" s="3"/>
      <c r="M19" s="3"/>
      <c r="N19" s="3"/>
    </row>
    <row r="20" spans="1:14" x14ac:dyDescent="0.35">
      <c r="A20" s="7"/>
      <c r="B20" s="2" t="s">
        <v>3</v>
      </c>
      <c r="C20" s="13">
        <v>1</v>
      </c>
      <c r="D20" s="14">
        <v>0.83299999999999996</v>
      </c>
      <c r="E20" s="14">
        <v>0.68400000000000005</v>
      </c>
      <c r="F20" s="14">
        <v>0.57899999999999996</v>
      </c>
      <c r="G20" s="14">
        <v>0.48199999999999998</v>
      </c>
      <c r="I20" s="3"/>
      <c r="J20" s="3"/>
      <c r="K20" s="3"/>
      <c r="L20" s="3"/>
      <c r="M20" s="3"/>
      <c r="N20" s="3"/>
    </row>
    <row r="21" spans="1:14" x14ac:dyDescent="0.35">
      <c r="A21" s="7"/>
    </row>
    <row r="22" spans="1:14" x14ac:dyDescent="0.35">
      <c r="A22" s="8"/>
      <c r="B22" s="2" t="s">
        <v>4</v>
      </c>
      <c r="C22" s="9">
        <v>-155000</v>
      </c>
      <c r="D22" s="9">
        <f>D20*D2</f>
        <v>49147</v>
      </c>
      <c r="E22" s="9">
        <f>E20*E2</f>
        <v>40356</v>
      </c>
      <c r="F22" s="9">
        <f>F20*F2</f>
        <v>34161</v>
      </c>
      <c r="G22" s="9">
        <f>G20*G2</f>
        <v>28438</v>
      </c>
    </row>
    <row r="23" spans="1:14" x14ac:dyDescent="0.35">
      <c r="C23" s="15"/>
      <c r="D23" s="15"/>
      <c r="E23" s="15"/>
      <c r="F23" s="15"/>
      <c r="G23" s="15"/>
    </row>
    <row r="24" spans="1:14" x14ac:dyDescent="0.35">
      <c r="B24" s="2" t="s">
        <v>5</v>
      </c>
      <c r="C24" s="9">
        <f>SUM(C22:G22)</f>
        <v>-2898</v>
      </c>
      <c r="D24" s="15"/>
      <c r="E24" s="15"/>
      <c r="F24" s="15"/>
      <c r="G24" s="15"/>
    </row>
    <row r="26" spans="1:14" x14ac:dyDescent="0.35">
      <c r="B26" s="2" t="s">
        <v>12</v>
      </c>
      <c r="C26" s="17">
        <v>0.1</v>
      </c>
      <c r="D26" s="17">
        <v>0.15</v>
      </c>
    </row>
    <row r="27" spans="1:14" x14ac:dyDescent="0.35">
      <c r="B27" s="2" t="s">
        <v>5</v>
      </c>
      <c r="C27" s="9">
        <f>C12</f>
        <v>31971</v>
      </c>
      <c r="D27" s="9">
        <f>C24</f>
        <v>-2898</v>
      </c>
    </row>
    <row r="29" spans="1:14" x14ac:dyDescent="0.35">
      <c r="C29" s="18" t="s">
        <v>14</v>
      </c>
      <c r="D29" s="18" t="s">
        <v>5</v>
      </c>
    </row>
    <row r="30" spans="1:14" x14ac:dyDescent="0.35">
      <c r="B30" s="2" t="s">
        <v>13</v>
      </c>
      <c r="C30" s="17">
        <v>0.1</v>
      </c>
      <c r="D30" s="19">
        <v>34869</v>
      </c>
      <c r="E30" s="16"/>
      <c r="F30" s="16"/>
      <c r="H30" s="1"/>
    </row>
    <row r="32" spans="1:14" x14ac:dyDescent="0.35">
      <c r="B32" s="2" t="s">
        <v>15</v>
      </c>
      <c r="C32" s="9">
        <f>D30/10</f>
        <v>3486.9</v>
      </c>
    </row>
    <row r="34" spans="1:4" x14ac:dyDescent="0.35">
      <c r="B34" s="2" t="s">
        <v>16</v>
      </c>
      <c r="C34" s="17">
        <v>0.1</v>
      </c>
      <c r="D34" s="19">
        <f>C27</f>
        <v>31971</v>
      </c>
    </row>
    <row r="36" spans="1:4" x14ac:dyDescent="0.35">
      <c r="B36" s="2" t="s">
        <v>17</v>
      </c>
      <c r="C36" s="20">
        <v>9.0999999999999998E-2</v>
      </c>
    </row>
    <row r="38" spans="1:4" x14ac:dyDescent="0.35">
      <c r="B38" s="2" t="s">
        <v>18</v>
      </c>
      <c r="C38" s="21">
        <v>0.191</v>
      </c>
    </row>
    <row r="40" spans="1:4" x14ac:dyDescent="0.35">
      <c r="A40" s="2" t="s">
        <v>19</v>
      </c>
      <c r="B40" s="2" t="s">
        <v>11</v>
      </c>
      <c r="C40" s="21">
        <f>IRR(C2:G2)</f>
        <v>0.19227210859359856</v>
      </c>
    </row>
    <row r="42" spans="1:4" x14ac:dyDescent="0.35">
      <c r="B42" s="2" t="s">
        <v>20</v>
      </c>
      <c r="C42" s="22">
        <f>C16/155000</f>
        <v>1.2062645161290322</v>
      </c>
    </row>
    <row r="44" spans="1:4" x14ac:dyDescent="0.35">
      <c r="B44" s="2" t="s">
        <v>23</v>
      </c>
      <c r="C44" s="22">
        <v>1.2</v>
      </c>
    </row>
    <row r="46" spans="1:4" x14ac:dyDescent="0.35">
      <c r="B46" s="2" t="s">
        <v>25</v>
      </c>
      <c r="C46" s="24">
        <f>SUM(D2:G2)</f>
        <v>236000</v>
      </c>
    </row>
    <row r="48" spans="1:4" x14ac:dyDescent="0.35">
      <c r="B48" s="2" t="s">
        <v>26</v>
      </c>
      <c r="C48" s="9">
        <v>110000</v>
      </c>
    </row>
    <row r="49" spans="2:3" x14ac:dyDescent="0.35">
      <c r="C49" s="15"/>
    </row>
    <row r="50" spans="2:3" x14ac:dyDescent="0.35">
      <c r="B50" s="2" t="s">
        <v>27</v>
      </c>
      <c r="C50" s="9">
        <f>C46-C48</f>
        <v>126000</v>
      </c>
    </row>
    <row r="51" spans="2:3" x14ac:dyDescent="0.35">
      <c r="C51" s="15"/>
    </row>
    <row r="52" spans="2:3" x14ac:dyDescent="0.35">
      <c r="B52" s="2" t="s">
        <v>28</v>
      </c>
      <c r="C52" s="9">
        <v>155000</v>
      </c>
    </row>
    <row r="53" spans="2:3" x14ac:dyDescent="0.35">
      <c r="C53" s="15"/>
    </row>
    <row r="54" spans="2:3" x14ac:dyDescent="0.35">
      <c r="B54" s="2" t="s">
        <v>29</v>
      </c>
      <c r="C54" s="9">
        <f>C52-C48</f>
        <v>45000</v>
      </c>
    </row>
    <row r="55" spans="2:3" x14ac:dyDescent="0.35">
      <c r="C55" s="15"/>
    </row>
    <row r="56" spans="2:3" x14ac:dyDescent="0.35">
      <c r="B56" s="2" t="s">
        <v>30</v>
      </c>
      <c r="C56" s="9">
        <f>(C52+C54)/2</f>
        <v>100000</v>
      </c>
    </row>
    <row r="57" spans="2:3" x14ac:dyDescent="0.35">
      <c r="C57" s="15"/>
    </row>
    <row r="58" spans="2:3" x14ac:dyDescent="0.35">
      <c r="B58" s="2" t="s">
        <v>31</v>
      </c>
      <c r="C58" s="9">
        <f>C50</f>
        <v>126000</v>
      </c>
    </row>
    <row r="59" spans="2:3" x14ac:dyDescent="0.35">
      <c r="C59" s="15"/>
    </row>
    <row r="60" spans="2:3" x14ac:dyDescent="0.35">
      <c r="B60" s="2" t="s">
        <v>32</v>
      </c>
      <c r="C60" s="9">
        <f>C58/4</f>
        <v>31500</v>
      </c>
    </row>
    <row r="61" spans="2:3" x14ac:dyDescent="0.35">
      <c r="C61" s="15"/>
    </row>
    <row r="62" spans="2:3" x14ac:dyDescent="0.35">
      <c r="B62" s="2" t="s">
        <v>30</v>
      </c>
      <c r="C62" s="9">
        <f>C56</f>
        <v>100000</v>
      </c>
    </row>
    <row r="64" spans="2:3" x14ac:dyDescent="0.35">
      <c r="B64" s="2" t="s">
        <v>33</v>
      </c>
      <c r="C64" s="23">
        <f>C60/C62</f>
        <v>0.315</v>
      </c>
    </row>
  </sheetData>
  <mergeCells count="2">
    <mergeCell ref="A6:A10"/>
    <mergeCell ref="A18:A2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Assignment Calcs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Laura Davies</dc:creator>
  <cp:lastModifiedBy>Laura Davies</cp:lastModifiedBy>
  <dcterms:created xsi:type="dcterms:W3CDTF">2023-05-25T23:14:52Z</dcterms:created>
  <dcterms:modified xsi:type="dcterms:W3CDTF">2023-05-28T18:44:04Z</dcterms:modified>
</cp:coreProperties>
</file>