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tables/table4.xml" ContentType="application/vnd.openxmlformats-officedocument.spreadsheetml.tab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0" documentId="8_{070B87DC-C7ED-48EE-9390-F3380D370620}" xr6:coauthVersionLast="47" xr6:coauthVersionMax="47" xr10:uidLastSave="{00000000-0000-0000-0000-000000000000}"/>
  <bookViews>
    <workbookView xWindow="-110" yWindow="-110" windowWidth="19420" windowHeight="10300" tabRatio="840" activeTab="2" xr2:uid="{00000000-000D-0000-FFFF-FFFF00000000}"/>
  </bookViews>
  <sheets>
    <sheet name="Public Sector Value" sheetId="44" r:id="rId1"/>
    <sheet name="Private Sector Value" sheetId="46" r:id="rId2"/>
    <sheet name="Firm Size" sheetId="52" r:id="rId3"/>
    <sheet name="No. of Firms - Turnover" sheetId="61"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14" i="61" l="1"/>
  <c r="U14" i="61"/>
  <c r="V14" i="61"/>
  <c r="W14" i="61"/>
  <c r="Y14" i="61" s="1"/>
  <c r="X14" i="61"/>
  <c r="Z14" i="61"/>
  <c r="T15" i="61"/>
  <c r="U15" i="61"/>
  <c r="V15" i="61"/>
  <c r="W15" i="61"/>
  <c r="X15" i="61"/>
  <c r="Y15" i="61" s="1"/>
  <c r="Z15" i="61"/>
  <c r="T5" i="61"/>
  <c r="U5" i="61"/>
  <c r="V5" i="61"/>
  <c r="W5" i="61"/>
  <c r="Y5" i="61" s="1"/>
  <c r="X5" i="61"/>
  <c r="Z5" i="61"/>
  <c r="T6" i="61"/>
  <c r="U6" i="61"/>
  <c r="V6" i="61"/>
  <c r="W6" i="61"/>
  <c r="X6" i="61"/>
  <c r="Y6" i="61" s="1"/>
  <c r="Z6" i="61"/>
  <c r="T7" i="61"/>
  <c r="U7" i="61"/>
  <c r="V7" i="61"/>
  <c r="W7" i="61"/>
  <c r="X7" i="61"/>
  <c r="Y7" i="61"/>
  <c r="Z7" i="61"/>
  <c r="T8" i="61"/>
  <c r="U8" i="61"/>
  <c r="V8" i="61"/>
  <c r="W8" i="61"/>
  <c r="X8" i="61"/>
  <c r="Y8" i="61"/>
  <c r="Z8" i="61"/>
  <c r="T9" i="61"/>
  <c r="U9" i="61"/>
  <c r="V9" i="61"/>
  <c r="W9" i="61"/>
  <c r="X9" i="61"/>
  <c r="Y9" i="61" s="1"/>
  <c r="Z9" i="61"/>
  <c r="T10" i="61"/>
  <c r="U10" i="61"/>
  <c r="V10" i="61"/>
  <c r="W10" i="61"/>
  <c r="X10" i="61"/>
  <c r="Y10" i="61"/>
  <c r="Z10" i="61"/>
  <c r="T11" i="61"/>
  <c r="U11" i="61"/>
  <c r="V11" i="61"/>
  <c r="W11" i="61"/>
  <c r="X11" i="61"/>
  <c r="Y11" i="61"/>
  <c r="Z11" i="61"/>
  <c r="T12" i="61"/>
  <c r="U12" i="61"/>
  <c r="V12" i="61"/>
  <c r="W12" i="61"/>
  <c r="Y12" i="61" s="1"/>
  <c r="X12" i="61"/>
  <c r="Z12" i="61"/>
  <c r="T13" i="61"/>
  <c r="U13" i="61"/>
  <c r="V13" i="61"/>
  <c r="W13" i="61"/>
  <c r="X13" i="61"/>
  <c r="Y13" i="61" s="1"/>
  <c r="Z13" i="61"/>
  <c r="Z4" i="61"/>
  <c r="Y4" i="61"/>
  <c r="X4" i="61"/>
  <c r="W4" i="61"/>
  <c r="V4" i="61"/>
  <c r="U4" i="61"/>
  <c r="T4" i="61"/>
  <c r="AG4" i="52"/>
  <c r="AI4" i="52" s="1"/>
  <c r="AJ5" i="52"/>
  <c r="AJ6" i="52"/>
  <c r="AJ7" i="52"/>
  <c r="AJ8" i="52"/>
  <c r="AJ9" i="52"/>
  <c r="AJ10" i="52"/>
  <c r="AJ11" i="52"/>
  <c r="AJ12" i="52"/>
  <c r="AJ13" i="52"/>
  <c r="AJ14" i="52"/>
  <c r="AJ15" i="52"/>
  <c r="AJ16" i="52"/>
  <c r="AJ4" i="52"/>
  <c r="AD5" i="52"/>
  <c r="AE5" i="52"/>
  <c r="AF5" i="52"/>
  <c r="AG5" i="52"/>
  <c r="AI5" i="52" s="1"/>
  <c r="AH5" i="52"/>
  <c r="AD6" i="52"/>
  <c r="AE6" i="52"/>
  <c r="AF6" i="52"/>
  <c r="AG6" i="52"/>
  <c r="AI6" i="52" s="1"/>
  <c r="AH6" i="52"/>
  <c r="AD7" i="52"/>
  <c r="AE7" i="52"/>
  <c r="AF7" i="52"/>
  <c r="AG7" i="52"/>
  <c r="AH7" i="52"/>
  <c r="AI7" i="52"/>
  <c r="AD8" i="52"/>
  <c r="AE8" i="52"/>
  <c r="AF8" i="52"/>
  <c r="AG8" i="52"/>
  <c r="AI8" i="52" s="1"/>
  <c r="AH8" i="52"/>
  <c r="AD9" i="52"/>
  <c r="AE9" i="52"/>
  <c r="AF9" i="52"/>
  <c r="AG9" i="52"/>
  <c r="AI9" i="52" s="1"/>
  <c r="AH9" i="52"/>
  <c r="AD10" i="52"/>
  <c r="AE10" i="52"/>
  <c r="AF10" i="52"/>
  <c r="AG10" i="52"/>
  <c r="AI10" i="52" s="1"/>
  <c r="AH10" i="52"/>
  <c r="AD11" i="52"/>
  <c r="AE11" i="52"/>
  <c r="AF11" i="52"/>
  <c r="AG11" i="52"/>
  <c r="AH11" i="52"/>
  <c r="AI11" i="52"/>
  <c r="AD12" i="52"/>
  <c r="AE12" i="52"/>
  <c r="AF12" i="52"/>
  <c r="AG12" i="52"/>
  <c r="AI12" i="52" s="1"/>
  <c r="AH12" i="52"/>
  <c r="AD13" i="52"/>
  <c r="AE13" i="52"/>
  <c r="AF13" i="52"/>
  <c r="AG13" i="52"/>
  <c r="AH13" i="52"/>
  <c r="AI13" i="52"/>
  <c r="AD14" i="52"/>
  <c r="AE14" i="52"/>
  <c r="AF14" i="52"/>
  <c r="AG14" i="52"/>
  <c r="AI14" i="52" s="1"/>
  <c r="AH14" i="52"/>
  <c r="AD15" i="52"/>
  <c r="AE15" i="52"/>
  <c r="AF15" i="52"/>
  <c r="AG15" i="52"/>
  <c r="AH15" i="52"/>
  <c r="AI15" i="52"/>
  <c r="AD16" i="52"/>
  <c r="AE16" i="52"/>
  <c r="AF16" i="52"/>
  <c r="AG16" i="52"/>
  <c r="AI16" i="52" s="1"/>
  <c r="AH16" i="52"/>
  <c r="AE4" i="52"/>
  <c r="AH4" i="52"/>
  <c r="AF4" i="52"/>
  <c r="AD4" i="52"/>
</calcChain>
</file>

<file path=xl/sharedStrings.xml><?xml version="1.0" encoding="utf-8"?>
<sst xmlns="http://schemas.openxmlformats.org/spreadsheetml/2006/main" count="176" uniqueCount="119">
  <si>
    <t>All Public Sector</t>
  </si>
  <si>
    <t>All Private Sector</t>
  </si>
  <si>
    <t>All firms</t>
  </si>
  <si>
    <t xml:space="preserve">Size of Firm </t>
  </si>
  <si>
    <t>1</t>
  </si>
  <si>
    <t>2-3</t>
  </si>
  <si>
    <t>4-7</t>
  </si>
  <si>
    <t>8-13</t>
  </si>
  <si>
    <t>14-24</t>
  </si>
  <si>
    <t>25-34</t>
  </si>
  <si>
    <t>35-59</t>
  </si>
  <si>
    <t>60-79</t>
  </si>
  <si>
    <t>80-114</t>
  </si>
  <si>
    <t>115-299</t>
  </si>
  <si>
    <t>300-599</t>
  </si>
  <si>
    <t>600-1,199</t>
  </si>
  <si>
    <t>1,200 and over</t>
  </si>
  <si>
    <t>£0 - &lt;£500k</t>
  </si>
  <si>
    <t>£500k - &lt;£1m</t>
  </si>
  <si>
    <t>£1m - &lt;£5m</t>
  </si>
  <si>
    <t>£5m - &lt;£10m</t>
  </si>
  <si>
    <t>£10m - &lt;£20m</t>
  </si>
  <si>
    <t>£20m - &lt;£30m</t>
  </si>
  <si>
    <t>£30m - &lt;£40m</t>
  </si>
  <si>
    <t>£40m - &lt;£50m</t>
  </si>
  <si>
    <t>£50m - &lt;£100m</t>
  </si>
  <si>
    <t>£100m - &lt;£500m</t>
  </si>
  <si>
    <t>£500m - &lt;£1000m</t>
  </si>
  <si>
    <t>£1000m +</t>
  </si>
  <si>
    <t>£ million</t>
  </si>
  <si>
    <t>Time period</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</si>
  <si>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</si>
  <si>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</si>
  <si>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</si>
  <si>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</si>
  <si>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</si>
  <si>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</si>
  <si>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</si>
  <si>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</si>
  <si>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</si>
  <si>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</si>
  <si>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</si>
  <si>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Private industrial: factories</t>
  </si>
  <si>
    <t>Private industrial: warehouses</t>
  </si>
  <si>
    <t>Private industrial: oil, steel &amp; coal</t>
  </si>
  <si>
    <t>All private industrial</t>
  </si>
  <si>
    <t>Total public new housing</t>
  </si>
  <si>
    <t>Total public infrastructure</t>
  </si>
  <si>
    <t>Total private new housing</t>
  </si>
  <si>
    <t>Total private Infrastructure</t>
  </si>
  <si>
    <t>All private commercial</t>
  </si>
  <si>
    <t xml:space="preserve">2009 </t>
  </si>
  <si>
    <t xml:space="preserve">2010 </t>
  </si>
  <si>
    <t xml:space="preserve">2011 </t>
  </si>
  <si>
    <t xml:space="preserve">2012 </t>
  </si>
  <si>
    <t>2013</t>
  </si>
  <si>
    <t>2014</t>
  </si>
  <si>
    <t xml:space="preserve">2015 </t>
  </si>
  <si>
    <t xml:space="preserve">2016 </t>
  </si>
  <si>
    <t xml:space="preserve">2017 </t>
  </si>
  <si>
    <t xml:space="preserve">2018 </t>
  </si>
  <si>
    <t xml:space="preserve">2019 </t>
  </si>
  <si>
    <t xml:space="preserve">2020 </t>
  </si>
  <si>
    <t>2021</t>
  </si>
  <si>
    <t>2022</t>
  </si>
  <si>
    <t>1997</t>
  </si>
  <si>
    <t>1998</t>
  </si>
  <si>
    <t>1999</t>
  </si>
  <si>
    <t>2000</t>
  </si>
  <si>
    <t>2001</t>
  </si>
  <si>
    <t>2002</t>
  </si>
  <si>
    <t>2003</t>
  </si>
  <si>
    <t>2004</t>
  </si>
  <si>
    <t>2005</t>
  </si>
  <si>
    <t>2006</t>
  </si>
  <si>
    <t>2007</t>
  </si>
  <si>
    <t>2008</t>
  </si>
  <si>
    <t>2009</t>
  </si>
  <si>
    <t>2010</t>
  </si>
  <si>
    <t>2011</t>
  </si>
  <si>
    <t>2012</t>
  </si>
  <si>
    <t>2015</t>
  </si>
  <si>
    <t>2016</t>
  </si>
  <si>
    <t>2017</t>
  </si>
  <si>
    <t>2018</t>
  </si>
  <si>
    <t>2019</t>
  </si>
  <si>
    <t>2020</t>
  </si>
  <si>
    <t xml:space="preserve">2013 </t>
  </si>
  <si>
    <t xml:space="preserve">2014 </t>
  </si>
  <si>
    <t>Size of firm (by turnover size band)</t>
  </si>
  <si>
    <t>2023</t>
  </si>
  <si>
    <t xml:space="preserve">2021 </t>
  </si>
  <si>
    <t xml:space="preserve">2022 </t>
  </si>
  <si>
    <t>Private commercial: schools &amp; universities</t>
  </si>
  <si>
    <t>Private commercial: health</t>
  </si>
  <si>
    <t>Private commercial: offices</t>
  </si>
  <si>
    <t>Private commercial: entertainment</t>
  </si>
  <si>
    <t>Private commercial: garages</t>
  </si>
  <si>
    <t>Private commercial: shops</t>
  </si>
  <si>
    <t>Private commercial: agriculture &amp; miscellaneous</t>
  </si>
  <si>
    <t xml:space="preserve">                                                                                                                                                                                                                                                                                                                                                                                                                                                                                                                                                                                                                                                                                                                                                                                                                                                                                                                                                                                                                                                                                                                                                                                                                                                                                                                                                                                                                                                                                                                                                                                                                                                                                                                                                                                                                                                                                                                                                                                                                                                                                                                                                                                                                                                                                                                                                                                                                                      </t>
  </si>
  <si>
    <t xml:space="preserve">Construction firms:  Number of Firms, By turnover size band, Great Britain       </t>
  </si>
  <si>
    <t xml:space="preserve"> Construction firms:  Number of Firms, by size of Firm, Great Britain    </t>
  </si>
  <si>
    <t>Value of construction output by type of work: New Work for Private Sector, Great Britain, Current Prices</t>
  </si>
  <si>
    <t>Value of construction output by type of work: New Work for Public Sector, Great Britain, Current Prices</t>
  </si>
  <si>
    <t>MEAN</t>
  </si>
  <si>
    <t>MEDIAN</t>
  </si>
  <si>
    <t>MODE</t>
  </si>
  <si>
    <t>MIN</t>
  </si>
  <si>
    <t>MAX</t>
  </si>
  <si>
    <t>RANGE</t>
  </si>
  <si>
    <t xml:space="preserve">Average Number of Firms, by size of Firm, Great Britain from 1997-2023   </t>
  </si>
  <si>
    <t>There is a clear decline in the number of firms as firm size increases. However, because the size categories are irregularly grouped, we observe an unexpected increase in the number of firms in the 115–299 employee group. This anomaly is caused by the much wider size band rather than the underlying economic trend. To better understand the pattern, the size groupings should be standardized so each category covers a similar range of employees.</t>
  </si>
  <si>
    <t>Standard Deviation</t>
  </si>
  <si>
    <t>The number of construction firms decreases sharply as turnover increases, reflecting the sector’s typical structure of many small subcontracting firms and very few large contractors. However, because the turnover size bands are irregular and vary especially in the higher turnover ranges there is an unusual increase in the number of firms in the £50m–£100m band. This rise is not due to market structure but to the group band of that category. More consistent turnover band widths would provide a more accurate set of data.</t>
  </si>
  <si>
    <t>Median</t>
  </si>
  <si>
    <t>Mean</t>
  </si>
  <si>
    <t>As the size of the firm increases, the number of firms decreases, and this decline occurs at a fairly consistent rate. However, the 115–299 size band shows a slight increase, which is unexpected and breaks the general trend. It is difficult to determine the exact cause of this increase because the size categories vary significantly in their width, making the data harder to interpret with certainty.</t>
  </si>
  <si>
    <t>Both the mean and median graphs show the same overall trend, as the size of firms increases, the number of firms decreases. The two measures closely match because they are based on the same data. However, in categories where year to year variation is greater, small differences become more noticeable. This is because the median reflects the central typical value, while the mean is more sensitive to changes, whether increases or decreases in the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</si>
</sst>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General_)"/>
  </numFmts>
  <fonts count="37">
    <font>
      <sz val="11"/>
      <color theme="1"/>
      <name val="Calibri"/>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Calibri"/>
      <family val="2"/>
      <scheme val="minor"/>
    </font>
    <font>
      <sz val="11"/>
      <color rgb="FF9C0006"/>
      <name val="Calibri"/>
      <family val="2"/>
      <scheme val="minor"/>
    </font>
    <font>
      <sz val="11"/>
      <color theme="1"/>
      <name val="Arial"/>
      <family val="2"/>
    </font>
    <font>
      <b/>
      <sz val="11"/>
      <color rgb="FF000000"/>
      <name val="Arial"/>
      <family val="2"/>
    </font>
    <font>
      <sz val="18"/>
      <color theme="3"/>
      <name val="Cambria"/>
      <family val="2"/>
      <scheme val="major"/>
    </font>
    <font>
      <b/>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Calibri"/>
      <family val="2"/>
      <scheme val="minor"/>
    </font>
    <font>
      <b/>
      <sz val="11"/>
      <color theme="1"/>
      <name val="Arial"/>
      <family val="2"/>
    </font>
    <font>
      <b/>
      <sz val="15"/>
      <color theme="3"/>
      <name val="Arial"/>
      <family val="2"/>
    </font>
    <font>
      <sz val="12"/>
      <color theme="1"/>
      <name val="Calibri"/>
      <family val="2"/>
      <scheme val="minor"/>
    </font>
  </fonts>
  <fills count="35">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FFC000"/>
        <bgColor indexed="64"/>
      </patternFill>
    </fill>
  </fills>
  <borders count="32">
    <border>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s>
  <cellStyleXfs count="66">
    <xf numFmtId="0" fontId="0" fillId="0" borderId="0"/>
    <xf numFmtId="0" fontId="11" fillId="2"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64" fontId="5"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4" fillId="0" borderId="0" applyNumberFormat="0" applyFill="0" applyBorder="0" applyAlignment="0" applyProtection="0"/>
    <xf numFmtId="0" fontId="10" fillId="8" borderId="15" applyNumberFormat="0" applyFon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11" applyNumberFormat="0" applyAlignment="0" applyProtection="0"/>
    <xf numFmtId="0" fontId="22" fillId="6" borderId="12" applyNumberFormat="0" applyAlignment="0" applyProtection="0"/>
    <xf numFmtId="0" fontId="23" fillId="6" borderId="11" applyNumberFormat="0" applyAlignment="0" applyProtection="0"/>
    <xf numFmtId="0" fontId="24" fillId="0" borderId="13" applyNumberFormat="0" applyFill="0" applyAlignment="0" applyProtection="0"/>
    <xf numFmtId="0" fontId="25" fillId="7" borderId="14"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6"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43" fontId="10" fillId="0" borderId="0" applyFont="0" applyFill="0" applyBorder="0" applyAlignment="0" applyProtection="0"/>
    <xf numFmtId="0" fontId="1" fillId="0" borderId="0"/>
    <xf numFmtId="0" fontId="29" fillId="0" borderId="0"/>
    <xf numFmtId="0" fontId="31" fillId="0" borderId="0"/>
    <xf numFmtId="43" fontId="29" fillId="0" borderId="0" applyFont="0" applyFill="0" applyBorder="0" applyAlignment="0" applyProtection="0"/>
    <xf numFmtId="43" fontId="31" fillId="0" borderId="0" applyFont="0" applyFill="0" applyBorder="0" applyAlignment="0" applyProtection="0"/>
    <xf numFmtId="43" fontId="10" fillId="0" borderId="0" applyFont="0" applyFill="0" applyBorder="0" applyAlignment="0" applyProtection="0"/>
    <xf numFmtId="0" fontId="35" fillId="0" borderId="8" applyNumberFormat="0" applyFill="0" applyAlignment="0" applyProtection="0"/>
    <xf numFmtId="9" fontId="10" fillId="0" borderId="0" applyFont="0" applyFill="0" applyBorder="0" applyAlignment="0" applyProtection="0"/>
  </cellStyleXfs>
  <cellXfs count="63">
    <xf numFmtId="0" fontId="0" fillId="0" borderId="0" xfId="0"/>
    <xf numFmtId="164" fontId="1" fillId="0" borderId="0" xfId="0" applyNumberFormat="1" applyFont="1" applyAlignment="1">
      <alignment horizontal="left" vertical="center" wrapText="1"/>
    </xf>
    <xf numFmtId="164" fontId="1" fillId="0" borderId="2" xfId="0" applyNumberFormat="1" applyFont="1" applyBorder="1" applyAlignment="1">
      <alignment horizontal="left" vertical="center" wrapText="1"/>
    </xf>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2" xfId="0" applyFont="1" applyBorder="1" applyAlignment="1">
      <alignment horizontal="left"/>
    </xf>
    <xf numFmtId="0" fontId="30" fillId="0" borderId="0" xfId="19" applyFont="1" applyBorder="1" applyAlignment="1">
      <alignment horizontal="left"/>
    </xf>
    <xf numFmtId="0" fontId="34" fillId="0" borderId="6" xfId="0" applyFont="1" applyBorder="1" applyAlignment="1">
      <alignment horizontal="right"/>
    </xf>
    <xf numFmtId="0" fontId="32" fillId="0" borderId="6" xfId="0" applyFont="1" applyBorder="1" applyAlignment="1">
      <alignment horizontal="left"/>
    </xf>
    <xf numFmtId="0" fontId="32" fillId="0" borderId="7" xfId="0" applyFont="1" applyBorder="1" applyAlignment="1">
      <alignment horizontal="right" wrapText="1"/>
    </xf>
    <xf numFmtId="0" fontId="32" fillId="0" borderId="1" xfId="0" applyFont="1" applyBorder="1" applyAlignment="1">
      <alignment horizontal="right" wrapText="1"/>
    </xf>
    <xf numFmtId="0" fontId="32" fillId="0" borderId="6" xfId="0" applyFont="1" applyBorder="1" applyAlignment="1">
      <alignment horizontal="right" wrapText="1"/>
    </xf>
    <xf numFmtId="37" fontId="2" fillId="0" borderId="7" xfId="0" applyNumberFormat="1" applyFont="1" applyBorder="1" applyAlignment="1">
      <alignment horizontal="right" wrapText="1"/>
    </xf>
    <xf numFmtId="37" fontId="2" fillId="0" borderId="18" xfId="0" applyNumberFormat="1" applyFont="1" applyBorder="1" applyAlignment="1">
      <alignment horizontal="right" wrapText="1"/>
    </xf>
    <xf numFmtId="0" fontId="34" fillId="0" borderId="1" xfId="0" applyFont="1" applyBorder="1" applyAlignment="1">
      <alignment horizontal="right"/>
    </xf>
    <xf numFmtId="37" fontId="2" fillId="0" borderId="4" xfId="11" applyNumberFormat="1" applyFont="1" applyBorder="1" applyAlignment="1">
      <alignment horizontal="left" wrapText="1"/>
    </xf>
    <xf numFmtId="3" fontId="12" fillId="0" borderId="5" xfId="0" applyNumberFormat="1" applyFont="1" applyBorder="1" applyAlignment="1">
      <alignment horizontal="right"/>
    </xf>
    <xf numFmtId="3" fontId="12" fillId="0" borderId="0" xfId="0" applyNumberFormat="1" applyFont="1" applyAlignment="1">
      <alignment horizontal="right"/>
    </xf>
    <xf numFmtId="3" fontId="12" fillId="0" borderId="2" xfId="0" applyNumberFormat="1" applyFont="1" applyBorder="1" applyAlignment="1">
      <alignment horizontal="right"/>
    </xf>
    <xf numFmtId="3" fontId="12" fillId="0" borderId="17" xfId="0" applyNumberFormat="1" applyFont="1" applyBorder="1" applyAlignment="1">
      <alignment horizontal="right"/>
    </xf>
    <xf numFmtId="3" fontId="34" fillId="0" borderId="19" xfId="0" applyNumberFormat="1" applyFont="1" applyBorder="1" applyAlignment="1">
      <alignment horizontal="right"/>
    </xf>
    <xf numFmtId="3" fontId="34" fillId="0" borderId="4" xfId="0" applyNumberFormat="1" applyFont="1" applyBorder="1" applyAlignment="1">
      <alignment horizontal="right"/>
    </xf>
    <xf numFmtId="3" fontId="34" fillId="0" borderId="3" xfId="0" applyNumberFormat="1" applyFont="1" applyBorder="1" applyAlignment="1">
      <alignment horizontal="right"/>
    </xf>
    <xf numFmtId="37" fontId="7" fillId="0" borderId="2" xfId="11" applyNumberFormat="1" applyFont="1" applyBorder="1" applyAlignment="1">
      <alignment horizontal="left" wrapText="1"/>
    </xf>
    <xf numFmtId="164" fontId="8" fillId="0" borderId="6" xfId="11" applyFont="1" applyBorder="1" applyAlignment="1">
      <alignment horizontal="left" wrapText="1"/>
    </xf>
    <xf numFmtId="164" fontId="8" fillId="0" borderId="1" xfId="11" applyFont="1" applyBorder="1" applyAlignment="1">
      <alignment horizontal="right"/>
    </xf>
    <xf numFmtId="37" fontId="7" fillId="0" borderId="2" xfId="11" quotePrefix="1" applyNumberFormat="1" applyFont="1" applyBorder="1" applyAlignment="1">
      <alignment horizontal="left" wrapText="1"/>
    </xf>
    <xf numFmtId="37" fontId="8" fillId="0" borderId="4" xfId="11" applyNumberFormat="1" applyFont="1" applyBorder="1" applyAlignment="1">
      <alignment horizontal="left" vertical="center" wrapText="1"/>
    </xf>
    <xf numFmtId="0" fontId="8" fillId="0" borderId="1" xfId="11" applyNumberFormat="1" applyFont="1" applyBorder="1" applyAlignment="1">
      <alignment horizontal="right"/>
    </xf>
    <xf numFmtId="1" fontId="8" fillId="0" borderId="1" xfId="11" applyNumberFormat="1" applyFont="1" applyBorder="1" applyAlignment="1">
      <alignment horizontal="right"/>
    </xf>
    <xf numFmtId="3" fontId="0" fillId="0" borderId="0" xfId="0" applyNumberFormat="1"/>
    <xf numFmtId="164" fontId="8" fillId="0" borderId="21" xfId="11" applyFont="1" applyBorder="1" applyAlignment="1">
      <alignment horizontal="left" wrapText="1"/>
    </xf>
    <xf numFmtId="0" fontId="0" fillId="0" borderId="22" xfId="0" applyBorder="1"/>
    <xf numFmtId="0" fontId="0" fillId="0" borderId="23" xfId="0" applyBorder="1"/>
    <xf numFmtId="0" fontId="12" fillId="0" borderId="24" xfId="0" applyFont="1" applyBorder="1" applyAlignment="1">
      <alignment horizontal="left"/>
    </xf>
    <xf numFmtId="0" fontId="0" fillId="0" borderId="25" xfId="0" applyBorder="1"/>
    <xf numFmtId="0" fontId="0" fillId="0" borderId="24" xfId="0" applyBorder="1"/>
    <xf numFmtId="0" fontId="0" fillId="0" borderId="26" xfId="0" applyBorder="1"/>
    <xf numFmtId="0" fontId="0" fillId="0" borderId="27" xfId="0" applyBorder="1"/>
    <xf numFmtId="0" fontId="0" fillId="0" borderId="28" xfId="0" applyBorder="1"/>
    <xf numFmtId="3" fontId="12" fillId="33" borderId="0" xfId="0" applyNumberFormat="1" applyFont="1" applyFill="1" applyAlignment="1">
      <alignment horizontal="right"/>
    </xf>
    <xf numFmtId="3" fontId="12" fillId="34" borderId="0" xfId="0" applyNumberFormat="1" applyFont="1" applyFill="1" applyAlignment="1">
      <alignment horizontal="right"/>
    </xf>
    <xf numFmtId="0" fontId="8" fillId="0" borderId="0" xfId="19" applyFont="1" applyBorder="1" applyAlignment="1">
      <alignment horizontal="left"/>
    </xf>
    <xf numFmtId="0" fontId="0" fillId="0" borderId="21" xfId="0" applyBorder="1"/>
    <xf numFmtId="164" fontId="8" fillId="0" borderId="29" xfId="11" applyFont="1" applyBorder="1" applyAlignment="1">
      <alignment horizontal="left" wrapText="1"/>
    </xf>
    <xf numFmtId="37" fontId="7" fillId="0" borderId="30" xfId="11" quotePrefix="1" applyNumberFormat="1" applyFont="1" applyBorder="1" applyAlignment="1">
      <alignment horizontal="left" wrapText="1"/>
    </xf>
    <xf numFmtId="37" fontId="7" fillId="0" borderId="30" xfId="11" applyNumberFormat="1" applyFont="1" applyBorder="1" applyAlignment="1">
      <alignment horizontal="left" wrapText="1"/>
    </xf>
    <xf numFmtId="0" fontId="36" fillId="0" borderId="24" xfId="0" applyFont="1" applyBorder="1" applyAlignment="1">
      <alignment vertical="top" wrapText="1"/>
    </xf>
    <xf numFmtId="0" fontId="36" fillId="0" borderId="0" xfId="0" applyFont="1" applyAlignment="1">
      <alignment vertical="top" wrapText="1"/>
    </xf>
    <xf numFmtId="0" fontId="15" fillId="0" borderId="20" xfId="0" applyFont="1" applyBorder="1"/>
    <xf numFmtId="0" fontId="15" fillId="0" borderId="31" xfId="0" applyFont="1" applyBorder="1"/>
    <xf numFmtId="0" fontId="0" fillId="0" borderId="21" xfId="0" applyBorder="1" applyAlignment="1">
      <alignment horizontal="center" vertical="top" wrapText="1"/>
    </xf>
    <xf numFmtId="0" fontId="0" fillId="0" borderId="22" xfId="0" applyBorder="1" applyAlignment="1">
      <alignment horizontal="center" vertical="top" wrapText="1"/>
    </xf>
    <xf numFmtId="0" fontId="0" fillId="0" borderId="23" xfId="0" applyBorder="1" applyAlignment="1">
      <alignment horizontal="center" vertical="top" wrapText="1"/>
    </xf>
    <xf numFmtId="0" fontId="0" fillId="0" borderId="24" xfId="0" applyBorder="1" applyAlignment="1">
      <alignment horizontal="center" vertical="top" wrapText="1"/>
    </xf>
    <xf numFmtId="0" fontId="0" fillId="0" borderId="0" xfId="0" applyAlignment="1">
      <alignment horizontal="center" vertical="top" wrapText="1"/>
    </xf>
    <xf numFmtId="0" fontId="0" fillId="0" borderId="25" xfId="0" applyBorder="1" applyAlignment="1">
      <alignment horizontal="center" vertical="top" wrapText="1"/>
    </xf>
    <xf numFmtId="0" fontId="0" fillId="0" borderId="26" xfId="0" applyBorder="1" applyAlignment="1">
      <alignment horizontal="center" vertical="top" wrapText="1"/>
    </xf>
    <xf numFmtId="0" fontId="0" fillId="0" borderId="27" xfId="0" applyBorder="1" applyAlignment="1">
      <alignment horizontal="center" vertical="top" wrapText="1"/>
    </xf>
    <xf numFmtId="0" fontId="0" fillId="0" borderId="28" xfId="0" applyBorder="1" applyAlignment="1">
      <alignment horizontal="center" vertical="top" wrapText="1"/>
    </xf>
    <xf numFmtId="0" fontId="0" fillId="0" borderId="24" xfId="0" applyBorder="1" applyAlignment="1">
      <alignment horizontal="center" wrapText="1"/>
    </xf>
    <xf numFmtId="0" fontId="0" fillId="0" borderId="0" xfId="0" applyAlignment="1">
      <alignment horizontal="center" wrapText="1"/>
    </xf>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7">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auto="1"/>
        <name val="Arial"/>
        <family val="2"/>
        <scheme val="none"/>
      </font>
      <numFmt numFmtId="5" formatCode="#,##0;\-#,##0"/>
      <fill>
        <patternFill patternType="none">
          <fgColor indexed="64"/>
          <bgColor indexed="65"/>
        </patternFill>
      </fill>
      <alignment horizontal="left"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auto="1"/>
        <name val="Arial"/>
        <family val="2"/>
        <scheme val="none"/>
      </font>
      <numFmt numFmtId="5" formatCode="#,##0;\-#,##0"/>
      <alignment horizontal="left" vertical="bottom" textRotation="0" wrapText="1" indent="0" justifyLastLine="0" shrinkToFit="0" readingOrder="0"/>
      <border diagonalUp="0" diagonalDown="0" outline="0">
        <left/>
        <right style="thin">
          <color indexed="64"/>
        </right>
        <top/>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4"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4"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US"/>
              <a:t>Average Number of Construction Firms, by size of Firm, Great Britain from 1997-2023   </a:t>
            </a:r>
          </a:p>
        </c:rich>
      </c:tx>
      <c:layout>
        <c:manualLayout>
          <c:xMode val="edge"/>
          <c:yMode val="edge"/>
          <c:x val="0.12044444444444445"/>
          <c:y val="3.7037037037037035E-2"/>
        </c:manualLayout>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51172755684947"/>
          <c:y val="0.24157408932123808"/>
          <c:w val="0.85219685039370074"/>
          <c:h val="0.47741396908719741"/>
        </c:manualLayout>
      </c:layout>
      <c:barChart>
        <c:barDir val="col"/>
        <c:grouping val="clustered"/>
        <c:varyColors val="0"/>
        <c:ser>
          <c:idx val="0"/>
          <c:order val="0"/>
          <c:tx>
            <c:strRef>
              <c:f>'Firm Size'!$C$24</c:f>
              <c:strCache>
                <c:ptCount val="1"/>
                <c:pt idx="0">
                  <c:v>Average Number of Firms, by size of Firm, Great Britain from 1997-2023   </c:v>
                </c:pt>
              </c:strCache>
            </c:strRef>
          </c:tx>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'Firm Size'!$B$25:$B$37</c:f>
              <c:strCache>
                <c:ptCount val="13"/>
                <c:pt idx="0">
                  <c:v>1</c:v>
                </c:pt>
                <c:pt idx="1">
                  <c:v>2-3</c:v>
                </c:pt>
                <c:pt idx="2">
                  <c:v>4-7</c:v>
                </c:pt>
                <c:pt idx="3">
                  <c:v>8-13</c:v>
                </c:pt>
                <c:pt idx="4">
                  <c:v>14-24</c:v>
                </c:pt>
                <c:pt idx="5">
                  <c:v>25-34</c:v>
                </c:pt>
                <c:pt idx="6">
                  <c:v>35-59</c:v>
                </c:pt>
                <c:pt idx="7">
                  <c:v>60-79</c:v>
                </c:pt>
                <c:pt idx="8">
                  <c:v>80-114</c:v>
                </c:pt>
                <c:pt idx="9">
                  <c:v>115-299</c:v>
                </c:pt>
                <c:pt idx="10">
                  <c:v>300-599</c:v>
                </c:pt>
                <c:pt idx="11">
                  <c:v>600-1,199</c:v>
                </c:pt>
                <c:pt idx="12">
                  <c:v>1,200 and over</c:v>
                </c:pt>
              </c:strCache>
            </c:strRef>
          </c:cat>
          <c:val>
            <c:numRef>
              <c:f>'Firm Size'!$C$25:$C$37</c:f>
              <c:numCache>
                <c:formatCode>General</c:formatCode>
                <c:ptCount val="13"/>
                <c:pt idx="0">
                  <c:v>101101.03703703704</c:v>
                </c:pt>
                <c:pt idx="1">
                  <c:v>68227</c:v>
                </c:pt>
                <c:pt idx="2">
                  <c:v>29494.296296296296</c:v>
                </c:pt>
                <c:pt idx="3">
                  <c:v>10845.777777777777</c:v>
                </c:pt>
                <c:pt idx="4">
                  <c:v>5847.07</c:v>
                </c:pt>
                <c:pt idx="5">
                  <c:v>1820.48</c:v>
                </c:pt>
                <c:pt idx="6">
                  <c:v>1759.19</c:v>
                </c:pt>
                <c:pt idx="7">
                  <c:v>530.22</c:v>
                </c:pt>
                <c:pt idx="8">
                  <c:v>424.33</c:v>
                </c:pt>
                <c:pt idx="9">
                  <c:v>508.74</c:v>
                </c:pt>
                <c:pt idx="10">
                  <c:v>136.56</c:v>
                </c:pt>
                <c:pt idx="11">
                  <c:v>60.04</c:v>
                </c:pt>
                <c:pt idx="12">
                  <c:v>54.85</c:v>
                </c:pt>
              </c:numCache>
            </c:numRef>
          </c:val>
          <c:extLst>
            <c:ext xmlns:c16="http://schemas.microsoft.com/office/drawing/2014/chart" uri="{C3380CC4-5D6E-409C-BE32-E72D297353CC}">
              <c16:uniqueId val="{00000000-65BE-4B7F-8F75-88DB434DD481}"/>
            </c:ext>
          </c:extLst>
        </c:ser>
        <c:dLbls>
          <c:dLblPos val="outEnd"/>
          <c:showLegendKey val="0"/>
          <c:showVal val="1"/>
          <c:showCatName val="0"/>
          <c:showSerName val="0"/>
          <c:showPercent val="0"/>
          <c:showBubbleSize val="0"/>
        </c:dLbls>
        <c:gapWidth val="444"/>
        <c:overlap val="-90"/>
        <c:axId val="34919359"/>
        <c:axId val="34921279"/>
      </c:barChart>
      <c:catAx>
        <c:axId val="3491935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Size of construction firm</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34921279"/>
        <c:crosses val="autoZero"/>
        <c:auto val="1"/>
        <c:lblAlgn val="ctr"/>
        <c:lblOffset val="100"/>
        <c:noMultiLvlLbl val="0"/>
      </c:catAx>
      <c:valAx>
        <c:axId val="34921279"/>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Mean number of firms 1997-2023</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34919359"/>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10655555555555556"/>
          <c:y val="3.2407407407407406E-2"/>
        </c:manualLayout>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0061159587663808E-2"/>
          <c:y val="0.12643947910489567"/>
          <c:w val="0.88646826272195189"/>
          <c:h val="0.72647931782675956"/>
        </c:manualLayout>
      </c:layout>
      <c:barChart>
        <c:barDir val="col"/>
        <c:grouping val="clustered"/>
        <c:varyColors val="0"/>
        <c:ser>
          <c:idx val="0"/>
          <c:order val="0"/>
          <c:tx>
            <c:strRef>
              <c:f>'Firm Size'!$W$24</c:f>
              <c:strCache>
                <c:ptCount val="1"/>
                <c:pt idx="0">
                  <c:v>Average Number of Firms, by size of Firm, Great Britain from 1997-2023   </c:v>
                </c:pt>
              </c:strCache>
            </c:strRef>
          </c:tx>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'Firm Size'!$V$25:$V$37</c:f>
              <c:strCache>
                <c:ptCount val="13"/>
                <c:pt idx="0">
                  <c:v>1</c:v>
                </c:pt>
                <c:pt idx="1">
                  <c:v>2-3</c:v>
                </c:pt>
                <c:pt idx="2">
                  <c:v>4-7</c:v>
                </c:pt>
                <c:pt idx="3">
                  <c:v>8-13</c:v>
                </c:pt>
                <c:pt idx="4">
                  <c:v>14-24</c:v>
                </c:pt>
                <c:pt idx="5">
                  <c:v>25-34</c:v>
                </c:pt>
                <c:pt idx="6">
                  <c:v>35-59</c:v>
                </c:pt>
                <c:pt idx="7">
                  <c:v>60-79</c:v>
                </c:pt>
                <c:pt idx="8">
                  <c:v>80-114</c:v>
                </c:pt>
                <c:pt idx="9">
                  <c:v>115-299</c:v>
                </c:pt>
                <c:pt idx="10">
                  <c:v>300-599</c:v>
                </c:pt>
                <c:pt idx="11">
                  <c:v>600-1,199</c:v>
                </c:pt>
                <c:pt idx="12">
                  <c:v>1,200 and over</c:v>
                </c:pt>
              </c:strCache>
            </c:strRef>
          </c:cat>
          <c:val>
            <c:numRef>
              <c:f>'Firm Size'!$W$25:$W$37</c:f>
              <c:numCache>
                <c:formatCode>General</c:formatCode>
                <c:ptCount val="13"/>
                <c:pt idx="0">
                  <c:v>88018</c:v>
                </c:pt>
                <c:pt idx="1">
                  <c:v>62910</c:v>
                </c:pt>
                <c:pt idx="2">
                  <c:v>30375</c:v>
                </c:pt>
                <c:pt idx="3">
                  <c:v>11774</c:v>
                </c:pt>
                <c:pt idx="4">
                  <c:v>6203</c:v>
                </c:pt>
                <c:pt idx="5">
                  <c:v>1885</c:v>
                </c:pt>
                <c:pt idx="6">
                  <c:v>1849</c:v>
                </c:pt>
                <c:pt idx="7">
                  <c:v>549</c:v>
                </c:pt>
                <c:pt idx="8">
                  <c:v>441</c:v>
                </c:pt>
                <c:pt idx="9">
                  <c:v>531</c:v>
                </c:pt>
                <c:pt idx="10">
                  <c:v>143</c:v>
                </c:pt>
                <c:pt idx="11">
                  <c:v>59</c:v>
                </c:pt>
                <c:pt idx="12">
                  <c:v>57</c:v>
                </c:pt>
              </c:numCache>
            </c:numRef>
          </c:val>
          <c:extLst>
            <c:ext xmlns:c16="http://schemas.microsoft.com/office/drawing/2014/chart" uri="{C3380CC4-5D6E-409C-BE32-E72D297353CC}">
              <c16:uniqueId val="{00000000-3D9F-48FB-878F-94673889ED92}"/>
            </c:ext>
          </c:extLst>
        </c:ser>
        <c:dLbls>
          <c:dLblPos val="outEnd"/>
          <c:showLegendKey val="0"/>
          <c:showVal val="1"/>
          <c:showCatName val="0"/>
          <c:showSerName val="0"/>
          <c:showPercent val="0"/>
          <c:showBubbleSize val="0"/>
        </c:dLbls>
        <c:gapWidth val="444"/>
        <c:overlap val="-90"/>
        <c:axId val="705071487"/>
        <c:axId val="130026175"/>
      </c:barChart>
      <c:catAx>
        <c:axId val="7050714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size</a:t>
                </a:r>
                <a:r>
                  <a:rPr lang="en-GB" baseline="0"/>
                  <a:t> of construction firm</a:t>
                </a:r>
                <a:endParaRPr lang="en-GB"/>
              </a:p>
            </c:rich>
          </c:tx>
          <c:layout>
            <c:manualLayout>
              <c:xMode val="edge"/>
              <c:yMode val="edge"/>
              <c:x val="0.40828775163458209"/>
              <c:y val="0.94665370000221305"/>
            </c:manualLayout>
          </c:layou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130026175"/>
        <c:crosses val="autoZero"/>
        <c:auto val="1"/>
        <c:lblAlgn val="ctr"/>
        <c:lblOffset val="100"/>
        <c:noMultiLvlLbl val="0"/>
      </c:catAx>
      <c:valAx>
        <c:axId val="130026175"/>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sz="900" b="0" i="0" u="none" strike="noStrike" kern="1200" cap="all" baseline="0">
                    <a:solidFill>
                      <a:sysClr val="windowText" lastClr="000000">
                        <a:lumMod val="65000"/>
                        <a:lumOff val="35000"/>
                      </a:sysClr>
                    </a:solidFill>
                  </a:rPr>
                  <a:t>Median number of firms 1997-2023</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705071487"/>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11318911772399597"/>
          <c:y val="8.1536219415892508E-3"/>
        </c:manualLayout>
      </c:layout>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lineChart>
        <c:grouping val="standard"/>
        <c:varyColors val="0"/>
        <c:ser>
          <c:idx val="0"/>
          <c:order val="0"/>
          <c:tx>
            <c:strRef>
              <c:f>'No. of Firms - Turnover'!$B$21:$B$22</c:f>
              <c:strCache>
                <c:ptCount val="2"/>
                <c:pt idx="0">
                  <c:v>Construction firms:  Number of Firms, By turnover size band, Great Britain       </c:v>
                </c:pt>
                <c:pt idx="1">
                  <c:v>RANGE</c:v>
                </c:pt>
              </c:strCache>
            </c:strRef>
          </c:tx>
          <c:spPr>
            <a:ln w="25400" cap="rnd">
              <a:solidFill>
                <a:schemeClr val="lt1"/>
              </a:solidFill>
              <a:round/>
            </a:ln>
            <a:effectLst>
              <a:outerShdw dist="25400" dir="2700000" algn="tl" rotWithShape="0">
                <a:schemeClr val="accent1"/>
              </a:outerShdw>
            </a:effectLst>
          </c:spPr>
          <c:marker>
            <c:symbol val="none"/>
          </c:marker>
          <c:dLbls>
            <c:spPr>
              <a:solidFill>
                <a:schemeClr val="accent1"/>
              </a:solid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accent1">
                          <a:lumMod val="60000"/>
                          <a:lumOff val="40000"/>
                        </a:schemeClr>
                      </a:solidFill>
                    </a:ln>
                    <a:effectLst/>
                  </c:spPr>
                </c15:leaderLines>
              </c:ext>
            </c:extLst>
          </c:dLbls>
          <c:cat>
            <c:strRef>
              <c:f>'No. of Firms - Turnover'!$A$23:$A$35</c:f>
              <c:strCache>
                <c:ptCount val="12"/>
                <c:pt idx="0">
                  <c:v>£0 - &lt;£500k</c:v>
                </c:pt>
                <c:pt idx="1">
                  <c:v>£500k - &lt;£1m</c:v>
                </c:pt>
                <c:pt idx="2">
                  <c:v>£1m - &lt;£5m</c:v>
                </c:pt>
                <c:pt idx="3">
                  <c:v>£5m - &lt;£10m</c:v>
                </c:pt>
                <c:pt idx="4">
                  <c:v>£10m - &lt;£20m</c:v>
                </c:pt>
                <c:pt idx="5">
                  <c:v>£20m - &lt;£30m</c:v>
                </c:pt>
                <c:pt idx="6">
                  <c:v>£30m - &lt;£40m</c:v>
                </c:pt>
                <c:pt idx="7">
                  <c:v>£40m - &lt;£50m</c:v>
                </c:pt>
                <c:pt idx="8">
                  <c:v>£50m - &lt;£100m</c:v>
                </c:pt>
                <c:pt idx="9">
                  <c:v>£100m - &lt;£500m</c:v>
                </c:pt>
                <c:pt idx="10">
                  <c:v>£500m - &lt;£1000m</c:v>
                </c:pt>
                <c:pt idx="11">
                  <c:v>£1000m +</c:v>
                </c:pt>
              </c:strCache>
            </c:strRef>
          </c:cat>
          <c:val>
            <c:numRef>
              <c:f>'No. of Firms - Turnover'!$B$23:$B$35</c:f>
              <c:numCache>
                <c:formatCode>General</c:formatCode>
                <c:ptCount val="13"/>
                <c:pt idx="0">
                  <c:v>105358</c:v>
                </c:pt>
                <c:pt idx="1">
                  <c:v>14719</c:v>
                </c:pt>
                <c:pt idx="2">
                  <c:v>11192</c:v>
                </c:pt>
                <c:pt idx="3" formatCode="#,##0">
                  <c:v>1679</c:v>
                </c:pt>
                <c:pt idx="4" formatCode="#,##0">
                  <c:v>837</c:v>
                </c:pt>
                <c:pt idx="5" formatCode="#,##0">
                  <c:v>234</c:v>
                </c:pt>
                <c:pt idx="6" formatCode="#,##0">
                  <c:v>153</c:v>
                </c:pt>
                <c:pt idx="7" formatCode="#,##0">
                  <c:v>101</c:v>
                </c:pt>
                <c:pt idx="8" formatCode="#,##0">
                  <c:v>167</c:v>
                </c:pt>
                <c:pt idx="9" formatCode="#,##0">
                  <c:v>102</c:v>
                </c:pt>
                <c:pt idx="10" formatCode="#,##0">
                  <c:v>16</c:v>
                </c:pt>
                <c:pt idx="11" formatCode="#,##0">
                  <c:v>17</c:v>
                </c:pt>
              </c:numCache>
            </c:numRef>
          </c:val>
          <c:smooth val="0"/>
          <c:extLst>
            <c:ext xmlns:c16="http://schemas.microsoft.com/office/drawing/2014/chart" uri="{C3380CC4-5D6E-409C-BE32-E72D297353CC}">
              <c16:uniqueId val="{00000000-3B78-4C04-BCDC-2A0B70085436}"/>
            </c:ext>
          </c:extLst>
        </c:ser>
        <c:dLbls>
          <c:dLblPos val="ctr"/>
          <c:showLegendKey val="0"/>
          <c:showVal val="1"/>
          <c:showCatName val="0"/>
          <c:showSerName val="0"/>
          <c:showPercent val="0"/>
          <c:showBubbleSize val="0"/>
        </c:dLbls>
        <c:dropLines>
          <c:spPr>
            <a:ln w="9525" cap="flat" cmpd="sng" algn="ctr">
              <a:gradFill>
                <a:gsLst>
                  <a:gs pos="0">
                    <a:schemeClr val="lt1"/>
                  </a:gs>
                  <a:gs pos="100000">
                    <a:schemeClr val="lt1">
                      <a:alpha val="0"/>
                    </a:schemeClr>
                  </a:gs>
                </a:gsLst>
                <a:lin ang="5400000" scaled="0"/>
              </a:gradFill>
              <a:round/>
            </a:ln>
            <a:effectLst/>
          </c:spPr>
        </c:dropLines>
        <c:smooth val="0"/>
        <c:axId val="705072927"/>
        <c:axId val="705073407"/>
      </c:lineChart>
      <c:catAx>
        <c:axId val="705072927"/>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GB"/>
                  <a:t>Size of firm by turn over size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30" baseline="0">
                <a:solidFill>
                  <a:schemeClr val="lt1"/>
                </a:solidFill>
                <a:latin typeface="+mn-lt"/>
                <a:ea typeface="+mn-ea"/>
                <a:cs typeface="+mn-cs"/>
              </a:defRPr>
            </a:pPr>
            <a:endParaRPr lang="en-US"/>
          </a:p>
        </c:txPr>
        <c:crossAx val="705073407"/>
        <c:crosses val="autoZero"/>
        <c:auto val="1"/>
        <c:lblAlgn val="ctr"/>
        <c:lblOffset val="100"/>
        <c:noMultiLvlLbl val="0"/>
      </c:catAx>
      <c:valAx>
        <c:axId val="705073407"/>
        <c:scaling>
          <c:orientation val="minMax"/>
          <c:max val="110000"/>
        </c:scaling>
        <c:delete val="1"/>
        <c:axPos val="l"/>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GB"/>
                  <a:t>Number of construction firms 2007-2023</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crossAx val="705072927"/>
        <c:crosses val="autoZero"/>
        <c:crossBetween val="between"/>
        <c:majorUnit val="5000"/>
      </c:valAx>
      <c:spPr>
        <a:noFill/>
        <a:ln>
          <a:noFill/>
        </a:ln>
        <a:effectLst/>
      </c:spPr>
    </c:plotArea>
    <c:plotVisOnly val="1"/>
    <c:dispBlanksAs val="gap"/>
    <c:showDLblsOverMax val="0"/>
  </c:chart>
  <c:spPr>
    <a:solidFill>
      <a:schemeClr val="accent1"/>
    </a:solidFill>
    <a:ln w="9525" cap="flat" cmpd="sng" algn="ctr">
      <a:solidFill>
        <a:schemeClr val="lt1">
          <a:lumMod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38">
  <cs:axisTitle>
    <cs:lnRef idx="0"/>
    <cs:fillRef idx="0"/>
    <cs:effectRef idx="0"/>
    <cs:fontRef idx="minor">
      <a:schemeClr val="lt1"/>
    </cs:fontRef>
    <cs:defRPr sz="900" b="1" kern="1200"/>
  </cs:axisTitle>
  <cs:categoryAxis>
    <cs:lnRef idx="0">
      <cs:styleClr val="0"/>
    </cs:lnRef>
    <cs:fillRef idx="0"/>
    <cs:effectRef idx="0"/>
    <cs:fontRef idx="minor">
      <a:schemeClr val="lt1"/>
    </cs:fontRef>
    <cs:defRPr sz="900" kern="1200" spc="3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lt1">
            <a:lumMod val="85000"/>
          </a:schemeClr>
        </a:solidFill>
        <a:round/>
      </a:ln>
    </cs:spPr>
    <cs:defRPr sz="1000" kern="1200"/>
  </cs:chartArea>
  <cs:dataLabel>
    <cs:lnRef idx="0"/>
    <cs:fillRef idx="0">
      <cs:styleClr val="0"/>
    </cs:fillRef>
    <cs:effectRef idx="0"/>
    <cs:fontRef idx="minor">
      <a:schemeClr val="lt1"/>
    </cs:fontRef>
    <cs:spPr>
      <a:solidFill>
        <a:schemeClr val="phClr"/>
      </a:solidFill>
    </cs:spPr>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5400"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cs:spPr>
  </cs:dataPointMarker>
  <cs:dataPointMarkerLayout symbol="circle" size="14"/>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fillRef idx="0"/>
    <cs:effectRef idx="0"/>
    <cs:fontRef idx="minor">
      <a:schemeClr val="dk1"/>
    </cs:fontRef>
    <cs:spPr>
      <a:ln w="9525" cap="flat" cmpd="sng" algn="ctr">
        <a:gradFill>
          <a:gsLst>
            <a:gs pos="0">
              <a:schemeClr val="lt1"/>
            </a:gs>
            <a:gs pos="100000">
              <a:schemeClr val="lt1">
                <a:alpha val="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7</xdr:col>
      <xdr:colOff>238125</xdr:colOff>
      <xdr:row>24</xdr:row>
      <xdr:rowOff>138905</xdr:rowOff>
    </xdr:from>
    <xdr:to>
      <xdr:col>17</xdr:col>
      <xdr:colOff>506015</xdr:colOff>
      <xdr:row>48</xdr:row>
      <xdr:rowOff>89296</xdr:rowOff>
    </xdr:to>
    <xdr:graphicFrame macro="">
      <xdr:nvGraphicFramePr>
        <xdr:cNvPr id="2" name="Chart 1">
          <a:extLst>
            <a:ext uri="{FF2B5EF4-FFF2-40B4-BE49-F238E27FC236}">
              <a16:creationId xmlns:a16="http://schemas.microsoft.com/office/drawing/2014/main" id="{82EB9886-C9DB-8582-1A25-59D62141BD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26</xdr:col>
      <xdr:colOff>199429</xdr:colOff>
      <xdr:row>24</xdr:row>
      <xdr:rowOff>76993</xdr:rowOff>
    </xdr:from>
    <xdr:to>
      <xdr:col>35</xdr:col>
      <xdr:colOff>446484</xdr:colOff>
      <xdr:row>47</xdr:row>
      <xdr:rowOff>119063</xdr:rowOff>
    </xdr:to>
    <xdr:graphicFrame macro="">
      <xdr:nvGraphicFramePr>
        <xdr:cNvPr id="3" name="Chart 2">
          <a:extLst>
            <a:ext uri="{FF2B5EF4-FFF2-40B4-BE49-F238E27FC236}">
              <a16:creationId xmlns:a16="http://schemas.microsoft.com/office/drawing/2014/main" id="{99318C6E-8047-97F1-B262-3ABBF25121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511450</xdr:colOff>
      <xdr:row>22</xdr:row>
      <xdr:rowOff>55218</xdr:rowOff>
    </xdr:from>
    <xdr:to>
      <xdr:col>14</xdr:col>
      <xdr:colOff>207065</xdr:colOff>
      <xdr:row>48</xdr:row>
      <xdr:rowOff>62118</xdr:rowOff>
    </xdr:to>
    <xdr:graphicFrame macro="">
      <xdr:nvGraphicFramePr>
        <xdr:cNvPr id="2" name="Chart 1">
          <a:extLst>
            <a:ext uri="{FF2B5EF4-FFF2-40B4-BE49-F238E27FC236}">
              <a16:creationId xmlns:a16="http://schemas.microsoft.com/office/drawing/2014/main" id="{0C72819B-5829-1C8E-21EF-7510222029B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0" totalsRowShown="0" headerRowDxfId="136" headerRowBorderDxfId="135" tableBorderDxfId="134">
  <autoFilter ref="A4:O30"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3"/>
    <tableColumn id="2" xr3:uid="{2CEB802E-2C8B-438B-9945-35DD738C0281}" name="Total public new housing" dataDxfId="132"/>
    <tableColumn id="3" xr3:uid="{3C3BF752-4FFF-484B-B71F-F58604720080}" name="Total public infrastructure" dataDxfId="131"/>
    <tableColumn id="4" xr3:uid="{DEEA3593-9A6C-4595-A7F4-F7A1FF50902E}" name="Public other new work: factories" dataDxfId="130"/>
    <tableColumn id="5" xr3:uid="{701866BA-69BA-48CD-9D0D-81FD69DF739B}" name="Public other new work: warehouses" dataDxfId="129"/>
    <tableColumn id="6" xr3:uid="{50F5A838-140D-46C1-8047-15EFD622290F}" name="Public other new work: oil, steel &amp; coal" dataDxfId="128"/>
    <tableColumn id="7" xr3:uid="{6E0EFBDD-3A47-49CD-BF91-D293A5E27967}" name="Public other new work: schools &amp; colleges" dataDxfId="127"/>
    <tableColumn id="8" xr3:uid="{052798D4-9B72-4634-83FD-B570A0A4EF5E}" name="Public other new work: universities" dataDxfId="126"/>
    <tableColumn id="9" xr3:uid="{571F73C0-8F8D-4744-9CDA-7B688B842FEF}" name="Public other new work: health" dataDxfId="125"/>
    <tableColumn id="10" xr3:uid="{F2EE5416-E865-4168-999D-36C183FDD80C}" name="Public other new work: offices" dataDxfId="124"/>
    <tableColumn id="11" xr3:uid="{A7B4FAA5-F556-43C6-B0B4-B26DEC3A6BC2}" name="Public other new work: entertainment" dataDxfId="123"/>
    <tableColumn id="12" xr3:uid="{29535A53-8586-4C43-85ED-4497C85F3F49}" name="Public other new work: garages &amp; shops" dataDxfId="122"/>
    <tableColumn id="13" xr3:uid="{46E5855B-008E-4046-9A54-C371E654CFE7}" name="Public other new work: agriculture &amp; miscellaneous" dataDxfId="121"/>
    <tableColumn id="14" xr3:uid="{50113204-1E01-42B5-B32F-CB7AFABA9D95}" name="Total other new work" dataDxfId="120"/>
    <tableColumn id="15" xr3:uid="{DA379AB0-7BAB-4EF3-B6D5-77E85678C85D}" name="All Public Sector" dataDxfId="1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0" totalsRowShown="0" headerRowDxfId="118" headerRowBorderDxfId="117" tableBorderDxfId="116">
  <autoFilter ref="A4:P30"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5"/>
    <tableColumn id="2" xr3:uid="{C23D8177-BE6A-461F-BDF0-6062E9A9C563}" name="Total private new housing" dataDxfId="114"/>
    <tableColumn id="3" xr3:uid="{A0112703-164B-4D8F-8127-1F9BC5377D92}" name="Total private Infrastructure" dataDxfId="113"/>
    <tableColumn id="4" xr3:uid="{5C3BDA6B-FFA2-4485-B69E-D43CA1A73A6D}" name="Private industrial: factories" dataDxfId="112"/>
    <tableColumn id="5" xr3:uid="{1A9A4962-83F1-4697-B041-646210503394}" name="Private industrial: warehouses" dataDxfId="111"/>
    <tableColumn id="6" xr3:uid="{B08A9504-9136-4E95-8379-17E65179B983}" name="Private industrial: oil, steel &amp; coal" dataDxfId="110"/>
    <tableColumn id="7" xr3:uid="{F0A3B3E8-2CD4-4411-B00D-94698CE6322C}" name="All private industrial" dataDxfId="109"/>
    <tableColumn id="8" xr3:uid="{184046F4-C3BE-4FCC-ACB7-18CDAFDF611E}" name="Private commercial: schools &amp; universities" dataDxfId="108"/>
    <tableColumn id="9" xr3:uid="{ECA96A0B-B560-45E2-8624-7571F89E8974}" name="Private commercial: health" dataDxfId="107"/>
    <tableColumn id="10" xr3:uid="{4F34749D-2332-4677-9A18-C2E983F4F1AA}" name="Private commercial: offices" dataDxfId="106"/>
    <tableColumn id="11" xr3:uid="{C563F708-AF4F-42F9-B9CC-B21C0F3DCD0F}" name="Private commercial: entertainment" dataDxfId="105"/>
    <tableColumn id="12" xr3:uid="{247D2649-72BC-4671-8FED-3BBD36116AAA}" name="Private commercial: garages" dataDxfId="104"/>
    <tableColumn id="13" xr3:uid="{26D1EE28-82B9-4E14-B03B-F99E6123F7F9}" name="Private commercial: shops" dataDxfId="103"/>
    <tableColumn id="14" xr3:uid="{305BAB87-4138-4069-96F6-BCD89AE70315}" name="Private commercial: agriculture &amp; miscellaneous" dataDxfId="102"/>
    <tableColumn id="15" xr3:uid="{2416E7D6-1E53-4B44-B96F-D447BA7D8C97}" name="All private commercial" dataDxfId="101"/>
    <tableColumn id="16" xr3:uid="{0B15AE04-565B-4968-A2E1-2333D8AF492C}" name="All Private Sector" dataDxfId="1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99" dataDxfId="97" headerRowBorderDxfId="98" tableBorderDxfId="96">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5" totalsRowDxfId="94"/>
    <tableColumn id="2" xr3:uid="{B0F2A6A6-3283-4150-BE0B-7C2080238572}" name="1997" dataDxfId="93" totalsRowDxfId="92"/>
    <tableColumn id="3" xr3:uid="{7A412100-EA83-45B6-B94C-0CC26E44A30F}" name="1998" dataDxfId="91" totalsRowDxfId="90"/>
    <tableColumn id="4" xr3:uid="{930012D9-E799-426D-A875-B2326DBD55F4}" name="1999" dataDxfId="89" totalsRowDxfId="88"/>
    <tableColumn id="5" xr3:uid="{360ADF1A-3595-4433-8269-ECF0960327F1}" name="2000" dataDxfId="87" totalsRowDxfId="86"/>
    <tableColumn id="6" xr3:uid="{B8A820A4-B668-44EF-8933-1D96A2FADF03}" name="2001" dataDxfId="85" totalsRowDxfId="84"/>
    <tableColumn id="7" xr3:uid="{11F83E27-4927-45F5-A9CC-43237E2CADF0}" name="2002" dataDxfId="83" totalsRowDxfId="82"/>
    <tableColumn id="8" xr3:uid="{5E4AAD45-DCF0-42E8-851F-4D7FE4C75994}" name="2003" dataDxfId="81" totalsRowDxfId="80"/>
    <tableColumn id="9" xr3:uid="{CC5CDAF9-2908-403E-8524-8E458561A86C}" name="2004" dataDxfId="79" totalsRowDxfId="78"/>
    <tableColumn id="10" xr3:uid="{F8F10E6C-4C24-4987-86B9-2BC4604AA6FF}" name="2005" dataDxfId="77" totalsRowDxfId="76"/>
    <tableColumn id="11" xr3:uid="{634D9AB2-2F7D-42C4-861A-A48218543D52}" name="2006" dataDxfId="75" totalsRowDxfId="74"/>
    <tableColumn id="12" xr3:uid="{7A730D35-593C-410E-9351-5DCF7AEA046F}" name="2007" dataDxfId="73" totalsRowDxfId="72"/>
    <tableColumn id="13" xr3:uid="{E8E41471-48B0-4831-A7E6-07A1E35E2ACC}" name="2008" dataDxfId="71" totalsRowDxfId="70"/>
    <tableColumn id="14" xr3:uid="{6B01846A-0DD0-4E86-A5D2-F829644186A4}" name="2009" dataDxfId="69" totalsRowDxfId="68"/>
    <tableColumn id="15" xr3:uid="{D8AFF6A5-5D5A-4766-8F96-57E79DF3663F}" name="2010" dataDxfId="67" totalsRowDxfId="66"/>
    <tableColumn id="16" xr3:uid="{1D6E8742-788F-4B2E-9697-60AC14F35D18}" name="2011" dataDxfId="65" totalsRowDxfId="64"/>
    <tableColumn id="17" xr3:uid="{69C049AB-9C9F-4ADE-BECC-623E5690EC71}" name="2012" dataDxfId="63" totalsRowDxfId="62"/>
    <tableColumn id="18" xr3:uid="{D43A8FDC-D054-4128-AB18-089395291A62}" name="2013" dataDxfId="61" totalsRowDxfId="60"/>
    <tableColumn id="19" xr3:uid="{6A5E7EBF-7006-4A2D-93DE-FA3490C64C59}" name="2014" dataDxfId="59" totalsRowDxfId="58"/>
    <tableColumn id="20" xr3:uid="{7205CD9A-2C31-4724-97CB-C762076DBBAF}" name="2015" dataDxfId="57" totalsRowDxfId="56"/>
    <tableColumn id="21" xr3:uid="{23F28E5D-774C-402C-AAC0-BD710762A009}" name="2016" dataDxfId="55" totalsRowDxfId="54"/>
    <tableColumn id="22" xr3:uid="{6B0E8B0D-15FB-452A-B17A-DBF1F9144E49}" name="2017" dataDxfId="53" totalsRowDxfId="52"/>
    <tableColumn id="23" xr3:uid="{2A1FDA69-05A8-446B-AAAA-D031F3BBAD05}" name="2018" dataDxfId="51" totalsRowDxfId="50"/>
    <tableColumn id="24" xr3:uid="{3D10BF88-871C-4682-B0C8-E083CE171D1E}" name="2019" dataDxfId="49" totalsRowDxfId="48"/>
    <tableColumn id="25" xr3:uid="{9D538F5B-3878-417F-8425-2A0D3E354E45}" name="2020" dataDxfId="47" totalsRowDxfId="46"/>
    <tableColumn id="26" xr3:uid="{DD9C5EF2-8ED1-4799-8A41-D3913A1F0044}" name="2021" dataDxfId="45" totalsRowDxfId="44"/>
    <tableColumn id="27" xr3:uid="{5B253DE7-CFE8-406E-A7AA-546E3B30390D}" name="2022" dataDxfId="43" totalsRowDxfId="42"/>
    <tableColumn id="28" xr3:uid="{6E9710FE-6516-471A-802B-84FD325849B6}" name="2023" dataDxfId="41" totalsRowDxfId="4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39" dataDxfId="37" headerRowBorderDxfId="38" tableBorderDxfId="36"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5" totalsRowDxfId="34" dataCellStyle="Normal_Structure" totalsRowCellStyle="Normal_Structure"/>
    <tableColumn id="2" xr3:uid="{2B0ED319-BDF4-462D-BA26-AA1BE0AFD462}" name="2007" dataDxfId="33" totalsRowDxfId="32"/>
    <tableColumn id="3" xr3:uid="{77F2849C-56C7-4DA1-AC0C-D55E7D6D694A}" name="2008" dataDxfId="31" totalsRowDxfId="30"/>
    <tableColumn id="4" xr3:uid="{9A1A21B1-FF17-4614-B44E-2AD012742D9C}" name="2009 " dataDxfId="29" totalsRowDxfId="28"/>
    <tableColumn id="5" xr3:uid="{7265F993-4BEA-4DD6-8F1F-7FD26B6D78D5}" name="2010 " dataDxfId="27" totalsRowDxfId="26"/>
    <tableColumn id="6" xr3:uid="{09518861-0455-459C-88E1-24FF001DA0D0}" name="2011 " dataDxfId="25" totalsRowDxfId="24"/>
    <tableColumn id="7" xr3:uid="{B5D524CF-EE6E-42DE-B6E6-1BA234BEBB35}" name="2012 " dataDxfId="23" totalsRowDxfId="22"/>
    <tableColumn id="8" xr3:uid="{74FB05A5-6EDB-43D0-B674-261380B53C98}" name="2013 " dataDxfId="21" totalsRowDxfId="20"/>
    <tableColumn id="9" xr3:uid="{E3D5D211-E5F3-4D89-9A54-45C89C90CA58}" name="2014 " dataDxfId="19" totalsRowDxfId="18"/>
    <tableColumn id="10" xr3:uid="{6659BB5D-89DB-418A-B6EB-1751E9306736}" name="2015 " dataDxfId="17" totalsRowDxfId="16"/>
    <tableColumn id="11" xr3:uid="{BC0F8EB9-8D5F-49CC-8256-4BA0676A88E1}" name="2016 " dataDxfId="15" totalsRowDxfId="14"/>
    <tableColumn id="12" xr3:uid="{D7445CA1-EFDC-436C-A8A1-28D1078DA8A7}" name="2017 " dataDxfId="13" totalsRowDxfId="12"/>
    <tableColumn id="13" xr3:uid="{C60437E4-5FDB-4BB4-B0A2-04D6F0461900}" name="2018 " dataDxfId="11" totalsRowDxfId="10"/>
    <tableColumn id="14" xr3:uid="{FE58B5FE-FCD9-4E27-A1B2-4BD4BB13404D}" name="2019 " dataDxfId="9" totalsRowDxfId="8"/>
    <tableColumn id="15" xr3:uid="{509EE9E5-9F66-4B95-9B38-BE0E47B10AD8}" name="2020 " dataDxfId="7" totalsRowDxfId="6"/>
    <tableColumn id="16" xr3:uid="{0AB424BA-148E-48AB-9FA9-8CDBE379AE70}" name="2021 " dataDxfId="5" totalsRowDxfId="4"/>
    <tableColumn id="17" xr3:uid="{A4AA9ED1-167B-4667-B809-4713DCB65C7D}" name="2022 " dataDxfId="3" totalsRowDxfId="2"/>
    <tableColumn id="18" xr3:uid="{04AAD7D3-88DF-46C7-8FC7-1AC98D7D5527}" name="2023" dataDxfId="1" totalsRow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dimension ref="A1:Q37"/>
  <sheetViews>
    <sheetView topLeftCell="A18" zoomScaleNormal="100" workbookViewId="0">
      <selection activeCell="L40" sqref="L40"/>
    </sheetView>
  </sheetViews>
  <sheetFormatPr defaultColWidth="8.7265625" defaultRowHeight="14.5"/>
  <cols>
    <col min="1" max="1" width="13" customWidth="1"/>
    <col min="2" max="2" width="12" customWidth="1"/>
    <col min="3" max="3" width="16" customWidth="1"/>
    <col min="4" max="4" width="12.26953125" customWidth="1"/>
    <col min="5" max="5" width="12.6328125" customWidth="1"/>
    <col min="6" max="6" width="12.26953125" customWidth="1"/>
    <col min="7" max="7" width="12.7265625" customWidth="1"/>
    <col min="8" max="8" width="12.26953125" customWidth="1"/>
    <col min="9" max="9" width="11.7265625" customWidth="1"/>
    <col min="10" max="10" width="11.36328125" customWidth="1"/>
    <col min="11" max="11" width="13.36328125" customWidth="1"/>
    <col min="12" max="12" width="12.7265625" customWidth="1"/>
    <col min="13" max="13" width="14.7265625" customWidth="1"/>
    <col min="14" max="14" width="13.7265625" customWidth="1"/>
    <col min="15" max="15" width="16.81640625" customWidth="1"/>
  </cols>
  <sheetData>
    <row r="1" spans="1:17" ht="19">
      <c r="A1" s="4" t="s">
        <v>104</v>
      </c>
    </row>
    <row r="2" spans="1:17">
      <c r="A2" s="5" t="s">
        <v>29</v>
      </c>
    </row>
    <row r="3" spans="1:17">
      <c r="A3" s="5"/>
    </row>
    <row r="4" spans="1:17" ht="58.15" customHeight="1">
      <c r="A4" s="9" t="s">
        <v>30</v>
      </c>
      <c r="B4" s="10" t="s">
        <v>46</v>
      </c>
      <c r="C4" s="10" t="s">
        <v>47</v>
      </c>
      <c r="D4" s="11" t="s">
        <v>31</v>
      </c>
      <c r="E4" s="11" t="s">
        <v>32</v>
      </c>
      <c r="F4" s="11" t="s">
        <v>33</v>
      </c>
      <c r="G4" s="11" t="s">
        <v>34</v>
      </c>
      <c r="H4" s="11" t="s">
        <v>35</v>
      </c>
      <c r="I4" s="11" t="s">
        <v>36</v>
      </c>
      <c r="J4" s="11" t="s">
        <v>37</v>
      </c>
      <c r="K4" s="11" t="s">
        <v>38</v>
      </c>
      <c r="L4" s="11" t="s">
        <v>39</v>
      </c>
      <c r="M4" s="12" t="s">
        <v>40</v>
      </c>
      <c r="N4" s="13" t="s">
        <v>41</v>
      </c>
      <c r="O4" s="14" t="s">
        <v>0</v>
      </c>
    </row>
    <row r="5" spans="1:17">
      <c r="A5" s="2">
        <v>1998</v>
      </c>
      <c r="B5" s="17">
        <v>881</v>
      </c>
      <c r="C5" s="17">
        <v>2779</v>
      </c>
      <c r="D5" s="18">
        <v>77</v>
      </c>
      <c r="E5" s="18">
        <v>29</v>
      </c>
      <c r="F5" s="18">
        <v>4</v>
      </c>
      <c r="G5" s="18">
        <v>801</v>
      </c>
      <c r="H5" s="18">
        <v>332</v>
      </c>
      <c r="I5" s="18">
        <v>636</v>
      </c>
      <c r="J5" s="18">
        <v>454</v>
      </c>
      <c r="K5" s="18">
        <v>380</v>
      </c>
      <c r="L5" s="18">
        <v>53</v>
      </c>
      <c r="M5" s="19">
        <v>578</v>
      </c>
      <c r="N5" s="17">
        <v>3343</v>
      </c>
      <c r="O5" s="20">
        <v>7003</v>
      </c>
    </row>
    <row r="6" spans="1:17">
      <c r="A6" s="2">
        <v>1999</v>
      </c>
      <c r="B6" s="17">
        <v>824</v>
      </c>
      <c r="C6" s="17">
        <v>2803</v>
      </c>
      <c r="D6" s="18">
        <v>96</v>
      </c>
      <c r="E6" s="18">
        <v>36</v>
      </c>
      <c r="F6" s="18">
        <v>4</v>
      </c>
      <c r="G6" s="18">
        <v>984</v>
      </c>
      <c r="H6" s="18">
        <v>386</v>
      </c>
      <c r="I6" s="18">
        <v>712</v>
      </c>
      <c r="J6" s="18">
        <v>519</v>
      </c>
      <c r="K6" s="18">
        <v>445</v>
      </c>
      <c r="L6" s="18">
        <v>55</v>
      </c>
      <c r="M6" s="19">
        <v>668</v>
      </c>
      <c r="N6" s="17">
        <v>3907</v>
      </c>
      <c r="O6" s="20">
        <v>7534</v>
      </c>
    </row>
    <row r="7" spans="1:17">
      <c r="A7" s="2">
        <v>2000</v>
      </c>
      <c r="B7" s="17">
        <v>1075</v>
      </c>
      <c r="C7" s="17">
        <v>2636</v>
      </c>
      <c r="D7" s="18">
        <v>91</v>
      </c>
      <c r="E7" s="18">
        <v>21</v>
      </c>
      <c r="F7" s="18">
        <v>4</v>
      </c>
      <c r="G7" s="18">
        <v>1014</v>
      </c>
      <c r="H7" s="18">
        <v>369</v>
      </c>
      <c r="I7" s="18">
        <v>755</v>
      </c>
      <c r="J7" s="18">
        <v>399</v>
      </c>
      <c r="K7" s="18">
        <v>455</v>
      </c>
      <c r="L7" s="18">
        <v>90</v>
      </c>
      <c r="M7" s="19">
        <v>668</v>
      </c>
      <c r="N7" s="17">
        <v>3863</v>
      </c>
      <c r="O7" s="20">
        <v>7574</v>
      </c>
    </row>
    <row r="8" spans="1:17">
      <c r="A8" s="2">
        <v>2001</v>
      </c>
      <c r="B8" s="17">
        <v>1174</v>
      </c>
      <c r="C8" s="17">
        <v>3031</v>
      </c>
      <c r="D8" s="18">
        <v>49</v>
      </c>
      <c r="E8" s="18">
        <v>14</v>
      </c>
      <c r="F8" s="18">
        <v>4</v>
      </c>
      <c r="G8" s="18">
        <v>1357</v>
      </c>
      <c r="H8" s="18">
        <v>445</v>
      </c>
      <c r="I8" s="18">
        <v>883</v>
      </c>
      <c r="J8" s="18">
        <v>380</v>
      </c>
      <c r="K8" s="18">
        <v>421</v>
      </c>
      <c r="L8" s="18">
        <v>83</v>
      </c>
      <c r="M8" s="19">
        <v>614</v>
      </c>
      <c r="N8" s="17">
        <v>4253</v>
      </c>
      <c r="O8" s="20">
        <v>8458</v>
      </c>
    </row>
    <row r="9" spans="1:17">
      <c r="A9" s="2">
        <v>2002</v>
      </c>
      <c r="B9" s="17">
        <v>1411</v>
      </c>
      <c r="C9" s="17">
        <v>3999</v>
      </c>
      <c r="D9" s="18">
        <v>53</v>
      </c>
      <c r="E9" s="18">
        <v>9</v>
      </c>
      <c r="F9" s="18">
        <v>4</v>
      </c>
      <c r="G9" s="18">
        <v>1810</v>
      </c>
      <c r="H9" s="18">
        <v>611</v>
      </c>
      <c r="I9" s="18">
        <v>1087</v>
      </c>
      <c r="J9" s="18">
        <v>686</v>
      </c>
      <c r="K9" s="18">
        <v>517</v>
      </c>
      <c r="L9" s="18">
        <v>103</v>
      </c>
      <c r="M9" s="19">
        <v>636</v>
      </c>
      <c r="N9" s="17">
        <v>5517</v>
      </c>
      <c r="O9" s="20">
        <v>10927</v>
      </c>
    </row>
    <row r="10" spans="1:17">
      <c r="A10" s="2">
        <v>2003</v>
      </c>
      <c r="B10" s="17">
        <v>1706</v>
      </c>
      <c r="C10" s="17">
        <v>3939</v>
      </c>
      <c r="D10" s="18">
        <v>130</v>
      </c>
      <c r="E10" s="18">
        <v>23</v>
      </c>
      <c r="F10" s="18">
        <v>3</v>
      </c>
      <c r="G10" s="18">
        <v>2183</v>
      </c>
      <c r="H10" s="18">
        <v>929</v>
      </c>
      <c r="I10" s="18">
        <v>1402</v>
      </c>
      <c r="J10" s="18">
        <v>918</v>
      </c>
      <c r="K10" s="18">
        <v>594</v>
      </c>
      <c r="L10" s="18">
        <v>127</v>
      </c>
      <c r="M10" s="19">
        <v>971</v>
      </c>
      <c r="N10" s="17">
        <v>7280</v>
      </c>
      <c r="O10" s="20">
        <v>12925</v>
      </c>
    </row>
    <row r="11" spans="1:17">
      <c r="A11" s="2">
        <v>2004</v>
      </c>
      <c r="B11" s="17">
        <v>2210</v>
      </c>
      <c r="C11" s="17">
        <v>3143</v>
      </c>
      <c r="D11" s="18">
        <v>118</v>
      </c>
      <c r="E11" s="18">
        <v>35</v>
      </c>
      <c r="F11" s="18">
        <v>4</v>
      </c>
      <c r="G11" s="18">
        <v>3029</v>
      </c>
      <c r="H11" s="18">
        <v>981</v>
      </c>
      <c r="I11" s="18">
        <v>1722</v>
      </c>
      <c r="J11" s="18">
        <v>914</v>
      </c>
      <c r="K11" s="18">
        <v>715</v>
      </c>
      <c r="L11" s="18">
        <v>129</v>
      </c>
      <c r="M11" s="19">
        <v>990</v>
      </c>
      <c r="N11" s="17">
        <v>8638</v>
      </c>
      <c r="O11" s="20">
        <v>13991</v>
      </c>
    </row>
    <row r="12" spans="1:17">
      <c r="A12" s="2">
        <v>2005</v>
      </c>
      <c r="B12" s="17">
        <v>2251</v>
      </c>
      <c r="C12" s="17">
        <v>3081</v>
      </c>
      <c r="D12" s="18">
        <v>77</v>
      </c>
      <c r="E12" s="18">
        <v>32</v>
      </c>
      <c r="F12" s="18">
        <v>3</v>
      </c>
      <c r="G12" s="18">
        <v>3279</v>
      </c>
      <c r="H12" s="18">
        <v>912</v>
      </c>
      <c r="I12" s="18">
        <v>1518</v>
      </c>
      <c r="J12" s="18">
        <v>872</v>
      </c>
      <c r="K12" s="18">
        <v>697</v>
      </c>
      <c r="L12" s="18">
        <v>130</v>
      </c>
      <c r="M12" s="19">
        <v>845</v>
      </c>
      <c r="N12" s="17">
        <v>8362</v>
      </c>
      <c r="O12" s="20">
        <v>13694</v>
      </c>
      <c r="Q12" t="s">
        <v>100</v>
      </c>
    </row>
    <row r="13" spans="1:17">
      <c r="A13" s="2">
        <v>2006</v>
      </c>
      <c r="B13" s="17">
        <v>2853</v>
      </c>
      <c r="C13" s="17">
        <v>2873</v>
      </c>
      <c r="D13" s="18">
        <v>67</v>
      </c>
      <c r="E13" s="18">
        <v>29</v>
      </c>
      <c r="F13" s="18">
        <v>2</v>
      </c>
      <c r="G13" s="18">
        <v>3424</v>
      </c>
      <c r="H13" s="18">
        <v>909</v>
      </c>
      <c r="I13" s="18">
        <v>1226</v>
      </c>
      <c r="J13" s="18">
        <v>821</v>
      </c>
      <c r="K13" s="18">
        <v>706</v>
      </c>
      <c r="L13" s="18">
        <v>120</v>
      </c>
      <c r="M13" s="19">
        <v>742</v>
      </c>
      <c r="N13" s="17">
        <v>8047</v>
      </c>
      <c r="O13" s="20">
        <v>13773</v>
      </c>
    </row>
    <row r="14" spans="1:17">
      <c r="A14" s="2">
        <v>2007</v>
      </c>
      <c r="B14" s="17">
        <v>3480</v>
      </c>
      <c r="C14" s="17">
        <v>3061</v>
      </c>
      <c r="D14" s="18">
        <v>77</v>
      </c>
      <c r="E14" s="18">
        <v>26</v>
      </c>
      <c r="F14" s="18">
        <v>1</v>
      </c>
      <c r="G14" s="18">
        <v>3321</v>
      </c>
      <c r="H14" s="18">
        <v>940</v>
      </c>
      <c r="I14" s="18">
        <v>1260</v>
      </c>
      <c r="J14" s="18">
        <v>862</v>
      </c>
      <c r="K14" s="18">
        <v>754</v>
      </c>
      <c r="L14" s="18">
        <v>110</v>
      </c>
      <c r="M14" s="19">
        <v>995</v>
      </c>
      <c r="N14" s="17">
        <v>8347</v>
      </c>
      <c r="O14" s="20">
        <v>14888</v>
      </c>
    </row>
    <row r="15" spans="1:17">
      <c r="A15" s="2">
        <v>2008</v>
      </c>
      <c r="B15" s="17">
        <v>3299</v>
      </c>
      <c r="C15" s="17">
        <v>3393</v>
      </c>
      <c r="D15" s="18">
        <v>55</v>
      </c>
      <c r="E15" s="18">
        <v>25</v>
      </c>
      <c r="F15" s="18">
        <v>11</v>
      </c>
      <c r="G15" s="18">
        <v>4108</v>
      </c>
      <c r="H15" s="18">
        <v>1258</v>
      </c>
      <c r="I15" s="18">
        <v>1665</v>
      </c>
      <c r="J15" s="18">
        <v>879</v>
      </c>
      <c r="K15" s="18">
        <v>969</v>
      </c>
      <c r="L15" s="18">
        <v>113</v>
      </c>
      <c r="M15" s="19">
        <v>903</v>
      </c>
      <c r="N15" s="17">
        <v>9988</v>
      </c>
      <c r="O15" s="20">
        <v>16680</v>
      </c>
    </row>
    <row r="16" spans="1:17">
      <c r="A16" s="2">
        <v>2009</v>
      </c>
      <c r="B16" s="17">
        <v>3327</v>
      </c>
      <c r="C16" s="17">
        <v>4291</v>
      </c>
      <c r="D16" s="18">
        <v>49</v>
      </c>
      <c r="E16" s="18">
        <v>29</v>
      </c>
      <c r="F16" s="18">
        <v>15</v>
      </c>
      <c r="G16" s="18">
        <v>5212</v>
      </c>
      <c r="H16" s="18">
        <v>1042</v>
      </c>
      <c r="I16" s="18">
        <v>2004</v>
      </c>
      <c r="J16" s="18">
        <v>909</v>
      </c>
      <c r="K16" s="18">
        <v>1258</v>
      </c>
      <c r="L16" s="18">
        <v>179</v>
      </c>
      <c r="M16" s="19">
        <v>1161</v>
      </c>
      <c r="N16" s="17">
        <v>11857</v>
      </c>
      <c r="O16" s="20">
        <v>19475</v>
      </c>
    </row>
    <row r="17" spans="1:15">
      <c r="A17" s="2">
        <v>2010</v>
      </c>
      <c r="B17" s="17">
        <v>4893</v>
      </c>
      <c r="C17" s="17">
        <v>5005</v>
      </c>
      <c r="D17" s="18">
        <v>85</v>
      </c>
      <c r="E17" s="18">
        <v>43</v>
      </c>
      <c r="F17" s="18">
        <v>10</v>
      </c>
      <c r="G17" s="18">
        <v>6939</v>
      </c>
      <c r="H17" s="18">
        <v>1134</v>
      </c>
      <c r="I17" s="18">
        <v>2079</v>
      </c>
      <c r="J17" s="18">
        <v>1008</v>
      </c>
      <c r="K17" s="18">
        <v>1581</v>
      </c>
      <c r="L17" s="18">
        <v>402</v>
      </c>
      <c r="M17" s="19">
        <v>1092</v>
      </c>
      <c r="N17" s="17">
        <v>14372</v>
      </c>
      <c r="O17" s="20">
        <v>24270</v>
      </c>
    </row>
    <row r="18" spans="1:15">
      <c r="A18" s="2">
        <v>2011</v>
      </c>
      <c r="B18" s="17">
        <v>4938</v>
      </c>
      <c r="C18" s="17">
        <v>4907</v>
      </c>
      <c r="D18" s="18">
        <v>59</v>
      </c>
      <c r="E18" s="18">
        <v>20</v>
      </c>
      <c r="F18" s="18">
        <v>8</v>
      </c>
      <c r="G18" s="18">
        <v>6026</v>
      </c>
      <c r="H18" s="18">
        <v>1321</v>
      </c>
      <c r="I18" s="18">
        <v>2400</v>
      </c>
      <c r="J18" s="18">
        <v>816</v>
      </c>
      <c r="K18" s="18">
        <v>1076</v>
      </c>
      <c r="L18" s="18">
        <v>182</v>
      </c>
      <c r="M18" s="19">
        <v>1383</v>
      </c>
      <c r="N18" s="17">
        <v>13291</v>
      </c>
      <c r="O18" s="20">
        <v>23136</v>
      </c>
    </row>
    <row r="19" spans="1:15">
      <c r="A19" s="2">
        <v>2012</v>
      </c>
      <c r="B19" s="17">
        <v>4049</v>
      </c>
      <c r="C19" s="17">
        <v>4108</v>
      </c>
      <c r="D19" s="18">
        <v>120</v>
      </c>
      <c r="E19" s="18">
        <v>18</v>
      </c>
      <c r="F19" s="18">
        <v>25</v>
      </c>
      <c r="G19" s="18">
        <v>4983</v>
      </c>
      <c r="H19" s="18">
        <v>843</v>
      </c>
      <c r="I19" s="18">
        <v>1806</v>
      </c>
      <c r="J19" s="18">
        <v>706</v>
      </c>
      <c r="K19" s="18">
        <v>903</v>
      </c>
      <c r="L19" s="18">
        <v>60</v>
      </c>
      <c r="M19" s="19">
        <v>1361</v>
      </c>
      <c r="N19" s="17">
        <v>10826</v>
      </c>
      <c r="O19" s="20">
        <v>18984</v>
      </c>
    </row>
    <row r="20" spans="1:15">
      <c r="A20" s="2">
        <v>2013</v>
      </c>
      <c r="B20" s="17">
        <v>4323</v>
      </c>
      <c r="C20" s="17">
        <v>5566</v>
      </c>
      <c r="D20" s="18">
        <v>85</v>
      </c>
      <c r="E20" s="18">
        <v>33</v>
      </c>
      <c r="F20" s="18">
        <v>42</v>
      </c>
      <c r="G20" s="18">
        <v>4373</v>
      </c>
      <c r="H20" s="18">
        <v>997</v>
      </c>
      <c r="I20" s="18">
        <v>1688</v>
      </c>
      <c r="J20" s="18">
        <v>929</v>
      </c>
      <c r="K20" s="18">
        <v>670</v>
      </c>
      <c r="L20" s="18">
        <v>115</v>
      </c>
      <c r="M20" s="19">
        <v>1332</v>
      </c>
      <c r="N20" s="17">
        <v>10265</v>
      </c>
      <c r="O20" s="20">
        <v>20154</v>
      </c>
    </row>
    <row r="21" spans="1:15">
      <c r="A21" s="2">
        <v>2014</v>
      </c>
      <c r="B21" s="17">
        <v>5809</v>
      </c>
      <c r="C21" s="17">
        <v>5415</v>
      </c>
      <c r="D21" s="18">
        <v>125</v>
      </c>
      <c r="E21" s="18">
        <v>42</v>
      </c>
      <c r="F21" s="18">
        <v>27</v>
      </c>
      <c r="G21" s="18">
        <v>4150</v>
      </c>
      <c r="H21" s="18">
        <v>1518</v>
      </c>
      <c r="I21" s="18">
        <v>1948</v>
      </c>
      <c r="J21" s="18">
        <v>526</v>
      </c>
      <c r="K21" s="18">
        <v>855</v>
      </c>
      <c r="L21" s="18">
        <v>190</v>
      </c>
      <c r="M21" s="19">
        <v>1184</v>
      </c>
      <c r="N21" s="17">
        <v>10564</v>
      </c>
      <c r="O21" s="20">
        <v>21788</v>
      </c>
    </row>
    <row r="22" spans="1:15">
      <c r="A22" s="2">
        <v>2015</v>
      </c>
      <c r="B22" s="17">
        <v>4908</v>
      </c>
      <c r="C22" s="17">
        <v>6792</v>
      </c>
      <c r="D22" s="18">
        <v>91</v>
      </c>
      <c r="E22" s="18">
        <v>7</v>
      </c>
      <c r="F22" s="18">
        <v>11</v>
      </c>
      <c r="G22" s="18">
        <v>4369</v>
      </c>
      <c r="H22" s="18">
        <v>1894</v>
      </c>
      <c r="I22" s="18">
        <v>1631</v>
      </c>
      <c r="J22" s="18">
        <v>457</v>
      </c>
      <c r="K22" s="18">
        <v>877</v>
      </c>
      <c r="L22" s="18">
        <v>218</v>
      </c>
      <c r="M22" s="19">
        <v>1200</v>
      </c>
      <c r="N22" s="17">
        <v>10755</v>
      </c>
      <c r="O22" s="20">
        <v>22455</v>
      </c>
    </row>
    <row r="23" spans="1:15">
      <c r="A23" s="2">
        <v>2016</v>
      </c>
      <c r="B23" s="17">
        <v>4806</v>
      </c>
      <c r="C23" s="17">
        <v>7248</v>
      </c>
      <c r="D23" s="18">
        <v>115</v>
      </c>
      <c r="E23" s="18">
        <v>12</v>
      </c>
      <c r="F23" s="18">
        <v>3</v>
      </c>
      <c r="G23" s="18">
        <v>4828</v>
      </c>
      <c r="H23" s="18">
        <v>1540</v>
      </c>
      <c r="I23" s="18">
        <v>2145</v>
      </c>
      <c r="J23" s="18">
        <v>695</v>
      </c>
      <c r="K23" s="18">
        <v>737</v>
      </c>
      <c r="L23" s="18">
        <v>271</v>
      </c>
      <c r="M23" s="19">
        <v>1162</v>
      </c>
      <c r="N23" s="17">
        <v>11508</v>
      </c>
      <c r="O23" s="20">
        <v>23562</v>
      </c>
    </row>
    <row r="24" spans="1:15">
      <c r="A24" s="2">
        <v>2017</v>
      </c>
      <c r="B24" s="17">
        <v>5826</v>
      </c>
      <c r="C24" s="17">
        <v>7776</v>
      </c>
      <c r="D24" s="18">
        <v>134</v>
      </c>
      <c r="E24" s="18">
        <v>22</v>
      </c>
      <c r="F24" s="18">
        <v>0</v>
      </c>
      <c r="G24" s="18">
        <v>4250</v>
      </c>
      <c r="H24" s="18">
        <v>1537</v>
      </c>
      <c r="I24" s="18">
        <v>1994</v>
      </c>
      <c r="J24" s="18">
        <v>844</v>
      </c>
      <c r="K24" s="18">
        <v>844</v>
      </c>
      <c r="L24" s="18">
        <v>672</v>
      </c>
      <c r="M24" s="19">
        <v>1223</v>
      </c>
      <c r="N24" s="17">
        <v>11521</v>
      </c>
      <c r="O24" s="20">
        <v>25123</v>
      </c>
    </row>
    <row r="25" spans="1:15">
      <c r="A25" s="2">
        <v>2018</v>
      </c>
      <c r="B25" s="17">
        <v>5886</v>
      </c>
      <c r="C25" s="17">
        <v>10386</v>
      </c>
      <c r="D25" s="18">
        <v>136</v>
      </c>
      <c r="E25" s="18">
        <v>19</v>
      </c>
      <c r="F25" s="18">
        <v>5</v>
      </c>
      <c r="G25" s="18">
        <v>3928</v>
      </c>
      <c r="H25" s="18">
        <v>1498</v>
      </c>
      <c r="I25" s="18">
        <v>1512</v>
      </c>
      <c r="J25" s="18">
        <v>692</v>
      </c>
      <c r="K25" s="18">
        <v>1096</v>
      </c>
      <c r="L25" s="18">
        <v>398</v>
      </c>
      <c r="M25" s="19">
        <v>1289</v>
      </c>
      <c r="N25" s="17">
        <v>10572</v>
      </c>
      <c r="O25" s="20">
        <v>26844</v>
      </c>
    </row>
    <row r="26" spans="1:15">
      <c r="A26" s="2">
        <v>2019</v>
      </c>
      <c r="B26" s="17">
        <v>7038</v>
      </c>
      <c r="C26" s="17">
        <v>11325</v>
      </c>
      <c r="D26" s="18">
        <v>62</v>
      </c>
      <c r="E26" s="18">
        <v>41</v>
      </c>
      <c r="F26" s="18">
        <v>44</v>
      </c>
      <c r="G26" s="18">
        <v>4142</v>
      </c>
      <c r="H26" s="18">
        <v>1443</v>
      </c>
      <c r="I26" s="18">
        <v>1788</v>
      </c>
      <c r="J26" s="18">
        <v>813</v>
      </c>
      <c r="K26" s="18">
        <v>867</v>
      </c>
      <c r="L26" s="18">
        <v>334</v>
      </c>
      <c r="M26" s="19">
        <v>1194</v>
      </c>
      <c r="N26" s="17">
        <v>10728</v>
      </c>
      <c r="O26" s="20">
        <v>29092</v>
      </c>
    </row>
    <row r="27" spans="1:15">
      <c r="A27" s="1">
        <v>2020</v>
      </c>
      <c r="B27" s="17">
        <v>4781</v>
      </c>
      <c r="C27" s="17">
        <v>11665</v>
      </c>
      <c r="D27" s="18">
        <v>65</v>
      </c>
      <c r="E27" s="18">
        <v>51</v>
      </c>
      <c r="F27" s="18">
        <v>10</v>
      </c>
      <c r="G27" s="18">
        <v>4185</v>
      </c>
      <c r="H27" s="18">
        <v>1140</v>
      </c>
      <c r="I27" s="18">
        <v>1390</v>
      </c>
      <c r="J27" s="18">
        <v>931</v>
      </c>
      <c r="K27" s="18">
        <v>815</v>
      </c>
      <c r="L27" s="18">
        <v>266</v>
      </c>
      <c r="M27" s="19">
        <v>1097</v>
      </c>
      <c r="N27" s="17">
        <v>9952</v>
      </c>
      <c r="O27" s="20">
        <v>26397</v>
      </c>
    </row>
    <row r="28" spans="1:15">
      <c r="A28" s="2">
        <v>2021</v>
      </c>
      <c r="B28" s="19">
        <v>5027</v>
      </c>
      <c r="C28" s="17">
        <v>15873</v>
      </c>
      <c r="D28" s="18">
        <v>147</v>
      </c>
      <c r="E28" s="18">
        <v>53</v>
      </c>
      <c r="F28" s="18">
        <v>0</v>
      </c>
      <c r="G28" s="18">
        <v>4026</v>
      </c>
      <c r="H28" s="18">
        <v>715</v>
      </c>
      <c r="I28" s="18">
        <v>2213</v>
      </c>
      <c r="J28" s="18">
        <v>841</v>
      </c>
      <c r="K28" s="18">
        <v>1169</v>
      </c>
      <c r="L28" s="18">
        <v>175</v>
      </c>
      <c r="M28" s="19">
        <v>771</v>
      </c>
      <c r="N28" s="17">
        <v>10111</v>
      </c>
      <c r="O28" s="20">
        <v>31010</v>
      </c>
    </row>
    <row r="29" spans="1:15">
      <c r="A29" s="2">
        <v>2022</v>
      </c>
      <c r="B29" s="19">
        <v>6148</v>
      </c>
      <c r="C29" s="17">
        <v>18975</v>
      </c>
      <c r="D29" s="18">
        <v>278</v>
      </c>
      <c r="E29" s="18">
        <v>72</v>
      </c>
      <c r="F29" s="18">
        <v>0</v>
      </c>
      <c r="G29" s="18">
        <v>3793</v>
      </c>
      <c r="H29" s="18">
        <v>500</v>
      </c>
      <c r="I29" s="18">
        <v>2267</v>
      </c>
      <c r="J29" s="18">
        <v>683</v>
      </c>
      <c r="K29" s="18">
        <v>889</v>
      </c>
      <c r="L29" s="18">
        <v>360</v>
      </c>
      <c r="M29" s="19">
        <v>1068</v>
      </c>
      <c r="N29" s="17">
        <v>9911</v>
      </c>
      <c r="O29" s="20">
        <v>35033</v>
      </c>
    </row>
    <row r="30" spans="1:15">
      <c r="A30" s="2">
        <v>2023</v>
      </c>
      <c r="B30" s="17">
        <v>6850</v>
      </c>
      <c r="C30" s="17">
        <v>20053</v>
      </c>
      <c r="D30" s="18">
        <v>237</v>
      </c>
      <c r="E30" s="18">
        <v>59</v>
      </c>
      <c r="F30" s="18">
        <v>0</v>
      </c>
      <c r="G30" s="18">
        <v>3579</v>
      </c>
      <c r="H30" s="18">
        <v>450</v>
      </c>
      <c r="I30" s="18">
        <v>2538</v>
      </c>
      <c r="J30" s="18">
        <v>1025</v>
      </c>
      <c r="K30" s="18">
        <v>1047</v>
      </c>
      <c r="L30" s="18">
        <v>454</v>
      </c>
      <c r="M30" s="19">
        <v>2320</v>
      </c>
      <c r="N30" s="17">
        <v>11708</v>
      </c>
      <c r="O30" s="20">
        <v>38611</v>
      </c>
    </row>
    <row r="32" spans="1:15">
      <c r="F32" s="18"/>
    </row>
    <row r="33" spans="6:6">
      <c r="F33" s="18"/>
    </row>
    <row r="34" spans="6:6">
      <c r="F34" s="18"/>
    </row>
    <row r="35" spans="6:6">
      <c r="F35" s="18"/>
    </row>
    <row r="36" spans="6:6">
      <c r="F36" s="18"/>
    </row>
    <row r="37" spans="6:6">
      <c r="F37" s="18"/>
    </row>
  </sheetData>
  <pageMargins left="0.7" right="0.7" top="0.75" bottom="0.75"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30"/>
  <sheetViews>
    <sheetView topLeftCell="A2" zoomScale="65" zoomScaleNormal="65" workbookViewId="0">
      <selection activeCell="Q28" sqref="Q28"/>
    </sheetView>
  </sheetViews>
  <sheetFormatPr defaultColWidth="8.7265625" defaultRowHeight="14.5"/>
  <cols>
    <col min="1" max="1" width="13" customWidth="1"/>
    <col min="2" max="2" width="14.7265625" customWidth="1"/>
    <col min="3" max="3" width="14" customWidth="1"/>
    <col min="4" max="4" width="9.7265625" customWidth="1"/>
    <col min="5" max="5" width="11.26953125" customWidth="1"/>
    <col min="6" max="6" width="10.7265625" customWidth="1"/>
    <col min="7" max="7" width="11.26953125" customWidth="1"/>
    <col min="8" max="8" width="11.6328125" customWidth="1"/>
    <col min="9" max="9" width="11.7265625" customWidth="1"/>
    <col min="10" max="10" width="12.26953125" customWidth="1"/>
    <col min="11" max="11" width="13.08984375" customWidth="1"/>
    <col min="12" max="12" width="11.26953125" customWidth="1"/>
    <col min="13" max="13" width="11.36328125" customWidth="1"/>
    <col min="14" max="14" width="13.7265625" customWidth="1"/>
    <col min="15" max="15" width="10.7265625" customWidth="1"/>
    <col min="16" max="16" width="15.6328125" customWidth="1"/>
  </cols>
  <sheetData>
    <row r="1" spans="1:16" ht="19">
      <c r="A1" s="7" t="s">
        <v>103</v>
      </c>
    </row>
    <row r="2" spans="1:16">
      <c r="A2" s="5" t="s">
        <v>29</v>
      </c>
    </row>
    <row r="3" spans="1:16">
      <c r="A3" s="5"/>
    </row>
    <row r="4" spans="1:16" ht="54" customHeight="1">
      <c r="A4" s="9" t="s">
        <v>30</v>
      </c>
      <c r="B4" s="10" t="s">
        <v>48</v>
      </c>
      <c r="C4" s="10" t="s">
        <v>49</v>
      </c>
      <c r="D4" s="11" t="s">
        <v>42</v>
      </c>
      <c r="E4" s="11" t="s">
        <v>43</v>
      </c>
      <c r="F4" s="12" t="s">
        <v>44</v>
      </c>
      <c r="G4" s="12" t="s">
        <v>45</v>
      </c>
      <c r="H4" s="11" t="s">
        <v>93</v>
      </c>
      <c r="I4" s="11" t="s">
        <v>94</v>
      </c>
      <c r="J4" s="11" t="s">
        <v>95</v>
      </c>
      <c r="K4" s="11" t="s">
        <v>96</v>
      </c>
      <c r="L4" s="11" t="s">
        <v>97</v>
      </c>
      <c r="M4" s="11" t="s">
        <v>98</v>
      </c>
      <c r="N4" s="12" t="s">
        <v>99</v>
      </c>
      <c r="O4" s="13" t="s">
        <v>50</v>
      </c>
      <c r="P4" s="14" t="s">
        <v>1</v>
      </c>
    </row>
    <row r="5" spans="1:16">
      <c r="A5" s="2">
        <v>1998</v>
      </c>
      <c r="B5" s="17">
        <v>8146</v>
      </c>
      <c r="C5" s="17">
        <v>4924</v>
      </c>
      <c r="D5" s="18">
        <v>3271</v>
      </c>
      <c r="E5" s="18">
        <v>1492</v>
      </c>
      <c r="F5" s="19">
        <v>130</v>
      </c>
      <c r="G5" s="19">
        <v>4893</v>
      </c>
      <c r="H5" s="18">
        <v>396</v>
      </c>
      <c r="I5" s="18">
        <v>578</v>
      </c>
      <c r="J5" s="18">
        <v>5186</v>
      </c>
      <c r="K5" s="18">
        <v>3561</v>
      </c>
      <c r="L5" s="18">
        <v>606</v>
      </c>
      <c r="M5" s="18">
        <v>3800</v>
      </c>
      <c r="N5" s="19">
        <v>621</v>
      </c>
      <c r="O5" s="17">
        <v>14747</v>
      </c>
      <c r="P5" s="20">
        <v>32710</v>
      </c>
    </row>
    <row r="6" spans="1:16">
      <c r="A6" s="2">
        <v>1999</v>
      </c>
      <c r="B6" s="17">
        <v>8079</v>
      </c>
      <c r="C6" s="17">
        <v>4807</v>
      </c>
      <c r="D6" s="18">
        <v>3296</v>
      </c>
      <c r="E6" s="18">
        <v>1600</v>
      </c>
      <c r="F6" s="19">
        <v>133</v>
      </c>
      <c r="G6" s="19">
        <v>5030</v>
      </c>
      <c r="H6" s="18">
        <v>503</v>
      </c>
      <c r="I6" s="18">
        <v>694</v>
      </c>
      <c r="J6" s="18">
        <v>6037</v>
      </c>
      <c r="K6" s="18">
        <v>4195</v>
      </c>
      <c r="L6" s="18">
        <v>703</v>
      </c>
      <c r="M6" s="18">
        <v>4864</v>
      </c>
      <c r="N6" s="19">
        <v>717</v>
      </c>
      <c r="O6" s="17">
        <v>17713</v>
      </c>
      <c r="P6" s="20">
        <v>35629</v>
      </c>
    </row>
    <row r="7" spans="1:16">
      <c r="A7" s="2">
        <v>2000</v>
      </c>
      <c r="B7" s="17">
        <v>9475</v>
      </c>
      <c r="C7" s="17">
        <v>5305</v>
      </c>
      <c r="D7" s="18">
        <v>2819</v>
      </c>
      <c r="E7" s="18">
        <v>1828</v>
      </c>
      <c r="F7" s="19">
        <v>69</v>
      </c>
      <c r="G7" s="19">
        <v>4717</v>
      </c>
      <c r="H7" s="18">
        <v>979</v>
      </c>
      <c r="I7" s="18">
        <v>914</v>
      </c>
      <c r="J7" s="18">
        <v>7397</v>
      </c>
      <c r="K7" s="18">
        <v>4134</v>
      </c>
      <c r="L7" s="18">
        <v>481</v>
      </c>
      <c r="M7" s="18">
        <v>3884</v>
      </c>
      <c r="N7" s="19">
        <v>819</v>
      </c>
      <c r="O7" s="17">
        <v>18608</v>
      </c>
      <c r="P7" s="20">
        <v>38105</v>
      </c>
    </row>
    <row r="8" spans="1:16">
      <c r="A8" s="2">
        <v>2001</v>
      </c>
      <c r="B8" s="17">
        <v>9639</v>
      </c>
      <c r="C8" s="17">
        <v>5782</v>
      </c>
      <c r="D8" s="18">
        <v>2884</v>
      </c>
      <c r="E8" s="18">
        <v>1761</v>
      </c>
      <c r="F8" s="19">
        <v>63</v>
      </c>
      <c r="G8" s="19">
        <v>4709</v>
      </c>
      <c r="H8" s="18">
        <v>1355</v>
      </c>
      <c r="I8" s="18">
        <v>803</v>
      </c>
      <c r="J8" s="18">
        <v>8946</v>
      </c>
      <c r="K8" s="18">
        <v>3580</v>
      </c>
      <c r="L8" s="18">
        <v>363</v>
      </c>
      <c r="M8" s="18">
        <v>4182</v>
      </c>
      <c r="N8" s="19">
        <v>760</v>
      </c>
      <c r="O8" s="17">
        <v>19988</v>
      </c>
      <c r="P8" s="20">
        <v>40118</v>
      </c>
    </row>
    <row r="9" spans="1:16">
      <c r="A9" s="2">
        <v>2002</v>
      </c>
      <c r="B9" s="17">
        <v>11453</v>
      </c>
      <c r="C9" s="17">
        <v>6034</v>
      </c>
      <c r="D9" s="18">
        <v>2636</v>
      </c>
      <c r="E9" s="18">
        <v>1616</v>
      </c>
      <c r="F9" s="19">
        <v>73</v>
      </c>
      <c r="G9" s="19">
        <v>4323</v>
      </c>
      <c r="H9" s="18">
        <v>1611</v>
      </c>
      <c r="I9" s="18">
        <v>895</v>
      </c>
      <c r="J9" s="18">
        <v>8881</v>
      </c>
      <c r="K9" s="18">
        <v>4176</v>
      </c>
      <c r="L9" s="18">
        <v>418</v>
      </c>
      <c r="M9" s="18">
        <v>5369</v>
      </c>
      <c r="N9" s="19">
        <v>872</v>
      </c>
      <c r="O9" s="17">
        <v>22220</v>
      </c>
      <c r="P9" s="20">
        <v>44030</v>
      </c>
    </row>
    <row r="10" spans="1:16">
      <c r="A10" s="2">
        <v>2003</v>
      </c>
      <c r="B10" s="17">
        <v>15017</v>
      </c>
      <c r="C10" s="17">
        <v>5395</v>
      </c>
      <c r="D10" s="18">
        <v>2870</v>
      </c>
      <c r="E10" s="18">
        <v>1765</v>
      </c>
      <c r="F10" s="19">
        <v>131</v>
      </c>
      <c r="G10" s="19">
        <v>4765</v>
      </c>
      <c r="H10" s="18">
        <v>2182</v>
      </c>
      <c r="I10" s="18">
        <v>999</v>
      </c>
      <c r="J10" s="18">
        <v>7815</v>
      </c>
      <c r="K10" s="18">
        <v>3906</v>
      </c>
      <c r="L10" s="18">
        <v>459</v>
      </c>
      <c r="M10" s="18">
        <v>6290</v>
      </c>
      <c r="N10" s="19">
        <v>1240</v>
      </c>
      <c r="O10" s="17">
        <v>22893</v>
      </c>
      <c r="P10" s="20">
        <v>48070</v>
      </c>
    </row>
    <row r="11" spans="1:16">
      <c r="A11" s="2">
        <v>2004</v>
      </c>
      <c r="B11" s="17">
        <v>18977</v>
      </c>
      <c r="C11" s="17">
        <v>5099</v>
      </c>
      <c r="D11" s="18">
        <v>2936</v>
      </c>
      <c r="E11" s="18">
        <v>2096</v>
      </c>
      <c r="F11" s="19">
        <v>178</v>
      </c>
      <c r="G11" s="19">
        <v>5210</v>
      </c>
      <c r="H11" s="18">
        <v>2003</v>
      </c>
      <c r="I11" s="18">
        <v>2091</v>
      </c>
      <c r="J11" s="18">
        <v>7973</v>
      </c>
      <c r="K11" s="18">
        <v>4652</v>
      </c>
      <c r="L11" s="18">
        <v>621</v>
      </c>
      <c r="M11" s="18">
        <v>6888</v>
      </c>
      <c r="N11" s="19">
        <v>1282</v>
      </c>
      <c r="O11" s="17">
        <v>25509</v>
      </c>
      <c r="P11" s="20">
        <v>54795</v>
      </c>
    </row>
    <row r="12" spans="1:16">
      <c r="A12" s="2">
        <v>2005</v>
      </c>
      <c r="B12" s="17">
        <v>20715</v>
      </c>
      <c r="C12" s="17">
        <v>5160</v>
      </c>
      <c r="D12" s="18">
        <v>2728</v>
      </c>
      <c r="E12" s="18">
        <v>2666</v>
      </c>
      <c r="F12" s="19">
        <v>216</v>
      </c>
      <c r="G12" s="19">
        <v>5610</v>
      </c>
      <c r="H12" s="18">
        <v>2541</v>
      </c>
      <c r="I12" s="18">
        <v>1982</v>
      </c>
      <c r="J12" s="18">
        <v>8886</v>
      </c>
      <c r="K12" s="18">
        <v>4387</v>
      </c>
      <c r="L12" s="18">
        <v>625</v>
      </c>
      <c r="M12" s="18">
        <v>6794</v>
      </c>
      <c r="N12" s="19">
        <v>1111</v>
      </c>
      <c r="O12" s="17">
        <v>26325</v>
      </c>
      <c r="P12" s="20">
        <v>57810</v>
      </c>
    </row>
    <row r="13" spans="1:16">
      <c r="A13" s="2">
        <v>2006</v>
      </c>
      <c r="B13" s="17">
        <v>21765</v>
      </c>
      <c r="C13" s="17">
        <v>5305</v>
      </c>
      <c r="D13" s="18">
        <v>3078</v>
      </c>
      <c r="E13" s="18">
        <v>2987</v>
      </c>
      <c r="F13" s="19">
        <v>243</v>
      </c>
      <c r="G13" s="19">
        <v>6308</v>
      </c>
      <c r="H13" s="18">
        <v>3834</v>
      </c>
      <c r="I13" s="18">
        <v>2272</v>
      </c>
      <c r="J13" s="18">
        <v>10390</v>
      </c>
      <c r="K13" s="18">
        <v>4552</v>
      </c>
      <c r="L13" s="18">
        <v>517</v>
      </c>
      <c r="M13" s="18">
        <v>6949</v>
      </c>
      <c r="N13" s="19">
        <v>1604</v>
      </c>
      <c r="O13" s="17">
        <v>30121</v>
      </c>
      <c r="P13" s="20">
        <v>63499</v>
      </c>
    </row>
    <row r="14" spans="1:16">
      <c r="A14" s="2">
        <v>2007</v>
      </c>
      <c r="B14" s="17">
        <v>22146</v>
      </c>
      <c r="C14" s="17">
        <v>5582</v>
      </c>
      <c r="D14" s="18">
        <v>3176</v>
      </c>
      <c r="E14" s="18">
        <v>3082</v>
      </c>
      <c r="F14" s="19">
        <v>179</v>
      </c>
      <c r="G14" s="19">
        <v>6438</v>
      </c>
      <c r="H14" s="18">
        <v>3818</v>
      </c>
      <c r="I14" s="18">
        <v>2622</v>
      </c>
      <c r="J14" s="18">
        <v>12981</v>
      </c>
      <c r="K14" s="18">
        <v>4962</v>
      </c>
      <c r="L14" s="18">
        <v>624</v>
      </c>
      <c r="M14" s="18">
        <v>7549</v>
      </c>
      <c r="N14" s="19">
        <v>1849</v>
      </c>
      <c r="O14" s="17">
        <v>34404</v>
      </c>
      <c r="P14" s="20">
        <v>68570</v>
      </c>
    </row>
    <row r="15" spans="1:16">
      <c r="A15" s="2">
        <v>2008</v>
      </c>
      <c r="B15" s="17">
        <v>18138</v>
      </c>
      <c r="C15" s="17">
        <v>6322</v>
      </c>
      <c r="D15" s="18">
        <v>2923</v>
      </c>
      <c r="E15" s="18">
        <v>2174</v>
      </c>
      <c r="F15" s="19">
        <v>244</v>
      </c>
      <c r="G15" s="19">
        <v>5339</v>
      </c>
      <c r="H15" s="18">
        <v>3338</v>
      </c>
      <c r="I15" s="18">
        <v>4218</v>
      </c>
      <c r="J15" s="18">
        <v>12634</v>
      </c>
      <c r="K15" s="18">
        <v>5377</v>
      </c>
      <c r="L15" s="18">
        <v>740</v>
      </c>
      <c r="M15" s="18">
        <v>7384</v>
      </c>
      <c r="N15" s="19">
        <v>1500</v>
      </c>
      <c r="O15" s="17">
        <v>35190</v>
      </c>
      <c r="P15" s="20">
        <v>64989</v>
      </c>
    </row>
    <row r="16" spans="1:16">
      <c r="A16" s="2">
        <v>2009</v>
      </c>
      <c r="B16" s="17">
        <v>12592</v>
      </c>
      <c r="C16" s="17">
        <v>6448</v>
      </c>
      <c r="D16" s="18">
        <v>1947</v>
      </c>
      <c r="E16" s="18">
        <v>1392</v>
      </c>
      <c r="F16" s="19">
        <v>175</v>
      </c>
      <c r="G16" s="19">
        <v>3515</v>
      </c>
      <c r="H16" s="18">
        <v>2656</v>
      </c>
      <c r="I16" s="18">
        <v>2923</v>
      </c>
      <c r="J16" s="18">
        <v>7802</v>
      </c>
      <c r="K16" s="18">
        <v>4463</v>
      </c>
      <c r="L16" s="18">
        <v>667</v>
      </c>
      <c r="M16" s="18">
        <v>5508</v>
      </c>
      <c r="N16" s="19">
        <v>1539</v>
      </c>
      <c r="O16" s="17">
        <v>25558</v>
      </c>
      <c r="P16" s="20">
        <v>48113</v>
      </c>
    </row>
    <row r="17" spans="1:16">
      <c r="A17" s="2">
        <v>2010</v>
      </c>
      <c r="B17" s="17">
        <v>14839</v>
      </c>
      <c r="C17" s="17">
        <v>8535</v>
      </c>
      <c r="D17" s="18">
        <v>1998</v>
      </c>
      <c r="E17" s="18">
        <v>1384</v>
      </c>
      <c r="F17" s="19">
        <v>169</v>
      </c>
      <c r="G17" s="19">
        <v>3551</v>
      </c>
      <c r="H17" s="18">
        <v>3039</v>
      </c>
      <c r="I17" s="18">
        <v>2054</v>
      </c>
      <c r="J17" s="18">
        <v>6235</v>
      </c>
      <c r="K17" s="18">
        <v>4036</v>
      </c>
      <c r="L17" s="18">
        <v>589</v>
      </c>
      <c r="M17" s="18">
        <v>5962</v>
      </c>
      <c r="N17" s="19">
        <v>1795</v>
      </c>
      <c r="O17" s="17">
        <v>23710</v>
      </c>
      <c r="P17" s="20">
        <v>50635</v>
      </c>
    </row>
    <row r="18" spans="1:16">
      <c r="A18" s="2">
        <v>2011</v>
      </c>
      <c r="B18" s="17">
        <v>16334</v>
      </c>
      <c r="C18" s="17">
        <v>9710</v>
      </c>
      <c r="D18" s="18">
        <v>1658</v>
      </c>
      <c r="E18" s="18">
        <v>1417</v>
      </c>
      <c r="F18" s="19">
        <v>274</v>
      </c>
      <c r="G18" s="19">
        <v>3349</v>
      </c>
      <c r="H18" s="18">
        <v>2093</v>
      </c>
      <c r="I18" s="18">
        <v>1976</v>
      </c>
      <c r="J18" s="18">
        <v>6344</v>
      </c>
      <c r="K18" s="18">
        <v>4934</v>
      </c>
      <c r="L18" s="18">
        <v>377</v>
      </c>
      <c r="M18" s="18">
        <v>5044</v>
      </c>
      <c r="N18" s="19">
        <v>3263</v>
      </c>
      <c r="O18" s="17">
        <v>24031</v>
      </c>
      <c r="P18" s="20">
        <v>53424</v>
      </c>
    </row>
    <row r="19" spans="1:16">
      <c r="A19" s="2">
        <v>2012</v>
      </c>
      <c r="B19" s="17">
        <v>16066</v>
      </c>
      <c r="C19" s="17">
        <v>9567</v>
      </c>
      <c r="D19" s="18">
        <v>2045</v>
      </c>
      <c r="E19" s="18">
        <v>1295</v>
      </c>
      <c r="F19" s="19">
        <v>348</v>
      </c>
      <c r="G19" s="19">
        <v>3688</v>
      </c>
      <c r="H19" s="18">
        <v>2294</v>
      </c>
      <c r="I19" s="18">
        <v>1623</v>
      </c>
      <c r="J19" s="18">
        <v>5811</v>
      </c>
      <c r="K19" s="18">
        <v>4152</v>
      </c>
      <c r="L19" s="18">
        <v>406</v>
      </c>
      <c r="M19" s="18">
        <v>4642</v>
      </c>
      <c r="N19" s="19">
        <v>3404</v>
      </c>
      <c r="O19" s="17">
        <v>22332</v>
      </c>
      <c r="P19" s="20">
        <v>51653</v>
      </c>
    </row>
    <row r="20" spans="1:16">
      <c r="A20" s="2">
        <v>2013</v>
      </c>
      <c r="B20" s="17">
        <v>18088</v>
      </c>
      <c r="C20" s="17">
        <v>8896</v>
      </c>
      <c r="D20" s="18">
        <v>2027</v>
      </c>
      <c r="E20" s="18">
        <v>1157</v>
      </c>
      <c r="F20" s="19">
        <v>305</v>
      </c>
      <c r="G20" s="19">
        <v>3489</v>
      </c>
      <c r="H20" s="18">
        <v>2724</v>
      </c>
      <c r="I20" s="18">
        <v>1431</v>
      </c>
      <c r="J20" s="18">
        <v>6454</v>
      </c>
      <c r="K20" s="18">
        <v>4424</v>
      </c>
      <c r="L20" s="18">
        <v>403</v>
      </c>
      <c r="M20" s="18">
        <v>4708</v>
      </c>
      <c r="N20" s="19">
        <v>3358</v>
      </c>
      <c r="O20" s="17">
        <v>23502</v>
      </c>
      <c r="P20" s="20">
        <v>53975</v>
      </c>
    </row>
    <row r="21" spans="1:16">
      <c r="A21" s="2">
        <v>2014</v>
      </c>
      <c r="B21" s="17">
        <v>23717</v>
      </c>
      <c r="C21" s="17">
        <v>9377</v>
      </c>
      <c r="D21" s="18">
        <v>2238</v>
      </c>
      <c r="E21" s="18">
        <v>1749</v>
      </c>
      <c r="F21" s="19">
        <v>198</v>
      </c>
      <c r="G21" s="19">
        <v>4186</v>
      </c>
      <c r="H21" s="18">
        <v>4052</v>
      </c>
      <c r="I21" s="18">
        <v>1144</v>
      </c>
      <c r="J21" s="18">
        <v>7633</v>
      </c>
      <c r="K21" s="18">
        <v>4846</v>
      </c>
      <c r="L21" s="18">
        <v>356</v>
      </c>
      <c r="M21" s="18">
        <v>5701</v>
      </c>
      <c r="N21" s="19">
        <v>2137</v>
      </c>
      <c r="O21" s="17">
        <v>25868</v>
      </c>
      <c r="P21" s="20">
        <v>63147</v>
      </c>
    </row>
    <row r="22" spans="1:16">
      <c r="A22" s="2">
        <v>2015</v>
      </c>
      <c r="B22" s="17">
        <v>26261</v>
      </c>
      <c r="C22" s="17">
        <v>10979</v>
      </c>
      <c r="D22" s="18">
        <v>2645</v>
      </c>
      <c r="E22" s="18">
        <v>2010</v>
      </c>
      <c r="F22" s="19">
        <v>73</v>
      </c>
      <c r="G22" s="19">
        <v>4728</v>
      </c>
      <c r="H22" s="18">
        <v>4548</v>
      </c>
      <c r="I22" s="18">
        <v>1099</v>
      </c>
      <c r="J22" s="18">
        <v>8974</v>
      </c>
      <c r="K22" s="18">
        <v>5614</v>
      </c>
      <c r="L22" s="18">
        <v>246</v>
      </c>
      <c r="M22" s="18">
        <v>5285</v>
      </c>
      <c r="N22" s="19">
        <v>1081</v>
      </c>
      <c r="O22" s="17">
        <v>26846</v>
      </c>
      <c r="P22" s="20">
        <v>68814</v>
      </c>
    </row>
    <row r="23" spans="1:16">
      <c r="A23" s="2">
        <v>2016</v>
      </c>
      <c r="B23" s="17">
        <v>30573</v>
      </c>
      <c r="C23" s="17">
        <v>10517</v>
      </c>
      <c r="D23" s="18">
        <v>2416</v>
      </c>
      <c r="E23" s="18">
        <v>2120</v>
      </c>
      <c r="F23" s="19">
        <v>52</v>
      </c>
      <c r="G23" s="19">
        <v>4588</v>
      </c>
      <c r="H23" s="18">
        <v>5208</v>
      </c>
      <c r="I23" s="18">
        <v>1204</v>
      </c>
      <c r="J23" s="18">
        <v>10613</v>
      </c>
      <c r="K23" s="18">
        <v>6000</v>
      </c>
      <c r="L23" s="18">
        <v>379</v>
      </c>
      <c r="M23" s="18">
        <v>5269</v>
      </c>
      <c r="N23" s="19">
        <v>1078</v>
      </c>
      <c r="O23" s="17">
        <v>29751</v>
      </c>
      <c r="P23" s="20">
        <v>75429</v>
      </c>
    </row>
    <row r="24" spans="1:16">
      <c r="A24" s="2">
        <v>2017</v>
      </c>
      <c r="B24" s="17">
        <v>34406</v>
      </c>
      <c r="C24" s="17">
        <v>12331</v>
      </c>
      <c r="D24" s="18">
        <v>2711</v>
      </c>
      <c r="E24" s="18">
        <v>2041</v>
      </c>
      <c r="F24" s="19">
        <v>74</v>
      </c>
      <c r="G24" s="19">
        <v>4826</v>
      </c>
      <c r="H24" s="18">
        <v>5796</v>
      </c>
      <c r="I24" s="18">
        <v>1198</v>
      </c>
      <c r="J24" s="18">
        <v>11227</v>
      </c>
      <c r="K24" s="18">
        <v>7385</v>
      </c>
      <c r="L24" s="18">
        <v>578</v>
      </c>
      <c r="M24" s="18">
        <v>4935</v>
      </c>
      <c r="N24" s="19">
        <v>1251</v>
      </c>
      <c r="O24" s="17">
        <v>32370</v>
      </c>
      <c r="P24" s="20">
        <v>83933</v>
      </c>
    </row>
    <row r="25" spans="1:16">
      <c r="A25" s="2">
        <v>2018</v>
      </c>
      <c r="B25" s="17">
        <v>37669</v>
      </c>
      <c r="C25" s="17">
        <v>11139</v>
      </c>
      <c r="D25" s="18">
        <v>2614</v>
      </c>
      <c r="E25" s="18">
        <v>2850</v>
      </c>
      <c r="F25" s="19">
        <v>57</v>
      </c>
      <c r="G25" s="19">
        <v>5521</v>
      </c>
      <c r="H25" s="18">
        <v>4883</v>
      </c>
      <c r="I25" s="18">
        <v>966</v>
      </c>
      <c r="J25" s="18">
        <v>10553</v>
      </c>
      <c r="K25" s="18">
        <v>8442</v>
      </c>
      <c r="L25" s="18">
        <v>574</v>
      </c>
      <c r="M25" s="18">
        <v>4590</v>
      </c>
      <c r="N25" s="19">
        <v>1106</v>
      </c>
      <c r="O25" s="17">
        <v>31114</v>
      </c>
      <c r="P25" s="20">
        <v>85443</v>
      </c>
    </row>
    <row r="26" spans="1:16">
      <c r="A26" s="2">
        <v>2019</v>
      </c>
      <c r="B26" s="17">
        <v>40668</v>
      </c>
      <c r="C26" s="17">
        <v>11937</v>
      </c>
      <c r="D26" s="18">
        <v>2136</v>
      </c>
      <c r="E26" s="18">
        <v>3812</v>
      </c>
      <c r="F26" s="19">
        <v>14</v>
      </c>
      <c r="G26" s="19">
        <v>5962</v>
      </c>
      <c r="H26" s="18">
        <v>5033</v>
      </c>
      <c r="I26" s="18">
        <v>1173</v>
      </c>
      <c r="J26" s="18">
        <v>10307</v>
      </c>
      <c r="K26" s="18">
        <v>8773</v>
      </c>
      <c r="L26" s="18">
        <v>741</v>
      </c>
      <c r="M26" s="18">
        <v>3981</v>
      </c>
      <c r="N26" s="19">
        <v>1565</v>
      </c>
      <c r="O26" s="17">
        <v>31572</v>
      </c>
      <c r="P26" s="20">
        <v>90138</v>
      </c>
    </row>
    <row r="27" spans="1:16">
      <c r="A27" s="1">
        <v>2020</v>
      </c>
      <c r="B27" s="17">
        <v>33319</v>
      </c>
      <c r="C27" s="17">
        <v>10839</v>
      </c>
      <c r="D27" s="18">
        <v>1926</v>
      </c>
      <c r="E27" s="18">
        <v>2942</v>
      </c>
      <c r="F27" s="19">
        <v>34</v>
      </c>
      <c r="G27" s="19">
        <v>4901</v>
      </c>
      <c r="H27" s="18">
        <v>3693</v>
      </c>
      <c r="I27" s="18">
        <v>727</v>
      </c>
      <c r="J27" s="18">
        <v>8404</v>
      </c>
      <c r="K27" s="18">
        <v>7477</v>
      </c>
      <c r="L27" s="18">
        <v>541</v>
      </c>
      <c r="M27" s="18">
        <v>2840</v>
      </c>
      <c r="N27" s="19">
        <v>1190</v>
      </c>
      <c r="O27" s="17">
        <v>24871</v>
      </c>
      <c r="P27" s="20">
        <v>73931</v>
      </c>
    </row>
    <row r="28" spans="1:16">
      <c r="A28" s="2">
        <v>2021</v>
      </c>
      <c r="B28" s="19">
        <v>41031</v>
      </c>
      <c r="C28" s="17">
        <v>13836</v>
      </c>
      <c r="D28" s="18">
        <v>2296</v>
      </c>
      <c r="E28" s="18">
        <v>2789</v>
      </c>
      <c r="F28" s="19">
        <v>116</v>
      </c>
      <c r="G28" s="19">
        <v>5201</v>
      </c>
      <c r="H28" s="18">
        <v>3606</v>
      </c>
      <c r="I28" s="18">
        <v>794</v>
      </c>
      <c r="J28" s="18">
        <v>9125</v>
      </c>
      <c r="K28" s="18">
        <v>6584</v>
      </c>
      <c r="L28" s="18">
        <v>378</v>
      </c>
      <c r="M28" s="18">
        <v>2209</v>
      </c>
      <c r="N28" s="19">
        <v>1054</v>
      </c>
      <c r="O28" s="17">
        <v>23750</v>
      </c>
      <c r="P28" s="20">
        <v>83818</v>
      </c>
    </row>
    <row r="29" spans="1:16">
      <c r="A29" s="2">
        <v>2022</v>
      </c>
      <c r="B29" s="19">
        <v>50479</v>
      </c>
      <c r="C29" s="17">
        <v>14072</v>
      </c>
      <c r="D29" s="18">
        <v>3296</v>
      </c>
      <c r="E29" s="18">
        <v>4614</v>
      </c>
      <c r="F29" s="19">
        <v>260</v>
      </c>
      <c r="G29" s="19">
        <v>8170</v>
      </c>
      <c r="H29" s="18">
        <v>3929</v>
      </c>
      <c r="I29" s="18">
        <v>1195</v>
      </c>
      <c r="J29" s="18">
        <v>9605</v>
      </c>
      <c r="K29" s="18">
        <v>6298</v>
      </c>
      <c r="L29" s="18">
        <v>413</v>
      </c>
      <c r="M29" s="18">
        <v>2546</v>
      </c>
      <c r="N29" s="19">
        <v>1661</v>
      </c>
      <c r="O29" s="17">
        <v>25646</v>
      </c>
      <c r="P29" s="20">
        <v>98367</v>
      </c>
    </row>
    <row r="30" spans="1:16">
      <c r="A30" s="2">
        <v>2023</v>
      </c>
      <c r="B30" s="17">
        <v>46255</v>
      </c>
      <c r="C30" s="17">
        <v>16643</v>
      </c>
      <c r="D30" s="18">
        <v>3384</v>
      </c>
      <c r="E30" s="18">
        <v>4686</v>
      </c>
      <c r="F30" s="19">
        <v>438</v>
      </c>
      <c r="G30" s="19">
        <v>8509</v>
      </c>
      <c r="H30" s="18">
        <v>3870</v>
      </c>
      <c r="I30" s="18">
        <v>1505</v>
      </c>
      <c r="J30" s="18">
        <v>10879</v>
      </c>
      <c r="K30" s="18">
        <v>7631</v>
      </c>
      <c r="L30" s="18">
        <v>477</v>
      </c>
      <c r="M30" s="18">
        <v>2462</v>
      </c>
      <c r="N30" s="19">
        <v>2187</v>
      </c>
      <c r="O30" s="17">
        <v>29010</v>
      </c>
      <c r="P30" s="20">
        <v>100418</v>
      </c>
    </row>
  </sheetData>
  <pageMargins left="0.7" right="0.7" top="0.75" bottom="0.75" header="0.3" footer="0.3"/>
  <pageSetup paperSize="9" orientation="portrait" horizontalDpi="1200"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J57"/>
  <sheetViews>
    <sheetView tabSelected="1" topLeftCell="B39" zoomScale="64" zoomScaleNormal="64" workbookViewId="0">
      <selection activeCell="V67" sqref="V67"/>
    </sheetView>
  </sheetViews>
  <sheetFormatPr defaultColWidth="8.7265625" defaultRowHeight="14.5"/>
  <cols>
    <col min="1" max="1" width="17.36328125" customWidth="1"/>
    <col min="2" max="2" width="14.7265625" bestFit="1" customWidth="1"/>
    <col min="3" max="21" width="8.81640625" customWidth="1"/>
    <col min="22" max="22" width="14.7265625" bestFit="1" customWidth="1"/>
    <col min="23" max="27" width="8.81640625" customWidth="1"/>
    <col min="32" max="32" width="12.1796875" customWidth="1"/>
  </cols>
  <sheetData>
    <row r="1" spans="1:36" ht="19">
      <c r="A1" s="3" t="s">
        <v>102</v>
      </c>
    </row>
    <row r="2" spans="1:36" ht="19">
      <c r="A2" s="3"/>
    </row>
    <row r="3" spans="1:36">
      <c r="A3" s="25" t="s">
        <v>3</v>
      </c>
      <c r="B3" s="15" t="s">
        <v>65</v>
      </c>
      <c r="C3" s="15" t="s">
        <v>66</v>
      </c>
      <c r="D3" s="15" t="s">
        <v>67</v>
      </c>
      <c r="E3" s="15" t="s">
        <v>68</v>
      </c>
      <c r="F3" s="15" t="s">
        <v>69</v>
      </c>
      <c r="G3" s="15" t="s">
        <v>70</v>
      </c>
      <c r="H3" s="15" t="s">
        <v>71</v>
      </c>
      <c r="I3" s="15" t="s">
        <v>72</v>
      </c>
      <c r="J3" s="15" t="s">
        <v>73</v>
      </c>
      <c r="K3" s="15" t="s">
        <v>74</v>
      </c>
      <c r="L3" s="15" t="s">
        <v>75</v>
      </c>
      <c r="M3" s="15" t="s">
        <v>76</v>
      </c>
      <c r="N3" s="8" t="s">
        <v>77</v>
      </c>
      <c r="O3" s="15" t="s">
        <v>78</v>
      </c>
      <c r="P3" s="15" t="s">
        <v>79</v>
      </c>
      <c r="Q3" s="15" t="s">
        <v>80</v>
      </c>
      <c r="R3" s="15" t="s">
        <v>55</v>
      </c>
      <c r="S3" s="15" t="s">
        <v>56</v>
      </c>
      <c r="T3" s="15" t="s">
        <v>81</v>
      </c>
      <c r="U3" s="15" t="s">
        <v>82</v>
      </c>
      <c r="V3" s="15" t="s">
        <v>83</v>
      </c>
      <c r="W3" s="15" t="s">
        <v>84</v>
      </c>
      <c r="X3" s="15" t="s">
        <v>85</v>
      </c>
      <c r="Y3" s="15" t="s">
        <v>86</v>
      </c>
      <c r="Z3" s="15" t="s">
        <v>63</v>
      </c>
      <c r="AA3" s="15" t="s">
        <v>64</v>
      </c>
      <c r="AB3" s="15" t="s">
        <v>90</v>
      </c>
      <c r="AD3" t="s">
        <v>105</v>
      </c>
      <c r="AE3" t="s">
        <v>106</v>
      </c>
      <c r="AF3" t="s">
        <v>107</v>
      </c>
      <c r="AG3" t="s">
        <v>108</v>
      </c>
      <c r="AH3" t="s">
        <v>109</v>
      </c>
      <c r="AI3" t="s">
        <v>110</v>
      </c>
      <c r="AJ3" t="s">
        <v>113</v>
      </c>
    </row>
    <row r="4" spans="1:36">
      <c r="A4" s="6" t="s">
        <v>4</v>
      </c>
      <c r="B4" s="18">
        <v>86269</v>
      </c>
      <c r="C4" s="18">
        <v>87837</v>
      </c>
      <c r="D4" s="18">
        <v>88018</v>
      </c>
      <c r="E4" s="18">
        <v>87712</v>
      </c>
      <c r="F4" s="18">
        <v>77926</v>
      </c>
      <c r="G4" s="18">
        <v>71431</v>
      </c>
      <c r="H4" s="41">
        <v>70370</v>
      </c>
      <c r="I4" s="18">
        <v>71620</v>
      </c>
      <c r="J4" s="18">
        <v>73117</v>
      </c>
      <c r="K4" s="18">
        <v>71960</v>
      </c>
      <c r="L4" s="18">
        <v>74325</v>
      </c>
      <c r="M4" s="18">
        <v>78826</v>
      </c>
      <c r="N4" s="19">
        <v>75382</v>
      </c>
      <c r="O4" s="18">
        <v>86274</v>
      </c>
      <c r="P4" s="18">
        <v>89132</v>
      </c>
      <c r="Q4" s="18">
        <v>90647</v>
      </c>
      <c r="R4" s="18">
        <v>92635</v>
      </c>
      <c r="S4" s="18">
        <v>92926</v>
      </c>
      <c r="T4" s="18">
        <v>108691</v>
      </c>
      <c r="U4" s="18">
        <v>123489</v>
      </c>
      <c r="V4" s="18">
        <v>133472</v>
      </c>
      <c r="W4" s="18">
        <v>138069</v>
      </c>
      <c r="X4" s="18">
        <v>144229</v>
      </c>
      <c r="Y4" s="18">
        <v>148584</v>
      </c>
      <c r="Z4" s="18">
        <v>153622</v>
      </c>
      <c r="AA4" s="42">
        <v>157012</v>
      </c>
      <c r="AB4" s="18">
        <v>156153</v>
      </c>
      <c r="AD4" s="31">
        <f>AVERAGE(B4:AC4)</f>
        <v>101101.03703703704</v>
      </c>
      <c r="AE4" s="31">
        <f>MEDIAN(B4:AC4)</f>
        <v>88018</v>
      </c>
      <c r="AF4" s="31" t="e">
        <f>_xlfn.MODE.SNGL(B4:AC4)</f>
        <v>#N/A</v>
      </c>
      <c r="AG4" s="31">
        <f>MIN(B4:AC4)</f>
        <v>70370</v>
      </c>
      <c r="AH4" s="31">
        <f>MAX(B4:AC4)</f>
        <v>157012</v>
      </c>
      <c r="AI4" s="31">
        <f>AH4-AG4</f>
        <v>86642</v>
      </c>
      <c r="AJ4">
        <f>_xlfn.STDEV.P(B4:AC4)</f>
        <v>29875.218338556224</v>
      </c>
    </row>
    <row r="5" spans="1:36">
      <c r="A5" s="6" t="s">
        <v>5</v>
      </c>
      <c r="B5" s="18">
        <v>47644</v>
      </c>
      <c r="C5" s="18">
        <v>47918</v>
      </c>
      <c r="D5" s="18">
        <v>49350</v>
      </c>
      <c r="E5" s="18">
        <v>48773</v>
      </c>
      <c r="F5" s="18">
        <v>50653</v>
      </c>
      <c r="G5" s="18">
        <v>50306</v>
      </c>
      <c r="H5" s="18">
        <v>53022</v>
      </c>
      <c r="I5" s="18">
        <v>55027</v>
      </c>
      <c r="J5" s="18">
        <v>57320</v>
      </c>
      <c r="K5" s="18">
        <v>58910</v>
      </c>
      <c r="L5" s="18">
        <v>60313</v>
      </c>
      <c r="M5" s="18">
        <v>62910</v>
      </c>
      <c r="N5" s="19">
        <v>60625</v>
      </c>
      <c r="O5" s="18">
        <v>65432</v>
      </c>
      <c r="P5" s="18">
        <v>65689</v>
      </c>
      <c r="Q5" s="18">
        <v>62008</v>
      </c>
      <c r="R5" s="18">
        <v>66054</v>
      </c>
      <c r="S5" s="18">
        <v>66135</v>
      </c>
      <c r="T5" s="18">
        <v>72128</v>
      </c>
      <c r="U5" s="18">
        <v>76845</v>
      </c>
      <c r="V5" s="18">
        <v>82783</v>
      </c>
      <c r="W5" s="18">
        <v>88297</v>
      </c>
      <c r="X5" s="18">
        <v>91843</v>
      </c>
      <c r="Y5" s="18">
        <v>94651</v>
      </c>
      <c r="Z5" s="18">
        <v>100218</v>
      </c>
      <c r="AA5" s="18">
        <v>103938</v>
      </c>
      <c r="AB5" s="18">
        <v>103337</v>
      </c>
      <c r="AD5" s="31">
        <f t="shared" ref="AD5:AD16" si="0">AVERAGE(B5:AC5)</f>
        <v>68227</v>
      </c>
      <c r="AE5" s="31">
        <f t="shared" ref="AE5:AE16" si="1">MEDIAN(B5:AC5)</f>
        <v>62910</v>
      </c>
      <c r="AF5" s="31" t="e">
        <f t="shared" ref="AF5:AF16" si="2">_xlfn.MODE.SNGL(B5:AC5)</f>
        <v>#N/A</v>
      </c>
      <c r="AG5" s="31">
        <f t="shared" ref="AG5:AG16" si="3">MIN(B5:AC5)</f>
        <v>47644</v>
      </c>
      <c r="AH5" s="31">
        <f t="shared" ref="AH5:AH16" si="4">MAX(B5:AC5)</f>
        <v>103938</v>
      </c>
      <c r="AI5" s="31">
        <f t="shared" ref="AI5:AI16" si="5">AH5-AG5</f>
        <v>56294</v>
      </c>
      <c r="AJ5">
        <f t="shared" ref="AJ5:AJ16" si="6">_xlfn.STDEV.P(B5:AC5)</f>
        <v>17758.011548260354</v>
      </c>
    </row>
    <row r="6" spans="1:36">
      <c r="A6" s="6" t="s">
        <v>6</v>
      </c>
      <c r="B6" s="18">
        <v>15737</v>
      </c>
      <c r="C6" s="18">
        <v>16391</v>
      </c>
      <c r="D6" s="18">
        <v>16969</v>
      </c>
      <c r="E6" s="18">
        <v>16584</v>
      </c>
      <c r="F6" s="18">
        <v>22455</v>
      </c>
      <c r="G6" s="18">
        <v>23963</v>
      </c>
      <c r="H6" s="18">
        <v>25704</v>
      </c>
      <c r="I6" s="18">
        <v>26865</v>
      </c>
      <c r="J6" s="18">
        <v>28435</v>
      </c>
      <c r="K6" s="18">
        <v>30375</v>
      </c>
      <c r="L6" s="18">
        <v>31814</v>
      </c>
      <c r="M6" s="18">
        <v>33594</v>
      </c>
      <c r="N6" s="19">
        <v>33069</v>
      </c>
      <c r="O6" s="18">
        <v>32119</v>
      </c>
      <c r="P6" s="18">
        <v>30142</v>
      </c>
      <c r="Q6" s="18">
        <v>28875</v>
      </c>
      <c r="R6" s="18">
        <v>29014</v>
      </c>
      <c r="S6" s="18">
        <v>29142</v>
      </c>
      <c r="T6" s="18">
        <v>30855</v>
      </c>
      <c r="U6" s="18">
        <v>32339</v>
      </c>
      <c r="V6" s="18">
        <v>33933</v>
      </c>
      <c r="W6" s="18">
        <v>35434</v>
      </c>
      <c r="X6" s="18">
        <v>36071</v>
      </c>
      <c r="Y6" s="18">
        <v>36725</v>
      </c>
      <c r="Z6" s="18">
        <v>38353</v>
      </c>
      <c r="AA6" s="18">
        <v>41044</v>
      </c>
      <c r="AB6" s="18">
        <v>40345</v>
      </c>
      <c r="AD6" s="31">
        <f t="shared" si="0"/>
        <v>29494.296296296296</v>
      </c>
      <c r="AE6" s="31">
        <f t="shared" si="1"/>
        <v>30375</v>
      </c>
      <c r="AF6" s="31" t="e">
        <f t="shared" si="2"/>
        <v>#N/A</v>
      </c>
      <c r="AG6" s="31">
        <f t="shared" si="3"/>
        <v>15737</v>
      </c>
      <c r="AH6" s="31">
        <f t="shared" si="4"/>
        <v>41044</v>
      </c>
      <c r="AI6" s="31">
        <f t="shared" si="5"/>
        <v>25307</v>
      </c>
      <c r="AJ6">
        <f t="shared" si="6"/>
        <v>6994.5184983184954</v>
      </c>
    </row>
    <row r="7" spans="1:36">
      <c r="A7" s="6" t="s">
        <v>7</v>
      </c>
      <c r="B7" s="18">
        <v>3787</v>
      </c>
      <c r="C7" s="18">
        <v>3988</v>
      </c>
      <c r="D7" s="18">
        <v>4148</v>
      </c>
      <c r="E7" s="18">
        <v>3790</v>
      </c>
      <c r="F7" s="18">
        <v>8044</v>
      </c>
      <c r="G7" s="18">
        <v>9819</v>
      </c>
      <c r="H7" s="18">
        <v>10508</v>
      </c>
      <c r="I7" s="18">
        <v>10982</v>
      </c>
      <c r="J7" s="18">
        <v>11599</v>
      </c>
      <c r="K7" s="18">
        <v>12230</v>
      </c>
      <c r="L7" s="18">
        <v>12669</v>
      </c>
      <c r="M7" s="18">
        <v>13459</v>
      </c>
      <c r="N7" s="19">
        <v>12390</v>
      </c>
      <c r="O7" s="18">
        <v>11774</v>
      </c>
      <c r="P7" s="18">
        <v>11234</v>
      </c>
      <c r="Q7" s="18">
        <v>11455</v>
      </c>
      <c r="R7" s="18">
        <v>11425</v>
      </c>
      <c r="S7" s="18">
        <v>11455</v>
      </c>
      <c r="T7" s="18">
        <v>11923</v>
      </c>
      <c r="U7" s="18">
        <v>12255</v>
      </c>
      <c r="V7" s="18">
        <v>12665</v>
      </c>
      <c r="W7" s="18">
        <v>12890</v>
      </c>
      <c r="X7" s="18">
        <v>12908</v>
      </c>
      <c r="Y7" s="18">
        <v>13269</v>
      </c>
      <c r="Z7" s="18">
        <v>13509</v>
      </c>
      <c r="AA7" s="18">
        <v>14378</v>
      </c>
      <c r="AB7" s="18">
        <v>14283</v>
      </c>
      <c r="AD7" s="31">
        <f t="shared" si="0"/>
        <v>10845.777777777777</v>
      </c>
      <c r="AE7" s="31">
        <f t="shared" si="1"/>
        <v>11774</v>
      </c>
      <c r="AF7" s="31">
        <f t="shared" si="2"/>
        <v>11455</v>
      </c>
      <c r="AG7" s="31">
        <f t="shared" si="3"/>
        <v>3787</v>
      </c>
      <c r="AH7" s="31">
        <f t="shared" si="4"/>
        <v>14378</v>
      </c>
      <c r="AI7" s="31">
        <f t="shared" si="5"/>
        <v>10591</v>
      </c>
      <c r="AJ7">
        <f t="shared" si="6"/>
        <v>3161.0542584225532</v>
      </c>
    </row>
    <row r="8" spans="1:36">
      <c r="A8" s="6" t="s">
        <v>8</v>
      </c>
      <c r="B8" s="18">
        <v>3101</v>
      </c>
      <c r="C8" s="18">
        <v>3274</v>
      </c>
      <c r="D8" s="18">
        <v>3271</v>
      </c>
      <c r="E8" s="18">
        <v>3104</v>
      </c>
      <c r="F8" s="18">
        <v>4920</v>
      </c>
      <c r="G8" s="18">
        <v>5427</v>
      </c>
      <c r="H8" s="18">
        <v>5892</v>
      </c>
      <c r="I8" s="18">
        <v>6161</v>
      </c>
      <c r="J8" s="18">
        <v>6341</v>
      </c>
      <c r="K8" s="18">
        <v>6656</v>
      </c>
      <c r="L8" s="18">
        <v>6860</v>
      </c>
      <c r="M8" s="18">
        <v>7102</v>
      </c>
      <c r="N8" s="19">
        <v>6502</v>
      </c>
      <c r="O8" s="18">
        <v>6029</v>
      </c>
      <c r="P8" s="18">
        <v>5778</v>
      </c>
      <c r="Q8" s="18">
        <v>6078</v>
      </c>
      <c r="R8" s="18">
        <v>5985</v>
      </c>
      <c r="S8" s="18">
        <v>6016</v>
      </c>
      <c r="T8" s="18">
        <v>6203</v>
      </c>
      <c r="U8" s="18">
        <v>6230</v>
      </c>
      <c r="V8" s="18">
        <v>6328</v>
      </c>
      <c r="W8" s="18">
        <v>6444</v>
      </c>
      <c r="X8" s="18">
        <v>6508</v>
      </c>
      <c r="Y8" s="18">
        <v>6633</v>
      </c>
      <c r="Z8" s="18">
        <v>6648</v>
      </c>
      <c r="AA8" s="18">
        <v>7089</v>
      </c>
      <c r="AB8" s="18">
        <v>7291</v>
      </c>
      <c r="AD8" s="31">
        <f t="shared" si="0"/>
        <v>5847.0740740740739</v>
      </c>
      <c r="AE8" s="31">
        <f t="shared" si="1"/>
        <v>6203</v>
      </c>
      <c r="AF8" s="31" t="e">
        <f t="shared" si="2"/>
        <v>#N/A</v>
      </c>
      <c r="AG8" s="31">
        <f t="shared" si="3"/>
        <v>3101</v>
      </c>
      <c r="AH8" s="31">
        <f t="shared" si="4"/>
        <v>7291</v>
      </c>
      <c r="AI8" s="31">
        <f t="shared" si="5"/>
        <v>4190</v>
      </c>
      <c r="AJ8">
        <f t="shared" si="6"/>
        <v>1212.7382522981229</v>
      </c>
    </row>
    <row r="9" spans="1:36">
      <c r="A9" s="6" t="s">
        <v>9</v>
      </c>
      <c r="B9" s="18">
        <v>1176</v>
      </c>
      <c r="C9" s="18">
        <v>1201</v>
      </c>
      <c r="D9" s="18">
        <v>1332</v>
      </c>
      <c r="E9" s="18">
        <v>1201</v>
      </c>
      <c r="F9" s="18">
        <v>1782</v>
      </c>
      <c r="G9" s="18">
        <v>1809</v>
      </c>
      <c r="H9" s="18">
        <v>1932</v>
      </c>
      <c r="I9" s="18">
        <v>1985</v>
      </c>
      <c r="J9" s="18">
        <v>2037</v>
      </c>
      <c r="K9" s="18">
        <v>2056</v>
      </c>
      <c r="L9" s="18">
        <v>2128</v>
      </c>
      <c r="M9" s="18">
        <v>2262</v>
      </c>
      <c r="N9" s="19">
        <v>2104</v>
      </c>
      <c r="O9" s="18">
        <v>1864</v>
      </c>
      <c r="P9" s="18">
        <v>1713</v>
      </c>
      <c r="Q9" s="18">
        <v>1815</v>
      </c>
      <c r="R9" s="18">
        <v>1757</v>
      </c>
      <c r="S9" s="18">
        <v>1756</v>
      </c>
      <c r="T9" s="18">
        <v>1722</v>
      </c>
      <c r="U9" s="18">
        <v>1842</v>
      </c>
      <c r="V9" s="18">
        <v>1885</v>
      </c>
      <c r="W9" s="18">
        <v>1939</v>
      </c>
      <c r="X9" s="18">
        <v>1905</v>
      </c>
      <c r="Y9" s="18">
        <v>1937</v>
      </c>
      <c r="Z9" s="18">
        <v>1993</v>
      </c>
      <c r="AA9" s="18">
        <v>2068</v>
      </c>
      <c r="AB9" s="18">
        <v>1952</v>
      </c>
      <c r="AD9" s="31">
        <f t="shared" si="0"/>
        <v>1820.4814814814815</v>
      </c>
      <c r="AE9" s="31">
        <f t="shared" si="1"/>
        <v>1885</v>
      </c>
      <c r="AF9" s="31">
        <f t="shared" si="2"/>
        <v>1201</v>
      </c>
      <c r="AG9" s="31">
        <f t="shared" si="3"/>
        <v>1176</v>
      </c>
      <c r="AH9" s="31">
        <f t="shared" si="4"/>
        <v>2262</v>
      </c>
      <c r="AI9" s="31">
        <f t="shared" si="5"/>
        <v>1086</v>
      </c>
      <c r="AJ9">
        <f t="shared" si="6"/>
        <v>279.80937563652424</v>
      </c>
    </row>
    <row r="10" spans="1:36">
      <c r="A10" s="6" t="s">
        <v>10</v>
      </c>
      <c r="B10" s="18">
        <v>1156</v>
      </c>
      <c r="C10" s="18">
        <v>1263</v>
      </c>
      <c r="D10" s="18">
        <v>1188</v>
      </c>
      <c r="E10" s="18">
        <v>1109</v>
      </c>
      <c r="F10" s="18">
        <v>999</v>
      </c>
      <c r="G10" s="18">
        <v>1782</v>
      </c>
      <c r="H10" s="18">
        <v>1821</v>
      </c>
      <c r="I10" s="18">
        <v>1906</v>
      </c>
      <c r="J10" s="18">
        <v>1928</v>
      </c>
      <c r="K10" s="18">
        <v>2034</v>
      </c>
      <c r="L10" s="18">
        <v>2129</v>
      </c>
      <c r="M10" s="18">
        <v>2211</v>
      </c>
      <c r="N10" s="19">
        <v>2064</v>
      </c>
      <c r="O10" s="18">
        <v>1896</v>
      </c>
      <c r="P10" s="18">
        <v>1774</v>
      </c>
      <c r="Q10" s="18">
        <v>1796</v>
      </c>
      <c r="R10" s="18">
        <v>1756</v>
      </c>
      <c r="S10" s="18">
        <v>1752</v>
      </c>
      <c r="T10" s="18">
        <v>1849</v>
      </c>
      <c r="U10" s="18">
        <v>1848</v>
      </c>
      <c r="V10" s="18">
        <v>1879</v>
      </c>
      <c r="W10" s="18">
        <v>1932</v>
      </c>
      <c r="X10" s="18">
        <v>1918</v>
      </c>
      <c r="Y10" s="18">
        <v>1913</v>
      </c>
      <c r="Z10" s="18">
        <v>1847</v>
      </c>
      <c r="AA10" s="18">
        <v>1860</v>
      </c>
      <c r="AB10" s="18">
        <v>1888</v>
      </c>
      <c r="AD10" s="31">
        <f t="shared" si="0"/>
        <v>1759.1851851851852</v>
      </c>
      <c r="AE10" s="31">
        <f t="shared" si="1"/>
        <v>1849</v>
      </c>
      <c r="AF10" s="31" t="e">
        <f t="shared" si="2"/>
        <v>#N/A</v>
      </c>
      <c r="AG10" s="31">
        <f t="shared" si="3"/>
        <v>999</v>
      </c>
      <c r="AH10" s="31">
        <f t="shared" si="4"/>
        <v>2211</v>
      </c>
      <c r="AI10" s="31">
        <f t="shared" si="5"/>
        <v>1212</v>
      </c>
      <c r="AJ10">
        <f t="shared" si="6"/>
        <v>314.1429300832059</v>
      </c>
    </row>
    <row r="11" spans="1:36">
      <c r="A11" s="6" t="s">
        <v>11</v>
      </c>
      <c r="B11" s="18">
        <v>396</v>
      </c>
      <c r="C11" s="18">
        <v>419</v>
      </c>
      <c r="D11" s="18">
        <v>397</v>
      </c>
      <c r="E11" s="18">
        <v>364</v>
      </c>
      <c r="F11" s="18">
        <v>354</v>
      </c>
      <c r="G11" s="18">
        <v>457</v>
      </c>
      <c r="H11" s="18">
        <v>583</v>
      </c>
      <c r="I11" s="18">
        <v>550</v>
      </c>
      <c r="J11" s="18">
        <v>573</v>
      </c>
      <c r="K11" s="18">
        <v>583</v>
      </c>
      <c r="L11" s="18">
        <v>597</v>
      </c>
      <c r="M11" s="18">
        <v>647</v>
      </c>
      <c r="N11" s="19">
        <v>596</v>
      </c>
      <c r="O11" s="18">
        <v>593</v>
      </c>
      <c r="P11" s="18">
        <v>547</v>
      </c>
      <c r="Q11" s="18">
        <v>530</v>
      </c>
      <c r="R11" s="18">
        <v>523</v>
      </c>
      <c r="S11" s="18">
        <v>521</v>
      </c>
      <c r="T11" s="18">
        <v>511</v>
      </c>
      <c r="U11" s="18">
        <v>534</v>
      </c>
      <c r="V11" s="18">
        <v>542</v>
      </c>
      <c r="W11" s="18">
        <v>556</v>
      </c>
      <c r="X11" s="18">
        <v>549</v>
      </c>
      <c r="Y11" s="18">
        <v>584</v>
      </c>
      <c r="Z11" s="18">
        <v>602</v>
      </c>
      <c r="AA11" s="18">
        <v>617</v>
      </c>
      <c r="AB11" s="18">
        <v>591</v>
      </c>
      <c r="AD11" s="31">
        <f t="shared" si="0"/>
        <v>530.22222222222217</v>
      </c>
      <c r="AE11" s="31">
        <f t="shared" si="1"/>
        <v>549</v>
      </c>
      <c r="AF11" s="31">
        <f t="shared" si="2"/>
        <v>583</v>
      </c>
      <c r="AG11" s="31">
        <f t="shared" si="3"/>
        <v>354</v>
      </c>
      <c r="AH11" s="31">
        <f t="shared" si="4"/>
        <v>647</v>
      </c>
      <c r="AI11" s="31">
        <f t="shared" si="5"/>
        <v>293</v>
      </c>
      <c r="AJ11">
        <f t="shared" si="6"/>
        <v>78.778326279237646</v>
      </c>
    </row>
    <row r="12" spans="1:36">
      <c r="A12" s="6" t="s">
        <v>12</v>
      </c>
      <c r="B12" s="18">
        <v>296</v>
      </c>
      <c r="C12" s="18">
        <v>319</v>
      </c>
      <c r="D12" s="18">
        <v>304</v>
      </c>
      <c r="E12" s="18">
        <v>271</v>
      </c>
      <c r="F12" s="18">
        <v>304</v>
      </c>
      <c r="G12" s="18">
        <v>425</v>
      </c>
      <c r="H12" s="18">
        <v>451</v>
      </c>
      <c r="I12" s="18">
        <v>464</v>
      </c>
      <c r="J12" s="18">
        <v>469</v>
      </c>
      <c r="K12" s="18">
        <v>467</v>
      </c>
      <c r="L12" s="18">
        <v>490</v>
      </c>
      <c r="M12" s="18">
        <v>511</v>
      </c>
      <c r="N12" s="19">
        <v>484</v>
      </c>
      <c r="O12" s="18">
        <v>472</v>
      </c>
      <c r="P12" s="18">
        <v>450</v>
      </c>
      <c r="Q12" s="18">
        <v>417</v>
      </c>
      <c r="R12" s="18">
        <v>406</v>
      </c>
      <c r="S12" s="18">
        <v>405</v>
      </c>
      <c r="T12" s="18">
        <v>436</v>
      </c>
      <c r="U12" s="18">
        <v>468</v>
      </c>
      <c r="V12" s="18">
        <v>486</v>
      </c>
      <c r="W12" s="18">
        <v>474</v>
      </c>
      <c r="X12" s="18">
        <v>445</v>
      </c>
      <c r="Y12" s="18">
        <v>441</v>
      </c>
      <c r="Z12" s="18">
        <v>441</v>
      </c>
      <c r="AA12" s="18">
        <v>433</v>
      </c>
      <c r="AB12" s="18">
        <v>428</v>
      </c>
      <c r="AD12" s="31">
        <f t="shared" si="0"/>
        <v>424.33333333333331</v>
      </c>
      <c r="AE12" s="31">
        <f t="shared" si="1"/>
        <v>441</v>
      </c>
      <c r="AF12" s="31">
        <f t="shared" si="2"/>
        <v>304</v>
      </c>
      <c r="AG12" s="31">
        <f t="shared" si="3"/>
        <v>271</v>
      </c>
      <c r="AH12" s="31">
        <f t="shared" si="4"/>
        <v>511</v>
      </c>
      <c r="AI12" s="31">
        <f t="shared" si="5"/>
        <v>240</v>
      </c>
      <c r="AJ12">
        <f t="shared" si="6"/>
        <v>65.14883245592641</v>
      </c>
    </row>
    <row r="13" spans="1:36">
      <c r="A13" s="6" t="s">
        <v>13</v>
      </c>
      <c r="B13" s="18">
        <v>381</v>
      </c>
      <c r="C13" s="18">
        <v>405</v>
      </c>
      <c r="D13" s="18">
        <v>379</v>
      </c>
      <c r="E13" s="18">
        <v>341</v>
      </c>
      <c r="F13" s="18">
        <v>433</v>
      </c>
      <c r="G13" s="18">
        <v>520</v>
      </c>
      <c r="H13" s="18">
        <v>535</v>
      </c>
      <c r="I13" s="18">
        <v>560</v>
      </c>
      <c r="J13" s="18">
        <v>556</v>
      </c>
      <c r="K13" s="18">
        <v>562</v>
      </c>
      <c r="L13" s="18">
        <v>595</v>
      </c>
      <c r="M13" s="18">
        <v>602</v>
      </c>
      <c r="N13" s="19">
        <v>531</v>
      </c>
      <c r="O13" s="18">
        <v>525</v>
      </c>
      <c r="P13" s="18">
        <v>483</v>
      </c>
      <c r="Q13" s="18">
        <v>483</v>
      </c>
      <c r="R13" s="18">
        <v>481</v>
      </c>
      <c r="S13" s="18">
        <v>482</v>
      </c>
      <c r="T13" s="18">
        <v>489</v>
      </c>
      <c r="U13" s="18">
        <v>498</v>
      </c>
      <c r="V13" s="18">
        <v>538</v>
      </c>
      <c r="W13" s="18">
        <v>554</v>
      </c>
      <c r="X13" s="18">
        <v>573</v>
      </c>
      <c r="Y13" s="18">
        <v>573</v>
      </c>
      <c r="Z13" s="18">
        <v>544</v>
      </c>
      <c r="AA13" s="18">
        <v>553</v>
      </c>
      <c r="AB13" s="18">
        <v>560</v>
      </c>
      <c r="AD13" s="31">
        <f t="shared" si="0"/>
        <v>508.74074074074076</v>
      </c>
      <c r="AE13" s="31">
        <f t="shared" si="1"/>
        <v>531</v>
      </c>
      <c r="AF13" s="31">
        <f t="shared" si="2"/>
        <v>560</v>
      </c>
      <c r="AG13" s="31">
        <f t="shared" si="3"/>
        <v>341</v>
      </c>
      <c r="AH13" s="31">
        <f t="shared" si="4"/>
        <v>602</v>
      </c>
      <c r="AI13" s="31">
        <f t="shared" si="5"/>
        <v>261</v>
      </c>
      <c r="AJ13">
        <f t="shared" si="6"/>
        <v>67.633321062696766</v>
      </c>
    </row>
    <row r="14" spans="1:36">
      <c r="A14" s="6" t="s">
        <v>14</v>
      </c>
      <c r="B14" s="18">
        <v>107</v>
      </c>
      <c r="C14" s="18">
        <v>125</v>
      </c>
      <c r="D14" s="18">
        <v>105</v>
      </c>
      <c r="E14" s="18">
        <v>91</v>
      </c>
      <c r="F14" s="18">
        <v>129</v>
      </c>
      <c r="G14" s="18">
        <v>123</v>
      </c>
      <c r="H14" s="18">
        <v>135</v>
      </c>
      <c r="I14" s="18">
        <v>148</v>
      </c>
      <c r="J14" s="18">
        <v>148</v>
      </c>
      <c r="K14" s="18">
        <v>148</v>
      </c>
      <c r="L14" s="18">
        <v>154</v>
      </c>
      <c r="M14" s="18">
        <v>164</v>
      </c>
      <c r="N14" s="19">
        <v>154</v>
      </c>
      <c r="O14" s="18">
        <v>145</v>
      </c>
      <c r="P14" s="18">
        <v>147</v>
      </c>
      <c r="Q14" s="18">
        <v>145</v>
      </c>
      <c r="R14" s="18">
        <v>136</v>
      </c>
      <c r="S14" s="18">
        <v>138</v>
      </c>
      <c r="T14" s="18">
        <v>143</v>
      </c>
      <c r="U14" s="18">
        <v>147</v>
      </c>
      <c r="V14" s="18">
        <v>144</v>
      </c>
      <c r="W14" s="18">
        <v>145</v>
      </c>
      <c r="X14" s="18">
        <v>149</v>
      </c>
      <c r="Y14" s="18">
        <v>143</v>
      </c>
      <c r="Z14" s="18">
        <v>124</v>
      </c>
      <c r="AA14" s="18">
        <v>125</v>
      </c>
      <c r="AB14" s="18">
        <v>125</v>
      </c>
      <c r="AD14" s="31">
        <f t="shared" si="0"/>
        <v>136.55555555555554</v>
      </c>
      <c r="AE14" s="31">
        <f t="shared" si="1"/>
        <v>143</v>
      </c>
      <c r="AF14" s="31">
        <f t="shared" si="2"/>
        <v>125</v>
      </c>
      <c r="AG14" s="31">
        <f t="shared" si="3"/>
        <v>91</v>
      </c>
      <c r="AH14" s="31">
        <f t="shared" si="4"/>
        <v>164</v>
      </c>
      <c r="AI14" s="31">
        <f t="shared" si="5"/>
        <v>73</v>
      </c>
      <c r="AJ14">
        <f t="shared" si="6"/>
        <v>16.362407984820827</v>
      </c>
    </row>
    <row r="15" spans="1:36">
      <c r="A15" s="6" t="s">
        <v>15</v>
      </c>
      <c r="B15" s="18">
        <v>60</v>
      </c>
      <c r="C15" s="18">
        <v>56</v>
      </c>
      <c r="D15" s="18">
        <v>58</v>
      </c>
      <c r="E15" s="18">
        <v>51</v>
      </c>
      <c r="F15" s="18">
        <v>68</v>
      </c>
      <c r="G15" s="18">
        <v>62</v>
      </c>
      <c r="H15" s="18">
        <v>75</v>
      </c>
      <c r="I15" s="18">
        <v>75</v>
      </c>
      <c r="J15" s="18">
        <v>65</v>
      </c>
      <c r="K15" s="18">
        <v>72</v>
      </c>
      <c r="L15" s="18">
        <v>65</v>
      </c>
      <c r="M15" s="18">
        <v>60</v>
      </c>
      <c r="N15" s="19">
        <v>62</v>
      </c>
      <c r="O15" s="18">
        <v>60</v>
      </c>
      <c r="P15" s="18">
        <v>56</v>
      </c>
      <c r="Q15" s="18">
        <v>55</v>
      </c>
      <c r="R15" s="18">
        <v>51</v>
      </c>
      <c r="S15" s="18">
        <v>48</v>
      </c>
      <c r="T15" s="18">
        <v>56</v>
      </c>
      <c r="U15" s="18">
        <v>57</v>
      </c>
      <c r="V15" s="18">
        <v>60</v>
      </c>
      <c r="W15" s="18">
        <v>56</v>
      </c>
      <c r="X15" s="18">
        <v>59</v>
      </c>
      <c r="Y15" s="18">
        <v>58</v>
      </c>
      <c r="Z15" s="18">
        <v>56</v>
      </c>
      <c r="AA15" s="18">
        <v>62</v>
      </c>
      <c r="AB15" s="18">
        <v>58</v>
      </c>
      <c r="AD15" s="31">
        <f t="shared" si="0"/>
        <v>60.037037037037038</v>
      </c>
      <c r="AE15" s="31">
        <f t="shared" si="1"/>
        <v>59</v>
      </c>
      <c r="AF15" s="31">
        <f t="shared" si="2"/>
        <v>56</v>
      </c>
      <c r="AG15" s="31">
        <f t="shared" si="3"/>
        <v>48</v>
      </c>
      <c r="AH15" s="31">
        <f t="shared" si="4"/>
        <v>75</v>
      </c>
      <c r="AI15" s="31">
        <f t="shared" si="5"/>
        <v>27</v>
      </c>
      <c r="AJ15">
        <f t="shared" si="6"/>
        <v>6.5347021325834902</v>
      </c>
    </row>
    <row r="16" spans="1:36">
      <c r="A16" s="6" t="s">
        <v>16</v>
      </c>
      <c r="B16" s="18">
        <v>38</v>
      </c>
      <c r="C16" s="18">
        <v>40</v>
      </c>
      <c r="D16" s="18">
        <v>42</v>
      </c>
      <c r="E16" s="18">
        <v>35</v>
      </c>
      <c r="F16" s="18">
        <v>56</v>
      </c>
      <c r="G16" s="18">
        <v>57</v>
      </c>
      <c r="H16" s="18">
        <v>64</v>
      </c>
      <c r="I16" s="18">
        <v>60</v>
      </c>
      <c r="J16" s="18">
        <v>56</v>
      </c>
      <c r="K16" s="18">
        <v>54</v>
      </c>
      <c r="L16" s="18">
        <v>60</v>
      </c>
      <c r="M16" s="18">
        <v>59</v>
      </c>
      <c r="N16" s="19">
        <v>62</v>
      </c>
      <c r="O16" s="18">
        <v>62</v>
      </c>
      <c r="P16" s="18">
        <v>60</v>
      </c>
      <c r="Q16" s="18">
        <v>59</v>
      </c>
      <c r="R16" s="18">
        <v>60</v>
      </c>
      <c r="S16" s="18">
        <v>60</v>
      </c>
      <c r="T16" s="18">
        <v>58</v>
      </c>
      <c r="U16" s="18">
        <v>57</v>
      </c>
      <c r="V16" s="18">
        <v>56</v>
      </c>
      <c r="W16" s="18">
        <v>58</v>
      </c>
      <c r="X16" s="18">
        <v>54</v>
      </c>
      <c r="Y16" s="18">
        <v>54</v>
      </c>
      <c r="Z16" s="18">
        <v>56</v>
      </c>
      <c r="AA16" s="18">
        <v>52</v>
      </c>
      <c r="AB16" s="18">
        <v>52</v>
      </c>
      <c r="AD16" s="31">
        <f t="shared" si="0"/>
        <v>54.851851851851855</v>
      </c>
      <c r="AE16" s="31">
        <f t="shared" si="1"/>
        <v>57</v>
      </c>
      <c r="AF16" s="31">
        <f t="shared" si="2"/>
        <v>60</v>
      </c>
      <c r="AG16" s="31">
        <f t="shared" si="3"/>
        <v>35</v>
      </c>
      <c r="AH16" s="31">
        <f t="shared" si="4"/>
        <v>64</v>
      </c>
      <c r="AI16" s="31">
        <f t="shared" si="5"/>
        <v>29</v>
      </c>
      <c r="AJ16">
        <f t="shared" si="6"/>
        <v>7.3771604680015415</v>
      </c>
    </row>
    <row r="17" spans="1:36" ht="25.15" customHeight="1">
      <c r="A17" s="16" t="s">
        <v>2</v>
      </c>
      <c r="B17" s="21">
        <v>160148</v>
      </c>
      <c r="C17" s="21">
        <v>163236</v>
      </c>
      <c r="D17" s="21">
        <v>165561</v>
      </c>
      <c r="E17" s="21">
        <v>163426</v>
      </c>
      <c r="F17" s="21">
        <v>168123</v>
      </c>
      <c r="G17" s="21">
        <v>166181</v>
      </c>
      <c r="H17" s="21">
        <v>171092</v>
      </c>
      <c r="I17" s="21">
        <v>176403</v>
      </c>
      <c r="J17" s="21">
        <v>182644</v>
      </c>
      <c r="K17" s="21">
        <v>186107</v>
      </c>
      <c r="L17" s="21">
        <v>192199</v>
      </c>
      <c r="M17" s="21">
        <v>202407</v>
      </c>
      <c r="N17" s="22">
        <v>194025</v>
      </c>
      <c r="O17" s="21">
        <v>207245</v>
      </c>
      <c r="P17" s="21">
        <v>207205</v>
      </c>
      <c r="Q17" s="21">
        <v>204363</v>
      </c>
      <c r="R17" s="21">
        <v>210283</v>
      </c>
      <c r="S17" s="21">
        <v>210836</v>
      </c>
      <c r="T17" s="21">
        <v>235064</v>
      </c>
      <c r="U17" s="21">
        <v>256609</v>
      </c>
      <c r="V17" s="21">
        <v>274771</v>
      </c>
      <c r="W17" s="21">
        <v>286848</v>
      </c>
      <c r="X17" s="21">
        <v>297211</v>
      </c>
      <c r="Y17" s="21">
        <v>305656</v>
      </c>
      <c r="Z17" s="21">
        <v>318013</v>
      </c>
      <c r="AA17" s="21">
        <v>329231</v>
      </c>
      <c r="AB17" s="21">
        <v>327063</v>
      </c>
    </row>
    <row r="18" spans="1:36">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row>
    <row r="20" spans="1:36">
      <c r="O20" s="31"/>
      <c r="P20" s="31"/>
      <c r="Q20" s="31"/>
      <c r="R20" s="31"/>
      <c r="S20" s="31"/>
      <c r="T20" s="31"/>
      <c r="U20" s="31"/>
      <c r="V20" s="31"/>
      <c r="W20" s="31"/>
      <c r="X20" s="31"/>
      <c r="Y20" s="31"/>
      <c r="Z20" s="31"/>
      <c r="AA20" s="31"/>
      <c r="AB20" s="31"/>
    </row>
    <row r="21" spans="1:36" ht="19">
      <c r="A21" s="3"/>
    </row>
    <row r="22" spans="1:36" ht="15" thickBot="1"/>
    <row r="23" spans="1:36" ht="15" thickBot="1">
      <c r="C23" s="50" t="s">
        <v>116</v>
      </c>
      <c r="W23" s="51" t="s">
        <v>115</v>
      </c>
    </row>
    <row r="24" spans="1:36">
      <c r="B24" s="32" t="s">
        <v>3</v>
      </c>
      <c r="C24" s="33" t="s">
        <v>111</v>
      </c>
      <c r="D24" s="33"/>
      <c r="E24" s="33"/>
      <c r="F24" s="33"/>
      <c r="G24" s="33"/>
      <c r="H24" s="33"/>
      <c r="I24" s="33"/>
      <c r="J24" s="33"/>
      <c r="K24" s="33"/>
      <c r="L24" s="33"/>
      <c r="M24" s="33"/>
      <c r="N24" s="33"/>
      <c r="O24" s="33"/>
      <c r="P24" s="33"/>
      <c r="Q24" s="33"/>
      <c r="R24" s="34"/>
      <c r="V24" s="32" t="s">
        <v>3</v>
      </c>
      <c r="W24" s="33" t="s">
        <v>111</v>
      </c>
      <c r="X24" s="33"/>
      <c r="Y24" s="33"/>
      <c r="Z24" s="33"/>
      <c r="AA24" s="33"/>
      <c r="AB24" s="33"/>
      <c r="AC24" s="33"/>
      <c r="AD24" s="33"/>
      <c r="AE24" s="33"/>
      <c r="AF24" s="33"/>
      <c r="AG24" s="33"/>
      <c r="AH24" s="33"/>
      <c r="AI24" s="33"/>
      <c r="AJ24" s="34"/>
    </row>
    <row r="25" spans="1:36">
      <c r="B25" s="35" t="s">
        <v>4</v>
      </c>
      <c r="C25">
        <v>101101.03703703704</v>
      </c>
      <c r="R25" s="36"/>
      <c r="V25" s="35" t="s">
        <v>4</v>
      </c>
      <c r="W25">
        <v>88018</v>
      </c>
      <c r="AJ25" s="36"/>
    </row>
    <row r="26" spans="1:36">
      <c r="B26" s="35" t="s">
        <v>5</v>
      </c>
      <c r="C26">
        <v>68227</v>
      </c>
      <c r="R26" s="36"/>
      <c r="V26" s="35" t="s">
        <v>5</v>
      </c>
      <c r="W26">
        <v>62910</v>
      </c>
      <c r="AJ26" s="36"/>
    </row>
    <row r="27" spans="1:36">
      <c r="B27" s="35" t="s">
        <v>6</v>
      </c>
      <c r="C27">
        <v>29494.296296296296</v>
      </c>
      <c r="R27" s="36"/>
      <c r="V27" s="35" t="s">
        <v>6</v>
      </c>
      <c r="W27">
        <v>30375</v>
      </c>
      <c r="AJ27" s="36"/>
    </row>
    <row r="28" spans="1:36">
      <c r="B28" s="35" t="s">
        <v>7</v>
      </c>
      <c r="C28">
        <v>10845.777777777777</v>
      </c>
      <c r="R28" s="36"/>
      <c r="V28" s="35" t="s">
        <v>7</v>
      </c>
      <c r="W28">
        <v>11774</v>
      </c>
      <c r="AJ28" s="36"/>
    </row>
    <row r="29" spans="1:36">
      <c r="B29" s="35" t="s">
        <v>8</v>
      </c>
      <c r="C29">
        <v>5847.07</v>
      </c>
      <c r="R29" s="36"/>
      <c r="V29" s="35" t="s">
        <v>8</v>
      </c>
      <c r="W29">
        <v>6203</v>
      </c>
      <c r="AJ29" s="36"/>
    </row>
    <row r="30" spans="1:36">
      <c r="B30" s="35" t="s">
        <v>9</v>
      </c>
      <c r="C30">
        <v>1820.48</v>
      </c>
      <c r="R30" s="36"/>
      <c r="V30" s="35" t="s">
        <v>9</v>
      </c>
      <c r="W30">
        <v>1885</v>
      </c>
      <c r="AJ30" s="36"/>
    </row>
    <row r="31" spans="1:36">
      <c r="B31" s="35" t="s">
        <v>10</v>
      </c>
      <c r="C31">
        <v>1759.19</v>
      </c>
      <c r="R31" s="36"/>
      <c r="V31" s="35" t="s">
        <v>10</v>
      </c>
      <c r="W31">
        <v>1849</v>
      </c>
      <c r="AJ31" s="36"/>
    </row>
    <row r="32" spans="1:36">
      <c r="B32" s="35" t="s">
        <v>11</v>
      </c>
      <c r="C32">
        <v>530.22</v>
      </c>
      <c r="R32" s="36"/>
      <c r="V32" s="35" t="s">
        <v>11</v>
      </c>
      <c r="W32">
        <v>549</v>
      </c>
      <c r="AJ32" s="36"/>
    </row>
    <row r="33" spans="2:36">
      <c r="B33" s="35" t="s">
        <v>12</v>
      </c>
      <c r="C33">
        <v>424.33</v>
      </c>
      <c r="R33" s="36"/>
      <c r="V33" s="35" t="s">
        <v>12</v>
      </c>
      <c r="W33">
        <v>441</v>
      </c>
      <c r="AJ33" s="36"/>
    </row>
    <row r="34" spans="2:36">
      <c r="B34" s="35" t="s">
        <v>13</v>
      </c>
      <c r="C34">
        <v>508.74</v>
      </c>
      <c r="R34" s="36"/>
      <c r="V34" s="35" t="s">
        <v>13</v>
      </c>
      <c r="W34">
        <v>531</v>
      </c>
      <c r="AJ34" s="36"/>
    </row>
    <row r="35" spans="2:36">
      <c r="B35" s="35" t="s">
        <v>14</v>
      </c>
      <c r="C35">
        <v>136.56</v>
      </c>
      <c r="R35" s="36"/>
      <c r="V35" s="35" t="s">
        <v>14</v>
      </c>
      <c r="W35">
        <v>143</v>
      </c>
      <c r="AJ35" s="36"/>
    </row>
    <row r="36" spans="2:36">
      <c r="B36" s="35" t="s">
        <v>15</v>
      </c>
      <c r="C36">
        <v>60.04</v>
      </c>
      <c r="R36" s="36"/>
      <c r="V36" s="35" t="s">
        <v>15</v>
      </c>
      <c r="W36">
        <v>59</v>
      </c>
      <c r="AJ36" s="36"/>
    </row>
    <row r="37" spans="2:36">
      <c r="B37" s="35" t="s">
        <v>16</v>
      </c>
      <c r="C37">
        <v>54.85</v>
      </c>
      <c r="R37" s="36"/>
      <c r="V37" s="35" t="s">
        <v>16</v>
      </c>
      <c r="W37">
        <v>57</v>
      </c>
      <c r="AJ37" s="36"/>
    </row>
    <row r="38" spans="2:36">
      <c r="B38" s="37"/>
      <c r="R38" s="36"/>
      <c r="V38" s="37"/>
      <c r="AJ38" s="36"/>
    </row>
    <row r="39" spans="2:36" ht="82.5" customHeight="1">
      <c r="B39" s="61" t="s">
        <v>112</v>
      </c>
      <c r="C39" s="62"/>
      <c r="D39" s="62"/>
      <c r="E39" s="62"/>
      <c r="F39" s="62"/>
      <c r="R39" s="36"/>
      <c r="V39" s="61" t="s">
        <v>117</v>
      </c>
      <c r="W39" s="62"/>
      <c r="X39" s="62"/>
      <c r="Y39" s="62"/>
      <c r="AJ39" s="36"/>
    </row>
    <row r="40" spans="2:36">
      <c r="B40" s="61"/>
      <c r="C40" s="62"/>
      <c r="D40" s="62"/>
      <c r="E40" s="62"/>
      <c r="F40" s="62"/>
      <c r="R40" s="36"/>
      <c r="V40" s="61"/>
      <c r="W40" s="62"/>
      <c r="X40" s="62"/>
      <c r="Y40" s="62"/>
      <c r="AJ40" s="36"/>
    </row>
    <row r="41" spans="2:36">
      <c r="B41" s="61"/>
      <c r="C41" s="62"/>
      <c r="D41" s="62"/>
      <c r="E41" s="62"/>
      <c r="F41" s="62"/>
      <c r="R41" s="36"/>
      <c r="V41" s="61"/>
      <c r="W41" s="62"/>
      <c r="X41" s="62"/>
      <c r="Y41" s="62"/>
      <c r="AJ41" s="36"/>
    </row>
    <row r="42" spans="2:36">
      <c r="B42" s="61"/>
      <c r="C42" s="62"/>
      <c r="D42" s="62"/>
      <c r="E42" s="62"/>
      <c r="F42" s="62"/>
      <c r="R42" s="36"/>
      <c r="V42" s="61"/>
      <c r="W42" s="62"/>
      <c r="X42" s="62"/>
      <c r="Y42" s="62"/>
      <c r="AJ42" s="36"/>
    </row>
    <row r="43" spans="2:36">
      <c r="B43" s="61"/>
      <c r="C43" s="62"/>
      <c r="D43" s="62"/>
      <c r="E43" s="62"/>
      <c r="F43" s="62"/>
      <c r="R43" s="36"/>
      <c r="V43" s="61"/>
      <c r="W43" s="62"/>
      <c r="X43" s="62"/>
      <c r="Y43" s="62"/>
      <c r="AJ43" s="36"/>
    </row>
    <row r="44" spans="2:36">
      <c r="B44" s="37"/>
      <c r="R44" s="36"/>
      <c r="V44" s="37"/>
      <c r="AJ44" s="36"/>
    </row>
    <row r="45" spans="2:36">
      <c r="B45" s="37"/>
      <c r="R45" s="36"/>
      <c r="V45" s="37"/>
      <c r="AJ45" s="36"/>
    </row>
    <row r="46" spans="2:36">
      <c r="B46" s="37"/>
      <c r="R46" s="36"/>
      <c r="V46" s="37"/>
      <c r="AJ46" s="36"/>
    </row>
    <row r="47" spans="2:36">
      <c r="B47" s="37"/>
      <c r="R47" s="36"/>
      <c r="V47" s="37"/>
      <c r="AJ47" s="36"/>
    </row>
    <row r="48" spans="2:36">
      <c r="B48" s="37"/>
      <c r="R48" s="36"/>
      <c r="V48" s="37"/>
      <c r="AJ48" s="36"/>
    </row>
    <row r="49" spans="2:36" ht="15" thickBot="1">
      <c r="B49" s="38"/>
      <c r="C49" s="39"/>
      <c r="D49" s="39"/>
      <c r="E49" s="39"/>
      <c r="F49" s="39"/>
      <c r="G49" s="39"/>
      <c r="H49" s="39"/>
      <c r="I49" s="39"/>
      <c r="J49" s="39"/>
      <c r="K49" s="39"/>
      <c r="L49" s="39"/>
      <c r="M49" s="39"/>
      <c r="N49" s="39"/>
      <c r="O49" s="39"/>
      <c r="P49" s="39"/>
      <c r="Q49" s="39"/>
      <c r="R49" s="40"/>
      <c r="V49" s="38"/>
      <c r="W49" s="39"/>
      <c r="X49" s="39"/>
      <c r="Y49" s="39"/>
      <c r="Z49" s="39"/>
      <c r="AA49" s="39"/>
      <c r="AB49" s="39"/>
      <c r="AC49" s="39"/>
      <c r="AD49" s="39"/>
      <c r="AE49" s="39"/>
      <c r="AF49" s="39"/>
      <c r="AG49" s="39"/>
      <c r="AH49" s="39"/>
      <c r="AI49" s="39"/>
      <c r="AJ49" s="40"/>
    </row>
    <row r="50" spans="2:36" ht="15" thickBot="1"/>
    <row r="51" spans="2:36">
      <c r="Q51" s="52" t="s">
        <v>118</v>
      </c>
      <c r="R51" s="53"/>
      <c r="S51" s="53"/>
      <c r="T51" s="53"/>
      <c r="U51" s="53"/>
      <c r="V51" s="54"/>
    </row>
    <row r="52" spans="2:36" ht="14.5" customHeight="1">
      <c r="Q52" s="55"/>
      <c r="R52" s="56"/>
      <c r="S52" s="56"/>
      <c r="T52" s="56"/>
      <c r="U52" s="56"/>
      <c r="V52" s="57"/>
    </row>
    <row r="53" spans="2:36">
      <c r="Q53" s="55"/>
      <c r="R53" s="56"/>
      <c r="S53" s="56"/>
      <c r="T53" s="56"/>
      <c r="U53" s="56"/>
      <c r="V53" s="57"/>
    </row>
    <row r="54" spans="2:36">
      <c r="Q54" s="55"/>
      <c r="R54" s="56"/>
      <c r="S54" s="56"/>
      <c r="T54" s="56"/>
      <c r="U54" s="56"/>
      <c r="V54" s="57"/>
    </row>
    <row r="55" spans="2:36">
      <c r="Q55" s="55"/>
      <c r="R55" s="56"/>
      <c r="S55" s="56"/>
      <c r="T55" s="56"/>
      <c r="U55" s="56"/>
      <c r="V55" s="57"/>
    </row>
    <row r="56" spans="2:36">
      <c r="Q56" s="55"/>
      <c r="R56" s="56"/>
      <c r="S56" s="56"/>
      <c r="T56" s="56"/>
      <c r="U56" s="56"/>
      <c r="V56" s="57"/>
    </row>
    <row r="57" spans="2:36" ht="15" thickBot="1">
      <c r="Q57" s="58"/>
      <c r="R57" s="59"/>
      <c r="S57" s="59"/>
      <c r="T57" s="59"/>
      <c r="U57" s="59"/>
      <c r="V57" s="60"/>
    </row>
  </sheetData>
  <mergeCells count="3">
    <mergeCell ref="Q51:V57"/>
    <mergeCell ref="B39:F43"/>
    <mergeCell ref="V39:Y43"/>
  </mergeCells>
  <phoneticPr fontId="33" type="noConversion"/>
  <pageMargins left="0.7" right="0.7" top="0.75" bottom="0.75" header="0.3" footer="0.3"/>
  <pageSetup paperSize="9" orientation="portrait" horizontalDpi="1200" verticalDpi="12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Z49"/>
  <sheetViews>
    <sheetView topLeftCell="A14" zoomScale="46" zoomScaleNormal="46" workbookViewId="0">
      <selection activeCell="T31" sqref="T31"/>
    </sheetView>
  </sheetViews>
  <sheetFormatPr defaultRowHeight="14.5"/>
  <cols>
    <col min="1" max="1" width="35.26953125" customWidth="1"/>
  </cols>
  <sheetData>
    <row r="1" spans="1:26" ht="19">
      <c r="A1" s="7" t="s">
        <v>101</v>
      </c>
    </row>
    <row r="2" spans="1:26" ht="19">
      <c r="A2" s="7"/>
    </row>
    <row r="3" spans="1:26">
      <c r="A3" s="25" t="s">
        <v>89</v>
      </c>
      <c r="B3" s="29" t="s">
        <v>75</v>
      </c>
      <c r="C3" s="30" t="s">
        <v>76</v>
      </c>
      <c r="D3" s="26" t="s">
        <v>51</v>
      </c>
      <c r="E3" s="26" t="s">
        <v>52</v>
      </c>
      <c r="F3" s="26" t="s">
        <v>53</v>
      </c>
      <c r="G3" s="26" t="s">
        <v>54</v>
      </c>
      <c r="H3" s="26" t="s">
        <v>87</v>
      </c>
      <c r="I3" s="26" t="s">
        <v>88</v>
      </c>
      <c r="J3" s="26" t="s">
        <v>57</v>
      </c>
      <c r="K3" s="26" t="s">
        <v>58</v>
      </c>
      <c r="L3" s="26" t="s">
        <v>59</v>
      </c>
      <c r="M3" s="26" t="s">
        <v>60</v>
      </c>
      <c r="N3" s="26" t="s">
        <v>61</v>
      </c>
      <c r="O3" s="26" t="s">
        <v>62</v>
      </c>
      <c r="P3" s="26" t="s">
        <v>91</v>
      </c>
      <c r="Q3" s="26" t="s">
        <v>92</v>
      </c>
      <c r="R3" s="26" t="s">
        <v>90</v>
      </c>
      <c r="T3" t="s">
        <v>105</v>
      </c>
      <c r="U3" t="s">
        <v>106</v>
      </c>
      <c r="V3" t="s">
        <v>107</v>
      </c>
      <c r="W3" t="s">
        <v>108</v>
      </c>
      <c r="X3" t="s">
        <v>109</v>
      </c>
      <c r="Y3" t="s">
        <v>110</v>
      </c>
      <c r="Z3" t="s">
        <v>113</v>
      </c>
    </row>
    <row r="4" spans="1:26">
      <c r="A4" s="27" t="s">
        <v>17</v>
      </c>
      <c r="B4" s="18">
        <v>226445</v>
      </c>
      <c r="C4" s="18">
        <v>225231</v>
      </c>
      <c r="D4" s="18">
        <v>214342</v>
      </c>
      <c r="E4" s="18">
        <v>210528</v>
      </c>
      <c r="F4" s="18">
        <v>210995</v>
      </c>
      <c r="G4" s="18">
        <v>206874</v>
      </c>
      <c r="H4" s="18">
        <v>210552</v>
      </c>
      <c r="I4" s="18">
        <v>218249</v>
      </c>
      <c r="J4" s="18">
        <v>228603</v>
      </c>
      <c r="K4" s="18">
        <v>246341</v>
      </c>
      <c r="L4" s="18">
        <v>261028</v>
      </c>
      <c r="M4" s="18">
        <v>269345</v>
      </c>
      <c r="N4" s="18">
        <v>276931</v>
      </c>
      <c r="O4" s="18">
        <v>280865</v>
      </c>
      <c r="P4" s="18">
        <v>289655</v>
      </c>
      <c r="Q4" s="18">
        <v>312232</v>
      </c>
      <c r="R4" s="18">
        <v>295172</v>
      </c>
      <c r="T4" s="31">
        <f>AVERAGE(B4:S4)</f>
        <v>246081.64705882352</v>
      </c>
      <c r="U4" s="31">
        <f>MEDIAN(B4:S4)</f>
        <v>228603</v>
      </c>
      <c r="V4" t="e">
        <f>_xlfn.MODE.SNGL(B4:S4)</f>
        <v>#N/A</v>
      </c>
      <c r="W4" s="31">
        <f>MIN(B4:S4)</f>
        <v>206874</v>
      </c>
      <c r="X4" s="31">
        <f>MAX(B4:S4)</f>
        <v>312232</v>
      </c>
      <c r="Y4" s="31">
        <f>X4-W4</f>
        <v>105358</v>
      </c>
      <c r="Z4">
        <f>_xlfn.STDEV.P(B4:S4)</f>
        <v>34139.178400708952</v>
      </c>
    </row>
    <row r="5" spans="1:26">
      <c r="A5" s="24" t="s">
        <v>18</v>
      </c>
      <c r="B5" s="18">
        <v>24697</v>
      </c>
      <c r="C5" s="18">
        <v>26126</v>
      </c>
      <c r="D5" s="18">
        <v>24657</v>
      </c>
      <c r="E5" s="18">
        <v>21714</v>
      </c>
      <c r="F5" s="18">
        <v>20789</v>
      </c>
      <c r="G5" s="18">
        <v>19138</v>
      </c>
      <c r="H5" s="18">
        <v>19334</v>
      </c>
      <c r="I5" s="18">
        <v>19728</v>
      </c>
      <c r="J5" s="18">
        <v>21170</v>
      </c>
      <c r="K5" s="18">
        <v>22939</v>
      </c>
      <c r="L5" s="18">
        <v>24412</v>
      </c>
      <c r="M5" s="18">
        <v>25917</v>
      </c>
      <c r="N5" s="18">
        <v>27039</v>
      </c>
      <c r="O5" s="18">
        <v>29377</v>
      </c>
      <c r="P5" s="18">
        <v>30320</v>
      </c>
      <c r="Q5" s="18">
        <v>31107</v>
      </c>
      <c r="R5" s="18">
        <v>33857</v>
      </c>
      <c r="T5" s="31">
        <f t="shared" ref="T5:T13" si="0">AVERAGE(B5:S5)</f>
        <v>24842.411764705881</v>
      </c>
      <c r="U5" s="31">
        <f t="shared" ref="U5:U13" si="1">MEDIAN(B5:S5)</f>
        <v>24657</v>
      </c>
      <c r="V5" t="e">
        <f t="shared" ref="V5:V13" si="2">_xlfn.MODE.SNGL(B5:S5)</f>
        <v>#N/A</v>
      </c>
      <c r="W5" s="31">
        <f t="shared" ref="W5:W13" si="3">MIN(B5:S5)</f>
        <v>19138</v>
      </c>
      <c r="X5" s="31">
        <f t="shared" ref="X5:X13" si="4">MAX(B5:S5)</f>
        <v>33857</v>
      </c>
      <c r="Y5" s="31">
        <f t="shared" ref="Y5:Y13" si="5">X5-W5</f>
        <v>14719</v>
      </c>
      <c r="Z5">
        <f t="shared" ref="Z5:Z13" si="6">_xlfn.STDEV.P(B5:S5)</f>
        <v>4279.2884105932917</v>
      </c>
    </row>
    <row r="6" spans="1:26">
      <c r="A6" s="24" t="s">
        <v>19</v>
      </c>
      <c r="B6" s="18">
        <v>21412</v>
      </c>
      <c r="C6" s="18">
        <v>22848</v>
      </c>
      <c r="D6" s="18">
        <v>20762</v>
      </c>
      <c r="E6" s="18">
        <v>17907</v>
      </c>
      <c r="F6" s="18">
        <v>17366</v>
      </c>
      <c r="G6" s="18">
        <v>17320</v>
      </c>
      <c r="H6" s="18">
        <v>17776</v>
      </c>
      <c r="I6" s="18">
        <v>18222</v>
      </c>
      <c r="J6" s="18">
        <v>19391</v>
      </c>
      <c r="K6" s="18">
        <v>21478</v>
      </c>
      <c r="L6" s="18">
        <v>23292</v>
      </c>
      <c r="M6" s="18">
        <v>24147</v>
      </c>
      <c r="N6" s="18">
        <v>25161</v>
      </c>
      <c r="O6" s="18">
        <v>25572</v>
      </c>
      <c r="P6" s="18">
        <v>26675</v>
      </c>
      <c r="Q6" s="18">
        <v>25059</v>
      </c>
      <c r="R6" s="18">
        <v>28512</v>
      </c>
      <c r="T6" s="31">
        <f t="shared" si="0"/>
        <v>21935.294117647059</v>
      </c>
      <c r="U6" s="31">
        <f t="shared" si="1"/>
        <v>21478</v>
      </c>
      <c r="V6" t="e">
        <f t="shared" si="2"/>
        <v>#N/A</v>
      </c>
      <c r="W6" s="31">
        <f t="shared" si="3"/>
        <v>17320</v>
      </c>
      <c r="X6" s="31">
        <f t="shared" si="4"/>
        <v>28512</v>
      </c>
      <c r="Y6" s="31">
        <f t="shared" si="5"/>
        <v>11192</v>
      </c>
      <c r="Z6">
        <f t="shared" si="6"/>
        <v>3468.3389271371407</v>
      </c>
    </row>
    <row r="7" spans="1:26">
      <c r="A7" s="24" t="s">
        <v>20</v>
      </c>
      <c r="B7" s="18">
        <v>2552</v>
      </c>
      <c r="C7" s="18">
        <v>2744</v>
      </c>
      <c r="D7" s="18">
        <v>2545</v>
      </c>
      <c r="E7" s="18">
        <v>2120</v>
      </c>
      <c r="F7" s="18">
        <v>2066</v>
      </c>
      <c r="G7" s="18">
        <v>2007</v>
      </c>
      <c r="H7" s="18">
        <v>2235</v>
      </c>
      <c r="I7" s="18">
        <v>2290</v>
      </c>
      <c r="J7" s="18">
        <v>2526</v>
      </c>
      <c r="K7" s="18">
        <v>2897</v>
      </c>
      <c r="L7" s="18">
        <v>3200</v>
      </c>
      <c r="M7" s="18">
        <v>3378</v>
      </c>
      <c r="N7" s="18">
        <v>3494</v>
      </c>
      <c r="O7" s="18">
        <v>3413</v>
      </c>
      <c r="P7" s="18">
        <v>3551</v>
      </c>
      <c r="Q7" s="18">
        <v>3079</v>
      </c>
      <c r="R7" s="18">
        <v>3686</v>
      </c>
      <c r="T7" s="31">
        <f t="shared" si="0"/>
        <v>2810.7647058823532</v>
      </c>
      <c r="U7" s="31">
        <f t="shared" si="1"/>
        <v>2744</v>
      </c>
      <c r="V7" t="e">
        <f t="shared" si="2"/>
        <v>#N/A</v>
      </c>
      <c r="W7" s="31">
        <f t="shared" si="3"/>
        <v>2007</v>
      </c>
      <c r="X7" s="31">
        <f t="shared" si="4"/>
        <v>3686</v>
      </c>
      <c r="Y7" s="31">
        <f t="shared" si="5"/>
        <v>1679</v>
      </c>
      <c r="Z7">
        <f t="shared" si="6"/>
        <v>553.05765356433676</v>
      </c>
    </row>
    <row r="8" spans="1:26">
      <c r="A8" s="24" t="s">
        <v>21</v>
      </c>
      <c r="B8" s="18">
        <v>1104</v>
      </c>
      <c r="C8" s="18">
        <v>1262</v>
      </c>
      <c r="D8" s="18">
        <v>1258</v>
      </c>
      <c r="E8" s="18">
        <v>1039</v>
      </c>
      <c r="F8" s="18">
        <v>989</v>
      </c>
      <c r="G8" s="18">
        <v>881</v>
      </c>
      <c r="H8" s="18">
        <v>930</v>
      </c>
      <c r="I8" s="18">
        <v>954</v>
      </c>
      <c r="J8" s="18">
        <v>1029</v>
      </c>
      <c r="K8" s="18">
        <v>1262</v>
      </c>
      <c r="L8" s="18">
        <v>1348</v>
      </c>
      <c r="M8" s="18">
        <v>1515</v>
      </c>
      <c r="N8" s="18">
        <v>1597</v>
      </c>
      <c r="O8" s="18">
        <v>1653</v>
      </c>
      <c r="P8" s="18">
        <v>1668</v>
      </c>
      <c r="Q8" s="18">
        <v>1458</v>
      </c>
      <c r="R8" s="18">
        <v>1718</v>
      </c>
      <c r="T8" s="31">
        <f t="shared" si="0"/>
        <v>1274.4117647058824</v>
      </c>
      <c r="U8" s="31">
        <f t="shared" si="1"/>
        <v>1262</v>
      </c>
      <c r="V8">
        <f t="shared" si="2"/>
        <v>1262</v>
      </c>
      <c r="W8" s="31">
        <f t="shared" si="3"/>
        <v>881</v>
      </c>
      <c r="X8" s="31">
        <f t="shared" si="4"/>
        <v>1718</v>
      </c>
      <c r="Y8" s="31">
        <f t="shared" si="5"/>
        <v>837</v>
      </c>
      <c r="Z8">
        <f t="shared" si="6"/>
        <v>276.41147052548723</v>
      </c>
    </row>
    <row r="9" spans="1:26">
      <c r="A9" s="24" t="s">
        <v>22</v>
      </c>
      <c r="B9" s="18">
        <v>390</v>
      </c>
      <c r="C9" s="18">
        <v>400</v>
      </c>
      <c r="D9" s="18">
        <v>381</v>
      </c>
      <c r="E9" s="18">
        <v>336</v>
      </c>
      <c r="F9" s="18">
        <v>319</v>
      </c>
      <c r="G9" s="18">
        <v>294</v>
      </c>
      <c r="H9" s="18">
        <v>284</v>
      </c>
      <c r="I9" s="18">
        <v>312</v>
      </c>
      <c r="J9" s="18">
        <v>324</v>
      </c>
      <c r="K9" s="18">
        <v>377</v>
      </c>
      <c r="L9" s="18">
        <v>430</v>
      </c>
      <c r="M9" s="18">
        <v>477</v>
      </c>
      <c r="N9" s="18">
        <v>490</v>
      </c>
      <c r="O9" s="18">
        <v>499</v>
      </c>
      <c r="P9" s="18">
        <v>468</v>
      </c>
      <c r="Q9" s="18">
        <v>432</v>
      </c>
      <c r="R9" s="18">
        <v>518</v>
      </c>
      <c r="T9" s="31">
        <f t="shared" si="0"/>
        <v>395.94117647058823</v>
      </c>
      <c r="U9" s="31">
        <f t="shared" si="1"/>
        <v>390</v>
      </c>
      <c r="V9" t="e">
        <f t="shared" si="2"/>
        <v>#N/A</v>
      </c>
      <c r="W9" s="31">
        <f t="shared" si="3"/>
        <v>284</v>
      </c>
      <c r="X9" s="31">
        <f t="shared" si="4"/>
        <v>518</v>
      </c>
      <c r="Y9" s="31">
        <f t="shared" si="5"/>
        <v>234</v>
      </c>
      <c r="Z9">
        <f t="shared" si="6"/>
        <v>74.312908061105176</v>
      </c>
    </row>
    <row r="10" spans="1:26">
      <c r="A10" s="24" t="s">
        <v>23</v>
      </c>
      <c r="B10" s="18">
        <v>160</v>
      </c>
      <c r="C10" s="18">
        <v>174</v>
      </c>
      <c r="D10" s="18">
        <v>162</v>
      </c>
      <c r="E10" s="18">
        <v>143</v>
      </c>
      <c r="F10" s="18">
        <v>135</v>
      </c>
      <c r="G10" s="18">
        <v>142</v>
      </c>
      <c r="H10" s="18">
        <v>155</v>
      </c>
      <c r="I10" s="18">
        <v>134</v>
      </c>
      <c r="J10" s="18">
        <v>180</v>
      </c>
      <c r="K10" s="18">
        <v>186</v>
      </c>
      <c r="L10" s="18">
        <v>216</v>
      </c>
      <c r="M10" s="18">
        <v>243</v>
      </c>
      <c r="N10" s="18">
        <v>287</v>
      </c>
      <c r="O10" s="18">
        <v>278</v>
      </c>
      <c r="P10" s="18">
        <v>256</v>
      </c>
      <c r="Q10" s="18">
        <v>243</v>
      </c>
      <c r="R10" s="18">
        <v>254</v>
      </c>
      <c r="T10" s="31">
        <f t="shared" si="0"/>
        <v>196.94117647058823</v>
      </c>
      <c r="U10" s="31">
        <f t="shared" si="1"/>
        <v>180</v>
      </c>
      <c r="V10">
        <f t="shared" si="2"/>
        <v>243</v>
      </c>
      <c r="W10" s="31">
        <f t="shared" si="3"/>
        <v>134</v>
      </c>
      <c r="X10" s="31">
        <f t="shared" si="4"/>
        <v>287</v>
      </c>
      <c r="Y10" s="31">
        <f t="shared" si="5"/>
        <v>153</v>
      </c>
      <c r="Z10">
        <f t="shared" si="6"/>
        <v>51.469546207939416</v>
      </c>
    </row>
    <row r="11" spans="1:26">
      <c r="A11" s="24" t="s">
        <v>24</v>
      </c>
      <c r="B11" s="18">
        <v>114</v>
      </c>
      <c r="C11" s="18">
        <v>117</v>
      </c>
      <c r="D11" s="18">
        <v>112</v>
      </c>
      <c r="E11" s="18">
        <v>98</v>
      </c>
      <c r="F11" s="18">
        <v>91</v>
      </c>
      <c r="G11" s="18">
        <v>78</v>
      </c>
      <c r="H11" s="18">
        <v>84</v>
      </c>
      <c r="I11" s="18">
        <v>98</v>
      </c>
      <c r="J11" s="18">
        <v>123</v>
      </c>
      <c r="K11" s="18">
        <v>113</v>
      </c>
      <c r="L11" s="18">
        <v>129</v>
      </c>
      <c r="M11" s="18">
        <v>152</v>
      </c>
      <c r="N11" s="18">
        <v>141</v>
      </c>
      <c r="O11" s="18">
        <v>149</v>
      </c>
      <c r="P11" s="18">
        <v>176</v>
      </c>
      <c r="Q11" s="18">
        <v>170</v>
      </c>
      <c r="R11" s="18">
        <v>179</v>
      </c>
      <c r="T11" s="31">
        <f t="shared" si="0"/>
        <v>124.94117647058823</v>
      </c>
      <c r="U11" s="31">
        <f t="shared" si="1"/>
        <v>117</v>
      </c>
      <c r="V11">
        <f t="shared" si="2"/>
        <v>98</v>
      </c>
      <c r="W11" s="31">
        <f t="shared" si="3"/>
        <v>78</v>
      </c>
      <c r="X11" s="31">
        <f t="shared" si="4"/>
        <v>179</v>
      </c>
      <c r="Y11" s="31">
        <f t="shared" si="5"/>
        <v>101</v>
      </c>
      <c r="Z11">
        <f t="shared" si="6"/>
        <v>30.798148508588849</v>
      </c>
    </row>
    <row r="12" spans="1:26">
      <c r="A12" s="24" t="s">
        <v>25</v>
      </c>
      <c r="B12" s="18">
        <v>203</v>
      </c>
      <c r="C12" s="18">
        <v>224</v>
      </c>
      <c r="D12" s="18">
        <v>227</v>
      </c>
      <c r="E12" s="18">
        <v>195</v>
      </c>
      <c r="F12" s="18">
        <v>186</v>
      </c>
      <c r="G12" s="18">
        <v>189</v>
      </c>
      <c r="H12" s="18">
        <v>194</v>
      </c>
      <c r="I12" s="18">
        <v>197</v>
      </c>
      <c r="J12" s="18">
        <v>201</v>
      </c>
      <c r="K12" s="18">
        <v>262</v>
      </c>
      <c r="L12" s="18">
        <v>273</v>
      </c>
      <c r="M12" s="18">
        <v>283</v>
      </c>
      <c r="N12" s="18">
        <v>306</v>
      </c>
      <c r="O12" s="18">
        <v>353</v>
      </c>
      <c r="P12" s="18">
        <v>292</v>
      </c>
      <c r="Q12" s="18">
        <v>276</v>
      </c>
      <c r="R12" s="18">
        <v>330</v>
      </c>
      <c r="T12" s="31">
        <f t="shared" si="0"/>
        <v>246.52941176470588</v>
      </c>
      <c r="U12" s="31">
        <f t="shared" si="1"/>
        <v>227</v>
      </c>
      <c r="V12" t="e">
        <f t="shared" si="2"/>
        <v>#N/A</v>
      </c>
      <c r="W12" s="31">
        <f t="shared" si="3"/>
        <v>186</v>
      </c>
      <c r="X12" s="31">
        <f t="shared" si="4"/>
        <v>353</v>
      </c>
      <c r="Y12" s="31">
        <f t="shared" si="5"/>
        <v>167</v>
      </c>
      <c r="Z12">
        <f t="shared" si="6"/>
        <v>52.437209113891441</v>
      </c>
    </row>
    <row r="13" spans="1:26">
      <c r="A13" s="24" t="s">
        <v>26</v>
      </c>
      <c r="B13" s="18">
        <v>179</v>
      </c>
      <c r="C13" s="18">
        <v>200</v>
      </c>
      <c r="D13" s="18">
        <v>201</v>
      </c>
      <c r="E13" s="18">
        <v>163</v>
      </c>
      <c r="F13" s="18">
        <v>161</v>
      </c>
      <c r="G13" s="18">
        <v>156</v>
      </c>
      <c r="H13" s="18">
        <v>174</v>
      </c>
      <c r="I13" s="18">
        <v>190</v>
      </c>
      <c r="J13" s="18">
        <v>205</v>
      </c>
      <c r="K13" s="18">
        <v>208</v>
      </c>
      <c r="L13" s="18">
        <v>229</v>
      </c>
      <c r="M13" s="18">
        <v>241</v>
      </c>
      <c r="N13" s="18">
        <v>244</v>
      </c>
      <c r="O13" s="18">
        <v>254</v>
      </c>
      <c r="P13" s="18">
        <v>258</v>
      </c>
      <c r="Q13" s="18">
        <v>230</v>
      </c>
      <c r="R13" s="18">
        <v>235</v>
      </c>
      <c r="T13" s="31">
        <f t="shared" si="0"/>
        <v>207.52941176470588</v>
      </c>
      <c r="U13" s="31">
        <f t="shared" si="1"/>
        <v>205</v>
      </c>
      <c r="V13" t="e">
        <f t="shared" si="2"/>
        <v>#N/A</v>
      </c>
      <c r="W13" s="31">
        <f t="shared" si="3"/>
        <v>156</v>
      </c>
      <c r="X13" s="31">
        <f t="shared" si="4"/>
        <v>258</v>
      </c>
      <c r="Y13" s="31">
        <f t="shared" si="5"/>
        <v>102</v>
      </c>
      <c r="Z13">
        <f t="shared" si="6"/>
        <v>32.568692377548579</v>
      </c>
    </row>
    <row r="14" spans="1:26">
      <c r="A14" s="24" t="s">
        <v>27</v>
      </c>
      <c r="B14" s="18">
        <v>14</v>
      </c>
      <c r="C14" s="18">
        <v>20</v>
      </c>
      <c r="D14" s="18">
        <v>18</v>
      </c>
      <c r="E14" s="18">
        <v>19</v>
      </c>
      <c r="F14" s="18">
        <v>17</v>
      </c>
      <c r="G14" s="18">
        <v>20</v>
      </c>
      <c r="H14" s="18">
        <v>21</v>
      </c>
      <c r="I14" s="18">
        <v>21</v>
      </c>
      <c r="J14" s="18">
        <v>15</v>
      </c>
      <c r="K14" s="18">
        <v>20</v>
      </c>
      <c r="L14" s="18">
        <v>20</v>
      </c>
      <c r="M14" s="18">
        <v>19</v>
      </c>
      <c r="N14" s="18">
        <v>21</v>
      </c>
      <c r="O14" s="18">
        <v>23</v>
      </c>
      <c r="P14" s="18">
        <v>26</v>
      </c>
      <c r="Q14" s="18">
        <v>30</v>
      </c>
      <c r="R14" s="18">
        <v>30</v>
      </c>
      <c r="T14" s="31">
        <f t="shared" ref="T14:T15" si="7">AVERAGE(B14:S14)</f>
        <v>20.823529411764707</v>
      </c>
      <c r="U14" s="31">
        <f t="shared" ref="U14:U15" si="8">MEDIAN(B14:S14)</f>
        <v>20</v>
      </c>
      <c r="V14">
        <f t="shared" ref="V14:V15" si="9">_xlfn.MODE.SNGL(B14:S14)</f>
        <v>20</v>
      </c>
      <c r="W14" s="31">
        <f t="shared" ref="W14:W15" si="10">MIN(B14:S14)</f>
        <v>14</v>
      </c>
      <c r="X14" s="31">
        <f t="shared" ref="X14:X15" si="11">MAX(B14:S14)</f>
        <v>30</v>
      </c>
      <c r="Y14" s="31">
        <f t="shared" ref="Y14:Y15" si="12">X14-W14</f>
        <v>16</v>
      </c>
      <c r="Z14">
        <f t="shared" ref="Z14:Z15" si="13">_xlfn.STDEV.P(B14:S14)</f>
        <v>4.2872628607737875</v>
      </c>
    </row>
    <row r="15" spans="1:26">
      <c r="A15" s="24" t="s">
        <v>28</v>
      </c>
      <c r="B15" s="18">
        <v>10</v>
      </c>
      <c r="C15" s="18">
        <v>10</v>
      </c>
      <c r="D15" s="18">
        <v>14</v>
      </c>
      <c r="E15" s="18">
        <v>8</v>
      </c>
      <c r="F15" s="18">
        <v>7</v>
      </c>
      <c r="G15" s="18">
        <v>6</v>
      </c>
      <c r="H15" s="18">
        <v>8</v>
      </c>
      <c r="I15" s="18">
        <v>9</v>
      </c>
      <c r="J15" s="18">
        <v>8</v>
      </c>
      <c r="K15" s="18">
        <v>10</v>
      </c>
      <c r="L15" s="18">
        <v>13</v>
      </c>
      <c r="M15" s="18">
        <v>19</v>
      </c>
      <c r="N15" s="18">
        <v>20</v>
      </c>
      <c r="O15" s="18">
        <v>20</v>
      </c>
      <c r="P15" s="18">
        <v>20</v>
      </c>
      <c r="Q15" s="18">
        <v>16</v>
      </c>
      <c r="R15" s="18">
        <v>23</v>
      </c>
      <c r="T15" s="31">
        <f t="shared" si="7"/>
        <v>13</v>
      </c>
      <c r="U15" s="31">
        <f t="shared" si="8"/>
        <v>10</v>
      </c>
      <c r="V15">
        <f t="shared" si="9"/>
        <v>10</v>
      </c>
      <c r="W15" s="31">
        <f t="shared" si="10"/>
        <v>6</v>
      </c>
      <c r="X15" s="31">
        <f t="shared" si="11"/>
        <v>23</v>
      </c>
      <c r="Y15" s="31">
        <f t="shared" si="12"/>
        <v>17</v>
      </c>
      <c r="Z15">
        <f t="shared" si="13"/>
        <v>5.4015248391759982</v>
      </c>
    </row>
    <row r="16" spans="1:26">
      <c r="A16" s="28" t="s">
        <v>2</v>
      </c>
      <c r="B16" s="21">
        <v>277280</v>
      </c>
      <c r="C16" s="21">
        <v>279356</v>
      </c>
      <c r="D16" s="21">
        <v>264679</v>
      </c>
      <c r="E16" s="21">
        <v>254270</v>
      </c>
      <c r="F16" s="21">
        <v>253121</v>
      </c>
      <c r="G16" s="21">
        <v>247105</v>
      </c>
      <c r="H16" s="21">
        <v>251747</v>
      </c>
      <c r="I16" s="21">
        <v>260404</v>
      </c>
      <c r="J16" s="21">
        <v>273775</v>
      </c>
      <c r="K16" s="21">
        <v>296093</v>
      </c>
      <c r="L16" s="21">
        <v>314590</v>
      </c>
      <c r="M16" s="21">
        <v>325736</v>
      </c>
      <c r="N16" s="21">
        <v>335731</v>
      </c>
      <c r="O16" s="21">
        <v>342456</v>
      </c>
      <c r="P16" s="21">
        <v>353365</v>
      </c>
      <c r="Q16" s="21">
        <v>374332</v>
      </c>
      <c r="R16" s="23">
        <v>364514</v>
      </c>
    </row>
    <row r="17" spans="1:18">
      <c r="A17" s="24"/>
      <c r="B17" s="20"/>
      <c r="C17" s="18"/>
      <c r="D17" s="18"/>
      <c r="E17" s="18"/>
      <c r="F17" s="18"/>
      <c r="G17" s="18"/>
      <c r="H17" s="18"/>
      <c r="I17" s="18"/>
      <c r="J17" s="18"/>
      <c r="K17" s="18"/>
      <c r="L17" s="18"/>
      <c r="M17" s="18"/>
      <c r="N17" s="18"/>
      <c r="O17" s="18"/>
      <c r="P17" s="18"/>
      <c r="Q17" s="18"/>
      <c r="R17" s="18"/>
    </row>
    <row r="19" spans="1:18" ht="15" thickBot="1"/>
    <row r="20" spans="1:18">
      <c r="A20" s="44"/>
      <c r="B20" s="33"/>
      <c r="C20" s="33"/>
      <c r="D20" s="33"/>
      <c r="E20" s="33"/>
      <c r="F20" s="33"/>
      <c r="G20" s="33"/>
      <c r="H20" s="33"/>
      <c r="I20" s="33"/>
      <c r="J20" s="33"/>
      <c r="K20" s="33"/>
      <c r="L20" s="33"/>
      <c r="M20" s="33"/>
      <c r="N20" s="33"/>
      <c r="O20" s="34"/>
    </row>
    <row r="21" spans="1:18">
      <c r="A21" s="37"/>
      <c r="B21" s="43" t="s">
        <v>101</v>
      </c>
      <c r="O21" s="36"/>
    </row>
    <row r="22" spans="1:18">
      <c r="A22" s="45" t="s">
        <v>89</v>
      </c>
      <c r="B22" t="s">
        <v>110</v>
      </c>
      <c r="O22" s="36"/>
    </row>
    <row r="23" spans="1:18">
      <c r="A23" s="46" t="s">
        <v>17</v>
      </c>
      <c r="B23">
        <v>105358</v>
      </c>
      <c r="O23" s="36"/>
    </row>
    <row r="24" spans="1:18">
      <c r="A24" s="47" t="s">
        <v>18</v>
      </c>
      <c r="B24">
        <v>14719</v>
      </c>
      <c r="O24" s="36"/>
    </row>
    <row r="25" spans="1:18">
      <c r="A25" s="47" t="s">
        <v>19</v>
      </c>
      <c r="B25">
        <v>11192</v>
      </c>
      <c r="O25" s="36"/>
    </row>
    <row r="26" spans="1:18">
      <c r="A26" s="47" t="s">
        <v>20</v>
      </c>
      <c r="B26" s="31">
        <v>1679</v>
      </c>
      <c r="O26" s="36"/>
    </row>
    <row r="27" spans="1:18">
      <c r="A27" s="47" t="s">
        <v>21</v>
      </c>
      <c r="B27" s="31">
        <v>837</v>
      </c>
      <c r="O27" s="36"/>
    </row>
    <row r="28" spans="1:18">
      <c r="A28" s="47" t="s">
        <v>22</v>
      </c>
      <c r="B28" s="31">
        <v>234</v>
      </c>
      <c r="O28" s="36"/>
    </row>
    <row r="29" spans="1:18">
      <c r="A29" s="47" t="s">
        <v>23</v>
      </c>
      <c r="B29" s="31">
        <v>153</v>
      </c>
      <c r="O29" s="36"/>
    </row>
    <row r="30" spans="1:18">
      <c r="A30" s="47" t="s">
        <v>24</v>
      </c>
      <c r="B30" s="31">
        <v>101</v>
      </c>
      <c r="O30" s="36"/>
    </row>
    <row r="31" spans="1:18">
      <c r="A31" s="47" t="s">
        <v>25</v>
      </c>
      <c r="B31" s="31">
        <v>167</v>
      </c>
      <c r="O31" s="36"/>
    </row>
    <row r="32" spans="1:18">
      <c r="A32" s="47" t="s">
        <v>26</v>
      </c>
      <c r="B32" s="31">
        <v>102</v>
      </c>
      <c r="O32" s="36"/>
    </row>
    <row r="33" spans="1:15">
      <c r="A33" s="47" t="s">
        <v>27</v>
      </c>
      <c r="B33" s="31">
        <v>16</v>
      </c>
      <c r="O33" s="36"/>
    </row>
    <row r="34" spans="1:15">
      <c r="A34" s="47" t="s">
        <v>28</v>
      </c>
      <c r="B34" s="31">
        <v>17</v>
      </c>
      <c r="O34" s="36"/>
    </row>
    <row r="35" spans="1:15">
      <c r="A35" s="37"/>
      <c r="O35" s="36"/>
    </row>
    <row r="36" spans="1:15" ht="232" customHeight="1">
      <c r="A36" s="48" t="s">
        <v>114</v>
      </c>
      <c r="B36" s="49"/>
      <c r="C36" s="31"/>
      <c r="O36" s="36"/>
    </row>
    <row r="37" spans="1:15" ht="14.5" customHeight="1">
      <c r="A37" s="48"/>
      <c r="B37" s="49"/>
      <c r="C37" s="31"/>
      <c r="O37" s="36"/>
    </row>
    <row r="38" spans="1:15" ht="14.5" customHeight="1">
      <c r="A38" s="48"/>
      <c r="B38" s="49"/>
      <c r="C38" s="31"/>
      <c r="O38" s="36"/>
    </row>
    <row r="39" spans="1:15" ht="14.5" customHeight="1">
      <c r="A39" s="48"/>
      <c r="B39" s="49"/>
      <c r="O39" s="36"/>
    </row>
    <row r="40" spans="1:15" ht="14.5" customHeight="1">
      <c r="A40" s="48"/>
      <c r="B40" s="49"/>
      <c r="O40" s="36"/>
    </row>
    <row r="41" spans="1:15" ht="14.5" customHeight="1">
      <c r="A41" s="48"/>
      <c r="B41" s="49"/>
      <c r="O41" s="36"/>
    </row>
    <row r="42" spans="1:15" ht="14.5" customHeight="1">
      <c r="A42" s="48"/>
      <c r="B42" s="49"/>
      <c r="O42" s="36"/>
    </row>
    <row r="43" spans="1:15" ht="14.5" customHeight="1">
      <c r="A43" s="48"/>
      <c r="B43" s="49"/>
      <c r="O43" s="36"/>
    </row>
    <row r="44" spans="1:15" ht="14.5" customHeight="1">
      <c r="A44" s="48"/>
      <c r="B44" s="49"/>
      <c r="O44" s="36"/>
    </row>
    <row r="45" spans="1:15" ht="14.5" customHeight="1">
      <c r="A45" s="48"/>
      <c r="B45" s="49"/>
      <c r="O45" s="36"/>
    </row>
    <row r="46" spans="1:15" ht="14.5" customHeight="1">
      <c r="A46" s="48"/>
      <c r="B46" s="49"/>
      <c r="O46" s="36"/>
    </row>
    <row r="47" spans="1:15" ht="14.5" customHeight="1">
      <c r="A47" s="48"/>
      <c r="B47" s="49"/>
      <c r="O47" s="36"/>
    </row>
    <row r="48" spans="1:15" ht="14.5" customHeight="1">
      <c r="A48" s="48"/>
      <c r="B48" s="49"/>
      <c r="O48" s="36"/>
    </row>
    <row r="49" spans="1:15" ht="15" thickBot="1">
      <c r="A49" s="38"/>
      <c r="B49" s="39"/>
      <c r="C49" s="39"/>
      <c r="D49" s="39"/>
      <c r="E49" s="39"/>
      <c r="F49" s="39"/>
      <c r="G49" s="39"/>
      <c r="H49" s="39"/>
      <c r="I49" s="39"/>
      <c r="J49" s="39"/>
      <c r="K49" s="39"/>
      <c r="L49" s="39"/>
      <c r="M49" s="39"/>
      <c r="N49" s="39"/>
      <c r="O49" s="40"/>
    </row>
  </sheetData>
  <phoneticPr fontId="33" type="noConversion"/>
  <pageMargins left="0.7" right="0.7" top="0.75" bottom="0.75" header="0.3" footer="0.3"/>
  <pageSetup paperSize="9" orientation="portrait" horizontalDpi="1200" verticalDpi="1200"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97A326-E008-416A-AF2D-E617052E0220}">
  <ds:schemaRefs>
    <ds:schemaRef ds:uri="http://schemas.microsoft.com/office/2006/metadata/properties"/>
    <ds:schemaRef ds:uri="http://schemas.microsoft.com/office/infopath/2007/PartnerControls"/>
    <ds:schemaRef ds:uri="63b866ec-3dff-4cd9-972e-66243271eb0b"/>
    <ds:schemaRef ds:uri="http://schemas.microsoft.com/sharepoint/v4"/>
    <ds:schemaRef ds:uri="d311cd43-62b0-4d49-a282-15a318030d26"/>
    <ds:schemaRef ds:uri="1e572c8d-6813-4013-8a4a-be491ac59459"/>
    <ds:schemaRef ds:uri="96a98433-1569-4222-be80-afd48d89a184"/>
  </ds:schemaRefs>
</ds:datastoreItem>
</file>

<file path=customXml/itemProps2.xml><?xml version="1.0" encoding="utf-8"?>
<ds:datastoreItem xmlns:ds="http://schemas.openxmlformats.org/officeDocument/2006/customXml" ds:itemID="{0B05B952-053F-4824-A0EB-A1E3CE24D74A}">
  <ds:schemaRefs>
    <ds:schemaRef ds:uri="http://schemas.microsoft.com/office/2006/metadata/longProperties"/>
  </ds:schemaRefs>
</ds:datastoreItem>
</file>

<file path=customXml/itemProps3.xml><?xml version="1.0" encoding="utf-8"?>
<ds:datastoreItem xmlns:ds="http://schemas.openxmlformats.org/officeDocument/2006/customXml" ds:itemID="{AAC00279-D85E-4610-83DE-C87A328316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54E46F-ACDA-47CF-95BF-CBDEE2E92163}">
  <ds:schemaRefs>
    <ds:schemaRef ds:uri="http://schemas.microsoft.com/sharepoint/v3/contenttype/forms"/>
  </ds:schemaRefs>
</ds:datastoreItem>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Public Sector Value</vt:lpstr>
      <vt:lpstr>Private Sector Value</vt:lpstr>
      <vt:lpstr>Firm Size</vt:lpstr>
      <vt:lpstr>No. of Firms - Turnover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2024-11-21T07:35:49Z</dcterms:created>
  <dcterms:modified xsi:type="dcterms:W3CDTF">2025-12-11T15:00:34Z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