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Financial Management\Exercises and  activities\"/>
    </mc:Choice>
  </mc:AlternateContent>
  <xr:revisionPtr revIDLastSave="0" documentId="13_ncr:1_{4AD32949-FDCA-425E-89AA-F9921128DFFE}" xr6:coauthVersionLast="45" xr6:coauthVersionMax="45" xr10:uidLastSave="{00000000-0000-0000-0000-000000000000}"/>
  <bookViews>
    <workbookView xWindow="0" yWindow="450" windowWidth="28800" windowHeight="14235" xr2:uid="{4CD68529-CB48-4B5F-840C-65A2FFF9DD4A}"/>
  </bookViews>
  <sheets>
    <sheet name="Northern Travel plc" sheetId="2" r:id="rId1"/>
    <sheet name="Practise" sheetId="3" r:id="rId2"/>
    <sheet name="Sheet4" sheetId="4" r:id="rId3"/>
    <sheet name="Sheet5" sheetId="5" r:id="rId4"/>
    <sheet name="Sheet6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3" l="1"/>
  <c r="I32" i="3"/>
  <c r="C28" i="3"/>
  <c r="C27" i="3"/>
  <c r="I23" i="3"/>
  <c r="I21" i="3"/>
  <c r="I16" i="3"/>
  <c r="I10" i="3"/>
  <c r="I11" i="3" s="1"/>
  <c r="C7" i="3"/>
  <c r="C9" i="3" s="1"/>
  <c r="C11" i="3" s="1"/>
  <c r="C13" i="3" s="1"/>
  <c r="C15" i="3" s="1"/>
  <c r="B25" i="2"/>
  <c r="D25" i="2" s="1"/>
  <c r="C25" i="2"/>
  <c r="C26" i="2"/>
  <c r="B26" i="2"/>
  <c r="C18" i="2"/>
  <c r="B18" i="2"/>
  <c r="I24" i="3" l="1"/>
  <c r="C20" i="3"/>
  <c r="D26" i="2"/>
  <c r="I30" i="2"/>
  <c r="H30" i="2"/>
  <c r="I19" i="2"/>
  <c r="I21" i="2" s="1"/>
  <c r="I22" i="2" s="1"/>
  <c r="H19" i="2"/>
  <c r="H21" i="2" s="1"/>
  <c r="H22" i="2" s="1"/>
  <c r="I14" i="2"/>
  <c r="H14" i="2"/>
  <c r="I9" i="2"/>
  <c r="H9" i="2"/>
  <c r="I8" i="2"/>
  <c r="H8" i="2"/>
  <c r="C9" i="2"/>
  <c r="C11" i="2" s="1"/>
  <c r="C13" i="2" s="1"/>
  <c r="C7" i="2"/>
  <c r="C5" i="2"/>
  <c r="B5" i="2"/>
  <c r="B7" i="2" s="1"/>
  <c r="B9" i="2" s="1"/>
  <c r="B11" i="2" s="1"/>
  <c r="B13" i="2" s="1"/>
</calcChain>
</file>

<file path=xl/sharedStrings.xml><?xml version="1.0" encoding="utf-8"?>
<sst xmlns="http://schemas.openxmlformats.org/spreadsheetml/2006/main" count="91" uniqueCount="44">
  <si>
    <t>Summarised Statement of Financial Position</t>
  </si>
  <si>
    <t>Non-current assets</t>
  </si>
  <si>
    <t>Current assets:</t>
  </si>
  <si>
    <t>Bank loan</t>
  </si>
  <si>
    <t>Inventories</t>
  </si>
  <si>
    <t>Trade and other receivables</t>
  </si>
  <si>
    <t>Bank and cash</t>
  </si>
  <si>
    <t>Total liabilities</t>
  </si>
  <si>
    <t>Net assets</t>
  </si>
  <si>
    <t>Total assets</t>
  </si>
  <si>
    <t>Current liabilities:</t>
  </si>
  <si>
    <t>Trade and other payables</t>
  </si>
  <si>
    <t>300,000 50p ordinary shares</t>
  </si>
  <si>
    <t>Bank overdraft</t>
  </si>
  <si>
    <t>Share premium</t>
  </si>
  <si>
    <t>Revaluation reserve</t>
  </si>
  <si>
    <t>Accumulated profits</t>
  </si>
  <si>
    <t>Total equity</t>
  </si>
  <si>
    <t>Sales revenue (80% credit 20% cash)</t>
  </si>
  <si>
    <t>Cost of sales</t>
  </si>
  <si>
    <t>Grossprofit</t>
  </si>
  <si>
    <t>Operating costs</t>
  </si>
  <si>
    <t>Other income</t>
  </si>
  <si>
    <t>Finance costs</t>
  </si>
  <si>
    <t>Profit before taxation</t>
  </si>
  <si>
    <t>Taxation</t>
  </si>
  <si>
    <t>Other information</t>
  </si>
  <si>
    <t>Average share proce</t>
  </si>
  <si>
    <t>Dividends</t>
  </si>
  <si>
    <t>Operating profit</t>
  </si>
  <si>
    <t>Profit for year</t>
  </si>
  <si>
    <t>Summarised Income Statement</t>
  </si>
  <si>
    <t>Non-current liabilities</t>
  </si>
  <si>
    <t>10% debentures</t>
  </si>
  <si>
    <t>Capital and reserves:</t>
  </si>
  <si>
    <t>Issued share capital</t>
  </si>
  <si>
    <t>Difference</t>
  </si>
  <si>
    <t>Performance</t>
  </si>
  <si>
    <t>ROCE</t>
  </si>
  <si>
    <t>Ratios</t>
  </si>
  <si>
    <t>Capital employed</t>
  </si>
  <si>
    <t>Asset turnover</t>
  </si>
  <si>
    <t>Gross profit %</t>
  </si>
  <si>
    <t>Practise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</si>
</sst>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/>
    <xf numFmtId="3" fontId="0" fillId="0" borderId="2" xfId="0" applyNumberFormat="1" applyBorder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3" fontId="1" fillId="0" borderId="2" xfId="0" applyNumberFormat="1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BC9C-1C17-4E80-AE42-D26C30595EBD}">
  <dimension ref="A1:N31"/>
  <sheetViews>
    <sheetView tabSelected="1" zoomScale="96" zoomScaleNormal="96" workbookViewId="0">
      <selection activeCell="M15" sqref="M15"/>
    </sheetView>
  </sheetViews>
  <sheetFormatPr defaultRowHeight="15.75" x14ac:dyDescent="0.25"/>
  <cols>
    <col min="1" max="1" width="31.25" customWidth="1"/>
    <col min="4" max="4" width="11.625" customWidth="1"/>
    <col min="5" max="5" width="11" customWidth="1"/>
    <col min="6" max="6" width="3.25" customWidth="1"/>
    <col min="7" max="7" width="25.625" customWidth="1"/>
    <col min="10" max="10" width="23.25" customWidth="1"/>
    <col min="11" max="11" width="14.5" bestFit="1" customWidth="1"/>
    <col min="12" max="12" width="13.5" customWidth="1"/>
    <col min="14" max="14" width="16.25" customWidth="1"/>
  </cols>
  <sheetData>
    <row r="1" spans="1:14" x14ac:dyDescent="0.25">
      <c r="A1" s="10" t="s">
        <v>31</v>
      </c>
      <c r="B1" s="10"/>
      <c r="C1" s="10"/>
      <c r="D1" s="10"/>
      <c r="E1" s="10"/>
      <c r="G1" s="10" t="s">
        <v>0</v>
      </c>
      <c r="H1" s="10"/>
      <c r="I1" s="10"/>
      <c r="J1" s="10"/>
      <c r="K1" s="10"/>
      <c r="L1" s="10"/>
    </row>
    <row r="2" spans="1:14" x14ac:dyDescent="0.25">
      <c r="B2" s="2">
        <v>2019</v>
      </c>
      <c r="C2" s="2">
        <v>2018</v>
      </c>
      <c r="D2" t="s">
        <v>36</v>
      </c>
      <c r="E2" t="s">
        <v>37</v>
      </c>
      <c r="H2">
        <v>2019</v>
      </c>
      <c r="I2">
        <v>2018</v>
      </c>
    </row>
    <row r="3" spans="1:14" x14ac:dyDescent="0.25">
      <c r="A3" t="s">
        <v>18</v>
      </c>
      <c r="B3" s="1">
        <v>300000</v>
      </c>
      <c r="C3" s="1">
        <v>250000</v>
      </c>
      <c r="D3" s="1"/>
      <c r="E3" s="6"/>
      <c r="G3" t="s">
        <v>1</v>
      </c>
      <c r="H3" s="3">
        <v>612727</v>
      </c>
      <c r="I3" s="3">
        <v>528500</v>
      </c>
      <c r="K3" s="1"/>
      <c r="L3" s="6"/>
    </row>
    <row r="4" spans="1:14" x14ac:dyDescent="0.25">
      <c r="A4" t="s">
        <v>19</v>
      </c>
      <c r="B4" s="3">
        <v>204000</v>
      </c>
      <c r="C4" s="3">
        <v>175000</v>
      </c>
      <c r="D4" s="1"/>
      <c r="E4" s="6"/>
      <c r="G4" t="s">
        <v>2</v>
      </c>
      <c r="H4" s="1"/>
      <c r="I4" s="1"/>
      <c r="K4" s="1"/>
      <c r="L4" s="6"/>
      <c r="M4" s="1"/>
      <c r="N4" s="1"/>
    </row>
    <row r="5" spans="1:14" x14ac:dyDescent="0.25">
      <c r="A5" t="s">
        <v>20</v>
      </c>
      <c r="B5" s="1">
        <f>B3-B4</f>
        <v>96000</v>
      </c>
      <c r="C5" s="1">
        <f>C3-C4</f>
        <v>75000</v>
      </c>
      <c r="D5" s="1"/>
      <c r="E5" s="6"/>
      <c r="G5" t="s">
        <v>4</v>
      </c>
      <c r="H5" s="1">
        <v>32000</v>
      </c>
      <c r="I5" s="1">
        <v>18000</v>
      </c>
      <c r="K5" s="1"/>
      <c r="L5" s="6"/>
      <c r="M5" s="1"/>
      <c r="N5" s="1"/>
    </row>
    <row r="6" spans="1:14" x14ac:dyDescent="0.25">
      <c r="A6" t="s">
        <v>21</v>
      </c>
      <c r="B6" s="3">
        <v>67450</v>
      </c>
      <c r="C6" s="3">
        <v>38500</v>
      </c>
      <c r="D6" s="1"/>
      <c r="E6" s="6"/>
      <c r="G6" t="s">
        <v>5</v>
      </c>
      <c r="H6" s="1">
        <v>25000</v>
      </c>
      <c r="I6" s="1">
        <v>20000</v>
      </c>
      <c r="K6" s="1"/>
      <c r="L6" s="6"/>
      <c r="M6" s="1"/>
      <c r="N6" s="1"/>
    </row>
    <row r="7" spans="1:14" x14ac:dyDescent="0.25">
      <c r="A7" t="s">
        <v>29</v>
      </c>
      <c r="B7" s="1">
        <f>B5-B6</f>
        <v>28550</v>
      </c>
      <c r="C7" s="1">
        <f>C5-C6</f>
        <v>36500</v>
      </c>
      <c r="D7" s="1"/>
      <c r="E7" s="6"/>
      <c r="G7" t="s">
        <v>6</v>
      </c>
      <c r="H7" s="3">
        <v>3000</v>
      </c>
      <c r="I7" s="3">
        <v>27000</v>
      </c>
      <c r="K7" s="1"/>
      <c r="L7" s="6"/>
      <c r="M7" s="1"/>
      <c r="N7" s="1"/>
    </row>
    <row r="8" spans="1:14" x14ac:dyDescent="0.25">
      <c r="A8" t="s">
        <v>22</v>
      </c>
      <c r="B8" s="3">
        <v>3450</v>
      </c>
      <c r="C8" s="3">
        <v>3500</v>
      </c>
      <c r="D8" s="1"/>
      <c r="E8" s="6"/>
      <c r="H8" s="4">
        <f>SUM(H5:H7)</f>
        <v>60000</v>
      </c>
      <c r="I8" s="4">
        <f>SUM(I5:I7)</f>
        <v>65000</v>
      </c>
      <c r="K8" s="1"/>
      <c r="L8" s="6"/>
      <c r="M8" s="1"/>
      <c r="N8" s="1"/>
    </row>
    <row r="9" spans="1:14" x14ac:dyDescent="0.25">
      <c r="B9" s="1">
        <f>B7+B8</f>
        <v>32000</v>
      </c>
      <c r="C9" s="1">
        <f>C7+C8</f>
        <v>40000</v>
      </c>
      <c r="D9" s="1"/>
      <c r="E9" s="6"/>
      <c r="G9" t="s">
        <v>9</v>
      </c>
      <c r="H9" s="1">
        <f>H3+H8</f>
        <v>672727</v>
      </c>
      <c r="I9" s="1">
        <f>I3+I8</f>
        <v>593500</v>
      </c>
      <c r="K9" s="1"/>
      <c r="L9" s="6"/>
      <c r="M9" s="1"/>
      <c r="N9" s="1"/>
    </row>
    <row r="10" spans="1:14" x14ac:dyDescent="0.25">
      <c r="A10" t="s">
        <v>23</v>
      </c>
      <c r="B10" s="3">
        <v>15000</v>
      </c>
      <c r="C10" s="3">
        <v>10000</v>
      </c>
      <c r="D10" s="1"/>
      <c r="E10" s="6"/>
      <c r="H10" s="1"/>
      <c r="I10" s="1"/>
      <c r="K10" s="1"/>
      <c r="L10" s="6"/>
      <c r="M10" s="1"/>
      <c r="N10" s="1"/>
    </row>
    <row r="11" spans="1:14" x14ac:dyDescent="0.25">
      <c r="A11" t="s">
        <v>24</v>
      </c>
      <c r="B11" s="1">
        <f>B9-B10</f>
        <v>17000</v>
      </c>
      <c r="C11" s="1">
        <f>C9-C10</f>
        <v>30000</v>
      </c>
      <c r="D11" s="1"/>
      <c r="E11" s="6"/>
      <c r="G11" t="s">
        <v>10</v>
      </c>
      <c r="H11" s="1"/>
      <c r="I11" s="1"/>
      <c r="K11" s="1"/>
      <c r="L11" s="6"/>
      <c r="M11" s="1"/>
      <c r="N11" s="1"/>
    </row>
    <row r="12" spans="1:14" x14ac:dyDescent="0.25">
      <c r="A12" t="s">
        <v>25</v>
      </c>
      <c r="B12" s="3">
        <v>5000</v>
      </c>
      <c r="C12" s="3">
        <v>6000</v>
      </c>
      <c r="D12" s="1"/>
      <c r="E12" s="6"/>
      <c r="G12" t="s">
        <v>11</v>
      </c>
      <c r="H12" s="1">
        <v>40000</v>
      </c>
      <c r="I12" s="1">
        <v>31500</v>
      </c>
      <c r="K12" s="1"/>
      <c r="L12" s="6"/>
      <c r="M12" s="1"/>
      <c r="N12" s="1"/>
    </row>
    <row r="13" spans="1:14" x14ac:dyDescent="0.25">
      <c r="A13" t="s">
        <v>30</v>
      </c>
      <c r="B13" s="1">
        <f>B11-B12</f>
        <v>12000</v>
      </c>
      <c r="C13" s="1">
        <f>C11-C12</f>
        <v>24000</v>
      </c>
      <c r="D13" s="1"/>
      <c r="E13" s="6"/>
      <c r="G13" t="s">
        <v>13</v>
      </c>
      <c r="H13" s="3">
        <v>0</v>
      </c>
      <c r="I13" s="3">
        <v>0</v>
      </c>
      <c r="K13" s="1"/>
      <c r="L13" s="6"/>
      <c r="M13" s="1"/>
      <c r="N13" s="1"/>
    </row>
    <row r="14" spans="1:14" x14ac:dyDescent="0.25">
      <c r="B14" s="1"/>
      <c r="C14" s="1"/>
      <c r="D14" s="1"/>
      <c r="E14" s="6"/>
      <c r="H14" s="4">
        <f>H12+H13</f>
        <v>40000</v>
      </c>
      <c r="I14" s="4">
        <f>I12+I13</f>
        <v>31500</v>
      </c>
      <c r="K14" s="1"/>
      <c r="L14" s="6"/>
      <c r="M14" s="1"/>
      <c r="N14" s="1"/>
    </row>
    <row r="15" spans="1:14" x14ac:dyDescent="0.25">
      <c r="A15" t="s">
        <v>26</v>
      </c>
      <c r="B15" s="1"/>
      <c r="C15" s="1"/>
      <c r="D15" s="1"/>
      <c r="E15" s="6"/>
      <c r="H15" s="1"/>
      <c r="I15" s="1"/>
      <c r="K15" s="1"/>
      <c r="L15" s="6"/>
      <c r="M15" s="1"/>
      <c r="N15" s="1"/>
    </row>
    <row r="16" spans="1:14" x14ac:dyDescent="0.25">
      <c r="A16" t="s">
        <v>27</v>
      </c>
      <c r="B16" s="1">
        <v>162</v>
      </c>
      <c r="C16" s="1">
        <v>144</v>
      </c>
      <c r="D16" s="1"/>
      <c r="E16" s="6"/>
      <c r="G16" t="s">
        <v>32</v>
      </c>
      <c r="K16" s="1"/>
      <c r="L16" s="6"/>
      <c r="M16" s="1"/>
      <c r="N16" s="1"/>
    </row>
    <row r="17" spans="1:14" x14ac:dyDescent="0.25">
      <c r="A17" t="s">
        <v>28</v>
      </c>
      <c r="B17" s="1">
        <v>0</v>
      </c>
      <c r="C17" s="1">
        <v>12000</v>
      </c>
      <c r="D17" s="1"/>
      <c r="E17" s="6"/>
      <c r="G17" t="s">
        <v>3</v>
      </c>
      <c r="H17" s="1">
        <v>100000</v>
      </c>
      <c r="I17" s="1">
        <v>80000</v>
      </c>
      <c r="K17" s="1"/>
      <c r="L17" s="6"/>
      <c r="M17" s="1"/>
      <c r="N17" s="1"/>
    </row>
    <row r="18" spans="1:14" x14ac:dyDescent="0.25">
      <c r="A18" t="s">
        <v>40</v>
      </c>
      <c r="B18" s="1">
        <f>H9-H14</f>
        <v>632727</v>
      </c>
      <c r="C18" s="1">
        <f>I9-I14</f>
        <v>562000</v>
      </c>
      <c r="D18" s="1"/>
      <c r="G18" t="s">
        <v>33</v>
      </c>
      <c r="H18" s="3">
        <v>50000</v>
      </c>
      <c r="I18" s="3">
        <v>20000</v>
      </c>
      <c r="K18" s="1"/>
      <c r="L18" s="6"/>
      <c r="M18" s="1"/>
      <c r="N18" s="1"/>
    </row>
    <row r="19" spans="1:14" x14ac:dyDescent="0.25">
      <c r="B19" s="1"/>
      <c r="C19" s="1"/>
      <c r="D19" s="1"/>
      <c r="H19" s="1">
        <f>H17+H18</f>
        <v>150000</v>
      </c>
      <c r="I19" s="1">
        <f>I17+I18</f>
        <v>100000</v>
      </c>
      <c r="K19" s="1"/>
      <c r="L19" s="6"/>
      <c r="M19" s="1"/>
      <c r="N19" s="1"/>
    </row>
    <row r="20" spans="1:14" x14ac:dyDescent="0.25">
      <c r="C20" s="1"/>
      <c r="H20" s="1"/>
      <c r="I20" s="1"/>
      <c r="K20" s="1"/>
      <c r="L20" s="6"/>
    </row>
    <row r="21" spans="1:14" x14ac:dyDescent="0.25">
      <c r="C21" s="1"/>
      <c r="E21" s="1"/>
      <c r="G21" t="s">
        <v>7</v>
      </c>
      <c r="H21" s="3">
        <f>H19+H14</f>
        <v>190000</v>
      </c>
      <c r="I21" s="3">
        <f>I19+I14</f>
        <v>131500</v>
      </c>
      <c r="K21" s="1"/>
      <c r="L21" s="6"/>
    </row>
    <row r="22" spans="1:14" x14ac:dyDescent="0.25">
      <c r="G22" t="s">
        <v>8</v>
      </c>
      <c r="H22" s="9">
        <f>H9-H21</f>
        <v>482727</v>
      </c>
      <c r="I22" s="9">
        <f>I9-I21</f>
        <v>462000</v>
      </c>
      <c r="K22" s="1"/>
      <c r="L22" s="6"/>
    </row>
    <row r="23" spans="1:14" x14ac:dyDescent="0.25">
      <c r="B23" s="5">
        <v>2019</v>
      </c>
      <c r="C23" s="5">
        <v>2018</v>
      </c>
      <c r="D23" s="1" t="s">
        <v>36</v>
      </c>
      <c r="E23" s="1" t="s">
        <v>37</v>
      </c>
      <c r="H23" s="1"/>
      <c r="I23" s="1"/>
      <c r="K23" s="1"/>
      <c r="L23" s="6"/>
    </row>
    <row r="24" spans="1:14" x14ac:dyDescent="0.25">
      <c r="A24" t="s">
        <v>39</v>
      </c>
      <c r="B24" s="1"/>
      <c r="C24" s="1"/>
      <c r="D24" s="1"/>
      <c r="E24" s="1"/>
      <c r="G24" t="s">
        <v>34</v>
      </c>
      <c r="H24" s="1"/>
      <c r="I24" s="1"/>
      <c r="K24" s="1"/>
      <c r="L24" s="6"/>
    </row>
    <row r="25" spans="1:14" x14ac:dyDescent="0.25">
      <c r="A25" t="s">
        <v>38</v>
      </c>
      <c r="B25" s="7" t="e">
        <f>(operatingprofit*100)/capitalemployed2019</f>
        <v>#NAME?</v>
      </c>
      <c r="C25" s="7">
        <f>(C7*100)/C18</f>
        <v>6.4946619217081851</v>
      </c>
      <c r="D25" s="7" t="e">
        <f>(B25-C25)/C25*100</f>
        <v>#NAME?</v>
      </c>
      <c r="E25" s="1"/>
      <c r="G25" t="s">
        <v>35</v>
      </c>
      <c r="K25" s="1"/>
      <c r="L25" s="6"/>
    </row>
    <row r="26" spans="1:14" x14ac:dyDescent="0.25">
      <c r="A26" t="s">
        <v>41</v>
      </c>
      <c r="B26" s="8" t="e">
        <f>Sales2019/capitalemployed2019</f>
        <v>#NAME?</v>
      </c>
      <c r="C26" s="8" t="e">
        <f>sales2018/C18</f>
        <v>#NAME?</v>
      </c>
      <c r="D26" s="8" t="e">
        <f>B26-C26</f>
        <v>#NAME?</v>
      </c>
      <c r="E26" s="1"/>
      <c r="G26" t="s">
        <v>12</v>
      </c>
      <c r="H26" s="1">
        <v>150000</v>
      </c>
      <c r="I26" s="1">
        <v>150000</v>
      </c>
      <c r="K26" s="1"/>
      <c r="L26" s="6"/>
      <c r="M26" s="1"/>
      <c r="N26" s="1"/>
    </row>
    <row r="27" spans="1:14" x14ac:dyDescent="0.25">
      <c r="A27" t="s">
        <v>42</v>
      </c>
      <c r="B27" s="7"/>
      <c r="C27" s="7"/>
      <c r="D27" s="8"/>
      <c r="E27" s="1"/>
      <c r="G27" t="s">
        <v>14</v>
      </c>
      <c r="H27" s="1">
        <v>115000</v>
      </c>
      <c r="I27" s="1">
        <v>115000</v>
      </c>
      <c r="K27" s="1"/>
      <c r="L27" s="6"/>
      <c r="M27" s="1"/>
      <c r="N27" s="1"/>
    </row>
    <row r="28" spans="1:14" x14ac:dyDescent="0.25">
      <c r="B28" s="1"/>
      <c r="C28" s="1"/>
      <c r="D28" s="1"/>
      <c r="E28" s="1"/>
      <c r="G28" t="s">
        <v>15</v>
      </c>
      <c r="H28" s="1">
        <v>8727</v>
      </c>
      <c r="I28" s="1">
        <v>0</v>
      </c>
      <c r="K28" s="1"/>
      <c r="L28" s="6"/>
    </row>
    <row r="29" spans="1:14" x14ac:dyDescent="0.25">
      <c r="G29" t="s">
        <v>16</v>
      </c>
      <c r="H29" s="3">
        <v>209000</v>
      </c>
      <c r="I29" s="3">
        <v>197000</v>
      </c>
      <c r="K29" s="1"/>
      <c r="L29" s="6"/>
    </row>
    <row r="30" spans="1:14" x14ac:dyDescent="0.25">
      <c r="G30" t="s">
        <v>17</v>
      </c>
      <c r="H30" s="9">
        <f>SUM(H26:H29)</f>
        <v>482727</v>
      </c>
      <c r="I30" s="9">
        <f>SUM(I26:I29)</f>
        <v>462000</v>
      </c>
      <c r="K30" s="1"/>
      <c r="L30" s="6"/>
    </row>
    <row r="31" spans="1:14" x14ac:dyDescent="0.25">
      <c r="K31" s="1"/>
      <c r="L31" s="6"/>
    </row>
  </sheetData>
  <mergeCells count="2">
    <mergeCell ref="A1:E1"/>
    <mergeCell ref="G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C230-7239-45ED-A80B-E7538204FB38}">
  <dimension ref="A1:M32"/>
  <sheetViews>
    <sheetView workbookViewId="0">
      <selection activeCell="O24" sqref="O24"/>
    </sheetView>
  </sheetViews>
  <sheetFormatPr defaultRowHeight="15.75" x14ac:dyDescent="0.25"/>
  <cols>
    <col min="2" max="2" width="31.625" customWidth="1"/>
    <col min="6" max="6" width="10.125" customWidth="1"/>
    <col min="7" max="7" width="4.375" customWidth="1"/>
    <col min="9" max="9" width="10.125" customWidth="1"/>
  </cols>
  <sheetData>
    <row r="1" spans="1:13" x14ac:dyDescent="0.25">
      <c r="A1" s="11" t="s">
        <v>43</v>
      </c>
      <c r="B1" s="11"/>
      <c r="C1" s="11"/>
      <c r="D1" s="11"/>
      <c r="E1" s="11"/>
    </row>
    <row r="3" spans="1:13" x14ac:dyDescent="0.25">
      <c r="B3" s="10" t="s">
        <v>31</v>
      </c>
      <c r="C3" s="10"/>
      <c r="D3" s="10"/>
      <c r="E3" s="10"/>
      <c r="F3" s="10"/>
      <c r="H3" s="10" t="s">
        <v>0</v>
      </c>
      <c r="I3" s="10"/>
      <c r="J3" s="10"/>
      <c r="K3" s="10"/>
      <c r="L3" s="10"/>
      <c r="M3" s="10"/>
    </row>
    <row r="4" spans="1:13" x14ac:dyDescent="0.25">
      <c r="C4" s="2">
        <v>2019</v>
      </c>
      <c r="D4" s="2">
        <v>2018</v>
      </c>
      <c r="E4" t="s">
        <v>36</v>
      </c>
      <c r="F4" t="s">
        <v>37</v>
      </c>
      <c r="I4">
        <v>2019</v>
      </c>
      <c r="J4">
        <v>2018</v>
      </c>
    </row>
    <row r="5" spans="1:13" x14ac:dyDescent="0.25">
      <c r="B5" t="s">
        <v>18</v>
      </c>
      <c r="C5" s="1">
        <v>300000</v>
      </c>
      <c r="D5" s="1"/>
      <c r="E5" s="1"/>
      <c r="F5" s="6"/>
      <c r="H5" t="s">
        <v>1</v>
      </c>
      <c r="I5" s="3">
        <v>612727</v>
      </c>
      <c r="J5" s="3"/>
    </row>
    <row r="6" spans="1:13" x14ac:dyDescent="0.25">
      <c r="B6" t="s">
        <v>19</v>
      </c>
      <c r="C6" s="3">
        <v>204000</v>
      </c>
      <c r="D6" s="3"/>
      <c r="E6" s="1"/>
      <c r="F6" s="6"/>
      <c r="H6" t="s">
        <v>2</v>
      </c>
      <c r="I6" s="1"/>
      <c r="J6" s="1"/>
    </row>
    <row r="7" spans="1:13" x14ac:dyDescent="0.25">
      <c r="B7" t="s">
        <v>20</v>
      </c>
      <c r="C7" s="1">
        <f>C5-C6</f>
        <v>96000</v>
      </c>
      <c r="D7" s="1"/>
      <c r="E7" s="1"/>
      <c r="F7" s="6"/>
      <c r="H7" t="s">
        <v>4</v>
      </c>
      <c r="I7" s="1">
        <v>32000</v>
      </c>
      <c r="J7" s="1"/>
    </row>
    <row r="8" spans="1:13" x14ac:dyDescent="0.25">
      <c r="B8" t="s">
        <v>21</v>
      </c>
      <c r="C8" s="3">
        <v>67450</v>
      </c>
      <c r="D8" s="3"/>
      <c r="E8" s="1"/>
      <c r="F8" s="6"/>
      <c r="H8" t="s">
        <v>5</v>
      </c>
      <c r="I8" s="1">
        <v>25000</v>
      </c>
      <c r="J8" s="1"/>
    </row>
    <row r="9" spans="1:13" x14ac:dyDescent="0.25">
      <c r="B9" t="s">
        <v>29</v>
      </c>
      <c r="C9" s="1">
        <f>C7-C8</f>
        <v>28550</v>
      </c>
      <c r="D9" s="1"/>
      <c r="E9" s="1"/>
      <c r="F9" s="6"/>
      <c r="H9" t="s">
        <v>6</v>
      </c>
      <c r="I9" s="3">
        <v>3000</v>
      </c>
      <c r="J9" s="3"/>
    </row>
    <row r="10" spans="1:13" x14ac:dyDescent="0.25">
      <c r="B10" t="s">
        <v>22</v>
      </c>
      <c r="C10" s="3">
        <v>3450</v>
      </c>
      <c r="D10" s="3"/>
      <c r="E10" s="1"/>
      <c r="F10" s="6"/>
      <c r="I10" s="4">
        <f>SUM(I7:I9)</f>
        <v>60000</v>
      </c>
      <c r="J10" s="4"/>
    </row>
    <row r="11" spans="1:13" x14ac:dyDescent="0.25">
      <c r="C11" s="1">
        <f>C9+C10</f>
        <v>32000</v>
      </c>
      <c r="D11" s="1"/>
      <c r="E11" s="1"/>
      <c r="F11" s="6"/>
      <c r="H11" t="s">
        <v>9</v>
      </c>
      <c r="I11" s="1">
        <f>I5+I10</f>
        <v>672727</v>
      </c>
      <c r="J11" s="1"/>
    </row>
    <row r="12" spans="1:13" x14ac:dyDescent="0.25">
      <c r="B12" t="s">
        <v>23</v>
      </c>
      <c r="C12" s="3">
        <v>15000</v>
      </c>
      <c r="D12" s="3"/>
      <c r="E12" s="1"/>
      <c r="F12" s="6"/>
      <c r="I12" s="1"/>
      <c r="J12" s="1"/>
    </row>
    <row r="13" spans="1:13" x14ac:dyDescent="0.25">
      <c r="B13" t="s">
        <v>24</v>
      </c>
      <c r="C13" s="1">
        <f>C11-C12</f>
        <v>17000</v>
      </c>
      <c r="D13" s="1"/>
      <c r="E13" s="1"/>
      <c r="F13" s="6"/>
      <c r="H13" t="s">
        <v>10</v>
      </c>
      <c r="I13" s="1"/>
      <c r="J13" s="1"/>
    </row>
    <row r="14" spans="1:13" x14ac:dyDescent="0.25">
      <c r="B14" t="s">
        <v>25</v>
      </c>
      <c r="C14" s="3">
        <v>5000</v>
      </c>
      <c r="D14" s="3"/>
      <c r="E14" s="1"/>
      <c r="F14" s="6"/>
      <c r="H14" t="s">
        <v>11</v>
      </c>
      <c r="I14" s="1">
        <v>40000</v>
      </c>
      <c r="J14" s="1"/>
    </row>
    <row r="15" spans="1:13" x14ac:dyDescent="0.25">
      <c r="B15" t="s">
        <v>30</v>
      </c>
      <c r="C15" s="1">
        <f>C13-C14</f>
        <v>12000</v>
      </c>
      <c r="D15" s="1"/>
      <c r="E15" s="1"/>
      <c r="F15" s="6"/>
      <c r="H15" t="s">
        <v>13</v>
      </c>
      <c r="I15" s="3">
        <v>0</v>
      </c>
      <c r="J15" s="3"/>
    </row>
    <row r="16" spans="1:13" x14ac:dyDescent="0.25">
      <c r="C16" s="1"/>
      <c r="D16" s="1"/>
      <c r="E16" s="1"/>
      <c r="F16" s="6"/>
      <c r="I16" s="4">
        <f>I14+I15</f>
        <v>40000</v>
      </c>
      <c r="J16" s="4"/>
    </row>
    <row r="17" spans="2:13" x14ac:dyDescent="0.25">
      <c r="B17" t="s">
        <v>26</v>
      </c>
      <c r="C17" s="1"/>
      <c r="D17" s="1"/>
      <c r="E17" s="1"/>
      <c r="F17" s="6"/>
      <c r="I17" s="1"/>
      <c r="J17" s="1"/>
    </row>
    <row r="18" spans="2:13" x14ac:dyDescent="0.25">
      <c r="B18" t="s">
        <v>27</v>
      </c>
      <c r="C18" s="1">
        <v>162</v>
      </c>
      <c r="D18" s="1"/>
      <c r="E18" s="1"/>
      <c r="F18" s="6"/>
      <c r="H18" t="s">
        <v>32</v>
      </c>
    </row>
    <row r="19" spans="2:13" x14ac:dyDescent="0.25">
      <c r="B19" t="s">
        <v>28</v>
      </c>
      <c r="C19" s="1">
        <v>0</v>
      </c>
      <c r="D19" s="1"/>
      <c r="E19" s="1"/>
      <c r="F19" s="6"/>
      <c r="H19" t="s">
        <v>3</v>
      </c>
      <c r="I19" s="1">
        <v>100000</v>
      </c>
      <c r="J19" s="1"/>
    </row>
    <row r="20" spans="2:13" x14ac:dyDescent="0.25">
      <c r="B20" t="s">
        <v>40</v>
      </c>
      <c r="C20" s="1">
        <f>I11-I16</f>
        <v>632727</v>
      </c>
      <c r="D20" s="1"/>
      <c r="E20" s="1"/>
      <c r="H20" t="s">
        <v>33</v>
      </c>
      <c r="I20" s="3">
        <v>50000</v>
      </c>
      <c r="J20" s="3"/>
      <c r="L20" s="1"/>
      <c r="M20" s="1"/>
    </row>
    <row r="21" spans="2:13" x14ac:dyDescent="0.25">
      <c r="C21" s="1"/>
      <c r="D21" s="1"/>
      <c r="E21" s="1"/>
      <c r="I21" s="1">
        <f>I19+I20</f>
        <v>150000</v>
      </c>
      <c r="J21" s="1"/>
      <c r="L21" s="1"/>
      <c r="M21" s="1"/>
    </row>
    <row r="22" spans="2:13" x14ac:dyDescent="0.25">
      <c r="D22" s="1"/>
      <c r="I22" s="1"/>
      <c r="J22" s="1"/>
    </row>
    <row r="23" spans="2:13" x14ac:dyDescent="0.25">
      <c r="D23" s="1"/>
      <c r="F23" s="1"/>
      <c r="H23" t="s">
        <v>7</v>
      </c>
      <c r="I23" s="3">
        <f>I21+I16</f>
        <v>190000</v>
      </c>
      <c r="J23" s="3"/>
    </row>
    <row r="24" spans="2:13" x14ac:dyDescent="0.25">
      <c r="H24" t="s">
        <v>8</v>
      </c>
      <c r="I24" s="9">
        <f>I11-I23</f>
        <v>482727</v>
      </c>
      <c r="J24" s="9"/>
    </row>
    <row r="25" spans="2:13" x14ac:dyDescent="0.25">
      <c r="C25" s="5">
        <v>2019</v>
      </c>
      <c r="D25" s="5">
        <v>2018</v>
      </c>
      <c r="E25" s="1" t="s">
        <v>36</v>
      </c>
      <c r="F25" s="1" t="s">
        <v>37</v>
      </c>
      <c r="I25" s="1"/>
      <c r="J25" s="1"/>
    </row>
    <row r="26" spans="2:13" x14ac:dyDescent="0.25">
      <c r="B26" t="s">
        <v>39</v>
      </c>
      <c r="C26" s="1"/>
      <c r="D26" s="1"/>
      <c r="E26" s="1"/>
      <c r="F26" s="1"/>
      <c r="H26" t="s">
        <v>34</v>
      </c>
      <c r="I26" s="1"/>
      <c r="J26" s="1"/>
    </row>
    <row r="27" spans="2:13" x14ac:dyDescent="0.25">
      <c r="B27" t="s">
        <v>38</v>
      </c>
      <c r="C27" s="7" t="e">
        <f>(operatingprofit*100)/capitalemployed2019</f>
        <v>#NAME?</v>
      </c>
      <c r="D27" s="7"/>
      <c r="E27" s="7"/>
      <c r="F27" s="1"/>
      <c r="H27" t="s">
        <v>35</v>
      </c>
    </row>
    <row r="28" spans="2:13" x14ac:dyDescent="0.25">
      <c r="B28" t="s">
        <v>41</v>
      </c>
      <c r="C28" s="8" t="e">
        <f>Sales2019/capitalemployed2019</f>
        <v>#NAME?</v>
      </c>
      <c r="D28" s="8"/>
      <c r="E28" s="8"/>
      <c r="F28" s="1"/>
      <c r="H28" t="s">
        <v>12</v>
      </c>
      <c r="I28" s="1">
        <v>150000</v>
      </c>
      <c r="J28" s="1"/>
      <c r="L28" s="1"/>
      <c r="M28" s="1"/>
    </row>
    <row r="29" spans="2:13" x14ac:dyDescent="0.25">
      <c r="B29" t="s">
        <v>42</v>
      </c>
      <c r="C29" s="7">
        <f>C7/C5*100</f>
        <v>32</v>
      </c>
      <c r="D29" s="7"/>
      <c r="E29" s="8"/>
      <c r="F29" s="1"/>
      <c r="H29" t="s">
        <v>14</v>
      </c>
      <c r="I29" s="1">
        <v>115000</v>
      </c>
      <c r="J29" s="1"/>
      <c r="L29" s="1"/>
      <c r="M29" s="1"/>
    </row>
    <row r="30" spans="2:13" x14ac:dyDescent="0.25">
      <c r="C30" s="1"/>
      <c r="D30" s="1"/>
      <c r="E30" s="1"/>
      <c r="F30" s="1"/>
      <c r="H30" t="s">
        <v>15</v>
      </c>
      <c r="I30" s="1">
        <v>8727</v>
      </c>
      <c r="J30" s="1"/>
    </row>
    <row r="31" spans="2:13" x14ac:dyDescent="0.25">
      <c r="H31" t="s">
        <v>16</v>
      </c>
      <c r="I31" s="3">
        <v>209000</v>
      </c>
      <c r="J31" s="3"/>
    </row>
    <row r="32" spans="2:13" x14ac:dyDescent="0.25">
      <c r="H32" t="s">
        <v>17</v>
      </c>
      <c r="I32" s="9">
        <f>SUM(I28:I31)</f>
        <v>482727</v>
      </c>
      <c r="J32" s="9"/>
    </row>
  </sheetData>
  <mergeCells count="3">
    <mergeCell ref="A1:E1"/>
    <mergeCell ref="B3:F3"/>
    <mergeCell ref="H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D9D2-4CD1-4E05-B956-226CA8ADF80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580E-350F-43EF-B9E4-A819E688414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8DBB-E5F1-4818-A59F-A4521184105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Northern Travel plc</vt:lpstr>
      <vt:lpstr>Practise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2020-06-10T11:11:47Z</dcterms:created>
  <dcterms:modified xsi:type="dcterms:W3CDTF">2020-06-17T12:56:21Z</dcterms:modified>
</cp:coreProperties>
</file>