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yfiles\Work\2025 - 2026\Lectures\L5 Data Security and Compliance\Assessment\"/>
    </mc:Choice>
  </mc:AlternateContent>
  <xr:revisionPtr revIDLastSave="0" documentId="13_ncr:1_{92E754E8-1D8A-4CD7-BDC3-14713E854B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Sheet1!$A$3:$C$39</definedName>
    <definedName name="ExternalData_1" localSheetId="0">Sheet1!$A$2:$E$12</definedName>
    <definedName name="_xlnm.Print_Area" localSheetId="0">Sheet1!$A$1:$J$38</definedName>
    <definedName name="_xlnm.Print_Titles" localSheetId="0">Sheet1!$1:$2</definedName>
  </definedNames>
  <calcPr calcId="191028" concurrentCalc="0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  <c r="E27" i="1"/>
  <c r="E39" i="1"/>
  <c r="E36" i="1"/>
  <c r="E29" i="1"/>
  <c r="E28" i="1"/>
  <c r="E5" i="1"/>
  <c r="E9" i="1"/>
  <c r="E16" i="1"/>
  <c r="E26" i="1"/>
  <c r="E25" i="1"/>
  <c r="E37" i="1"/>
  <c r="E18" i="1"/>
  <c r="E23" i="1"/>
  <c r="E10" i="1"/>
  <c r="E30" i="1"/>
  <c r="E20" i="1"/>
  <c r="E3" i="1"/>
  <c r="E35" i="1"/>
  <c r="E38" i="1"/>
  <c r="E4" i="1"/>
  <c r="E13" i="1"/>
  <c r="E12" i="1"/>
  <c r="E8" i="1"/>
  <c r="E21" i="1"/>
  <c r="E15" i="1"/>
  <c r="E19" i="1"/>
  <c r="E11" i="1"/>
  <c r="E33" i="1"/>
  <c r="E17" i="1"/>
  <c r="E22" i="1"/>
  <c r="E32" i="1"/>
  <c r="H30" i="1"/>
  <c r="H29" i="1"/>
  <c r="H38" i="1"/>
  <c r="H37" i="1"/>
  <c r="H36" i="1"/>
  <c r="H35" i="1"/>
  <c r="H34" i="1"/>
  <c r="H33" i="1"/>
  <c r="H32" i="1"/>
  <c r="I34" i="1"/>
  <c r="I32" i="1"/>
  <c r="I33" i="1"/>
  <c r="I29" i="1"/>
  <c r="I37" i="1"/>
  <c r="I35" i="1"/>
  <c r="I36" i="1"/>
  <c r="I30" i="1"/>
  <c r="I3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<sst xmlns="http://schemas.openxmlformats.org/spreadsheetml/2006/main" count="125" uniqueCount="124">
  <si>
    <t>Surname</t>
  </si>
  <si>
    <t>First Name</t>
  </si>
  <si>
    <t>Student ID</t>
  </si>
  <si>
    <t xml:space="preserve"> Assignment</t>
  </si>
  <si>
    <t>Mark before resit</t>
  </si>
  <si>
    <t>Final Grade</t>
  </si>
  <si>
    <t>JONES</t>
  </si>
  <si>
    <t>Assignment</t>
  </si>
  <si>
    <t>Overall</t>
  </si>
  <si>
    <t>Average</t>
  </si>
  <si>
    <t xml:space="preserve">Std. Dev. </t>
  </si>
  <si>
    <t>Max</t>
  </si>
  <si>
    <t>Min</t>
  </si>
  <si>
    <t>Fail</t>
  </si>
  <si>
    <t>EVANS</t>
  </si>
  <si>
    <t>ROBERTS</t>
  </si>
  <si>
    <t xml:space="preserve">BENJAMIN    </t>
  </si>
  <si>
    <t xml:space="preserve">JAMES    </t>
  </si>
  <si>
    <t xml:space="preserve">JACOB    </t>
  </si>
  <si>
    <t xml:space="preserve">MARK ADEYEMI  </t>
  </si>
  <si>
    <t xml:space="preserve">WILLIAM    </t>
  </si>
  <si>
    <t xml:space="preserve">JAKE    </t>
  </si>
  <si>
    <t>RICHARDS</t>
  </si>
  <si>
    <t>AWOBOKUN</t>
  </si>
  <si>
    <t>OLIVER</t>
  </si>
  <si>
    <t>2205382/1</t>
  </si>
  <si>
    <t>2311796/1</t>
  </si>
  <si>
    <t>Mark</t>
  </si>
  <si>
    <t>AHMED</t>
  </si>
  <si>
    <t>MOHAMED</t>
  </si>
  <si>
    <t>BATE</t>
  </si>
  <si>
    <t>HABTOM</t>
  </si>
  <si>
    <t>FURBERT</t>
  </si>
  <si>
    <t>BADGER</t>
  </si>
  <si>
    <t>HOCKING</t>
  </si>
  <si>
    <t>MCCLENNON</t>
  </si>
  <si>
    <t>GEORGE</t>
  </si>
  <si>
    <t>MOSELEY</t>
  </si>
  <si>
    <t>LEONE</t>
  </si>
  <si>
    <t>RICHES</t>
  </si>
  <si>
    <t>KEINZLEY</t>
  </si>
  <si>
    <t>COLLINS</t>
  </si>
  <si>
    <t>BUCKNEY</t>
  </si>
  <si>
    <t>HENDERSON</t>
  </si>
  <si>
    <t>ELONGA</t>
  </si>
  <si>
    <t>AKERMAN</t>
  </si>
  <si>
    <t>ALDRIDGE</t>
  </si>
  <si>
    <t>SCOTT</t>
  </si>
  <si>
    <t>MILES</t>
  </si>
  <si>
    <t>JOSEPH</t>
  </si>
  <si>
    <t>FOOT</t>
  </si>
  <si>
    <t>SCHENKE</t>
  </si>
  <si>
    <t>KONGYIM</t>
  </si>
  <si>
    <t>WHITEHOUSE</t>
  </si>
  <si>
    <t>KEMPTON</t>
  </si>
  <si>
    <t>DE OLIVEIRA</t>
  </si>
  <si>
    <t>YAQOOB</t>
  </si>
  <si>
    <t>SIVAS</t>
  </si>
  <si>
    <t xml:space="preserve">SANWAR ALI  </t>
  </si>
  <si>
    <t xml:space="preserve">IBRAHIM YAHIA  </t>
  </si>
  <si>
    <t xml:space="preserve">TYLER    </t>
  </si>
  <si>
    <t xml:space="preserve">IESTYN    </t>
  </si>
  <si>
    <t xml:space="preserve">NAOD    </t>
  </si>
  <si>
    <t xml:space="preserve">DONNAVON ETHAN  </t>
  </si>
  <si>
    <t xml:space="preserve">ALEKSANDR    </t>
  </si>
  <si>
    <t xml:space="preserve">DYLAN JOHN  </t>
  </si>
  <si>
    <t xml:space="preserve">DREW DECLAN  </t>
  </si>
  <si>
    <t xml:space="preserve">TONIO    </t>
  </si>
  <si>
    <t xml:space="preserve">DANIEL    </t>
  </si>
  <si>
    <t xml:space="preserve">FRANCOIS DEREK  </t>
  </si>
  <si>
    <t xml:space="preserve">HARRY    </t>
  </si>
  <si>
    <t xml:space="preserve">OLIVIA ROSE  </t>
  </si>
  <si>
    <t xml:space="preserve">LEON    </t>
  </si>
  <si>
    <t xml:space="preserve">CAMDEN    </t>
  </si>
  <si>
    <t xml:space="preserve">HEAVEN BENI  </t>
  </si>
  <si>
    <t xml:space="preserve">LUKE GAVIN  </t>
  </si>
  <si>
    <t xml:space="preserve">KYLE    </t>
  </si>
  <si>
    <t xml:space="preserve">JARRAD    </t>
  </si>
  <si>
    <t xml:space="preserve">AARON    </t>
  </si>
  <si>
    <t xml:space="preserve">REHAN    </t>
  </si>
  <si>
    <t xml:space="preserve">BENJAMIN PAUL  </t>
  </si>
  <si>
    <t>SKYLER CHARLES THOMAS</t>
  </si>
  <si>
    <t xml:space="preserve">SUPICHCHAYA    </t>
  </si>
  <si>
    <t xml:space="preserve">DYLAN    </t>
  </si>
  <si>
    <t xml:space="preserve">KAWAM    </t>
  </si>
  <si>
    <t xml:space="preserve">LEO    </t>
  </si>
  <si>
    <t xml:space="preserve">MOHAMMAD ASIF  </t>
  </si>
  <si>
    <t xml:space="preserve">MICHAEL ADESOLA  </t>
  </si>
  <si>
    <t xml:space="preserve">HASAN    </t>
  </si>
  <si>
    <t>1920465/2</t>
  </si>
  <si>
    <t>2010957/1</t>
  </si>
  <si>
    <t>2212598/1</t>
  </si>
  <si>
    <t>2304031/1</t>
  </si>
  <si>
    <t>2305862/1</t>
  </si>
  <si>
    <t>2306565/1</t>
  </si>
  <si>
    <t>2308071/1</t>
  </si>
  <si>
    <t>2308404/1</t>
  </si>
  <si>
    <t>2312757/1</t>
  </si>
  <si>
    <t>2312801/1</t>
  </si>
  <si>
    <t>2312861/1</t>
  </si>
  <si>
    <t>2317034/1</t>
  </si>
  <si>
    <t>2317483/1</t>
  </si>
  <si>
    <t>2318399/2</t>
  </si>
  <si>
    <t>2401099/1</t>
  </si>
  <si>
    <t>2403891/1</t>
  </si>
  <si>
    <t>2404085/1</t>
  </si>
  <si>
    <t>2404086/1</t>
  </si>
  <si>
    <t>2404111/1</t>
  </si>
  <si>
    <t>2404201/2</t>
  </si>
  <si>
    <t>2404215/1</t>
  </si>
  <si>
    <t>2404449/1</t>
  </si>
  <si>
    <t>2404521/1</t>
  </si>
  <si>
    <t>2404834/1</t>
  </si>
  <si>
    <t>2405039/1</t>
  </si>
  <si>
    <t>2405192/1</t>
  </si>
  <si>
    <t>2405518/2</t>
  </si>
  <si>
    <t>2406077/1</t>
  </si>
  <si>
    <t>2406098/1</t>
  </si>
  <si>
    <t>2411039/1</t>
  </si>
  <si>
    <t>2412430/1</t>
  </si>
  <si>
    <t>2418519/1</t>
  </si>
  <si>
    <t>2419891/1</t>
  </si>
  <si>
    <t>2420367/1</t>
  </si>
  <si>
    <t>2421062/3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</si>
</sst>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4" xfId="0" applyFont="1" applyFill="1" applyBorder="1"/>
    <xf numFmtId="15" fontId="3" fillId="2" borderId="2" xfId="0" applyNumberFormat="1" applyFont="1" applyFill="1" applyBorder="1"/>
    <xf numFmtId="1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" fontId="5" fillId="0" borderId="0" xfId="0" applyNumberFormat="1" applyFont="1" applyAlignment="1">
      <alignment horizontal="center" vertical="center" wrapText="1" shrinkToFit="1"/>
    </xf>
    <xf numFmtId="0" fontId="5" fillId="0" borderId="0" xfId="0" applyFont="1" applyAlignment="1">
      <alignment vertical="center" wrapText="1"/>
    </xf>
    <xf numFmtId="0" fontId="6" fillId="0" borderId="0" xfId="1" applyBorder="1" applyAlignment="1">
      <alignment vertical="center" wrapText="1"/>
    </xf>
    <xf numFmtId="0" fontId="4" fillId="0" borderId="0" xfId="0" applyFont="1" applyAlignment="1">
      <alignment horizontal="center"/>
    </xf>
    <xf numFmtId="1" fontId="4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" fontId="5" fillId="3" borderId="0" xfId="0" applyNumberFormat="1" applyFont="1" applyFill="1" applyAlignment="1">
      <alignment horizontal="center" vertical="center" wrapText="1" shrinkToFit="1"/>
    </xf>
    <xf numFmtId="0" fontId="4" fillId="3" borderId="0" xfId="0" applyFont="1" applyFill="1" applyAlignment="1">
      <alignment horizontal="center"/>
    </xf>
    <xf numFmtId="15" fontId="3" fillId="2" borderId="6" xfId="0" applyNumberFormat="1" applyFont="1" applyFill="1" applyBorder="1"/>
    <xf numFmtId="1" fontId="5" fillId="0" borderId="5" xfId="0" applyNumberFormat="1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/>
    </xf>
    <xf numFmtId="1" fontId="5" fillId="3" borderId="5" xfId="0" applyNumberFormat="1" applyFont="1" applyFill="1" applyBorder="1" applyAlignment="1">
      <alignment horizontal="center" vertical="center" wrapText="1" shrinkToFit="1"/>
    </xf>
    <xf numFmtId="0" fontId="0" fillId="0" borderId="5" xfId="0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5" fillId="0" borderId="1" xfId="0" applyFont="1" applyBorder="1" applyAlignment="1">
      <alignment vertical="center" wrapText="1"/>
    </xf>
    <xf numFmtId="0" fontId="6" fillId="0" borderId="1" xfId="1" applyBorder="1" applyAlignment="1">
      <alignment vertical="center" wrapText="1"/>
    </xf>
    <xf numFmtId="0" fontId="9" fillId="4" borderId="1" xfId="0" applyFont="1" applyFill="1" applyBorder="1" applyAlignment="1">
      <alignment vertical="top" wrapText="1" readingOrder="1"/>
    </xf>
    <xf numFmtId="0" fontId="9" fillId="5" borderId="1" xfId="0" applyFont="1" applyFill="1" applyBorder="1" applyAlignment="1">
      <alignment vertical="top" wrapText="1" readingOrder="1"/>
    </xf>
    <xf numFmtId="0" fontId="2" fillId="2" borderId="2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1" fontId="4" fillId="3" borderId="3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1" fontId="0" fillId="0" borderId="0" xfId="0" applyNumberFormat="1" applyBorder="1"/>
    <xf numFmtId="1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s106cv.uni.local/ReportServer/?%2FReporting%2FFaculty%20Query%20System%2FStudentDetails&amp;STU_CODE=2312861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403891&amp;ACCESS_LEVEL=N&amp;rs%3AParameterLanguage=" TargetMode="External"/><Relationship Id="rId26" Type="http://schemas.openxmlformats.org/officeDocument/2006/relationships/hyperlink" Target="http://ws106cv.uni.local/ReportServer/?%2FReporting%2FFaculty%20Query%20System%2FStudentDetails&amp;STU_CODE=2404834&amp;ACCESS_LEVEL=N&amp;rs%3AParameterLanguage=" TargetMode="External"/><Relationship Id="rId39" Type="http://schemas.openxmlformats.org/officeDocument/2006/relationships/queryTable" Target="../queryTables/queryTable1.xml"/><Relationship Id="rId21" Type="http://schemas.openxmlformats.org/officeDocument/2006/relationships/hyperlink" Target="http://ws106cv.uni.local/ReportServer/?%2FReporting%2FFaculty%20Query%20System%2FStudentDetails&amp;STU_CODE=2404111&amp;ACCESS_LEVEL=N&amp;rs%3AParameterLanguage=" TargetMode="External"/><Relationship Id="rId34" Type="http://schemas.openxmlformats.org/officeDocument/2006/relationships/hyperlink" Target="http://ws106cv.uni.local/ReportServer/?%2FReporting%2FFaculty%20Query%20System%2FStudentDetails&amp;STU_CODE=2418519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306565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312801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401099&amp;ACCESS_LEVEL=N&amp;rs%3AParameterLanguage=" TargetMode="External"/><Relationship Id="rId25" Type="http://schemas.openxmlformats.org/officeDocument/2006/relationships/hyperlink" Target="http://ws106cv.uni.local/ReportServer/?%2FReporting%2FFaculty%20Query%20System%2FStudentDetails&amp;STU_CODE=2404521&amp;ACCESS_LEVEL=N&amp;rs%3AParameterLanguage=" TargetMode="External"/><Relationship Id="rId33" Type="http://schemas.openxmlformats.org/officeDocument/2006/relationships/hyperlink" Target="http://ws106cv.uni.local/ReportServer/?%2FReporting%2FFaculty%20Query%20System%2FStudentDetails&amp;STU_CODE=2412430&amp;ACCESS_LEVEL=N&amp;rs%3AParameterLanguage=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ws106cv.uni.local/ReportServer/?%2FReporting%2FFaculty%20Query%20System%2FStudentDetails&amp;STU_CODE=2010957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318399&amp;ACCESS_LEVEL=N&amp;rs%3AParameterLanguage=" TargetMode="External"/><Relationship Id="rId20" Type="http://schemas.openxmlformats.org/officeDocument/2006/relationships/hyperlink" Target="http://ws106cv.uni.local/ReportServer/?%2FReporting%2FFaculty%20Query%20System%2FStudentDetails&amp;STU_CODE=2404086&amp;ACCESS_LEVEL=N&amp;rs%3AParameterLanguage=" TargetMode="External"/><Relationship Id="rId29" Type="http://schemas.openxmlformats.org/officeDocument/2006/relationships/hyperlink" Target="http://ws106cv.uni.local/ReportServer/?%2FReporting%2FFaculty%20Query%20System%2FStudentDetails&amp;STU_CODE=2405518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1920465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305862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312757&amp;ACCESS_LEVEL=N&amp;rs%3AParameterLanguage=" TargetMode="External"/><Relationship Id="rId24" Type="http://schemas.openxmlformats.org/officeDocument/2006/relationships/hyperlink" Target="http://ws106cv.uni.local/ReportServer/?%2FReporting%2FFaculty%20Query%20System%2FStudentDetails&amp;STU_CODE=2404449&amp;ACCESS_LEVEL=N&amp;rs%3AParameterLanguage=" TargetMode="External"/><Relationship Id="rId32" Type="http://schemas.openxmlformats.org/officeDocument/2006/relationships/hyperlink" Target="http://ws106cv.uni.local/ReportServer/?%2FReporting%2FFaculty%20Query%20System%2FStudentDetails&amp;STU_CODE=2411039&amp;ACCESS_LEVEL=N&amp;rs%3AParameterLanguage=" TargetMode="External"/><Relationship Id="rId37" Type="http://schemas.openxmlformats.org/officeDocument/2006/relationships/hyperlink" Target="http://ws106cv.uni.local/ReportServer/?%2FReporting%2FFaculty%20Query%20System%2FStudentDetails&amp;STU_CODE=2421062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304031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317483&amp;ACCESS_LEVEL=N&amp;rs%3AParameterLanguage=" TargetMode="External"/><Relationship Id="rId23" Type="http://schemas.openxmlformats.org/officeDocument/2006/relationships/hyperlink" Target="http://ws106cv.uni.local/ReportServer/?%2FReporting%2FFaculty%20Query%20System%2FStudentDetails&amp;STU_CODE=2404215&amp;ACCESS_LEVEL=N&amp;rs%3AParameterLanguage=" TargetMode="External"/><Relationship Id="rId28" Type="http://schemas.openxmlformats.org/officeDocument/2006/relationships/hyperlink" Target="http://ws106cv.uni.local/ReportServer/?%2FReporting%2FFaculty%20Query%20System%2FStudentDetails&amp;STU_CODE=2405192&amp;ACCESS_LEVEL=N&amp;rs%3AParameterLanguage=" TargetMode="External"/><Relationship Id="rId36" Type="http://schemas.openxmlformats.org/officeDocument/2006/relationships/hyperlink" Target="http://ws106cv.uni.local/ReportServer/?%2FReporting%2FFaculty%20Query%20System%2FStudentDetails&amp;STU_CODE=2420367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311796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2404085&amp;ACCESS_LEVEL=N&amp;rs%3AParameterLanguage=" TargetMode="External"/><Relationship Id="rId31" Type="http://schemas.openxmlformats.org/officeDocument/2006/relationships/hyperlink" Target="http://ws106cv.uni.local/ReportServer/?%2FReporting%2FFaculty%20Query%20System%2FStudentDetails&amp;STU_CODE=2406098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212598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308404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317034&amp;ACCESS_LEVEL=N&amp;rs%3AParameterLanguage=" TargetMode="External"/><Relationship Id="rId22" Type="http://schemas.openxmlformats.org/officeDocument/2006/relationships/hyperlink" Target="http://ws106cv.uni.local/ReportServer/?%2FReporting%2FFaculty%20Query%20System%2FStudentDetails&amp;STU_CODE=2404201&amp;ACCESS_LEVEL=N&amp;rs%3AParameterLanguage=" TargetMode="External"/><Relationship Id="rId27" Type="http://schemas.openxmlformats.org/officeDocument/2006/relationships/hyperlink" Target="http://ws106cv.uni.local/ReportServer/?%2FReporting%2FFaculty%20Query%20System%2FStudentDetails&amp;STU_CODE=2405039&amp;ACCESS_LEVEL=N&amp;rs%3AParameterLanguage=" TargetMode="External"/><Relationship Id="rId30" Type="http://schemas.openxmlformats.org/officeDocument/2006/relationships/hyperlink" Target="http://ws106cv.uni.local/ReportServer/?%2FReporting%2FFaculty%20Query%20System%2FStudentDetails&amp;STU_CODE=2406077&amp;ACCESS_LEVEL=N&amp;rs%3AParameterLanguage=" TargetMode="External"/><Relationship Id="rId35" Type="http://schemas.openxmlformats.org/officeDocument/2006/relationships/hyperlink" Target="http://ws106cv.uni.local/ReportServer/?%2FReporting%2FFaculty%20Query%20System%2FStudentDetails&amp;STU_CODE=2419891&amp;ACCESS_LEVEL=N&amp;rs%3AParameterLanguage=" TargetMode="External"/><Relationship Id="rId8" Type="http://schemas.openxmlformats.org/officeDocument/2006/relationships/hyperlink" Target="http://ws106cv.uni.local/ReportServer/?%2FReporting%2FFaculty%20Query%20System%2FStudentDetails&amp;STU_CODE=2308071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205382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view="pageLayout" topLeftCell="A30" zoomScale="130" zoomScalePageLayoutView="130" workbookViewId="0">
      <selection activeCell="K33" sqref="K33"/>
    </sheetView>
  </sheetViews>
  <sheetFormatPr defaultRowHeight="13.2" x14ac:dyDescent="0.25"/>
  <cols>
    <col min="1" max="1" width="17.88671875" customWidth="1"/>
    <col min="2" max="2" width="17.5546875" customWidth="1"/>
    <col min="3" max="3" width="16.33203125" customWidth="1"/>
    <col min="4" max="4" width="9.21875" customWidth="1"/>
    <col min="5" max="5" width="12.21875" customWidth="1"/>
    <col min="6" max="6" width="3.6640625" customWidth="1"/>
    <col min="7" max="7" width="9.44140625" bestFit="1" customWidth="1"/>
    <col min="8" max="8" width="10.44140625" customWidth="1"/>
    <col min="9" max="9" width="11.109375" customWidth="1"/>
    <col min="10" max="10" width="7.6640625" customWidth="1"/>
  </cols>
  <sheetData>
    <row r="1" spans="1:8" x14ac:dyDescent="0.25">
      <c r="A1" s="30" t="s">
        <v>0</v>
      </c>
      <c r="B1" s="30" t="s">
        <v>1</v>
      </c>
      <c r="C1" s="30" t="s">
        <v>2</v>
      </c>
      <c r="D1" s="32" t="s">
        <v>3</v>
      </c>
      <c r="E1" s="33"/>
      <c r="F1" s="3"/>
      <c r="G1" s="2"/>
      <c r="H1" t="s">
        <v>4</v>
      </c>
    </row>
    <row r="2" spans="1:8" x14ac:dyDescent="0.25">
      <c r="A2" s="31"/>
      <c r="B2" s="31"/>
      <c r="C2" s="31"/>
      <c r="D2" s="15" t="s">
        <v>27</v>
      </c>
      <c r="E2" s="4" t="s">
        <v>5</v>
      </c>
      <c r="F2" s="1"/>
    </row>
    <row r="3" spans="1:8" ht="28.5" customHeight="1" x14ac:dyDescent="0.25">
      <c r="A3" s="28" t="s">
        <v>28</v>
      </c>
      <c r="B3" s="22" t="s">
        <v>58</v>
      </c>
      <c r="C3" s="23" t="s">
        <v>89</v>
      </c>
      <c r="D3" s="21">
        <v>70</v>
      </c>
      <c r="E3" s="5">
        <f t="shared" ref="E3:E39" si="0">(D3)</f>
        <v>70</v>
      </c>
    </row>
    <row r="4" spans="1:8" ht="21.6" customHeight="1" x14ac:dyDescent="0.25">
      <c r="A4" s="29" t="s">
        <v>45</v>
      </c>
      <c r="B4" s="24" t="s">
        <v>75</v>
      </c>
      <c r="C4" s="25" t="s">
        <v>108</v>
      </c>
      <c r="D4" s="16">
        <v>48</v>
      </c>
      <c r="E4" s="5">
        <f t="shared" si="0"/>
        <v>48</v>
      </c>
    </row>
    <row r="5" spans="1:8" ht="19.5" customHeight="1" x14ac:dyDescent="0.3">
      <c r="A5" s="28" t="s">
        <v>46</v>
      </c>
      <c r="B5" s="22" t="s">
        <v>76</v>
      </c>
      <c r="C5" s="23" t="s">
        <v>109</v>
      </c>
      <c r="D5" s="17">
        <v>84</v>
      </c>
      <c r="E5" s="5">
        <f t="shared" si="0"/>
        <v>84</v>
      </c>
    </row>
    <row r="6" spans="1:8" ht="19.5" customHeight="1" x14ac:dyDescent="0.25">
      <c r="A6" s="29" t="s">
        <v>23</v>
      </c>
      <c r="B6" s="24" t="s">
        <v>19</v>
      </c>
      <c r="C6" s="25" t="s">
        <v>26</v>
      </c>
      <c r="D6" s="16"/>
      <c r="E6" s="5"/>
    </row>
    <row r="7" spans="1:8" ht="27" customHeight="1" x14ac:dyDescent="0.25">
      <c r="A7" s="29" t="s">
        <v>23</v>
      </c>
      <c r="B7" s="24" t="s">
        <v>87</v>
      </c>
      <c r="C7" s="25" t="s">
        <v>122</v>
      </c>
      <c r="D7" s="19"/>
      <c r="E7" s="5"/>
    </row>
    <row r="8" spans="1:8" ht="19.5" customHeight="1" x14ac:dyDescent="0.25">
      <c r="A8" s="28" t="s">
        <v>33</v>
      </c>
      <c r="B8" s="22" t="s">
        <v>64</v>
      </c>
      <c r="C8" s="23" t="s">
        <v>96</v>
      </c>
      <c r="D8" s="16">
        <v>75</v>
      </c>
      <c r="E8" s="5">
        <f t="shared" si="0"/>
        <v>75</v>
      </c>
    </row>
    <row r="9" spans="1:8" ht="15.75" customHeight="1" x14ac:dyDescent="0.25">
      <c r="A9" s="28" t="s">
        <v>30</v>
      </c>
      <c r="B9" s="22" t="s">
        <v>60</v>
      </c>
      <c r="C9" s="23" t="s">
        <v>92</v>
      </c>
      <c r="D9" s="18">
        <v>57</v>
      </c>
      <c r="E9" s="5">
        <f t="shared" si="0"/>
        <v>57</v>
      </c>
    </row>
    <row r="10" spans="1:8" ht="25.5" customHeight="1" x14ac:dyDescent="0.3">
      <c r="A10" s="28" t="s">
        <v>42</v>
      </c>
      <c r="B10" s="22" t="s">
        <v>72</v>
      </c>
      <c r="C10" s="23" t="s">
        <v>105</v>
      </c>
      <c r="D10" s="20">
        <v>67</v>
      </c>
      <c r="E10" s="5">
        <f t="shared" si="0"/>
        <v>67</v>
      </c>
    </row>
    <row r="11" spans="1:8" ht="19.5" customHeight="1" x14ac:dyDescent="0.25">
      <c r="A11" s="29" t="s">
        <v>41</v>
      </c>
      <c r="B11" s="24" t="s">
        <v>71</v>
      </c>
      <c r="C11" s="25" t="s">
        <v>104</v>
      </c>
      <c r="D11" s="18">
        <v>55</v>
      </c>
      <c r="E11" s="5">
        <f t="shared" si="0"/>
        <v>55</v>
      </c>
    </row>
    <row r="12" spans="1:8" ht="17.25" customHeight="1" x14ac:dyDescent="0.25">
      <c r="A12" s="28" t="s">
        <v>55</v>
      </c>
      <c r="B12" s="22" t="s">
        <v>84</v>
      </c>
      <c r="C12" s="23" t="s">
        <v>119</v>
      </c>
      <c r="D12" s="16">
        <v>83</v>
      </c>
      <c r="E12" s="5">
        <f t="shared" si="0"/>
        <v>83</v>
      </c>
    </row>
    <row r="13" spans="1:8" ht="13.8" x14ac:dyDescent="0.25">
      <c r="A13" s="28" t="s">
        <v>44</v>
      </c>
      <c r="B13" s="22" t="s">
        <v>74</v>
      </c>
      <c r="C13" s="23" t="s">
        <v>107</v>
      </c>
      <c r="D13" s="16">
        <v>63</v>
      </c>
      <c r="E13" s="5">
        <f t="shared" si="0"/>
        <v>63</v>
      </c>
    </row>
    <row r="14" spans="1:8" ht="13.8" customHeight="1" x14ac:dyDescent="0.3">
      <c r="A14" s="29" t="s">
        <v>14</v>
      </c>
      <c r="B14" s="24" t="s">
        <v>61</v>
      </c>
      <c r="C14" s="25" t="s">
        <v>93</v>
      </c>
      <c r="D14" s="10"/>
      <c r="E14" s="5"/>
    </row>
    <row r="15" spans="1:8" ht="13.8" x14ac:dyDescent="0.25">
      <c r="A15" s="29" t="s">
        <v>50</v>
      </c>
      <c r="B15" s="24" t="s">
        <v>20</v>
      </c>
      <c r="C15" s="25" t="s">
        <v>114</v>
      </c>
      <c r="D15" s="16">
        <v>74</v>
      </c>
      <c r="E15" s="5">
        <f t="shared" si="0"/>
        <v>74</v>
      </c>
    </row>
    <row r="16" spans="1:8" ht="14.4" customHeight="1" x14ac:dyDescent="0.25">
      <c r="A16" s="29" t="s">
        <v>32</v>
      </c>
      <c r="B16" s="24" t="s">
        <v>63</v>
      </c>
      <c r="C16" s="25" t="s">
        <v>95</v>
      </c>
      <c r="D16" s="19">
        <v>56</v>
      </c>
      <c r="E16" s="5">
        <f t="shared" si="0"/>
        <v>56</v>
      </c>
    </row>
    <row r="17" spans="1:9" ht="14.4" customHeight="1" x14ac:dyDescent="0.25">
      <c r="A17" s="28" t="s">
        <v>36</v>
      </c>
      <c r="B17" s="22" t="s">
        <v>67</v>
      </c>
      <c r="C17" s="23" t="s">
        <v>99</v>
      </c>
      <c r="D17" s="16">
        <v>51</v>
      </c>
      <c r="E17" s="5">
        <f t="shared" si="0"/>
        <v>51</v>
      </c>
    </row>
    <row r="18" spans="1:9" ht="13.8" x14ac:dyDescent="0.25">
      <c r="A18" s="28" t="s">
        <v>31</v>
      </c>
      <c r="B18" s="22" t="s">
        <v>62</v>
      </c>
      <c r="C18" s="23" t="s">
        <v>94</v>
      </c>
      <c r="D18" s="19">
        <v>75</v>
      </c>
      <c r="E18" s="5">
        <f t="shared" si="0"/>
        <v>75</v>
      </c>
    </row>
    <row r="19" spans="1:9" ht="15" customHeight="1" x14ac:dyDescent="0.25">
      <c r="A19" s="29" t="s">
        <v>43</v>
      </c>
      <c r="B19" s="24" t="s">
        <v>73</v>
      </c>
      <c r="C19" s="25" t="s">
        <v>106</v>
      </c>
      <c r="D19" s="18">
        <v>60</v>
      </c>
      <c r="E19" s="5">
        <f t="shared" si="0"/>
        <v>60</v>
      </c>
    </row>
    <row r="20" spans="1:9" ht="16.95" customHeight="1" x14ac:dyDescent="0.3">
      <c r="A20" s="28" t="s">
        <v>34</v>
      </c>
      <c r="B20" s="22" t="s">
        <v>65</v>
      </c>
      <c r="C20" s="23" t="s">
        <v>97</v>
      </c>
      <c r="D20" s="17">
        <v>46</v>
      </c>
      <c r="E20" s="5">
        <f t="shared" si="0"/>
        <v>46</v>
      </c>
    </row>
    <row r="21" spans="1:9" ht="16.95" customHeight="1" x14ac:dyDescent="0.25">
      <c r="A21" s="28" t="s">
        <v>6</v>
      </c>
      <c r="B21" s="22" t="s">
        <v>80</v>
      </c>
      <c r="C21" s="23" t="s">
        <v>113</v>
      </c>
      <c r="D21" s="16">
        <v>64</v>
      </c>
      <c r="E21" s="5">
        <f t="shared" si="0"/>
        <v>64</v>
      </c>
    </row>
    <row r="22" spans="1:9" ht="23.25" customHeight="1" x14ac:dyDescent="0.25">
      <c r="A22" s="29" t="s">
        <v>49</v>
      </c>
      <c r="B22" s="24" t="s">
        <v>79</v>
      </c>
      <c r="C22" s="25" t="s">
        <v>112</v>
      </c>
      <c r="D22" s="16">
        <v>87</v>
      </c>
      <c r="E22" s="5">
        <f t="shared" si="0"/>
        <v>87</v>
      </c>
    </row>
    <row r="23" spans="1:9" ht="15" customHeight="1" x14ac:dyDescent="0.25">
      <c r="A23" s="28" t="s">
        <v>40</v>
      </c>
      <c r="B23" s="22" t="s">
        <v>70</v>
      </c>
      <c r="C23" s="23" t="s">
        <v>103</v>
      </c>
      <c r="D23" s="19">
        <v>62</v>
      </c>
      <c r="E23" s="5">
        <f t="shared" si="0"/>
        <v>62</v>
      </c>
    </row>
    <row r="24" spans="1:9" ht="13.8" x14ac:dyDescent="0.25">
      <c r="A24" s="29" t="s">
        <v>54</v>
      </c>
      <c r="B24" s="24" t="s">
        <v>83</v>
      </c>
      <c r="C24" s="25" t="s">
        <v>118</v>
      </c>
      <c r="D24" s="18">
        <v>32</v>
      </c>
      <c r="E24" s="5">
        <f t="shared" si="0"/>
        <v>32</v>
      </c>
    </row>
    <row r="25" spans="1:9" ht="14.4" customHeight="1" x14ac:dyDescent="0.3">
      <c r="A25" s="29" t="s">
        <v>52</v>
      </c>
      <c r="B25" s="24" t="s">
        <v>82</v>
      </c>
      <c r="C25" s="25" t="s">
        <v>116</v>
      </c>
      <c r="D25" s="17">
        <v>48</v>
      </c>
      <c r="E25" s="5">
        <f t="shared" si="0"/>
        <v>48</v>
      </c>
    </row>
    <row r="26" spans="1:9" ht="14.4" thickBot="1" x14ac:dyDescent="0.3">
      <c r="A26" s="28" t="s">
        <v>38</v>
      </c>
      <c r="B26" s="22" t="s">
        <v>68</v>
      </c>
      <c r="C26" s="23" t="s">
        <v>101</v>
      </c>
      <c r="D26" s="16">
        <v>78</v>
      </c>
      <c r="E26" s="5">
        <f t="shared" si="0"/>
        <v>78</v>
      </c>
    </row>
    <row r="27" spans="1:9" ht="13.8" x14ac:dyDescent="0.25">
      <c r="A27" s="29" t="s">
        <v>35</v>
      </c>
      <c r="B27" s="24" t="s">
        <v>66</v>
      </c>
      <c r="C27" s="25" t="s">
        <v>98</v>
      </c>
      <c r="D27" s="16">
        <v>58</v>
      </c>
      <c r="E27" s="34">
        <f t="shared" si="0"/>
        <v>58</v>
      </c>
      <c r="F27" s="35"/>
      <c r="G27" s="36"/>
      <c r="H27" s="36" t="s">
        <v>7</v>
      </c>
      <c r="I27" s="37" t="s">
        <v>8</v>
      </c>
    </row>
    <row r="28" spans="1:9" ht="13.8" customHeight="1" x14ac:dyDescent="0.3">
      <c r="A28" s="28" t="s">
        <v>48</v>
      </c>
      <c r="B28" s="22" t="s">
        <v>78</v>
      </c>
      <c r="C28" s="23" t="s">
        <v>111</v>
      </c>
      <c r="D28" s="17">
        <v>76</v>
      </c>
      <c r="E28" s="34">
        <f t="shared" si="0"/>
        <v>76</v>
      </c>
      <c r="F28" s="38"/>
      <c r="G28" s="39"/>
      <c r="H28" s="39"/>
      <c r="I28" s="40"/>
    </row>
    <row r="29" spans="1:9" ht="13.8" x14ac:dyDescent="0.25">
      <c r="A29" s="29" t="s">
        <v>29</v>
      </c>
      <c r="B29" s="24" t="s">
        <v>59</v>
      </c>
      <c r="C29" s="25" t="s">
        <v>90</v>
      </c>
      <c r="D29" s="16">
        <v>70</v>
      </c>
      <c r="E29" s="34">
        <f t="shared" si="0"/>
        <v>70</v>
      </c>
      <c r="F29" s="38"/>
      <c r="G29" s="39" t="s">
        <v>9</v>
      </c>
      <c r="H29" s="41">
        <f>SUMIF(D3:D45,"&lt;&gt;0")/COUNTIF(D3:D33,"&lt;&gt;0")</f>
        <v>67.354838709677423</v>
      </c>
      <c r="I29" s="42">
        <f>SUMIF(E3:E45,"&lt;&gt;0")/COUNTIF(E3:E33,"&lt;&gt;0")</f>
        <v>67.354838709677423</v>
      </c>
    </row>
    <row r="30" spans="1:9" ht="13.8" customHeight="1" x14ac:dyDescent="0.3">
      <c r="A30" s="29" t="s">
        <v>37</v>
      </c>
      <c r="B30" s="24" t="s">
        <v>18</v>
      </c>
      <c r="C30" s="25" t="s">
        <v>100</v>
      </c>
      <c r="D30" s="17">
        <v>80</v>
      </c>
      <c r="E30" s="34">
        <f t="shared" si="0"/>
        <v>80</v>
      </c>
      <c r="F30" s="38"/>
      <c r="G30" s="39" t="s">
        <v>10</v>
      </c>
      <c r="H30" s="41">
        <f>STDEV(D3:D45)</f>
        <v>12.373228123394007</v>
      </c>
      <c r="I30" s="42">
        <f>STDEV(E3:E45)</f>
        <v>12.373228123394007</v>
      </c>
    </row>
    <row r="31" spans="1:9" ht="14.4" customHeight="1" x14ac:dyDescent="0.25">
      <c r="A31" s="29" t="s">
        <v>24</v>
      </c>
      <c r="B31" s="24" t="s">
        <v>17</v>
      </c>
      <c r="C31" s="25" t="s">
        <v>91</v>
      </c>
      <c r="D31" s="16"/>
      <c r="E31" s="34"/>
      <c r="F31" s="38"/>
      <c r="G31" s="39"/>
      <c r="H31" s="41"/>
      <c r="I31" s="42"/>
    </row>
    <row r="32" spans="1:9" ht="14.4" customHeight="1" x14ac:dyDescent="0.25">
      <c r="A32" s="29" t="s">
        <v>22</v>
      </c>
      <c r="B32" s="24" t="s">
        <v>85</v>
      </c>
      <c r="C32" s="25" t="s">
        <v>120</v>
      </c>
      <c r="D32" s="16">
        <v>67</v>
      </c>
      <c r="E32" s="34">
        <f t="shared" si="0"/>
        <v>67</v>
      </c>
      <c r="F32" s="38"/>
      <c r="G32" s="39" t="s">
        <v>11</v>
      </c>
      <c r="H32" s="41">
        <f>MAX(D3:D45)</f>
        <v>87</v>
      </c>
      <c r="I32" s="42">
        <f>MAX(E3:E45)</f>
        <v>87</v>
      </c>
    </row>
    <row r="33" spans="1:9" ht="13.8" x14ac:dyDescent="0.25">
      <c r="A33" s="29" t="s">
        <v>39</v>
      </c>
      <c r="B33" s="24" t="s">
        <v>69</v>
      </c>
      <c r="C33" s="25" t="s">
        <v>102</v>
      </c>
      <c r="D33" s="16">
        <v>58</v>
      </c>
      <c r="E33" s="34">
        <f t="shared" si="0"/>
        <v>58</v>
      </c>
      <c r="F33" s="38"/>
      <c r="G33" s="39" t="s">
        <v>12</v>
      </c>
      <c r="H33" s="39">
        <f>COUNTIF(D3:D45,"&gt;=70")</f>
        <v>13</v>
      </c>
      <c r="I33" s="42">
        <f>MIN(E3:E45)</f>
        <v>32</v>
      </c>
    </row>
    <row r="34" spans="1:9" ht="14.4" customHeight="1" x14ac:dyDescent="0.25">
      <c r="A34" s="28" t="s">
        <v>15</v>
      </c>
      <c r="B34" s="22" t="s">
        <v>16</v>
      </c>
      <c r="C34" s="23" t="s">
        <v>25</v>
      </c>
      <c r="D34" s="16"/>
      <c r="E34" s="34"/>
      <c r="F34" s="38"/>
      <c r="G34" s="39">
        <v>1</v>
      </c>
      <c r="H34" s="39">
        <f>COUNTIF(D3:D45,"&gt;=70")</f>
        <v>13</v>
      </c>
      <c r="I34" s="40">
        <f>COUNTIF(E3:E45,"&gt;=70")</f>
        <v>13</v>
      </c>
    </row>
    <row r="35" spans="1:9" ht="14.4" customHeight="1" x14ac:dyDescent="0.25">
      <c r="A35" s="28" t="s">
        <v>51</v>
      </c>
      <c r="B35" s="22" t="s">
        <v>81</v>
      </c>
      <c r="C35" s="23" t="s">
        <v>115</v>
      </c>
      <c r="D35" s="16">
        <v>73</v>
      </c>
      <c r="E35" s="34">
        <f t="shared" si="0"/>
        <v>73</v>
      </c>
      <c r="F35" s="38"/>
      <c r="G35" s="39">
        <v>2.1</v>
      </c>
      <c r="H35" s="39">
        <f>COUNTIF(D3:D45,"&gt;=70")</f>
        <v>13</v>
      </c>
      <c r="I35" s="42">
        <f>COUNTIF(E3:E45,"&gt;59")-COUNTIF(E3:E33,"&gt;=70")</f>
        <v>11</v>
      </c>
    </row>
    <row r="36" spans="1:9" ht="14.4" customHeight="1" x14ac:dyDescent="0.3">
      <c r="A36" s="29" t="s">
        <v>47</v>
      </c>
      <c r="B36" s="24" t="s">
        <v>77</v>
      </c>
      <c r="C36" s="25" t="s">
        <v>110</v>
      </c>
      <c r="D36" s="17">
        <v>72</v>
      </c>
      <c r="E36" s="34">
        <f t="shared" si="0"/>
        <v>72</v>
      </c>
      <c r="F36" s="38"/>
      <c r="G36" s="39">
        <v>2.2000000000000002</v>
      </c>
      <c r="H36" s="39">
        <f>COUNTIF(D3:D45,"&gt;=70")</f>
        <v>13</v>
      </c>
      <c r="I36" s="42">
        <f>COUNTIF(E3:E45,"&gt;=50")-COUNTIF(E3:E33,"&gt;=59")</f>
        <v>11</v>
      </c>
    </row>
    <row r="37" spans="1:9" ht="14.4" customHeight="1" x14ac:dyDescent="0.3">
      <c r="A37" s="28" t="s">
        <v>57</v>
      </c>
      <c r="B37" s="22" t="s">
        <v>88</v>
      </c>
      <c r="C37" s="23" t="s">
        <v>123</v>
      </c>
      <c r="D37" s="17">
        <v>66</v>
      </c>
      <c r="E37" s="34">
        <f t="shared" si="0"/>
        <v>66</v>
      </c>
      <c r="F37" s="38"/>
      <c r="G37" s="39">
        <v>3</v>
      </c>
      <c r="H37" s="39">
        <f>COUNTIF(D3:D45,"&gt;=70")</f>
        <v>13</v>
      </c>
      <c r="I37" s="42">
        <f>COUNTIF(E3:E45,"&gt;=40")-COUNTIF(E3:E33,"&gt;=50")</f>
        <v>8</v>
      </c>
    </row>
    <row r="38" spans="1:9" ht="14.4" customHeight="1" thickBot="1" x14ac:dyDescent="0.3">
      <c r="A38" s="28" t="s">
        <v>53</v>
      </c>
      <c r="B38" s="22" t="s">
        <v>21</v>
      </c>
      <c r="C38" s="23" t="s">
        <v>117</v>
      </c>
      <c r="D38" s="16">
        <v>67</v>
      </c>
      <c r="E38" s="34">
        <f t="shared" si="0"/>
        <v>67</v>
      </c>
      <c r="F38" s="43"/>
      <c r="G38" s="44" t="s">
        <v>13</v>
      </c>
      <c r="H38" s="44">
        <f>COUNTIF(D3:D45,"&lt;40")</f>
        <v>1</v>
      </c>
      <c r="I38" s="45">
        <f>COUNTIF(E3:E45,"&lt;40")</f>
        <v>1</v>
      </c>
    </row>
    <row r="39" spans="1:9" ht="14.4" customHeight="1" x14ac:dyDescent="0.25">
      <c r="A39" s="28" t="s">
        <v>56</v>
      </c>
      <c r="B39" s="22" t="s">
        <v>86</v>
      </c>
      <c r="C39" s="23" t="s">
        <v>121</v>
      </c>
      <c r="D39" s="16">
        <v>66</v>
      </c>
      <c r="E39" s="5">
        <f t="shared" si="0"/>
        <v>66</v>
      </c>
    </row>
    <row r="40" spans="1:9" ht="14.4" customHeight="1" x14ac:dyDescent="0.25">
      <c r="A40" s="26"/>
      <c r="B40" s="26"/>
      <c r="C40" s="27"/>
      <c r="D40" s="6"/>
      <c r="E40" s="5"/>
    </row>
    <row r="41" spans="1:9" ht="13.8" x14ac:dyDescent="0.3">
      <c r="A41" s="8"/>
      <c r="B41" s="8"/>
      <c r="C41" s="9"/>
      <c r="D41" s="10"/>
      <c r="E41" s="11"/>
    </row>
    <row r="42" spans="1:9" ht="14.4" customHeight="1" x14ac:dyDescent="0.25">
      <c r="A42" s="8"/>
      <c r="B42" s="8"/>
      <c r="C42" s="9"/>
      <c r="D42" s="7"/>
      <c r="E42" s="11"/>
    </row>
    <row r="43" spans="1:9" ht="14.4" customHeight="1" x14ac:dyDescent="0.25">
      <c r="A43" s="8"/>
      <c r="B43" s="8"/>
      <c r="C43" s="9"/>
      <c r="D43" s="7"/>
      <c r="E43" s="11"/>
    </row>
    <row r="44" spans="1:9" ht="13.8" x14ac:dyDescent="0.3">
      <c r="A44" s="8"/>
      <c r="B44" s="8"/>
      <c r="C44" s="9"/>
      <c r="D44" s="10"/>
      <c r="E44" s="11"/>
    </row>
    <row r="45" spans="1:9" ht="14.4" customHeight="1" x14ac:dyDescent="0.25">
      <c r="A45" s="8"/>
      <c r="B45" s="8"/>
      <c r="C45" s="9"/>
      <c r="D45" s="12"/>
      <c r="E45" s="11"/>
    </row>
    <row r="46" spans="1:9" ht="14.4" customHeight="1" x14ac:dyDescent="0.25">
      <c r="A46" s="8"/>
      <c r="B46" s="8"/>
      <c r="C46" s="9"/>
      <c r="D46" s="12"/>
      <c r="E46" s="11"/>
    </row>
    <row r="47" spans="1:9" ht="13.8" x14ac:dyDescent="0.25">
      <c r="A47" s="8"/>
      <c r="B47" s="8"/>
      <c r="C47" s="9"/>
      <c r="D47" s="12"/>
      <c r="E47" s="11"/>
    </row>
    <row r="48" spans="1:9" ht="14.4" customHeight="1" x14ac:dyDescent="0.25">
      <c r="A48" s="8"/>
      <c r="B48" s="8"/>
      <c r="C48" s="9"/>
      <c r="D48" s="12"/>
      <c r="E48" s="11"/>
    </row>
    <row r="49" spans="1:5" ht="24" customHeight="1" x14ac:dyDescent="0.25">
      <c r="A49" s="8"/>
      <c r="B49" s="8"/>
      <c r="C49" s="9"/>
      <c r="D49" s="13"/>
      <c r="E49" s="11"/>
    </row>
    <row r="50" spans="1:5" ht="14.4" customHeight="1" x14ac:dyDescent="0.25">
      <c r="A50" s="8"/>
      <c r="B50" s="8"/>
      <c r="C50" s="9"/>
      <c r="D50" s="7"/>
      <c r="E50" s="11"/>
    </row>
    <row r="51" spans="1:5" ht="14.4" customHeight="1" x14ac:dyDescent="0.3">
      <c r="A51" s="8"/>
      <c r="B51" s="8"/>
      <c r="C51" s="9"/>
      <c r="D51" s="14"/>
      <c r="E51" s="11"/>
    </row>
    <row r="52" spans="1:5" ht="13.8" x14ac:dyDescent="0.25">
      <c r="A52" s="8"/>
      <c r="B52" s="8"/>
      <c r="C52" s="9"/>
      <c r="D52" s="13"/>
      <c r="E52" s="11"/>
    </row>
    <row r="53" spans="1:5" ht="13.8" x14ac:dyDescent="0.25">
      <c r="A53" s="8"/>
      <c r="B53" s="8"/>
      <c r="C53" s="9"/>
      <c r="D53" s="12"/>
      <c r="E53" s="11"/>
    </row>
    <row r="54" spans="1:5" ht="14.4" customHeight="1" x14ac:dyDescent="0.25">
      <c r="A54" s="8"/>
      <c r="B54" s="8"/>
      <c r="C54" s="9"/>
      <c r="D54" s="7"/>
      <c r="E54" s="11"/>
    </row>
    <row r="55" spans="1:5" ht="13.8" x14ac:dyDescent="0.25">
      <c r="A55" s="8"/>
      <c r="B55" s="8"/>
      <c r="C55" s="9"/>
      <c r="D55" s="7"/>
      <c r="E55" s="11"/>
    </row>
    <row r="56" spans="1:5" ht="13.8" x14ac:dyDescent="0.25">
      <c r="A56" s="8"/>
      <c r="B56" s="8"/>
      <c r="C56" s="9"/>
      <c r="D56" s="12"/>
      <c r="E56" s="11"/>
    </row>
  </sheetData>
  <sortState xmlns:xlrd2="http://schemas.microsoft.com/office/spreadsheetml/2017/richdata2" ref="A4:C39">
    <sortCondition ref="A3:A39"/>
  </sortState>
  <mergeCells count="4">
    <mergeCell ref="A1:A2"/>
    <mergeCell ref="B1:B2"/>
    <mergeCell ref="C1:C2"/>
    <mergeCell ref="D1:E1"/>
  </mergeCells>
  <hyperlinks>
    <hyperlink ref="C3" r:id="rId1" xr:uid="{8B89BBD1-9207-432F-8DED-9F17B5307E92}"/>
    <hyperlink ref="C29" r:id="rId2" xr:uid="{25EF2672-F706-4693-A01A-AF69B2530AE3}"/>
    <hyperlink ref="C34" r:id="rId3" xr:uid="{9AA4F684-CCDD-4B26-9C26-52D0B08C50BD}"/>
    <hyperlink ref="C31" r:id="rId4" xr:uid="{F488E68B-5A61-44B3-B6B7-576CF951F805}"/>
    <hyperlink ref="C9" r:id="rId5" xr:uid="{7728DE84-94CB-48D3-991D-EAD643041B4E}"/>
    <hyperlink ref="C14" r:id="rId6" xr:uid="{5C9AA081-3815-425D-9420-6B8F359F5B8F}"/>
    <hyperlink ref="C18" r:id="rId7" xr:uid="{B801A9FA-8CCB-4E1D-8EA3-FF2FCFD89AFC}"/>
    <hyperlink ref="C16" r:id="rId8" xr:uid="{3C708DEC-CE6E-4F0F-879A-7211944813B0}"/>
    <hyperlink ref="C8" r:id="rId9" xr:uid="{E253A59D-7909-4BE0-AA7A-5D791000FD37}"/>
    <hyperlink ref="C6" r:id="rId10" xr:uid="{0B35FCE5-F25E-43CA-BFF8-9131EEDE7775}"/>
    <hyperlink ref="C20" r:id="rId11" xr:uid="{145FDD05-9F66-4889-B083-2F79020C917B}"/>
    <hyperlink ref="C27" r:id="rId12" xr:uid="{BD285EB5-B5B6-4DA0-8757-87DBF7575169}"/>
    <hyperlink ref="C17" r:id="rId13" xr:uid="{4B48FDD2-BEDD-4E21-9DB0-2A5D1F93475A}"/>
    <hyperlink ref="C30" r:id="rId14" xr:uid="{7CFE46DE-D4D8-47CA-BDA1-F850FE8FA843}"/>
    <hyperlink ref="C26" r:id="rId15" xr:uid="{7F1B57EF-D304-4FD2-8A91-0BD2D2014DC8}"/>
    <hyperlink ref="C33" r:id="rId16" xr:uid="{077D596B-B75C-47E2-ADC3-E5FD1A12CB75}"/>
    <hyperlink ref="C23" r:id="rId17" xr:uid="{D618A666-69B3-4A76-9A8A-61B4367C2C73}"/>
    <hyperlink ref="C11" r:id="rId18" xr:uid="{4D30B611-81DB-4214-9331-B0979EB3ABC5}"/>
    <hyperlink ref="C10" r:id="rId19" xr:uid="{9D6E75BE-C1F5-4A2A-99CF-9B7AF2D61474}"/>
    <hyperlink ref="C19" r:id="rId20" xr:uid="{93C0A248-70B6-4386-9EF1-A75D9AD80A9D}"/>
    <hyperlink ref="C13" r:id="rId21" xr:uid="{B3DF7C7F-E38A-4E99-BE4B-C6A5EC466241}"/>
    <hyperlink ref="C4" r:id="rId22" xr:uid="{0F35BEA4-7492-415A-A7D6-A70E515D4D68}"/>
    <hyperlink ref="C5" r:id="rId23" xr:uid="{8AE7C605-4FB6-41AE-878D-1C09E6A6A8ED}"/>
    <hyperlink ref="C36" r:id="rId24" xr:uid="{53B31958-849E-40C5-A6D0-BB16790735EE}"/>
    <hyperlink ref="C28" r:id="rId25" xr:uid="{9CC6F728-5E28-44D4-9DA3-EEE99911F672}"/>
    <hyperlink ref="C22" r:id="rId26" xr:uid="{9BCFA649-03FF-4362-94AF-2AE29FC7C54E}"/>
    <hyperlink ref="C21" r:id="rId27" xr:uid="{661CB769-9A78-4A69-88CC-42D6389D920E}"/>
    <hyperlink ref="C15" r:id="rId28" xr:uid="{B6065DB8-8AEC-48FD-A686-0E29983778C5}"/>
    <hyperlink ref="C35" r:id="rId29" xr:uid="{1A557AC1-DDFF-427A-8984-B5E6E6C4C08C}"/>
    <hyperlink ref="C25" r:id="rId30" xr:uid="{696CE09C-055B-47FF-967D-2718C0E4297F}"/>
    <hyperlink ref="C38" r:id="rId31" xr:uid="{94D63452-24D5-49C9-A093-60C7DF86B2E9}"/>
    <hyperlink ref="C24" r:id="rId32" xr:uid="{685CBC6E-F92F-40AA-BBB4-13B400D1BEEB}"/>
    <hyperlink ref="C12" r:id="rId33" xr:uid="{E37314DB-3C59-4EAE-A4B0-27ABF7586A24}"/>
    <hyperlink ref="C32" r:id="rId34" xr:uid="{20FA6EAA-4687-4546-879A-2E453B8178DE}"/>
    <hyperlink ref="C39" r:id="rId35" xr:uid="{DC3BEF5E-0A70-4793-894A-C047932CA350}"/>
    <hyperlink ref="C7" r:id="rId36" xr:uid="{2888C9B5-48C3-4D60-B801-2557F41D61F0}"/>
    <hyperlink ref="C37" r:id="rId37" xr:uid="{ADB64E46-5707-4DB0-B8BA-41448B49A89C}"/>
  </hyperlinks>
  <pageMargins left="0.70866141732283472" right="0.70866141732283472" top="0.94488188976377963" bottom="0.74803149606299213" header="0.19685039370078741" footer="0.31496062992125984"/>
  <pageSetup paperSize="9" orientation="landscape" r:id="rId38"/>
  <headerFooter>
    <oddHeader xml:space="preserve">&amp;CData Security and Compliance (Full-time)
HN/BSc (Hons) Computing
ACCA5034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Manager/>
  <Company>Coventry University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aa9735</dc:creator>
  <cp:keywords/>
  <dc:description/>
  <cp:lastModifiedBy>Dr Carlene Campbell</cp:lastModifiedBy>
  <cp:revision/>
  <dcterms:created xsi:type="dcterms:W3CDTF">2011-10-03T16:29:17Z</dcterms:created>
  <dcterms:modified xsi:type="dcterms:W3CDTF">2026-01-23T16:17:12Z</dcterms:modified>
  <cp:category/>
  <cp:contentStatus/>
</cp:coreProperties>
</file>