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20"/>
  <workbookPr/>
  <mc:AlternateContent xmlns:mc="http://schemas.openxmlformats.org/markup-compatibility/2006">
    <mc:Choice Requires="x15">
      <x15ac:absPath xmlns:x15ac="http://schemas.microsoft.com/office/spreadsheetml/2010/11/ac" url="/Users/kristophemichaels/Downloads/"/>
    </mc:Choice>
  </mc:AlternateContent>
  <xr:revisionPtr revIDLastSave="0" documentId="8_{871492F5-51BD-9448-9A9A-4D5AA4735ECA}" xr6:coauthVersionLast="47" xr6:coauthVersionMax="47" xr10:uidLastSave="{00000000-0000-0000-0000-000000000000}"/>
  <bookViews>
    <workbookView xWindow="0" yWindow="500" windowWidth="28800" windowHeight="15720" firstSheet="4" activeTab="4" xr2:uid="{00000000-000D-0000-FFFF-FFFF00000000}"/>
  </bookViews>
  <sheets>
    <sheet name="Analysis filter" sheetId="5" r:id="rId1"/>
    <sheet name="Site grouping" sheetId="11" r:id="rId2"/>
    <sheet name="Site grouping condensed" sheetId="12" r:id="rId3"/>
    <sheet name="Site grouping %" sheetId="14" r:id="rId4"/>
    <sheet name="MAINSite grouping % minus MP&amp;CW" sheetId="24" r:id="rId5"/>
    <sheet name="Coventry Potters Marston" sheetId="32" r:id="rId6"/>
    <sheet name="Markets" sheetId="33" r:id="rId7"/>
    <sheet name="North West Leicestershire" sheetId="21" r:id="rId8"/>
    <sheet name="Melton" sheetId="20" r:id="rId9"/>
    <sheet name="Leicester suburbs" sheetId="19" r:id="rId10"/>
    <sheet name="Leicester city" sheetId="18" r:id="rId11"/>
    <sheet name="Hinckley &amp; Bosworth" sheetId="17" r:id="rId12"/>
    <sheet name="Harborough" sheetId="16" r:id="rId13"/>
    <sheet name="Blaby" sheetId="13" r:id="rId14"/>
    <sheet name="Charnwood" sheetId="15" r:id="rId15"/>
  </sheets>
  <definedNames>
    <definedName name="_xlnm._FilterDatabase" localSheetId="0" hidden="1">'Analysis filter'!$A$3:$BR$3</definedName>
    <definedName name="_xlnm._FilterDatabase" localSheetId="13" hidden="1">Blaby!$A$57:$BB$57</definedName>
    <definedName name="_xlnm._FilterDatabase" localSheetId="11" hidden="1">'Hinckley &amp; Bosworth'!$A$96:$AU$96</definedName>
    <definedName name="_xlnm._FilterDatabase" localSheetId="4" hidden="1">'MAINSite grouping % minus MP&amp;CW'!$A$1:$AW$1</definedName>
    <definedName name="_xlnm._FilterDatabase" localSheetId="1" hidden="1">'Site grouping'!$A$3:$BN$3</definedName>
    <definedName name="_xlnm._FilterDatabase" localSheetId="3" hidden="1">'Site grouping %'!$A$3:$AX$3</definedName>
    <definedName name="_xlnm._FilterDatabase" localSheetId="2" hidden="1">'Site grouping condensed'!$A$3:$AZ$3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22" i="32" l="1"/>
  <c r="A22" i="32"/>
  <c r="E22" i="32" s="1"/>
  <c r="D248" i="18"/>
  <c r="BA64" i="15"/>
  <c r="BB64" i="15"/>
  <c r="BA65" i="15"/>
  <c r="BB65" i="15"/>
  <c r="BA66" i="15"/>
  <c r="V67" i="15" s="1"/>
  <c r="BB66" i="15"/>
  <c r="W67" i="15" s="1"/>
  <c r="BA68" i="15"/>
  <c r="BB68" i="15"/>
  <c r="BA69" i="15"/>
  <c r="V70" i="15" s="1"/>
  <c r="BB69" i="15"/>
  <c r="W70" i="15" s="1"/>
  <c r="BA71" i="15"/>
  <c r="BB71" i="15"/>
  <c r="BA72" i="15"/>
  <c r="V73" i="15" s="1"/>
  <c r="BB72" i="15"/>
  <c r="W73" i="15" s="1"/>
  <c r="BA74" i="15"/>
  <c r="BB74" i="15"/>
  <c r="BA75" i="15"/>
  <c r="V76" i="15" s="1"/>
  <c r="BB75" i="15"/>
  <c r="W76" i="15" s="1"/>
  <c r="BA77" i="15"/>
  <c r="BB77" i="15"/>
  <c r="BA78" i="15"/>
  <c r="V79" i="15" s="1"/>
  <c r="BB78" i="15"/>
  <c r="W79" i="15" s="1"/>
  <c r="BA80" i="15"/>
  <c r="BB80" i="15"/>
  <c r="BA81" i="15"/>
  <c r="V82" i="15" s="1"/>
  <c r="BB81" i="15"/>
  <c r="W82" i="15" s="1"/>
  <c r="BA83" i="15"/>
  <c r="BB83" i="15"/>
  <c r="BA84" i="15"/>
  <c r="BB84" i="15"/>
  <c r="W85" i="15" s="1"/>
  <c r="BA86" i="15"/>
  <c r="BB86" i="15"/>
  <c r="BA87" i="15"/>
  <c r="V88" i="15" s="1"/>
  <c r="BB87" i="15"/>
  <c r="W88" i="15" s="1"/>
  <c r="BA89" i="15"/>
  <c r="BB89" i="15"/>
  <c r="BA90" i="15"/>
  <c r="V91" i="15" s="1"/>
  <c r="BB90" i="15"/>
  <c r="W91" i="15" s="1"/>
  <c r="BA92" i="15"/>
  <c r="BB92" i="15"/>
  <c r="BA93" i="15"/>
  <c r="T94" i="15" s="1"/>
  <c r="BB93" i="15"/>
  <c r="U94" i="15" s="1"/>
  <c r="BA95" i="15"/>
  <c r="BB95" i="15"/>
  <c r="BA96" i="15"/>
  <c r="T97" i="15" s="1"/>
  <c r="BB96" i="15"/>
  <c r="U97" i="15" s="1"/>
  <c r="BA98" i="15"/>
  <c r="BB98" i="15"/>
  <c r="BB63" i="15"/>
  <c r="BA63" i="15"/>
  <c r="V64" i="15"/>
  <c r="W64" i="15"/>
  <c r="BA135" i="16"/>
  <c r="BB135" i="16"/>
  <c r="BA136" i="16"/>
  <c r="V137" i="16" s="1"/>
  <c r="BB136" i="16"/>
  <c r="W137" i="16" s="1"/>
  <c r="BA138" i="16"/>
  <c r="BB138" i="16"/>
  <c r="BA139" i="16"/>
  <c r="V140" i="16" s="1"/>
  <c r="BB139" i="16"/>
  <c r="W140" i="16" s="1"/>
  <c r="BA141" i="16"/>
  <c r="BB141" i="16"/>
  <c r="BA142" i="16"/>
  <c r="V143" i="16" s="1"/>
  <c r="BB142" i="16"/>
  <c r="W143" i="16" s="1"/>
  <c r="BA144" i="16"/>
  <c r="BB144" i="16"/>
  <c r="BA145" i="16"/>
  <c r="V146" i="16" s="1"/>
  <c r="BB145" i="16"/>
  <c r="W146" i="16" s="1"/>
  <c r="BA147" i="16"/>
  <c r="BB147" i="16"/>
  <c r="BA148" i="16"/>
  <c r="V149" i="16" s="1"/>
  <c r="BB148" i="16"/>
  <c r="W149" i="16" s="1"/>
  <c r="BA150" i="16"/>
  <c r="BB150" i="16"/>
  <c r="BA151" i="16"/>
  <c r="V152" i="16" s="1"/>
  <c r="BB151" i="16"/>
  <c r="W152" i="16" s="1"/>
  <c r="BA153" i="16"/>
  <c r="BB153" i="16"/>
  <c r="BA154" i="16"/>
  <c r="V155" i="16" s="1"/>
  <c r="BB154" i="16"/>
  <c r="W155" i="16" s="1"/>
  <c r="BA156" i="16"/>
  <c r="BB156" i="16"/>
  <c r="BA157" i="16"/>
  <c r="V158" i="16" s="1"/>
  <c r="BB157" i="16"/>
  <c r="W158" i="16" s="1"/>
  <c r="BA159" i="16"/>
  <c r="BB159" i="16"/>
  <c r="BA160" i="16"/>
  <c r="V161" i="16" s="1"/>
  <c r="BB160" i="16"/>
  <c r="W161" i="16" s="1"/>
  <c r="BA162" i="16"/>
  <c r="BB162" i="16"/>
  <c r="BA163" i="16"/>
  <c r="V164" i="16" s="1"/>
  <c r="BB163" i="16"/>
  <c r="W164" i="16" s="1"/>
  <c r="BA165" i="16"/>
  <c r="BB165" i="16"/>
  <c r="BA166" i="16"/>
  <c r="T167" i="16" s="1"/>
  <c r="BB166" i="16"/>
  <c r="U167" i="16" s="1"/>
  <c r="BA168" i="16"/>
  <c r="BB168" i="16"/>
  <c r="BA169" i="16"/>
  <c r="V170" i="16" s="1"/>
  <c r="BB169" i="16"/>
  <c r="W170" i="16" s="1"/>
  <c r="BA171" i="16"/>
  <c r="BB171" i="16"/>
  <c r="BA172" i="16"/>
  <c r="V173" i="16" s="1"/>
  <c r="BB172" i="16"/>
  <c r="W173" i="16" s="1"/>
  <c r="BA174" i="16"/>
  <c r="BB174" i="16"/>
  <c r="BA175" i="16"/>
  <c r="V176" i="16" s="1"/>
  <c r="BB175" i="16"/>
  <c r="W176" i="16" s="1"/>
  <c r="BA177" i="16"/>
  <c r="BB177" i="16"/>
  <c r="BA178" i="16"/>
  <c r="V179" i="16" s="1"/>
  <c r="BB178" i="16"/>
  <c r="W179" i="16" s="1"/>
  <c r="BA180" i="16"/>
  <c r="BB180" i="16"/>
  <c r="BA181" i="16"/>
  <c r="V182" i="16" s="1"/>
  <c r="BB181" i="16"/>
  <c r="W182" i="16" s="1"/>
  <c r="BA183" i="16"/>
  <c r="BB183" i="16"/>
  <c r="BA184" i="16"/>
  <c r="V185" i="16" s="1"/>
  <c r="BB184" i="16"/>
  <c r="W185" i="16" s="1"/>
  <c r="BA186" i="16"/>
  <c r="BB186" i="16"/>
  <c r="BA187" i="16"/>
  <c r="V188" i="16" s="1"/>
  <c r="BB187" i="16"/>
  <c r="W188" i="16" s="1"/>
  <c r="BA189" i="16"/>
  <c r="BB189" i="16"/>
  <c r="BA190" i="16"/>
  <c r="V191" i="16" s="1"/>
  <c r="BB190" i="16"/>
  <c r="W191" i="16" s="1"/>
  <c r="BA192" i="16"/>
  <c r="BB192" i="16"/>
  <c r="BA193" i="16"/>
  <c r="V194" i="16" s="1"/>
  <c r="BB193" i="16"/>
  <c r="W194" i="16" s="1"/>
  <c r="BA195" i="16"/>
  <c r="BB195" i="16"/>
  <c r="BA196" i="16"/>
  <c r="V197" i="16" s="1"/>
  <c r="BB196" i="16"/>
  <c r="W197" i="16" s="1"/>
  <c r="BA198" i="16"/>
  <c r="BB198" i="16"/>
  <c r="BA199" i="16"/>
  <c r="BB199" i="16"/>
  <c r="BA201" i="16"/>
  <c r="BB201" i="16"/>
  <c r="BA202" i="16"/>
  <c r="V203" i="16" s="1"/>
  <c r="BB202" i="16"/>
  <c r="W203" i="16" s="1"/>
  <c r="BA204" i="16"/>
  <c r="BB204" i="16"/>
  <c r="BA205" i="16"/>
  <c r="V206" i="16" s="1"/>
  <c r="BB205" i="16"/>
  <c r="W206" i="16" s="1"/>
  <c r="BA207" i="16"/>
  <c r="BB207" i="16"/>
  <c r="BA208" i="16"/>
  <c r="V209" i="16" s="1"/>
  <c r="BB208" i="16"/>
  <c r="W209" i="16" s="1"/>
  <c r="BA210" i="16"/>
  <c r="BB210" i="16"/>
  <c r="BA211" i="16"/>
  <c r="BB211" i="16"/>
  <c r="BA213" i="16"/>
  <c r="BB213" i="16"/>
  <c r="BA214" i="16"/>
  <c r="V215" i="16" s="1"/>
  <c r="BB214" i="16"/>
  <c r="W215" i="16" s="1"/>
  <c r="BA216" i="16"/>
  <c r="BB216" i="16"/>
  <c r="BA217" i="16"/>
  <c r="V218" i="16" s="1"/>
  <c r="BB217" i="16"/>
  <c r="W218" i="16" s="1"/>
  <c r="BA219" i="16"/>
  <c r="BB219" i="16"/>
  <c r="BB133" i="16"/>
  <c r="W134" i="16" s="1"/>
  <c r="BA133" i="16"/>
  <c r="V134" i="16" s="1"/>
  <c r="V212" i="16"/>
  <c r="W212" i="16"/>
  <c r="V60" i="17"/>
  <c r="W60" i="17"/>
  <c r="V57" i="17"/>
  <c r="W57" i="17"/>
  <c r="V54" i="17"/>
  <c r="W54" i="17"/>
  <c r="V51" i="17"/>
  <c r="W51" i="17"/>
  <c r="V48" i="17"/>
  <c r="W48" i="17"/>
  <c r="V45" i="17"/>
  <c r="W45" i="17"/>
  <c r="V42" i="17"/>
  <c r="W42" i="17"/>
  <c r="V36" i="17"/>
  <c r="W36" i="17"/>
  <c r="V33" i="17"/>
  <c r="W33" i="17"/>
  <c r="V30" i="17"/>
  <c r="W30" i="17"/>
  <c r="V27" i="17"/>
  <c r="W27" i="17"/>
  <c r="V24" i="17"/>
  <c r="W24" i="17"/>
  <c r="V21" i="17"/>
  <c r="W21" i="17"/>
  <c r="V18" i="17"/>
  <c r="W18" i="17"/>
  <c r="V15" i="17"/>
  <c r="W15" i="17"/>
  <c r="V6" i="17"/>
  <c r="W6" i="17"/>
  <c r="V3" i="17"/>
  <c r="W3" i="17"/>
  <c r="BA35" i="19"/>
  <c r="BB35" i="19"/>
  <c r="BA36" i="19"/>
  <c r="BB36" i="19"/>
  <c r="BA38" i="19"/>
  <c r="BB38" i="19"/>
  <c r="BA39" i="19"/>
  <c r="BB39" i="19"/>
  <c r="BA41" i="19"/>
  <c r="BB41" i="19"/>
  <c r="BA42" i="19"/>
  <c r="BB42" i="19"/>
  <c r="BA44" i="19"/>
  <c r="BB44" i="19"/>
  <c r="BB33" i="19"/>
  <c r="BA33" i="19"/>
  <c r="V43" i="19"/>
  <c r="W43" i="19"/>
  <c r="V40" i="19"/>
  <c r="W40" i="19"/>
  <c r="V34" i="19"/>
  <c r="W34" i="19"/>
  <c r="W37" i="19"/>
  <c r="V37" i="19"/>
  <c r="BB133" i="20"/>
  <c r="BA133" i="20"/>
  <c r="BB131" i="20"/>
  <c r="W132" i="20" s="1"/>
  <c r="BA131" i="20"/>
  <c r="V132" i="20" s="1"/>
  <c r="BB130" i="20"/>
  <c r="BA130" i="20"/>
  <c r="BB128" i="20"/>
  <c r="W129" i="20" s="1"/>
  <c r="BA128" i="20"/>
  <c r="V129" i="20" s="1"/>
  <c r="BB127" i="20"/>
  <c r="BA127" i="20"/>
  <c r="BB125" i="20"/>
  <c r="W126" i="20" s="1"/>
  <c r="BA125" i="20"/>
  <c r="V126" i="20" s="1"/>
  <c r="BB124" i="20"/>
  <c r="BA124" i="20"/>
  <c r="BB122" i="20"/>
  <c r="W123" i="20" s="1"/>
  <c r="BA122" i="20"/>
  <c r="V123" i="20" s="1"/>
  <c r="BB121" i="20"/>
  <c r="BA121" i="20"/>
  <c r="BB119" i="20"/>
  <c r="W120" i="20" s="1"/>
  <c r="BA119" i="20"/>
  <c r="V120" i="20" s="1"/>
  <c r="BB118" i="20"/>
  <c r="BA118" i="20"/>
  <c r="BB116" i="20"/>
  <c r="W117" i="20" s="1"/>
  <c r="BA116" i="20"/>
  <c r="V117" i="20" s="1"/>
  <c r="BB115" i="20"/>
  <c r="BA115" i="20"/>
  <c r="BB113" i="20"/>
  <c r="BA113" i="20"/>
  <c r="BB112" i="20"/>
  <c r="BA112" i="20"/>
  <c r="BB110" i="20"/>
  <c r="BA110" i="20"/>
  <c r="BB109" i="20"/>
  <c r="BA109" i="20"/>
  <c r="BB107" i="20"/>
  <c r="W108" i="20" s="1"/>
  <c r="BA107" i="20"/>
  <c r="V108" i="20" s="1"/>
  <c r="BB106" i="20"/>
  <c r="BA106" i="20"/>
  <c r="BB104" i="20"/>
  <c r="W105" i="20" s="1"/>
  <c r="BA104" i="20"/>
  <c r="V105" i="20" s="1"/>
  <c r="BB103" i="20"/>
  <c r="BA103" i="20"/>
  <c r="BB101" i="20"/>
  <c r="W102" i="20" s="1"/>
  <c r="BA101" i="20"/>
  <c r="V102" i="20" s="1"/>
  <c r="BB100" i="20"/>
  <c r="BA100" i="20"/>
  <c r="BB98" i="20"/>
  <c r="W99" i="20" s="1"/>
  <c r="BA98" i="20"/>
  <c r="V99" i="20" s="1"/>
  <c r="BB97" i="20"/>
  <c r="BA97" i="20"/>
  <c r="BB95" i="20"/>
  <c r="W96" i="20" s="1"/>
  <c r="BA95" i="20"/>
  <c r="V96" i="20" s="1"/>
  <c r="BB94" i="20"/>
  <c r="BA94" i="20"/>
  <c r="BB92" i="20"/>
  <c r="W93" i="20" s="1"/>
  <c r="BA92" i="20"/>
  <c r="V93" i="20" s="1"/>
  <c r="BB91" i="20"/>
  <c r="BA91" i="20"/>
  <c r="BB89" i="20"/>
  <c r="W90" i="20" s="1"/>
  <c r="BA89" i="20"/>
  <c r="V90" i="20" s="1"/>
  <c r="BB88" i="20"/>
  <c r="BA88" i="20"/>
  <c r="BB85" i="20"/>
  <c r="BA85" i="20"/>
  <c r="BB83" i="20"/>
  <c r="W84" i="20" s="1"/>
  <c r="BA83" i="20"/>
  <c r="V84" i="20" s="1"/>
  <c r="BB86" i="20"/>
  <c r="BA86" i="20"/>
  <c r="W87" i="20"/>
  <c r="V87" i="20"/>
  <c r="BN26" i="16"/>
  <c r="BM26" i="16"/>
  <c r="BM24" i="17"/>
  <c r="BM7" i="19"/>
  <c r="BM17" i="20"/>
  <c r="BM12" i="21"/>
  <c r="D99" i="21"/>
  <c r="BN9" i="13"/>
  <c r="BN7" i="19"/>
  <c r="BN12" i="21"/>
  <c r="BN24" i="17"/>
  <c r="BL35" i="18"/>
  <c r="D95" i="24"/>
  <c r="E248" i="18"/>
  <c r="F248" i="18"/>
  <c r="G248" i="18"/>
  <c r="H248" i="18"/>
  <c r="I248" i="18"/>
  <c r="J248" i="18"/>
  <c r="K248" i="18"/>
  <c r="L248" i="18"/>
  <c r="M248" i="18"/>
  <c r="N248" i="18"/>
  <c r="O248" i="18"/>
  <c r="P248" i="18"/>
  <c r="Q248" i="18"/>
  <c r="R248" i="18"/>
  <c r="S248" i="18"/>
  <c r="T248" i="18"/>
  <c r="U248" i="18"/>
  <c r="V248" i="18"/>
  <c r="W248" i="18"/>
  <c r="X248" i="18"/>
  <c r="Y248" i="18"/>
  <c r="Z248" i="18"/>
  <c r="AA248" i="18"/>
  <c r="AB248" i="18"/>
  <c r="AC248" i="18"/>
  <c r="AD248" i="18"/>
  <c r="AE248" i="18"/>
  <c r="AF248" i="18"/>
  <c r="AG248" i="18"/>
  <c r="AH248" i="18"/>
  <c r="AI248" i="18"/>
  <c r="AJ248" i="18"/>
  <c r="AK248" i="18"/>
  <c r="AL248" i="18"/>
  <c r="AM248" i="18"/>
  <c r="AN248" i="18"/>
  <c r="AO248" i="18"/>
  <c r="AP248" i="18"/>
  <c r="AQ248" i="18"/>
  <c r="AR248" i="18"/>
  <c r="AS248" i="18"/>
  <c r="AT248" i="18"/>
  <c r="AU248" i="18"/>
  <c r="AV248" i="18"/>
  <c r="AW248" i="18"/>
  <c r="BK35" i="18"/>
  <c r="BA5" i="17"/>
  <c r="BM9" i="13"/>
  <c r="BN17" i="20"/>
  <c r="BA136" i="20"/>
  <c r="BB136" i="20"/>
  <c r="BM18" i="20"/>
  <c r="E135" i="20"/>
  <c r="F135" i="20"/>
  <c r="G135" i="20"/>
  <c r="H135" i="20"/>
  <c r="I135" i="20"/>
  <c r="J135" i="20"/>
  <c r="K135" i="20"/>
  <c r="L135" i="20"/>
  <c r="M135" i="20"/>
  <c r="N135" i="20"/>
  <c r="O135" i="20"/>
  <c r="P135" i="20"/>
  <c r="Q135" i="20"/>
  <c r="R135" i="20"/>
  <c r="S135" i="20"/>
  <c r="T135" i="20"/>
  <c r="U135" i="20"/>
  <c r="X135" i="20"/>
  <c r="Y135" i="20"/>
  <c r="Z135" i="20"/>
  <c r="AA135" i="20"/>
  <c r="AB135" i="20"/>
  <c r="AC135" i="20"/>
  <c r="AD135" i="20"/>
  <c r="AE135" i="20"/>
  <c r="AF135" i="20"/>
  <c r="AG135" i="20"/>
  <c r="AH135" i="20"/>
  <c r="AI135" i="20"/>
  <c r="AJ135" i="20"/>
  <c r="AK135" i="20"/>
  <c r="AL135" i="20"/>
  <c r="AM135" i="20"/>
  <c r="AN135" i="20"/>
  <c r="AO135" i="20"/>
  <c r="AP135" i="20"/>
  <c r="AQ135" i="20"/>
  <c r="AR135" i="20"/>
  <c r="AS135" i="20"/>
  <c r="AT135" i="20"/>
  <c r="AU135" i="20"/>
  <c r="AV135" i="20"/>
  <c r="AW135" i="20"/>
  <c r="AX135" i="20"/>
  <c r="AY135" i="20"/>
  <c r="D135" i="20"/>
  <c r="BA135" i="20" s="1"/>
  <c r="E100" i="15"/>
  <c r="F100" i="15"/>
  <c r="G100" i="15"/>
  <c r="H100" i="15"/>
  <c r="I100" i="15"/>
  <c r="J100" i="15"/>
  <c r="K100" i="15"/>
  <c r="L100" i="15"/>
  <c r="M100" i="15"/>
  <c r="N100" i="15"/>
  <c r="O100" i="15"/>
  <c r="P100" i="15"/>
  <c r="Q100" i="15"/>
  <c r="R100" i="15"/>
  <c r="S100" i="15"/>
  <c r="T100" i="15"/>
  <c r="U100" i="15"/>
  <c r="X100" i="15"/>
  <c r="Y100" i="15"/>
  <c r="Z100" i="15"/>
  <c r="AA100" i="15"/>
  <c r="AB100" i="15"/>
  <c r="AC100" i="15"/>
  <c r="AD100" i="15"/>
  <c r="AE100" i="15"/>
  <c r="AF100" i="15"/>
  <c r="AG100" i="15"/>
  <c r="AH100" i="15"/>
  <c r="AI100" i="15"/>
  <c r="AJ100" i="15"/>
  <c r="AK100" i="15"/>
  <c r="AL100" i="15"/>
  <c r="AM100" i="15"/>
  <c r="AN100" i="15"/>
  <c r="AO100" i="15"/>
  <c r="AP100" i="15"/>
  <c r="AQ100" i="15"/>
  <c r="AR100" i="15"/>
  <c r="AS100" i="15"/>
  <c r="AT100" i="15"/>
  <c r="AU100" i="15"/>
  <c r="AV100" i="15"/>
  <c r="AW100" i="15"/>
  <c r="AX100" i="15"/>
  <c r="AY100" i="15"/>
  <c r="D100" i="15"/>
  <c r="BN16" i="15"/>
  <c r="BM16" i="15"/>
  <c r="BM13" i="21"/>
  <c r="E102" i="21"/>
  <c r="F102" i="21"/>
  <c r="G102" i="21"/>
  <c r="H102" i="21"/>
  <c r="I102" i="21"/>
  <c r="J102" i="21"/>
  <c r="K102" i="21"/>
  <c r="L102" i="21"/>
  <c r="M102" i="21"/>
  <c r="N102" i="21"/>
  <c r="O102" i="21"/>
  <c r="P102" i="21"/>
  <c r="Q102" i="21"/>
  <c r="R102" i="21"/>
  <c r="S102" i="21"/>
  <c r="T102" i="21"/>
  <c r="U102" i="21"/>
  <c r="X102" i="21"/>
  <c r="Y102" i="21"/>
  <c r="Z102" i="21"/>
  <c r="AA102" i="21"/>
  <c r="AB102" i="21"/>
  <c r="AC102" i="21"/>
  <c r="AD102" i="21"/>
  <c r="AE102" i="21"/>
  <c r="AF102" i="21"/>
  <c r="AG102" i="21"/>
  <c r="AH102" i="21"/>
  <c r="AI102" i="21"/>
  <c r="AJ102" i="21"/>
  <c r="AK102" i="21"/>
  <c r="AL102" i="21"/>
  <c r="AM102" i="21"/>
  <c r="AN102" i="21"/>
  <c r="AO102" i="21"/>
  <c r="AP102" i="21"/>
  <c r="AQ102" i="21"/>
  <c r="AR102" i="21"/>
  <c r="AS102" i="21"/>
  <c r="AT102" i="21"/>
  <c r="AU102" i="21"/>
  <c r="AV102" i="21"/>
  <c r="AW102" i="21"/>
  <c r="AX102" i="21"/>
  <c r="AY102" i="21"/>
  <c r="D102" i="21"/>
  <c r="BA102" i="21"/>
  <c r="BA2" i="21"/>
  <c r="BB2" i="21"/>
  <c r="D3" i="21"/>
  <c r="E3" i="21"/>
  <c r="F3" i="21"/>
  <c r="G3" i="21"/>
  <c r="H3" i="21"/>
  <c r="I3" i="21"/>
  <c r="J3" i="21"/>
  <c r="K3" i="21"/>
  <c r="L3" i="21"/>
  <c r="M3" i="21"/>
  <c r="N3" i="21"/>
  <c r="O3" i="21"/>
  <c r="P3" i="21"/>
  <c r="Q3" i="21"/>
  <c r="R3" i="21"/>
  <c r="S3" i="21"/>
  <c r="T3" i="21"/>
  <c r="U3" i="21"/>
  <c r="X3" i="21"/>
  <c r="Y3" i="21"/>
  <c r="Z3" i="21"/>
  <c r="AA3" i="21"/>
  <c r="AB3" i="21"/>
  <c r="AC3" i="21"/>
  <c r="AD3" i="21"/>
  <c r="AE3" i="21"/>
  <c r="AF3" i="21"/>
  <c r="AG3" i="21"/>
  <c r="AH3" i="21"/>
  <c r="AI3" i="21"/>
  <c r="AJ3" i="21"/>
  <c r="AK3" i="21"/>
  <c r="AL3" i="21"/>
  <c r="AM3" i="21"/>
  <c r="AN3" i="21"/>
  <c r="AO3" i="21"/>
  <c r="AP3" i="21"/>
  <c r="AQ3" i="21"/>
  <c r="AR3" i="21"/>
  <c r="AS3" i="21"/>
  <c r="AT3" i="21"/>
  <c r="AU3" i="21"/>
  <c r="AV3" i="21"/>
  <c r="AW3" i="21"/>
  <c r="AX3" i="21"/>
  <c r="AY3" i="21"/>
  <c r="BA5" i="21"/>
  <c r="BB5" i="21"/>
  <c r="D6" i="21"/>
  <c r="E6" i="21"/>
  <c r="F6" i="21"/>
  <c r="G6" i="21"/>
  <c r="H6" i="21"/>
  <c r="I6" i="21"/>
  <c r="J6" i="21"/>
  <c r="K6" i="21"/>
  <c r="L6" i="21"/>
  <c r="M6" i="21"/>
  <c r="N6" i="21"/>
  <c r="O6" i="21"/>
  <c r="P6" i="21"/>
  <c r="Q6" i="21"/>
  <c r="R6" i="21"/>
  <c r="S6" i="21"/>
  <c r="T6" i="21"/>
  <c r="U6" i="21"/>
  <c r="X6" i="21"/>
  <c r="Y6" i="21"/>
  <c r="Z6" i="21"/>
  <c r="AA6" i="21"/>
  <c r="AB6" i="21"/>
  <c r="AC6" i="21"/>
  <c r="AD6" i="21"/>
  <c r="AE6" i="21"/>
  <c r="AF6" i="21"/>
  <c r="AG6" i="21"/>
  <c r="AH6" i="21"/>
  <c r="AI6" i="21"/>
  <c r="AJ6" i="21"/>
  <c r="AK6" i="21"/>
  <c r="AL6" i="21"/>
  <c r="AM6" i="21"/>
  <c r="AN6" i="21"/>
  <c r="AO6" i="21"/>
  <c r="AP6" i="21"/>
  <c r="AQ6" i="21"/>
  <c r="AR6" i="21"/>
  <c r="AS6" i="21"/>
  <c r="AT6" i="21"/>
  <c r="AU6" i="21"/>
  <c r="AV6" i="21"/>
  <c r="AW6" i="21"/>
  <c r="AX6" i="21"/>
  <c r="AY6" i="21"/>
  <c r="BA8" i="21"/>
  <c r="BB8" i="21"/>
  <c r="D9" i="21"/>
  <c r="E9" i="21"/>
  <c r="F9" i="21"/>
  <c r="G9" i="21"/>
  <c r="H9" i="21"/>
  <c r="I9" i="21"/>
  <c r="J9" i="21"/>
  <c r="K9" i="21"/>
  <c r="L9" i="21"/>
  <c r="M9" i="21"/>
  <c r="N9" i="21"/>
  <c r="O9" i="21"/>
  <c r="P9" i="21"/>
  <c r="Q9" i="21"/>
  <c r="R9" i="21"/>
  <c r="S9" i="21"/>
  <c r="T9" i="21"/>
  <c r="U9" i="21"/>
  <c r="X9" i="21"/>
  <c r="Y9" i="21"/>
  <c r="Z9" i="21"/>
  <c r="AA9" i="21"/>
  <c r="AB9" i="21"/>
  <c r="AC9" i="21"/>
  <c r="AD9" i="21"/>
  <c r="AE9" i="21"/>
  <c r="AF9" i="21"/>
  <c r="AG9" i="21"/>
  <c r="AH9" i="21"/>
  <c r="AI9" i="21"/>
  <c r="AJ9" i="21"/>
  <c r="AK9" i="21"/>
  <c r="AL9" i="21"/>
  <c r="AM9" i="21"/>
  <c r="AN9" i="21"/>
  <c r="AO9" i="21"/>
  <c r="AP9" i="21"/>
  <c r="AQ9" i="21"/>
  <c r="AR9" i="21"/>
  <c r="AS9" i="21"/>
  <c r="AT9" i="21"/>
  <c r="AU9" i="21"/>
  <c r="AV9" i="21"/>
  <c r="AW9" i="21"/>
  <c r="AX9" i="21"/>
  <c r="AY9" i="21"/>
  <c r="BA11" i="21"/>
  <c r="BB11" i="21"/>
  <c r="D12" i="21"/>
  <c r="E12" i="21"/>
  <c r="F12" i="21"/>
  <c r="G12" i="21"/>
  <c r="H12" i="21"/>
  <c r="I12" i="21"/>
  <c r="J12" i="21"/>
  <c r="K12" i="21"/>
  <c r="L12" i="21"/>
  <c r="M12" i="21"/>
  <c r="N12" i="21"/>
  <c r="O12" i="21"/>
  <c r="P12" i="21"/>
  <c r="Q12" i="21"/>
  <c r="R12" i="21"/>
  <c r="S12" i="21"/>
  <c r="T12" i="21"/>
  <c r="U12" i="21"/>
  <c r="X12" i="21"/>
  <c r="Y12" i="21"/>
  <c r="Z12" i="21"/>
  <c r="AA12" i="21"/>
  <c r="AB12" i="21"/>
  <c r="AC12" i="21"/>
  <c r="AD12" i="21"/>
  <c r="AE12" i="21"/>
  <c r="AF12" i="21"/>
  <c r="AG12" i="21"/>
  <c r="AH12" i="21"/>
  <c r="AI12" i="21"/>
  <c r="AJ12" i="21"/>
  <c r="AK12" i="21"/>
  <c r="AL12" i="21"/>
  <c r="AM12" i="21"/>
  <c r="AN12" i="21"/>
  <c r="AO12" i="21"/>
  <c r="AP12" i="21"/>
  <c r="AQ12" i="21"/>
  <c r="AR12" i="21"/>
  <c r="AS12" i="21"/>
  <c r="AT12" i="21"/>
  <c r="AU12" i="21"/>
  <c r="AV12" i="21"/>
  <c r="AW12" i="21"/>
  <c r="AX12" i="21"/>
  <c r="AY12" i="21"/>
  <c r="BA14" i="21"/>
  <c r="BB14" i="21"/>
  <c r="D15" i="21"/>
  <c r="E15" i="21"/>
  <c r="F15" i="21"/>
  <c r="G15" i="21"/>
  <c r="H15" i="21"/>
  <c r="I15" i="21"/>
  <c r="J15" i="21"/>
  <c r="K15" i="21"/>
  <c r="L15" i="21"/>
  <c r="M15" i="21"/>
  <c r="N15" i="21"/>
  <c r="O15" i="21"/>
  <c r="P15" i="21"/>
  <c r="Q15" i="21"/>
  <c r="R15" i="21"/>
  <c r="S15" i="21"/>
  <c r="T15" i="21"/>
  <c r="U15" i="21"/>
  <c r="X15" i="21"/>
  <c r="Y15" i="21"/>
  <c r="Z15" i="21"/>
  <c r="AA15" i="21"/>
  <c r="AB15" i="21"/>
  <c r="AC15" i="21"/>
  <c r="AD15" i="21"/>
  <c r="AE15" i="21"/>
  <c r="AF15" i="21"/>
  <c r="AG15" i="21"/>
  <c r="AH15" i="21"/>
  <c r="AI15" i="21"/>
  <c r="AJ15" i="21"/>
  <c r="AK15" i="21"/>
  <c r="AL15" i="21"/>
  <c r="AM15" i="21"/>
  <c r="AN15" i="21"/>
  <c r="AO15" i="21"/>
  <c r="AP15" i="21"/>
  <c r="AQ15" i="21"/>
  <c r="AR15" i="21"/>
  <c r="AS15" i="21"/>
  <c r="AT15" i="21"/>
  <c r="AU15" i="21"/>
  <c r="AV15" i="21"/>
  <c r="AW15" i="21"/>
  <c r="AX15" i="21"/>
  <c r="AY15" i="21"/>
  <c r="BA17" i="21"/>
  <c r="BB17" i="21"/>
  <c r="D18" i="21"/>
  <c r="E18" i="21"/>
  <c r="F18" i="21"/>
  <c r="G18" i="21"/>
  <c r="H18" i="21"/>
  <c r="I18" i="21"/>
  <c r="J18" i="21"/>
  <c r="K18" i="21"/>
  <c r="L18" i="21"/>
  <c r="M18" i="21"/>
  <c r="N18" i="21"/>
  <c r="O18" i="21"/>
  <c r="P18" i="21"/>
  <c r="Q18" i="21"/>
  <c r="R18" i="21"/>
  <c r="S18" i="21"/>
  <c r="T18" i="21"/>
  <c r="U18" i="21"/>
  <c r="X18" i="21"/>
  <c r="Y18" i="21"/>
  <c r="Z18" i="21"/>
  <c r="AA18" i="21"/>
  <c r="AB18" i="21"/>
  <c r="AC18" i="21"/>
  <c r="AD18" i="21"/>
  <c r="AE18" i="21"/>
  <c r="AF18" i="21"/>
  <c r="AG18" i="21"/>
  <c r="AH18" i="21"/>
  <c r="AI18" i="21"/>
  <c r="AJ18" i="21"/>
  <c r="AK18" i="21"/>
  <c r="AL18" i="21"/>
  <c r="AM18" i="21"/>
  <c r="AN18" i="21"/>
  <c r="AO18" i="21"/>
  <c r="AP18" i="21"/>
  <c r="AQ18" i="21"/>
  <c r="AR18" i="21"/>
  <c r="AS18" i="21"/>
  <c r="AT18" i="21"/>
  <c r="AU18" i="21"/>
  <c r="AV18" i="21"/>
  <c r="AW18" i="21"/>
  <c r="AX18" i="21"/>
  <c r="AY18" i="21"/>
  <c r="BA20" i="21"/>
  <c r="BB20" i="21"/>
  <c r="D21" i="21"/>
  <c r="E21" i="21"/>
  <c r="F21" i="21"/>
  <c r="G21" i="21"/>
  <c r="H21" i="21"/>
  <c r="I21" i="21"/>
  <c r="J21" i="21"/>
  <c r="K21" i="21"/>
  <c r="L21" i="21"/>
  <c r="M21" i="21"/>
  <c r="N21" i="21"/>
  <c r="O21" i="21"/>
  <c r="P21" i="21"/>
  <c r="Q21" i="21"/>
  <c r="R21" i="21"/>
  <c r="S21" i="21"/>
  <c r="T21" i="21"/>
  <c r="U21" i="21"/>
  <c r="X21" i="21"/>
  <c r="Y21" i="21"/>
  <c r="Z21" i="21"/>
  <c r="AA21" i="21"/>
  <c r="AB21" i="21"/>
  <c r="AC21" i="21"/>
  <c r="AD21" i="21"/>
  <c r="AE21" i="21"/>
  <c r="AF21" i="21"/>
  <c r="AG21" i="21"/>
  <c r="AH21" i="21"/>
  <c r="AI21" i="21"/>
  <c r="AJ21" i="21"/>
  <c r="AK21" i="21"/>
  <c r="AL21" i="21"/>
  <c r="AM21" i="21"/>
  <c r="AN21" i="21"/>
  <c r="AO21" i="21"/>
  <c r="AP21" i="21"/>
  <c r="AQ21" i="21"/>
  <c r="AR21" i="21"/>
  <c r="AS21" i="21"/>
  <c r="AT21" i="21"/>
  <c r="AU21" i="21"/>
  <c r="AV21" i="21"/>
  <c r="AW21" i="21"/>
  <c r="AX21" i="21"/>
  <c r="AY21" i="21"/>
  <c r="BA23" i="21"/>
  <c r="BB23" i="21"/>
  <c r="D24" i="21"/>
  <c r="E24" i="21"/>
  <c r="F24" i="21"/>
  <c r="G24" i="21"/>
  <c r="H24" i="21"/>
  <c r="I24" i="21"/>
  <c r="J24" i="21"/>
  <c r="K24" i="21"/>
  <c r="L24" i="21"/>
  <c r="M24" i="21"/>
  <c r="N24" i="21"/>
  <c r="O24" i="21"/>
  <c r="P24" i="21"/>
  <c r="Q24" i="21"/>
  <c r="R24" i="21"/>
  <c r="S24" i="21"/>
  <c r="T24" i="21"/>
  <c r="U24" i="21"/>
  <c r="X24" i="21"/>
  <c r="Y24" i="21"/>
  <c r="Z24" i="21"/>
  <c r="AA24" i="21"/>
  <c r="AB24" i="21"/>
  <c r="AC24" i="21"/>
  <c r="AD24" i="21"/>
  <c r="AE24" i="21"/>
  <c r="AF24" i="21"/>
  <c r="AG24" i="21"/>
  <c r="AH24" i="21"/>
  <c r="AI24" i="21"/>
  <c r="AJ24" i="21"/>
  <c r="AK24" i="21"/>
  <c r="AL24" i="21"/>
  <c r="AM24" i="21"/>
  <c r="AN24" i="21"/>
  <c r="AO24" i="21"/>
  <c r="AP24" i="21"/>
  <c r="AQ24" i="21"/>
  <c r="AR24" i="21"/>
  <c r="AS24" i="21"/>
  <c r="AT24" i="21"/>
  <c r="AU24" i="21"/>
  <c r="AV24" i="21"/>
  <c r="AW24" i="21"/>
  <c r="AX24" i="21"/>
  <c r="AY24" i="21"/>
  <c r="BA26" i="21"/>
  <c r="BB26" i="21"/>
  <c r="D27" i="21"/>
  <c r="E27" i="21"/>
  <c r="F27" i="21"/>
  <c r="G27" i="21"/>
  <c r="H27" i="21"/>
  <c r="I27" i="21"/>
  <c r="J27" i="21"/>
  <c r="K27" i="21"/>
  <c r="L27" i="21"/>
  <c r="M27" i="21"/>
  <c r="N27" i="21"/>
  <c r="O27" i="21"/>
  <c r="P27" i="21"/>
  <c r="Q27" i="21"/>
  <c r="R27" i="21"/>
  <c r="S27" i="21"/>
  <c r="T27" i="21"/>
  <c r="U27" i="21"/>
  <c r="X27" i="21"/>
  <c r="Y27" i="21"/>
  <c r="Z27" i="21"/>
  <c r="AA27" i="21"/>
  <c r="AB27" i="21"/>
  <c r="AC27" i="21"/>
  <c r="AD27" i="21"/>
  <c r="AE27" i="21"/>
  <c r="AF27" i="21"/>
  <c r="AG27" i="21"/>
  <c r="AH27" i="21"/>
  <c r="AI27" i="21"/>
  <c r="AJ27" i="21"/>
  <c r="AK27" i="21"/>
  <c r="AL27" i="21"/>
  <c r="AM27" i="21"/>
  <c r="AN27" i="21"/>
  <c r="AO27" i="21"/>
  <c r="AP27" i="21"/>
  <c r="AQ27" i="21"/>
  <c r="AR27" i="21"/>
  <c r="AS27" i="21"/>
  <c r="AT27" i="21"/>
  <c r="AU27" i="21"/>
  <c r="AV27" i="21"/>
  <c r="AW27" i="21"/>
  <c r="AX27" i="21"/>
  <c r="AY27" i="21"/>
  <c r="BA29" i="21"/>
  <c r="BB29" i="21"/>
  <c r="D30" i="21"/>
  <c r="E30" i="21"/>
  <c r="F30" i="21"/>
  <c r="G30" i="21"/>
  <c r="H30" i="21"/>
  <c r="I30" i="21"/>
  <c r="J30" i="21"/>
  <c r="K30" i="21"/>
  <c r="L30" i="21"/>
  <c r="M30" i="21"/>
  <c r="N30" i="21"/>
  <c r="O30" i="21"/>
  <c r="P30" i="21"/>
  <c r="Q30" i="21"/>
  <c r="R30" i="21"/>
  <c r="S30" i="21"/>
  <c r="T30" i="21"/>
  <c r="U30" i="21"/>
  <c r="X30" i="21"/>
  <c r="Y30" i="21"/>
  <c r="Z30" i="21"/>
  <c r="AA30" i="21"/>
  <c r="AB30" i="21"/>
  <c r="AC30" i="21"/>
  <c r="AD30" i="21"/>
  <c r="AE30" i="21"/>
  <c r="AF30" i="21"/>
  <c r="AG30" i="21"/>
  <c r="AH30" i="21"/>
  <c r="AI30" i="21"/>
  <c r="AJ30" i="21"/>
  <c r="AK30" i="21"/>
  <c r="AL30" i="21"/>
  <c r="AM30" i="21"/>
  <c r="AN30" i="21"/>
  <c r="AO30" i="21"/>
  <c r="AP30" i="21"/>
  <c r="AQ30" i="21"/>
  <c r="AR30" i="21"/>
  <c r="AS30" i="21"/>
  <c r="AT30" i="21"/>
  <c r="AU30" i="21"/>
  <c r="AV30" i="21"/>
  <c r="AW30" i="21"/>
  <c r="AX30" i="21"/>
  <c r="AY30" i="21"/>
  <c r="BA32" i="21"/>
  <c r="BB32" i="21"/>
  <c r="D33" i="21"/>
  <c r="E33" i="21"/>
  <c r="F33" i="21"/>
  <c r="G33" i="21"/>
  <c r="H33" i="21"/>
  <c r="I33" i="21"/>
  <c r="J33" i="21"/>
  <c r="K33" i="21"/>
  <c r="L33" i="21"/>
  <c r="M33" i="21"/>
  <c r="N33" i="21"/>
  <c r="O33" i="21"/>
  <c r="P33" i="21"/>
  <c r="Q33" i="21"/>
  <c r="R33" i="21"/>
  <c r="S33" i="21"/>
  <c r="T33" i="21"/>
  <c r="U33" i="21"/>
  <c r="X33" i="21"/>
  <c r="Y33" i="21"/>
  <c r="Z33" i="21"/>
  <c r="AA33" i="21"/>
  <c r="AB33" i="21"/>
  <c r="AC33" i="21"/>
  <c r="AD33" i="21"/>
  <c r="AE33" i="21"/>
  <c r="AF33" i="21"/>
  <c r="AG33" i="21"/>
  <c r="AH33" i="21"/>
  <c r="AI33" i="21"/>
  <c r="AJ33" i="21"/>
  <c r="AK33" i="21"/>
  <c r="AL33" i="21"/>
  <c r="AM33" i="21"/>
  <c r="AN33" i="21"/>
  <c r="AO33" i="21"/>
  <c r="AP33" i="21"/>
  <c r="AQ33" i="21"/>
  <c r="AR33" i="21"/>
  <c r="AS33" i="21"/>
  <c r="AT33" i="21"/>
  <c r="AU33" i="21"/>
  <c r="AV33" i="21"/>
  <c r="AW33" i="21"/>
  <c r="AX33" i="21"/>
  <c r="AY33" i="21"/>
  <c r="BA35" i="21"/>
  <c r="BB35" i="21"/>
  <c r="D36" i="21"/>
  <c r="E36" i="21"/>
  <c r="F36" i="21"/>
  <c r="G36" i="21"/>
  <c r="H36" i="21"/>
  <c r="I36" i="21"/>
  <c r="J36" i="21"/>
  <c r="K36" i="21"/>
  <c r="L36" i="21"/>
  <c r="M36" i="21"/>
  <c r="N36" i="21"/>
  <c r="O36" i="21"/>
  <c r="P36" i="21"/>
  <c r="Q36" i="21"/>
  <c r="R36" i="21"/>
  <c r="S36" i="21"/>
  <c r="T36" i="21"/>
  <c r="U36" i="21"/>
  <c r="X36" i="21"/>
  <c r="Y36" i="21"/>
  <c r="Z36" i="21"/>
  <c r="AA36" i="21"/>
  <c r="AB36" i="21"/>
  <c r="AC36" i="21"/>
  <c r="AD36" i="21"/>
  <c r="AE36" i="21"/>
  <c r="AF36" i="21"/>
  <c r="AG36" i="21"/>
  <c r="AH36" i="21"/>
  <c r="AI36" i="21"/>
  <c r="AJ36" i="21"/>
  <c r="AK36" i="21"/>
  <c r="AL36" i="21"/>
  <c r="AM36" i="21"/>
  <c r="AN36" i="21"/>
  <c r="AO36" i="21"/>
  <c r="AP36" i="21"/>
  <c r="AQ36" i="21"/>
  <c r="AR36" i="21"/>
  <c r="AS36" i="21"/>
  <c r="AT36" i="21"/>
  <c r="AU36" i="21"/>
  <c r="AV36" i="21"/>
  <c r="AW36" i="21"/>
  <c r="AX36" i="21"/>
  <c r="AY36" i="21"/>
  <c r="D39" i="21"/>
  <c r="E39" i="21"/>
  <c r="F39" i="21"/>
  <c r="G39" i="21"/>
  <c r="H39" i="21"/>
  <c r="I39" i="21"/>
  <c r="J39" i="21"/>
  <c r="K39" i="21"/>
  <c r="L39" i="21"/>
  <c r="M39" i="21"/>
  <c r="N39" i="21"/>
  <c r="O39" i="21"/>
  <c r="P39" i="21"/>
  <c r="Q39" i="21"/>
  <c r="R39" i="21"/>
  <c r="S39" i="21"/>
  <c r="T39" i="21"/>
  <c r="U39" i="21"/>
  <c r="X39" i="21"/>
  <c r="Y39" i="21"/>
  <c r="Z39" i="21"/>
  <c r="AA39" i="21"/>
  <c r="AB39" i="21"/>
  <c r="AC39" i="21"/>
  <c r="AD39" i="21"/>
  <c r="AE39" i="21"/>
  <c r="AF39" i="21"/>
  <c r="AG39" i="21"/>
  <c r="AH39" i="21"/>
  <c r="AI39" i="21"/>
  <c r="AJ39" i="21"/>
  <c r="AK39" i="21"/>
  <c r="AL39" i="21"/>
  <c r="AM39" i="21"/>
  <c r="AN39" i="21"/>
  <c r="AO39" i="21"/>
  <c r="AP39" i="21"/>
  <c r="AQ39" i="21"/>
  <c r="AR39" i="21"/>
  <c r="AS39" i="21"/>
  <c r="AT39" i="21"/>
  <c r="AU39" i="21"/>
  <c r="AV39" i="21"/>
  <c r="AW39" i="21"/>
  <c r="AX39" i="21"/>
  <c r="AY39" i="21"/>
  <c r="BA39" i="21"/>
  <c r="BB39" i="21"/>
  <c r="D41" i="21"/>
  <c r="E41" i="21"/>
  <c r="F41" i="21"/>
  <c r="G41" i="21"/>
  <c r="H41" i="21"/>
  <c r="I41" i="21"/>
  <c r="J41" i="21"/>
  <c r="K41" i="21"/>
  <c r="L41" i="21"/>
  <c r="M41" i="21"/>
  <c r="N41" i="21"/>
  <c r="O41" i="21"/>
  <c r="P41" i="21"/>
  <c r="Q41" i="21"/>
  <c r="R41" i="21"/>
  <c r="S41" i="21"/>
  <c r="T41" i="21"/>
  <c r="U41" i="21"/>
  <c r="X41" i="21"/>
  <c r="Y41" i="21"/>
  <c r="Z41" i="21"/>
  <c r="AA41" i="21"/>
  <c r="AB41" i="21"/>
  <c r="AC41" i="21"/>
  <c r="AD41" i="21"/>
  <c r="AE41" i="21"/>
  <c r="AF41" i="21"/>
  <c r="AG41" i="21"/>
  <c r="AH41" i="21"/>
  <c r="AI41" i="21"/>
  <c r="AJ41" i="21"/>
  <c r="AK41" i="21"/>
  <c r="AL41" i="21"/>
  <c r="AM41" i="21"/>
  <c r="AN41" i="21"/>
  <c r="AO41" i="21"/>
  <c r="AP41" i="21"/>
  <c r="AQ41" i="21"/>
  <c r="AR41" i="21"/>
  <c r="AS41" i="21"/>
  <c r="AT41" i="21"/>
  <c r="AU41" i="21"/>
  <c r="AV41" i="21"/>
  <c r="AW41" i="21"/>
  <c r="AX41" i="21"/>
  <c r="AY41" i="21"/>
  <c r="D59" i="21"/>
  <c r="E59" i="21"/>
  <c r="F59" i="21"/>
  <c r="G59" i="21"/>
  <c r="H59" i="21"/>
  <c r="I59" i="21"/>
  <c r="J59" i="21"/>
  <c r="K59" i="21"/>
  <c r="L59" i="21"/>
  <c r="M59" i="21"/>
  <c r="N59" i="21"/>
  <c r="O59" i="21"/>
  <c r="P59" i="21"/>
  <c r="Q59" i="21"/>
  <c r="R59" i="21"/>
  <c r="S59" i="21"/>
  <c r="T59" i="21"/>
  <c r="U59" i="21"/>
  <c r="X59" i="21"/>
  <c r="Y59" i="21"/>
  <c r="Z59" i="21"/>
  <c r="AA59" i="21"/>
  <c r="AB59" i="21"/>
  <c r="AC59" i="21"/>
  <c r="AD59" i="21"/>
  <c r="AE59" i="21"/>
  <c r="AF59" i="21"/>
  <c r="AG59" i="21"/>
  <c r="AH59" i="21"/>
  <c r="AI59" i="21"/>
  <c r="AJ59" i="21"/>
  <c r="AK59" i="21"/>
  <c r="AL59" i="21"/>
  <c r="AM59" i="21"/>
  <c r="AN59" i="21"/>
  <c r="AO59" i="21"/>
  <c r="AP59" i="21"/>
  <c r="AQ59" i="21"/>
  <c r="AR59" i="21"/>
  <c r="AS59" i="21"/>
  <c r="AT59" i="21"/>
  <c r="AU59" i="21"/>
  <c r="AV59" i="21"/>
  <c r="AW59" i="21"/>
  <c r="AX59" i="21"/>
  <c r="AY59" i="21"/>
  <c r="BA59" i="21"/>
  <c r="BB59" i="21"/>
  <c r="D61" i="21"/>
  <c r="E61" i="21"/>
  <c r="F61" i="21"/>
  <c r="G61" i="21"/>
  <c r="H61" i="21"/>
  <c r="I61" i="21"/>
  <c r="J61" i="21"/>
  <c r="K61" i="21"/>
  <c r="L61" i="21"/>
  <c r="M61" i="21"/>
  <c r="N61" i="21"/>
  <c r="O61" i="21"/>
  <c r="P61" i="21"/>
  <c r="Q61" i="21"/>
  <c r="R61" i="21"/>
  <c r="S61" i="21"/>
  <c r="T61" i="21"/>
  <c r="U61" i="21"/>
  <c r="X61" i="21"/>
  <c r="Y61" i="21"/>
  <c r="Z61" i="21"/>
  <c r="AA61" i="21"/>
  <c r="AB61" i="21"/>
  <c r="AC61" i="21"/>
  <c r="AD61" i="21"/>
  <c r="AE61" i="21"/>
  <c r="AF61" i="21"/>
  <c r="AG61" i="21"/>
  <c r="AH61" i="21"/>
  <c r="AI61" i="21"/>
  <c r="AJ61" i="21"/>
  <c r="AK61" i="21"/>
  <c r="AL61" i="21"/>
  <c r="AM61" i="21"/>
  <c r="AN61" i="21"/>
  <c r="AO61" i="21"/>
  <c r="AP61" i="21"/>
  <c r="AQ61" i="21"/>
  <c r="AR61" i="21"/>
  <c r="AS61" i="21"/>
  <c r="AT61" i="21"/>
  <c r="AU61" i="21"/>
  <c r="AV61" i="21"/>
  <c r="AW61" i="21"/>
  <c r="AX61" i="21"/>
  <c r="AY61" i="21"/>
  <c r="BA65" i="21"/>
  <c r="BB65" i="21"/>
  <c r="D66" i="21"/>
  <c r="E66" i="21"/>
  <c r="F66" i="21"/>
  <c r="G66" i="21"/>
  <c r="H66" i="21"/>
  <c r="I66" i="21"/>
  <c r="J66" i="21"/>
  <c r="K66" i="21"/>
  <c r="L66" i="21"/>
  <c r="M66" i="21"/>
  <c r="N66" i="21"/>
  <c r="O66" i="21"/>
  <c r="P66" i="21"/>
  <c r="Q66" i="21"/>
  <c r="R66" i="21"/>
  <c r="S66" i="21"/>
  <c r="T66" i="21"/>
  <c r="U66" i="21"/>
  <c r="X66" i="21"/>
  <c r="Y66" i="21"/>
  <c r="Z66" i="21"/>
  <c r="AA66" i="21"/>
  <c r="AB66" i="21"/>
  <c r="AC66" i="21"/>
  <c r="AD66" i="21"/>
  <c r="AE66" i="21"/>
  <c r="AF66" i="21"/>
  <c r="AG66" i="21"/>
  <c r="AH66" i="21"/>
  <c r="AI66" i="21"/>
  <c r="AJ66" i="21"/>
  <c r="AK66" i="21"/>
  <c r="AL66" i="21"/>
  <c r="AM66" i="21"/>
  <c r="AN66" i="21"/>
  <c r="AO66" i="21"/>
  <c r="AP66" i="21"/>
  <c r="AQ66" i="21"/>
  <c r="AR66" i="21"/>
  <c r="AS66" i="21"/>
  <c r="AT66" i="21"/>
  <c r="AU66" i="21"/>
  <c r="BA66" i="21"/>
  <c r="BB66" i="21"/>
  <c r="BA67" i="21"/>
  <c r="BB67" i="21"/>
  <c r="BA68" i="21"/>
  <c r="BB68" i="21"/>
  <c r="D69" i="21"/>
  <c r="E69" i="21"/>
  <c r="F69" i="21"/>
  <c r="G69" i="21"/>
  <c r="H69" i="21"/>
  <c r="I69" i="21"/>
  <c r="J69" i="21"/>
  <c r="K69" i="21"/>
  <c r="L69" i="21"/>
  <c r="M69" i="21"/>
  <c r="N69" i="21"/>
  <c r="O69" i="21"/>
  <c r="P69" i="21"/>
  <c r="Q69" i="21"/>
  <c r="R69" i="21"/>
  <c r="S69" i="21"/>
  <c r="T69" i="21"/>
  <c r="U69" i="21"/>
  <c r="X69" i="21"/>
  <c r="Y69" i="21"/>
  <c r="Z69" i="21"/>
  <c r="AA69" i="21"/>
  <c r="AB69" i="21"/>
  <c r="AC69" i="21"/>
  <c r="AD69" i="21"/>
  <c r="AE69" i="21"/>
  <c r="AF69" i="21"/>
  <c r="AG69" i="21"/>
  <c r="AH69" i="21"/>
  <c r="AI69" i="21"/>
  <c r="AJ69" i="21"/>
  <c r="AK69" i="21"/>
  <c r="AL69" i="21"/>
  <c r="AM69" i="21"/>
  <c r="AN69" i="21"/>
  <c r="AO69" i="21"/>
  <c r="AP69" i="21"/>
  <c r="AQ69" i="21"/>
  <c r="AR69" i="21"/>
  <c r="AS69" i="21"/>
  <c r="AT69" i="21"/>
  <c r="AU69" i="21"/>
  <c r="BA69" i="21"/>
  <c r="BB69" i="21"/>
  <c r="BA70" i="21"/>
  <c r="BB70" i="21"/>
  <c r="BA71" i="21"/>
  <c r="T79" i="21" s="1"/>
  <c r="BB71" i="21"/>
  <c r="U79" i="21" s="1"/>
  <c r="D72" i="21"/>
  <c r="E72" i="21"/>
  <c r="F72" i="21"/>
  <c r="G72" i="21"/>
  <c r="H72" i="21"/>
  <c r="I72" i="21"/>
  <c r="J72" i="21"/>
  <c r="K72" i="21"/>
  <c r="L72" i="21"/>
  <c r="M72" i="21"/>
  <c r="N72" i="21"/>
  <c r="O72" i="21"/>
  <c r="P72" i="21"/>
  <c r="Q72" i="21"/>
  <c r="R72" i="21"/>
  <c r="S72" i="21"/>
  <c r="T72" i="21"/>
  <c r="U72" i="21"/>
  <c r="X72" i="21"/>
  <c r="Y72" i="21"/>
  <c r="Z72" i="21"/>
  <c r="AA72" i="21"/>
  <c r="AB72" i="21"/>
  <c r="AC72" i="21"/>
  <c r="AD72" i="21"/>
  <c r="AE72" i="21"/>
  <c r="AF72" i="21"/>
  <c r="AG72" i="21"/>
  <c r="AH72" i="21"/>
  <c r="AI72" i="21"/>
  <c r="AJ72" i="21"/>
  <c r="AK72" i="21"/>
  <c r="AL72" i="21"/>
  <c r="AM72" i="21"/>
  <c r="AN72" i="21"/>
  <c r="AO72" i="21"/>
  <c r="AP72" i="21"/>
  <c r="AQ72" i="21"/>
  <c r="AR72" i="21"/>
  <c r="AS72" i="21"/>
  <c r="AT72" i="21"/>
  <c r="AU72" i="21"/>
  <c r="BA72" i="21"/>
  <c r="BB72" i="21"/>
  <c r="BA73" i="21"/>
  <c r="BB73" i="21"/>
  <c r="BA74" i="21"/>
  <c r="BB74" i="21"/>
  <c r="D75" i="21"/>
  <c r="E75" i="21"/>
  <c r="F75" i="21"/>
  <c r="G75" i="21"/>
  <c r="H75" i="21"/>
  <c r="I75" i="21"/>
  <c r="J75" i="21"/>
  <c r="K75" i="21"/>
  <c r="L75" i="21"/>
  <c r="M75" i="21"/>
  <c r="N75" i="21"/>
  <c r="O75" i="21"/>
  <c r="P75" i="21"/>
  <c r="Q75" i="21"/>
  <c r="R75" i="21"/>
  <c r="S75" i="21"/>
  <c r="T75" i="21"/>
  <c r="U75" i="21"/>
  <c r="X75" i="21"/>
  <c r="Y75" i="21"/>
  <c r="Z75" i="21"/>
  <c r="AA75" i="21"/>
  <c r="AB75" i="21"/>
  <c r="AC75" i="21"/>
  <c r="AD75" i="21"/>
  <c r="AE75" i="21"/>
  <c r="AF75" i="21"/>
  <c r="AG75" i="21"/>
  <c r="AH75" i="21"/>
  <c r="AI75" i="21"/>
  <c r="AJ75" i="21"/>
  <c r="AK75" i="21"/>
  <c r="AL75" i="21"/>
  <c r="AM75" i="21"/>
  <c r="AN75" i="21"/>
  <c r="AO75" i="21"/>
  <c r="AP75" i="21"/>
  <c r="AQ75" i="21"/>
  <c r="AR75" i="21"/>
  <c r="AS75" i="21"/>
  <c r="AT75" i="21"/>
  <c r="AU75" i="21"/>
  <c r="BA75" i="21"/>
  <c r="BB75" i="21"/>
  <c r="BA76" i="21"/>
  <c r="BB76" i="21"/>
  <c r="BA77" i="21"/>
  <c r="V78" i="21" s="1"/>
  <c r="BB77" i="21"/>
  <c r="W78" i="21" s="1"/>
  <c r="D78" i="21"/>
  <c r="E78" i="21"/>
  <c r="F78" i="21"/>
  <c r="G78" i="21"/>
  <c r="H78" i="21"/>
  <c r="I78" i="21"/>
  <c r="J78" i="21"/>
  <c r="K78" i="21"/>
  <c r="L78" i="21"/>
  <c r="M78" i="21"/>
  <c r="N78" i="21"/>
  <c r="O78" i="21"/>
  <c r="P78" i="21"/>
  <c r="Q78" i="21"/>
  <c r="R78" i="21"/>
  <c r="S78" i="21"/>
  <c r="X78" i="21"/>
  <c r="Y78" i="21"/>
  <c r="Z78" i="21"/>
  <c r="AA78" i="21"/>
  <c r="AB78" i="21"/>
  <c r="AC78" i="21"/>
  <c r="AD78" i="21"/>
  <c r="AE78" i="21"/>
  <c r="AF78" i="21"/>
  <c r="AG78" i="21"/>
  <c r="AH78" i="21"/>
  <c r="AI78" i="21"/>
  <c r="AJ78" i="21"/>
  <c r="AK78" i="21"/>
  <c r="AL78" i="21"/>
  <c r="AM78" i="21"/>
  <c r="AN78" i="21"/>
  <c r="AO78" i="21"/>
  <c r="AP78" i="21"/>
  <c r="AQ78" i="21"/>
  <c r="AR78" i="21"/>
  <c r="AS78" i="21"/>
  <c r="AT78" i="21"/>
  <c r="AU78" i="21"/>
  <c r="BA78" i="21"/>
  <c r="BB78" i="21"/>
  <c r="BA79" i="21"/>
  <c r="BB79" i="21"/>
  <c r="BA80" i="21"/>
  <c r="BB80" i="21"/>
  <c r="D81" i="21"/>
  <c r="E81" i="21"/>
  <c r="F81" i="21"/>
  <c r="G81" i="21"/>
  <c r="H81" i="21"/>
  <c r="I81" i="21"/>
  <c r="J81" i="21"/>
  <c r="K81" i="21"/>
  <c r="L81" i="21"/>
  <c r="M81" i="21"/>
  <c r="N81" i="21"/>
  <c r="O81" i="21"/>
  <c r="P81" i="21"/>
  <c r="Q81" i="21"/>
  <c r="R81" i="21"/>
  <c r="S81" i="21"/>
  <c r="T81" i="21"/>
  <c r="U81" i="21"/>
  <c r="X81" i="21"/>
  <c r="Y81" i="21"/>
  <c r="Z81" i="21"/>
  <c r="AA81" i="21"/>
  <c r="AB81" i="21"/>
  <c r="AC81" i="21"/>
  <c r="AD81" i="21"/>
  <c r="AE81" i="21"/>
  <c r="AF81" i="21"/>
  <c r="AG81" i="21"/>
  <c r="AH81" i="21"/>
  <c r="AI81" i="21"/>
  <c r="AJ81" i="21"/>
  <c r="AK81" i="21"/>
  <c r="AL81" i="21"/>
  <c r="AM81" i="21"/>
  <c r="AN81" i="21"/>
  <c r="AO81" i="21"/>
  <c r="AP81" i="21"/>
  <c r="AQ81" i="21"/>
  <c r="AR81" i="21"/>
  <c r="AS81" i="21"/>
  <c r="AT81" i="21"/>
  <c r="AU81" i="21"/>
  <c r="BA81" i="21"/>
  <c r="BB81" i="21"/>
  <c r="BA82" i="21"/>
  <c r="BB82" i="21"/>
  <c r="BA83" i="21"/>
  <c r="BB83" i="21"/>
  <c r="D84" i="21"/>
  <c r="E84" i="21"/>
  <c r="F84" i="21"/>
  <c r="G84" i="21"/>
  <c r="H84" i="21"/>
  <c r="I84" i="21"/>
  <c r="J84" i="21"/>
  <c r="K84" i="21"/>
  <c r="L84" i="21"/>
  <c r="M84" i="21"/>
  <c r="N84" i="21"/>
  <c r="O84" i="21"/>
  <c r="P84" i="21"/>
  <c r="Q84" i="21"/>
  <c r="R84" i="21"/>
  <c r="S84" i="21"/>
  <c r="T84" i="21"/>
  <c r="U84" i="21"/>
  <c r="X84" i="21"/>
  <c r="Y84" i="21"/>
  <c r="Z84" i="21"/>
  <c r="AA84" i="21"/>
  <c r="AB84" i="21"/>
  <c r="AC84" i="21"/>
  <c r="AD84" i="21"/>
  <c r="AE84" i="21"/>
  <c r="AF84" i="21"/>
  <c r="AG84" i="21"/>
  <c r="AH84" i="21"/>
  <c r="AI84" i="21"/>
  <c r="AJ84" i="21"/>
  <c r="AK84" i="21"/>
  <c r="AL84" i="21"/>
  <c r="AM84" i="21"/>
  <c r="AN84" i="21"/>
  <c r="AO84" i="21"/>
  <c r="AP84" i="21"/>
  <c r="AQ84" i="21"/>
  <c r="AR84" i="21"/>
  <c r="AS84" i="21"/>
  <c r="AT84" i="21"/>
  <c r="AU84" i="21"/>
  <c r="BA84" i="21"/>
  <c r="BB84" i="21"/>
  <c r="BA85" i="21"/>
  <c r="BB85" i="21"/>
  <c r="BA86" i="21"/>
  <c r="BB86" i="21"/>
  <c r="D87" i="21"/>
  <c r="E87" i="21"/>
  <c r="F87" i="21"/>
  <c r="G87" i="21"/>
  <c r="H87" i="21"/>
  <c r="I87" i="21"/>
  <c r="J87" i="21"/>
  <c r="K87" i="21"/>
  <c r="L87" i="21"/>
  <c r="M87" i="21"/>
  <c r="N87" i="21"/>
  <c r="O87" i="21"/>
  <c r="P87" i="21"/>
  <c r="Q87" i="21"/>
  <c r="R87" i="21"/>
  <c r="S87" i="21"/>
  <c r="T87" i="21"/>
  <c r="U87" i="21"/>
  <c r="X87" i="21"/>
  <c r="Y87" i="21"/>
  <c r="Z87" i="21"/>
  <c r="AA87" i="21"/>
  <c r="AB87" i="21"/>
  <c r="AC87" i="21"/>
  <c r="AD87" i="21"/>
  <c r="AE87" i="21"/>
  <c r="AF87" i="21"/>
  <c r="AG87" i="21"/>
  <c r="AH87" i="21"/>
  <c r="AI87" i="21"/>
  <c r="AJ87" i="21"/>
  <c r="AK87" i="21"/>
  <c r="AL87" i="21"/>
  <c r="AM87" i="21"/>
  <c r="AN87" i="21"/>
  <c r="AO87" i="21"/>
  <c r="AP87" i="21"/>
  <c r="AQ87" i="21"/>
  <c r="AR87" i="21"/>
  <c r="AS87" i="21"/>
  <c r="AT87" i="21"/>
  <c r="AU87" i="21"/>
  <c r="BA87" i="21"/>
  <c r="BB87" i="21"/>
  <c r="BA88" i="21"/>
  <c r="BB88" i="21"/>
  <c r="BA89" i="21"/>
  <c r="BB89" i="21"/>
  <c r="D90" i="21"/>
  <c r="E90" i="21"/>
  <c r="F90" i="21"/>
  <c r="G90" i="21"/>
  <c r="H90" i="21"/>
  <c r="I90" i="21"/>
  <c r="J90" i="21"/>
  <c r="K90" i="21"/>
  <c r="L90" i="21"/>
  <c r="M90" i="21"/>
  <c r="N90" i="21"/>
  <c r="O90" i="21"/>
  <c r="P90" i="21"/>
  <c r="Q90" i="21"/>
  <c r="R90" i="21"/>
  <c r="S90" i="21"/>
  <c r="T90" i="21"/>
  <c r="U90" i="21"/>
  <c r="X90" i="21"/>
  <c r="Y90" i="21"/>
  <c r="Z90" i="21"/>
  <c r="AA90" i="21"/>
  <c r="AB90" i="21"/>
  <c r="AC90" i="21"/>
  <c r="AD90" i="21"/>
  <c r="AE90" i="21"/>
  <c r="AF90" i="21"/>
  <c r="AG90" i="21"/>
  <c r="AH90" i="21"/>
  <c r="AI90" i="21"/>
  <c r="AJ90" i="21"/>
  <c r="AK90" i="21"/>
  <c r="AL90" i="21"/>
  <c r="AM90" i="21"/>
  <c r="AN90" i="21"/>
  <c r="AO90" i="21"/>
  <c r="AP90" i="21"/>
  <c r="AQ90" i="21"/>
  <c r="AR90" i="21"/>
  <c r="AS90" i="21"/>
  <c r="AT90" i="21"/>
  <c r="AU90" i="21"/>
  <c r="BA90" i="21"/>
  <c r="BB90" i="21"/>
  <c r="BA91" i="21"/>
  <c r="BB91" i="21"/>
  <c r="BA92" i="21"/>
  <c r="BB92" i="21"/>
  <c r="D93" i="21"/>
  <c r="E93" i="21"/>
  <c r="F93" i="21"/>
  <c r="G93" i="21"/>
  <c r="H93" i="21"/>
  <c r="I93" i="21"/>
  <c r="J93" i="21"/>
  <c r="K93" i="21"/>
  <c r="L93" i="21"/>
  <c r="M93" i="21"/>
  <c r="N93" i="21"/>
  <c r="O93" i="21"/>
  <c r="P93" i="21"/>
  <c r="Q93" i="21"/>
  <c r="R93" i="21"/>
  <c r="S93" i="21"/>
  <c r="T93" i="21"/>
  <c r="U93" i="21"/>
  <c r="X93" i="21"/>
  <c r="Y93" i="21"/>
  <c r="Z93" i="21"/>
  <c r="AA93" i="21"/>
  <c r="AB93" i="21"/>
  <c r="AC93" i="21"/>
  <c r="AD93" i="21"/>
  <c r="AE93" i="21"/>
  <c r="AF93" i="21"/>
  <c r="AG93" i="21"/>
  <c r="AH93" i="21"/>
  <c r="AI93" i="21"/>
  <c r="AJ93" i="21"/>
  <c r="AK93" i="21"/>
  <c r="AL93" i="21"/>
  <c r="AM93" i="21"/>
  <c r="AN93" i="21"/>
  <c r="AO93" i="21"/>
  <c r="AP93" i="21"/>
  <c r="AQ93" i="21"/>
  <c r="AR93" i="21"/>
  <c r="AS93" i="21"/>
  <c r="AT93" i="21"/>
  <c r="AU93" i="21"/>
  <c r="BA93" i="21"/>
  <c r="BB93" i="21"/>
  <c r="BA94" i="21"/>
  <c r="BB94" i="21"/>
  <c r="BA95" i="21"/>
  <c r="BB95" i="21"/>
  <c r="D96" i="21"/>
  <c r="E96" i="21"/>
  <c r="F96" i="21"/>
  <c r="G96" i="21"/>
  <c r="H96" i="21"/>
  <c r="I96" i="21"/>
  <c r="J96" i="21"/>
  <c r="K96" i="21"/>
  <c r="L96" i="21"/>
  <c r="M96" i="21"/>
  <c r="N96" i="21"/>
  <c r="O96" i="21"/>
  <c r="P96" i="21"/>
  <c r="Q96" i="21"/>
  <c r="R96" i="21"/>
  <c r="S96" i="21"/>
  <c r="T96" i="21"/>
  <c r="U96" i="21"/>
  <c r="X96" i="21"/>
  <c r="Y96" i="21"/>
  <c r="Z96" i="21"/>
  <c r="AA96" i="21"/>
  <c r="AB96" i="21"/>
  <c r="AC96" i="21"/>
  <c r="AD96" i="21"/>
  <c r="AE96" i="21"/>
  <c r="AF96" i="21"/>
  <c r="AG96" i="21"/>
  <c r="AH96" i="21"/>
  <c r="AI96" i="21"/>
  <c r="AJ96" i="21"/>
  <c r="AK96" i="21"/>
  <c r="AL96" i="21"/>
  <c r="AM96" i="21"/>
  <c r="AN96" i="21"/>
  <c r="AO96" i="21"/>
  <c r="AP96" i="21"/>
  <c r="AQ96" i="21"/>
  <c r="AR96" i="21"/>
  <c r="AS96" i="21"/>
  <c r="AT96" i="21"/>
  <c r="AU96" i="21"/>
  <c r="BA96" i="21"/>
  <c r="BB96" i="21"/>
  <c r="BA97" i="21"/>
  <c r="BB97" i="21"/>
  <c r="BA98" i="21"/>
  <c r="BA101" i="21" s="1"/>
  <c r="BB98" i="21"/>
  <c r="E99" i="21"/>
  <c r="F99" i="21"/>
  <c r="G99" i="21"/>
  <c r="H99" i="21"/>
  <c r="I99" i="21"/>
  <c r="J99" i="21"/>
  <c r="K99" i="21"/>
  <c r="L99" i="21"/>
  <c r="M99" i="21"/>
  <c r="N99" i="21"/>
  <c r="O99" i="21"/>
  <c r="P99" i="21"/>
  <c r="Q99" i="21"/>
  <c r="R99" i="21"/>
  <c r="S99" i="21"/>
  <c r="T99" i="21"/>
  <c r="U99" i="21"/>
  <c r="X99" i="21"/>
  <c r="Y99" i="21"/>
  <c r="Z99" i="21"/>
  <c r="AA99" i="21"/>
  <c r="AB99" i="21"/>
  <c r="AC99" i="21"/>
  <c r="AD99" i="21"/>
  <c r="AE99" i="21"/>
  <c r="AF99" i="21"/>
  <c r="AG99" i="21"/>
  <c r="AH99" i="21"/>
  <c r="AI99" i="21"/>
  <c r="AJ99" i="21"/>
  <c r="AK99" i="21"/>
  <c r="AL99" i="21"/>
  <c r="AM99" i="21"/>
  <c r="AN99" i="21"/>
  <c r="AO99" i="21"/>
  <c r="AP99" i="21"/>
  <c r="AQ99" i="21"/>
  <c r="AR99" i="21"/>
  <c r="AS99" i="21"/>
  <c r="AT99" i="21"/>
  <c r="AU99" i="21"/>
  <c r="BA99" i="21"/>
  <c r="BB99" i="21"/>
  <c r="BA100" i="21"/>
  <c r="BB100" i="21"/>
  <c r="BB102" i="21"/>
  <c r="BA107" i="21"/>
  <c r="BB107" i="21"/>
  <c r="BA108" i="21"/>
  <c r="BB108" i="21"/>
  <c r="BA109" i="21"/>
  <c r="BB109" i="21"/>
  <c r="BA110" i="21"/>
  <c r="BB110" i="21"/>
  <c r="BA111" i="21"/>
  <c r="BB111" i="21"/>
  <c r="BA112" i="21"/>
  <c r="BB112" i="21"/>
  <c r="BA113" i="21"/>
  <c r="BB113" i="21"/>
  <c r="BA114" i="21"/>
  <c r="BB114" i="21"/>
  <c r="BA115" i="21"/>
  <c r="BB115" i="21"/>
  <c r="BA116" i="21"/>
  <c r="BB116" i="21"/>
  <c r="D97" i="24"/>
  <c r="AY249" i="18"/>
  <c r="AZ249" i="18"/>
  <c r="D250" i="18"/>
  <c r="AW104" i="18"/>
  <c r="E250" i="18"/>
  <c r="F250" i="18"/>
  <c r="G250" i="18"/>
  <c r="H250" i="18"/>
  <c r="I250" i="18"/>
  <c r="J250" i="18"/>
  <c r="K250" i="18"/>
  <c r="L250" i="18"/>
  <c r="M250" i="18"/>
  <c r="N250" i="18"/>
  <c r="O250" i="18"/>
  <c r="P250" i="18"/>
  <c r="Q250" i="18"/>
  <c r="R250" i="18"/>
  <c r="S250" i="18"/>
  <c r="T250" i="18"/>
  <c r="U250" i="18"/>
  <c r="V250" i="18"/>
  <c r="W250" i="18"/>
  <c r="X250" i="18"/>
  <c r="Y250" i="18"/>
  <c r="Z250" i="18"/>
  <c r="AA250" i="18"/>
  <c r="AB250" i="18"/>
  <c r="AC250" i="18"/>
  <c r="AD250" i="18"/>
  <c r="AE250" i="18"/>
  <c r="AF250" i="18"/>
  <c r="AG250" i="18"/>
  <c r="AH250" i="18"/>
  <c r="AI250" i="18"/>
  <c r="AJ250" i="18"/>
  <c r="AK250" i="18"/>
  <c r="AL250" i="18"/>
  <c r="AM250" i="18"/>
  <c r="AN250" i="18"/>
  <c r="AO250" i="18"/>
  <c r="AP250" i="18"/>
  <c r="AQ250" i="18"/>
  <c r="AR250" i="18"/>
  <c r="AS250" i="18"/>
  <c r="AW250" i="18"/>
  <c r="AV250" i="18"/>
  <c r="AU250" i="18"/>
  <c r="AT250" i="18"/>
  <c r="AZ248" i="18"/>
  <c r="AY248" i="18"/>
  <c r="AZ244" i="18"/>
  <c r="AY244" i="18"/>
  <c r="AZ241" i="18"/>
  <c r="AY241" i="18"/>
  <c r="AZ238" i="18"/>
  <c r="AY238" i="18"/>
  <c r="AZ235" i="18"/>
  <c r="AY235" i="18"/>
  <c r="AZ232" i="18"/>
  <c r="AY232" i="18"/>
  <c r="AZ229" i="18"/>
  <c r="AY229" i="18"/>
  <c r="AZ226" i="18"/>
  <c r="AY226" i="18"/>
  <c r="AZ223" i="18"/>
  <c r="AY223" i="18"/>
  <c r="AZ220" i="18"/>
  <c r="AY220" i="18"/>
  <c r="AZ217" i="18"/>
  <c r="AY217" i="18"/>
  <c r="AZ214" i="18"/>
  <c r="AY214" i="18"/>
  <c r="AZ211" i="18"/>
  <c r="AY211" i="18"/>
  <c r="AZ208" i="18"/>
  <c r="AY208" i="18"/>
  <c r="AZ205" i="18"/>
  <c r="AY205" i="18"/>
  <c r="AZ202" i="18"/>
  <c r="AY202" i="18"/>
  <c r="AZ199" i="18"/>
  <c r="AY199" i="18"/>
  <c r="AZ196" i="18"/>
  <c r="AY196" i="18"/>
  <c r="AZ193" i="18"/>
  <c r="AY193" i="18"/>
  <c r="AZ190" i="18"/>
  <c r="AY190" i="18"/>
  <c r="AZ187" i="18"/>
  <c r="AY187" i="18"/>
  <c r="AZ184" i="18"/>
  <c r="AY184" i="18"/>
  <c r="AZ181" i="18"/>
  <c r="AY181" i="18"/>
  <c r="AZ178" i="18"/>
  <c r="AY178" i="18"/>
  <c r="AZ175" i="18"/>
  <c r="AY175" i="18"/>
  <c r="AZ172" i="18"/>
  <c r="AY172" i="18"/>
  <c r="AZ169" i="18"/>
  <c r="AY169" i="18"/>
  <c r="AZ166" i="18"/>
  <c r="AY166" i="18"/>
  <c r="AZ163" i="18"/>
  <c r="AY163" i="18"/>
  <c r="AZ160" i="18"/>
  <c r="AY160" i="18"/>
  <c r="AZ157" i="18"/>
  <c r="AY157" i="18"/>
  <c r="AZ154" i="18"/>
  <c r="AY154" i="18"/>
  <c r="AZ151" i="18"/>
  <c r="AY151" i="18"/>
  <c r="AZ148" i="18"/>
  <c r="AY148" i="18"/>
  <c r="F40" i="19"/>
  <c r="G40" i="19"/>
  <c r="H40" i="19"/>
  <c r="I40" i="19"/>
  <c r="J40" i="19"/>
  <c r="K40" i="19"/>
  <c r="L40" i="19"/>
  <c r="M40" i="19"/>
  <c r="N40" i="19"/>
  <c r="O40" i="19"/>
  <c r="P40" i="19"/>
  <c r="Q40" i="19"/>
  <c r="R40" i="19"/>
  <c r="S40" i="19"/>
  <c r="T40" i="19"/>
  <c r="U40" i="19"/>
  <c r="X40" i="19"/>
  <c r="Y40" i="19"/>
  <c r="Z40" i="19"/>
  <c r="AA40" i="19"/>
  <c r="AB40" i="19"/>
  <c r="AC40" i="19"/>
  <c r="AD40" i="19"/>
  <c r="AE40" i="19"/>
  <c r="AF40" i="19"/>
  <c r="AG40" i="19"/>
  <c r="AH40" i="19"/>
  <c r="AI40" i="19"/>
  <c r="AJ40" i="19"/>
  <c r="AK40" i="19"/>
  <c r="AL40" i="19"/>
  <c r="AM40" i="19"/>
  <c r="AN40" i="19"/>
  <c r="AO40" i="19"/>
  <c r="AP40" i="19"/>
  <c r="AQ40" i="19"/>
  <c r="AR40" i="19"/>
  <c r="AS40" i="19"/>
  <c r="AT40" i="19"/>
  <c r="AU40" i="19"/>
  <c r="E40" i="19"/>
  <c r="BB40" i="19" s="1"/>
  <c r="D40" i="19"/>
  <c r="BA40" i="19" s="1"/>
  <c r="F37" i="19"/>
  <c r="G37" i="19"/>
  <c r="H37" i="19"/>
  <c r="I37" i="19"/>
  <c r="J37" i="19"/>
  <c r="K37" i="19"/>
  <c r="L37" i="19"/>
  <c r="M37" i="19"/>
  <c r="N37" i="19"/>
  <c r="O37" i="19"/>
  <c r="P37" i="19"/>
  <c r="Q37" i="19"/>
  <c r="R37" i="19"/>
  <c r="S37" i="19"/>
  <c r="X37" i="19"/>
  <c r="Y37" i="19"/>
  <c r="Z37" i="19"/>
  <c r="AA37" i="19"/>
  <c r="AB37" i="19"/>
  <c r="AC37" i="19"/>
  <c r="AD37" i="19"/>
  <c r="AE37" i="19"/>
  <c r="AF37" i="19"/>
  <c r="AG37" i="19"/>
  <c r="AH37" i="19"/>
  <c r="AI37" i="19"/>
  <c r="AJ37" i="19"/>
  <c r="AK37" i="19"/>
  <c r="AL37" i="19"/>
  <c r="AM37" i="19"/>
  <c r="AN37" i="19"/>
  <c r="AO37" i="19"/>
  <c r="AP37" i="19"/>
  <c r="AQ37" i="19"/>
  <c r="AR37" i="19"/>
  <c r="AS37" i="19"/>
  <c r="AT37" i="19"/>
  <c r="AU37" i="19"/>
  <c r="E37" i="19"/>
  <c r="BB37" i="19" s="1"/>
  <c r="D37" i="19"/>
  <c r="BA37" i="19" s="1"/>
  <c r="AY48" i="19"/>
  <c r="AX48" i="19"/>
  <c r="AW48" i="19"/>
  <c r="AV48" i="19"/>
  <c r="AU48" i="19"/>
  <c r="AT48" i="19"/>
  <c r="AS48" i="19"/>
  <c r="AR48" i="19"/>
  <c r="AQ48" i="19"/>
  <c r="AP48" i="19"/>
  <c r="AO48" i="19"/>
  <c r="AN48" i="19"/>
  <c r="AM48" i="19"/>
  <c r="AL48" i="19"/>
  <c r="AK48" i="19"/>
  <c r="AJ48" i="19"/>
  <c r="AI48" i="19"/>
  <c r="AH48" i="19"/>
  <c r="AG48" i="19"/>
  <c r="AF48" i="19"/>
  <c r="AE48" i="19"/>
  <c r="AD48" i="19"/>
  <c r="AC48" i="19"/>
  <c r="AB48" i="19"/>
  <c r="AA48" i="19"/>
  <c r="Z48" i="19"/>
  <c r="Y48" i="19"/>
  <c r="X48" i="19"/>
  <c r="U48" i="19"/>
  <c r="T48" i="19"/>
  <c r="S48" i="19"/>
  <c r="R48" i="19"/>
  <c r="Q48" i="19"/>
  <c r="P48" i="19"/>
  <c r="O48" i="19"/>
  <c r="N48" i="19"/>
  <c r="M48" i="19"/>
  <c r="L48" i="19"/>
  <c r="K48" i="19"/>
  <c r="J48" i="19"/>
  <c r="I48" i="19"/>
  <c r="H48" i="19"/>
  <c r="G48" i="19"/>
  <c r="F48" i="19"/>
  <c r="E48" i="19"/>
  <c r="D48" i="19"/>
  <c r="AY46" i="19"/>
  <c r="AX46" i="19"/>
  <c r="AW46" i="19"/>
  <c r="AV46" i="19"/>
  <c r="AU46" i="19"/>
  <c r="AT46" i="19"/>
  <c r="AS46" i="19"/>
  <c r="AR46" i="19"/>
  <c r="AQ46" i="19"/>
  <c r="AP46" i="19"/>
  <c r="AO46" i="19"/>
  <c r="AN46" i="19"/>
  <c r="AM46" i="19"/>
  <c r="AL46" i="19"/>
  <c r="AK46" i="19"/>
  <c r="AJ46" i="19"/>
  <c r="AI46" i="19"/>
  <c r="AH46" i="19"/>
  <c r="AG46" i="19"/>
  <c r="AF46" i="19"/>
  <c r="AE46" i="19"/>
  <c r="AD46" i="19"/>
  <c r="AC46" i="19"/>
  <c r="AB46" i="19"/>
  <c r="AA46" i="19"/>
  <c r="Z46" i="19"/>
  <c r="Y46" i="19"/>
  <c r="X46" i="19"/>
  <c r="U46" i="19"/>
  <c r="T46" i="19"/>
  <c r="S46" i="19"/>
  <c r="R46" i="19"/>
  <c r="Q46" i="19"/>
  <c r="P46" i="19"/>
  <c r="O46" i="19"/>
  <c r="N46" i="19"/>
  <c r="M46" i="19"/>
  <c r="L46" i="19"/>
  <c r="K46" i="19"/>
  <c r="J46" i="19"/>
  <c r="I46" i="19"/>
  <c r="H46" i="19"/>
  <c r="G46" i="19"/>
  <c r="F46" i="19"/>
  <c r="E46" i="19"/>
  <c r="BB46" i="19" s="1"/>
  <c r="D46" i="19"/>
  <c r="BA46" i="19" s="1"/>
  <c r="BB155" i="20"/>
  <c r="BA155" i="20"/>
  <c r="BB154" i="20"/>
  <c r="BA154" i="20"/>
  <c r="BB153" i="20"/>
  <c r="BA153" i="20"/>
  <c r="BB152" i="20"/>
  <c r="BA152" i="20"/>
  <c r="BB151" i="20"/>
  <c r="BA151" i="20"/>
  <c r="BB150" i="20"/>
  <c r="BA150" i="20"/>
  <c r="BB149" i="20"/>
  <c r="BA149" i="20"/>
  <c r="BB148" i="20"/>
  <c r="BA148" i="20"/>
  <c r="BB147" i="20"/>
  <c r="BA147" i="20"/>
  <c r="BB146" i="20"/>
  <c r="BA146" i="20"/>
  <c r="BB145" i="20"/>
  <c r="BA145" i="20"/>
  <c r="BB144" i="20"/>
  <c r="BA144" i="20"/>
  <c r="BB143" i="20"/>
  <c r="BA143" i="20"/>
  <c r="BB142" i="20"/>
  <c r="BA142" i="20"/>
  <c r="BB141" i="20"/>
  <c r="BA141" i="20"/>
  <c r="AY137" i="20"/>
  <c r="AX137" i="20"/>
  <c r="AW137" i="20"/>
  <c r="AV137" i="20"/>
  <c r="AU137" i="20"/>
  <c r="AT137" i="20"/>
  <c r="AS137" i="20"/>
  <c r="AR137" i="20"/>
  <c r="AQ137" i="20"/>
  <c r="AP137" i="20"/>
  <c r="AO137" i="20"/>
  <c r="AN137" i="20"/>
  <c r="AM137" i="20"/>
  <c r="AL137" i="20"/>
  <c r="AK137" i="20"/>
  <c r="AJ137" i="20"/>
  <c r="AI137" i="20"/>
  <c r="AH137" i="20"/>
  <c r="AG137" i="20"/>
  <c r="AF137" i="20"/>
  <c r="AE137" i="20"/>
  <c r="AD137" i="20"/>
  <c r="AC137" i="20"/>
  <c r="AB137" i="20"/>
  <c r="AA137" i="20"/>
  <c r="Z137" i="20"/>
  <c r="Y137" i="20"/>
  <c r="X137" i="20"/>
  <c r="U137" i="20"/>
  <c r="T137" i="20"/>
  <c r="S137" i="20"/>
  <c r="R137" i="20"/>
  <c r="Q137" i="20"/>
  <c r="P137" i="20"/>
  <c r="O137" i="20"/>
  <c r="N137" i="20"/>
  <c r="M137" i="20"/>
  <c r="L137" i="20"/>
  <c r="K137" i="20"/>
  <c r="J137" i="20"/>
  <c r="I137" i="20"/>
  <c r="H137" i="20"/>
  <c r="G137" i="20"/>
  <c r="F137" i="20"/>
  <c r="E137" i="20"/>
  <c r="D137" i="20"/>
  <c r="BB137" i="20"/>
  <c r="BA137" i="20"/>
  <c r="BB100" i="15"/>
  <c r="BA100" i="15"/>
  <c r="W97" i="15"/>
  <c r="V97" i="15"/>
  <c r="W94" i="15"/>
  <c r="V94" i="15"/>
  <c r="D64" i="15"/>
  <c r="BB248" i="16"/>
  <c r="BA248" i="16"/>
  <c r="BB247" i="16"/>
  <c r="BA247" i="16"/>
  <c r="BB246" i="16"/>
  <c r="BA246" i="16"/>
  <c r="BB245" i="16"/>
  <c r="BA245" i="16"/>
  <c r="BB244" i="16"/>
  <c r="BA244" i="16"/>
  <c r="BB243" i="16"/>
  <c r="BA243" i="16"/>
  <c r="BB242" i="16"/>
  <c r="BA242" i="16"/>
  <c r="BB241" i="16"/>
  <c r="BA241" i="16"/>
  <c r="BB240" i="16"/>
  <c r="BA240" i="16"/>
  <c r="BB239" i="16"/>
  <c r="BA239" i="16"/>
  <c r="BB238" i="16"/>
  <c r="BA238" i="16"/>
  <c r="BB237" i="16"/>
  <c r="BA237" i="16"/>
  <c r="BB236" i="16"/>
  <c r="BA236" i="16"/>
  <c r="BB235" i="16"/>
  <c r="BA235" i="16"/>
  <c r="BB234" i="16"/>
  <c r="BA234" i="16"/>
  <c r="BB233" i="16"/>
  <c r="BA233" i="16"/>
  <c r="BB232" i="16"/>
  <c r="BA232" i="16"/>
  <c r="BB231" i="16"/>
  <c r="BA231" i="16"/>
  <c r="BB230" i="16"/>
  <c r="BA230" i="16"/>
  <c r="BB229" i="16"/>
  <c r="BA229" i="16"/>
  <c r="BB228" i="16"/>
  <c r="BA228" i="16"/>
  <c r="BB227" i="16"/>
  <c r="BA227" i="16"/>
  <c r="BB226" i="16"/>
  <c r="BA226" i="16"/>
  <c r="V167" i="16"/>
  <c r="W167" i="16"/>
  <c r="V200" i="16"/>
  <c r="W200" i="16"/>
  <c r="AU221" i="16"/>
  <c r="AT221" i="16"/>
  <c r="AS221" i="16"/>
  <c r="AR221" i="16"/>
  <c r="AQ221" i="16"/>
  <c r="AP221" i="16"/>
  <c r="AO221" i="16"/>
  <c r="AN221" i="16"/>
  <c r="AM221" i="16"/>
  <c r="AL221" i="16"/>
  <c r="AK221" i="16"/>
  <c r="AJ221" i="16"/>
  <c r="AI221" i="16"/>
  <c r="AH221" i="16"/>
  <c r="AG221" i="16"/>
  <c r="AF221" i="16"/>
  <c r="AE221" i="16"/>
  <c r="AD221" i="16"/>
  <c r="AC221" i="16"/>
  <c r="AB221" i="16"/>
  <c r="AA221" i="16"/>
  <c r="Z221" i="16"/>
  <c r="Y221" i="16"/>
  <c r="X221" i="16"/>
  <c r="U221" i="16"/>
  <c r="T221" i="16"/>
  <c r="S221" i="16"/>
  <c r="R221" i="16"/>
  <c r="Q221" i="16"/>
  <c r="P221" i="16"/>
  <c r="O221" i="16"/>
  <c r="N221" i="16"/>
  <c r="M221" i="16"/>
  <c r="L221" i="16"/>
  <c r="K221" i="16"/>
  <c r="J221" i="16"/>
  <c r="I221" i="16"/>
  <c r="H221" i="16"/>
  <c r="G221" i="16"/>
  <c r="F221" i="16"/>
  <c r="E221" i="16"/>
  <c r="D221" i="16"/>
  <c r="BA80" i="13"/>
  <c r="BB80" i="13"/>
  <c r="BA83" i="13"/>
  <c r="BB83" i="13"/>
  <c r="BA86" i="13"/>
  <c r="BB86" i="13"/>
  <c r="BA89" i="13"/>
  <c r="BB89" i="13"/>
  <c r="BA92" i="13"/>
  <c r="BB92" i="13"/>
  <c r="BA95" i="13"/>
  <c r="BB95" i="13"/>
  <c r="F81" i="13"/>
  <c r="G81" i="13"/>
  <c r="H81" i="13"/>
  <c r="I81" i="13"/>
  <c r="J81" i="13"/>
  <c r="K81" i="13"/>
  <c r="L81" i="13"/>
  <c r="M81" i="13"/>
  <c r="N81" i="13"/>
  <c r="O81" i="13"/>
  <c r="P81" i="13"/>
  <c r="Q81" i="13"/>
  <c r="R81" i="13"/>
  <c r="S81" i="13"/>
  <c r="T81" i="13"/>
  <c r="U81" i="13"/>
  <c r="X81" i="13"/>
  <c r="Y81" i="13"/>
  <c r="Z81" i="13"/>
  <c r="AA81" i="13"/>
  <c r="AB81" i="13"/>
  <c r="AC81" i="13"/>
  <c r="AD81" i="13"/>
  <c r="AE81" i="13"/>
  <c r="AF81" i="13"/>
  <c r="AG81" i="13"/>
  <c r="AH81" i="13"/>
  <c r="AI81" i="13"/>
  <c r="AJ81" i="13"/>
  <c r="AK81" i="13"/>
  <c r="AL81" i="13"/>
  <c r="AM81" i="13"/>
  <c r="AN81" i="13"/>
  <c r="AO81" i="13"/>
  <c r="AP81" i="13"/>
  <c r="AQ81" i="13"/>
  <c r="AR81" i="13"/>
  <c r="AS81" i="13"/>
  <c r="AT81" i="13"/>
  <c r="AU81" i="13"/>
  <c r="E81" i="13"/>
  <c r="D81" i="13"/>
  <c r="BB77" i="13"/>
  <c r="BA77" i="13"/>
  <c r="BB74" i="13"/>
  <c r="BA74" i="13"/>
  <c r="BB71" i="13"/>
  <c r="BA71" i="13"/>
  <c r="BB119" i="17"/>
  <c r="BA119" i="17"/>
  <c r="AY118" i="17"/>
  <c r="AX118" i="17"/>
  <c r="AW118" i="17"/>
  <c r="AV118" i="17"/>
  <c r="AU118" i="17"/>
  <c r="AT118" i="17"/>
  <c r="AS118" i="17"/>
  <c r="AR118" i="17"/>
  <c r="AQ118" i="17"/>
  <c r="AP118" i="17"/>
  <c r="AO118" i="17"/>
  <c r="AN118" i="17"/>
  <c r="AM118" i="17"/>
  <c r="AL118" i="17"/>
  <c r="AK118" i="17"/>
  <c r="AJ118" i="17"/>
  <c r="AI118" i="17"/>
  <c r="AH118" i="17"/>
  <c r="AG118" i="17"/>
  <c r="AF118" i="17"/>
  <c r="AE118" i="17"/>
  <c r="AD118" i="17"/>
  <c r="AC118" i="17"/>
  <c r="AB118" i="17"/>
  <c r="AA118" i="17"/>
  <c r="Z118" i="17"/>
  <c r="Y118" i="17"/>
  <c r="X118" i="17"/>
  <c r="U118" i="17"/>
  <c r="T118" i="17"/>
  <c r="S118" i="17"/>
  <c r="R118" i="17"/>
  <c r="Q118" i="17"/>
  <c r="P118" i="17"/>
  <c r="O118" i="17"/>
  <c r="N118" i="17"/>
  <c r="M118" i="17"/>
  <c r="L118" i="17"/>
  <c r="K118" i="17"/>
  <c r="J118" i="17"/>
  <c r="I118" i="17"/>
  <c r="H118" i="17"/>
  <c r="G118" i="17"/>
  <c r="F118" i="17"/>
  <c r="E118" i="17"/>
  <c r="BB118" i="17" s="1"/>
  <c r="D118" i="17"/>
  <c r="BA118" i="17" s="1"/>
  <c r="BA64" i="17"/>
  <c r="D63" i="17"/>
  <c r="BA2" i="17"/>
  <c r="BB2" i="17"/>
  <c r="BB5" i="17"/>
  <c r="BA8" i="17"/>
  <c r="BB8" i="17"/>
  <c r="BA11" i="17"/>
  <c r="BB11" i="17"/>
  <c r="BA14" i="17"/>
  <c r="BB14" i="17"/>
  <c r="BA17" i="17"/>
  <c r="BB17" i="17"/>
  <c r="BA20" i="17"/>
  <c r="BB20" i="17"/>
  <c r="BA23" i="17"/>
  <c r="BB23" i="17"/>
  <c r="BA26" i="17"/>
  <c r="BB26" i="17"/>
  <c r="BA29" i="17"/>
  <c r="BB29" i="17"/>
  <c r="BA32" i="17"/>
  <c r="BB32" i="17"/>
  <c r="BA35" i="17"/>
  <c r="BB35" i="17"/>
  <c r="BA38" i="17"/>
  <c r="BB38" i="17"/>
  <c r="BA41" i="17"/>
  <c r="BB41" i="17"/>
  <c r="BA44" i="17"/>
  <c r="BB44" i="17"/>
  <c r="BA47" i="17"/>
  <c r="BB47" i="17"/>
  <c r="BA50" i="17"/>
  <c r="BB50" i="17"/>
  <c r="BA53" i="17"/>
  <c r="BB53" i="17"/>
  <c r="BA56" i="17"/>
  <c r="BB56" i="17"/>
  <c r="BA59" i="17"/>
  <c r="BB59" i="17"/>
  <c r="D39" i="17"/>
  <c r="E39" i="17"/>
  <c r="F39" i="17"/>
  <c r="G39" i="17"/>
  <c r="H39" i="17"/>
  <c r="I39" i="17"/>
  <c r="J39" i="17"/>
  <c r="K39" i="17"/>
  <c r="L39" i="17"/>
  <c r="M39" i="17"/>
  <c r="N39" i="17"/>
  <c r="O39" i="17"/>
  <c r="P39" i="17"/>
  <c r="Q39" i="17"/>
  <c r="R39" i="17"/>
  <c r="S39" i="17"/>
  <c r="X39" i="17"/>
  <c r="Y39" i="17"/>
  <c r="Z39" i="17"/>
  <c r="AA39" i="17"/>
  <c r="AB39" i="17"/>
  <c r="AC39" i="17"/>
  <c r="AD39" i="17"/>
  <c r="AE39" i="17"/>
  <c r="AF39" i="17"/>
  <c r="AG39" i="17"/>
  <c r="AH39" i="17"/>
  <c r="AI39" i="17"/>
  <c r="AJ39" i="17"/>
  <c r="AK39" i="17"/>
  <c r="AL39" i="17"/>
  <c r="AM39" i="17"/>
  <c r="AN39" i="17"/>
  <c r="AO39" i="17"/>
  <c r="AP39" i="17"/>
  <c r="AQ39" i="17"/>
  <c r="AR39" i="17"/>
  <c r="AS39" i="17"/>
  <c r="AT39" i="17"/>
  <c r="AU39" i="17"/>
  <c r="F56" i="20"/>
  <c r="G56" i="20"/>
  <c r="H56" i="20"/>
  <c r="I56" i="20"/>
  <c r="J56" i="20"/>
  <c r="K56" i="20"/>
  <c r="L56" i="20"/>
  <c r="M56" i="20"/>
  <c r="N56" i="20"/>
  <c r="O56" i="20"/>
  <c r="P56" i="20"/>
  <c r="Q56" i="20"/>
  <c r="R56" i="20"/>
  <c r="S56" i="20"/>
  <c r="T56" i="20"/>
  <c r="U56" i="20"/>
  <c r="X56" i="20"/>
  <c r="Y56" i="20"/>
  <c r="Z56" i="20"/>
  <c r="AA56" i="20"/>
  <c r="AB56" i="20"/>
  <c r="AC56" i="20"/>
  <c r="AD56" i="20"/>
  <c r="AE56" i="20"/>
  <c r="AF56" i="20"/>
  <c r="AG56" i="20"/>
  <c r="AH56" i="20"/>
  <c r="AI56" i="20"/>
  <c r="AJ56" i="20"/>
  <c r="AK56" i="20"/>
  <c r="AL56" i="20"/>
  <c r="AM56" i="20"/>
  <c r="AN56" i="20"/>
  <c r="AO56" i="20"/>
  <c r="AP56" i="20"/>
  <c r="AQ56" i="20"/>
  <c r="AR56" i="20"/>
  <c r="AS56" i="20"/>
  <c r="AT56" i="20"/>
  <c r="AU56" i="20"/>
  <c r="AV56" i="20"/>
  <c r="AW56" i="20"/>
  <c r="AX56" i="20"/>
  <c r="AY56" i="20"/>
  <c r="E56" i="20"/>
  <c r="D56"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Z78" i="20"/>
  <c r="Y78" i="20"/>
  <c r="X78" i="20"/>
  <c r="U78" i="20"/>
  <c r="T78" i="20"/>
  <c r="S78" i="20"/>
  <c r="R78" i="20"/>
  <c r="Q78" i="20"/>
  <c r="P78" i="20"/>
  <c r="O78" i="20"/>
  <c r="N78" i="20"/>
  <c r="M78" i="20"/>
  <c r="L78" i="20"/>
  <c r="K78" i="20"/>
  <c r="J78" i="20"/>
  <c r="I78" i="20"/>
  <c r="H78" i="20"/>
  <c r="G78" i="20"/>
  <c r="F78" i="20"/>
  <c r="E78" i="20"/>
  <c r="D78" i="20"/>
  <c r="BB78" i="20"/>
  <c r="BA78" i="20"/>
  <c r="BB50" i="20"/>
  <c r="BA50" i="20"/>
  <c r="BB47" i="20"/>
  <c r="BA47" i="20"/>
  <c r="BB44" i="20"/>
  <c r="BA44" i="20"/>
  <c r="BB41" i="20"/>
  <c r="BA41" i="20"/>
  <c r="BB38" i="20"/>
  <c r="BA38" i="20"/>
  <c r="BB35" i="20"/>
  <c r="BA35" i="20"/>
  <c r="BB32" i="20"/>
  <c r="BA32" i="20"/>
  <c r="BB29" i="20"/>
  <c r="BA29" i="20"/>
  <c r="BB26" i="20"/>
  <c r="BA26" i="20"/>
  <c r="BB23" i="20"/>
  <c r="BA23" i="20"/>
  <c r="BB20" i="20"/>
  <c r="BA20" i="20"/>
  <c r="BB17" i="20"/>
  <c r="BA17" i="20"/>
  <c r="BB14" i="20"/>
  <c r="BA14" i="20"/>
  <c r="BB11" i="20"/>
  <c r="BA11" i="20"/>
  <c r="BB8" i="20"/>
  <c r="BA8" i="20"/>
  <c r="BB5" i="20"/>
  <c r="BA5" i="20"/>
  <c r="BB2" i="20"/>
  <c r="BA2" i="20"/>
  <c r="AY28" i="19"/>
  <c r="AX28" i="19"/>
  <c r="AW28" i="19"/>
  <c r="AV28" i="19"/>
  <c r="AU28" i="19"/>
  <c r="AT28" i="19"/>
  <c r="AS28" i="19"/>
  <c r="AR28" i="19"/>
  <c r="AQ28" i="19"/>
  <c r="AP28" i="19"/>
  <c r="AO28" i="19"/>
  <c r="AN28" i="19"/>
  <c r="AM28" i="19"/>
  <c r="AL28" i="19"/>
  <c r="AK28" i="19"/>
  <c r="AJ28" i="19"/>
  <c r="AI28" i="19"/>
  <c r="AH28" i="19"/>
  <c r="AG28" i="19"/>
  <c r="AF28" i="19"/>
  <c r="AE28" i="19"/>
  <c r="AD28" i="19"/>
  <c r="AC28" i="19"/>
  <c r="AB28" i="19"/>
  <c r="AA28" i="19"/>
  <c r="Z28" i="19"/>
  <c r="Y28" i="19"/>
  <c r="X28" i="19"/>
  <c r="U28" i="19"/>
  <c r="T28" i="19"/>
  <c r="S28" i="19"/>
  <c r="R28" i="19"/>
  <c r="Q28" i="19"/>
  <c r="P28" i="19"/>
  <c r="O28" i="19"/>
  <c r="N28" i="19"/>
  <c r="M28" i="19"/>
  <c r="L28" i="19"/>
  <c r="K28" i="19"/>
  <c r="J28" i="19"/>
  <c r="I28" i="19"/>
  <c r="H28" i="19"/>
  <c r="G28" i="19"/>
  <c r="F28" i="19"/>
  <c r="E28" i="19"/>
  <c r="D28" i="19"/>
  <c r="BB29" i="19"/>
  <c r="BA29" i="19"/>
  <c r="F17" i="19"/>
  <c r="G17" i="19"/>
  <c r="H17" i="19"/>
  <c r="I17" i="19"/>
  <c r="J17" i="19"/>
  <c r="K17" i="19"/>
  <c r="L17" i="19"/>
  <c r="M17" i="19"/>
  <c r="N17" i="19"/>
  <c r="O17" i="19"/>
  <c r="P17" i="19"/>
  <c r="Q17" i="19"/>
  <c r="R17" i="19"/>
  <c r="S17" i="19"/>
  <c r="T17" i="19"/>
  <c r="U17" i="19"/>
  <c r="X17" i="19"/>
  <c r="Y17" i="19"/>
  <c r="Z17" i="19"/>
  <c r="AA17" i="19"/>
  <c r="AB17" i="19"/>
  <c r="AC17" i="19"/>
  <c r="AD17" i="19"/>
  <c r="AE17" i="19"/>
  <c r="AF17" i="19"/>
  <c r="AG17" i="19"/>
  <c r="AH17" i="19"/>
  <c r="AI17" i="19"/>
  <c r="AJ17" i="19"/>
  <c r="AK17" i="19"/>
  <c r="AL17" i="19"/>
  <c r="AM17" i="19"/>
  <c r="AN17" i="19"/>
  <c r="AO17" i="19"/>
  <c r="AP17" i="19"/>
  <c r="AQ17" i="19"/>
  <c r="AR17" i="19"/>
  <c r="AS17" i="19"/>
  <c r="AT17" i="19"/>
  <c r="AU17" i="19"/>
  <c r="AV17" i="19"/>
  <c r="AW17" i="19"/>
  <c r="AX17" i="19"/>
  <c r="AY17" i="19"/>
  <c r="E17" i="19"/>
  <c r="D17" i="19"/>
  <c r="E15" i="19"/>
  <c r="F15" i="19"/>
  <c r="G15" i="19"/>
  <c r="H15" i="19"/>
  <c r="I15" i="19"/>
  <c r="J15" i="19"/>
  <c r="K15" i="19"/>
  <c r="L15" i="19"/>
  <c r="M15" i="19"/>
  <c r="N15" i="19"/>
  <c r="O15" i="19"/>
  <c r="P15" i="19"/>
  <c r="Q15" i="19"/>
  <c r="R15" i="19"/>
  <c r="S15" i="19"/>
  <c r="T15" i="19"/>
  <c r="U15" i="19"/>
  <c r="X15" i="19"/>
  <c r="Y15" i="19"/>
  <c r="Z15" i="19"/>
  <c r="AA15" i="19"/>
  <c r="AB15" i="19"/>
  <c r="AC15" i="19"/>
  <c r="AD15" i="19"/>
  <c r="AE15" i="19"/>
  <c r="AF15" i="19"/>
  <c r="AG15" i="19"/>
  <c r="AH15" i="19"/>
  <c r="AI15" i="19"/>
  <c r="AJ15" i="19"/>
  <c r="AK15" i="19"/>
  <c r="AL15" i="19"/>
  <c r="AM15" i="19"/>
  <c r="AN15" i="19"/>
  <c r="AO15" i="19"/>
  <c r="AP15" i="19"/>
  <c r="AQ15" i="19"/>
  <c r="AR15" i="19"/>
  <c r="AS15" i="19"/>
  <c r="AT15" i="19"/>
  <c r="AU15" i="19"/>
  <c r="AV15" i="19"/>
  <c r="AW15" i="19"/>
  <c r="AX15" i="19"/>
  <c r="AY15" i="19"/>
  <c r="D15" i="19"/>
  <c r="BA15" i="19" s="1"/>
  <c r="BB11" i="19"/>
  <c r="BA11" i="19"/>
  <c r="BB8" i="19"/>
  <c r="BA8" i="19"/>
  <c r="BB5" i="19"/>
  <c r="BA5" i="19"/>
  <c r="BB2" i="19"/>
  <c r="BA2" i="19"/>
  <c r="AW144" i="18"/>
  <c r="AV144" i="18"/>
  <c r="AU144" i="18"/>
  <c r="AT144" i="18"/>
  <c r="AS144" i="18"/>
  <c r="AR144" i="18"/>
  <c r="AQ144" i="18"/>
  <c r="AP144" i="18"/>
  <c r="AO144" i="18"/>
  <c r="AN144" i="18"/>
  <c r="AM144" i="18"/>
  <c r="AL144" i="18"/>
  <c r="AK144" i="18"/>
  <c r="AJ144" i="18"/>
  <c r="AI144" i="18"/>
  <c r="AH144" i="18"/>
  <c r="AG144" i="18"/>
  <c r="AF144" i="18"/>
  <c r="AE144" i="18"/>
  <c r="AD144" i="18"/>
  <c r="AC144" i="18"/>
  <c r="AB144" i="18"/>
  <c r="AA144" i="18"/>
  <c r="Z144" i="18"/>
  <c r="Y144" i="18"/>
  <c r="X144" i="18"/>
  <c r="W144" i="18"/>
  <c r="V144" i="18"/>
  <c r="U144" i="18"/>
  <c r="T144" i="18"/>
  <c r="S144" i="18"/>
  <c r="R144" i="18"/>
  <c r="Q144" i="18"/>
  <c r="P144" i="18"/>
  <c r="O144" i="18"/>
  <c r="N144" i="18"/>
  <c r="M144" i="18"/>
  <c r="L144" i="18"/>
  <c r="K144" i="18"/>
  <c r="J144" i="18"/>
  <c r="I144" i="18"/>
  <c r="H144" i="18"/>
  <c r="G144" i="18"/>
  <c r="F144" i="18"/>
  <c r="E144" i="18"/>
  <c r="D144" i="18"/>
  <c r="AZ145" i="18"/>
  <c r="AY145" i="18"/>
  <c r="F104" i="18"/>
  <c r="G104" i="18"/>
  <c r="H104" i="18"/>
  <c r="I104" i="18"/>
  <c r="J104" i="18"/>
  <c r="K104" i="18"/>
  <c r="L104" i="18"/>
  <c r="M104" i="18"/>
  <c r="N104" i="18"/>
  <c r="O104" i="18"/>
  <c r="P104" i="18"/>
  <c r="Q104" i="18"/>
  <c r="R104" i="18"/>
  <c r="S104" i="18"/>
  <c r="T104" i="18"/>
  <c r="U104" i="18"/>
  <c r="V104" i="18"/>
  <c r="W104" i="18"/>
  <c r="X104" i="18"/>
  <c r="Y104" i="18"/>
  <c r="Z104" i="18"/>
  <c r="AA104" i="18"/>
  <c r="AB104" i="18"/>
  <c r="AC104" i="18"/>
  <c r="AD104" i="18"/>
  <c r="AE104" i="18"/>
  <c r="AF104" i="18"/>
  <c r="AG104" i="18"/>
  <c r="AH104" i="18"/>
  <c r="AI104" i="18"/>
  <c r="AJ104" i="18"/>
  <c r="AK104" i="18"/>
  <c r="AL104" i="18"/>
  <c r="AM104" i="18"/>
  <c r="AN104" i="18"/>
  <c r="AO104" i="18"/>
  <c r="AP104" i="18"/>
  <c r="AQ104" i="18"/>
  <c r="AR104" i="18"/>
  <c r="AS104" i="18"/>
  <c r="AT104" i="18"/>
  <c r="AU104" i="18"/>
  <c r="AV104" i="18"/>
  <c r="E104" i="18"/>
  <c r="D104" i="18"/>
  <c r="E102" i="18"/>
  <c r="F102" i="18"/>
  <c r="G102" i="18"/>
  <c r="H102" i="18"/>
  <c r="I102" i="18"/>
  <c r="J102" i="18"/>
  <c r="K102" i="18"/>
  <c r="L102" i="18"/>
  <c r="M102" i="18"/>
  <c r="N102" i="18"/>
  <c r="O102" i="18"/>
  <c r="P102" i="18"/>
  <c r="Q102" i="18"/>
  <c r="R102" i="18"/>
  <c r="S102" i="18"/>
  <c r="T102" i="18"/>
  <c r="U102" i="18"/>
  <c r="V102" i="18"/>
  <c r="W102" i="18"/>
  <c r="X102" i="18"/>
  <c r="Y102" i="18"/>
  <c r="Z102" i="18"/>
  <c r="AA102" i="18"/>
  <c r="AB102" i="18"/>
  <c r="AC102" i="18"/>
  <c r="AD102" i="18"/>
  <c r="AE102" i="18"/>
  <c r="AF102" i="18"/>
  <c r="AG102" i="18"/>
  <c r="AH102" i="18"/>
  <c r="AI102" i="18"/>
  <c r="AJ102" i="18"/>
  <c r="AK102" i="18"/>
  <c r="AL102" i="18"/>
  <c r="AM102" i="18"/>
  <c r="AN102" i="18"/>
  <c r="AO102" i="18"/>
  <c r="AP102" i="18"/>
  <c r="AQ102" i="18"/>
  <c r="AR102" i="18"/>
  <c r="AS102" i="18"/>
  <c r="AT102" i="18"/>
  <c r="AU102" i="18"/>
  <c r="AV102" i="18"/>
  <c r="AW102" i="18"/>
  <c r="D102" i="18"/>
  <c r="AY102" i="18" s="1"/>
  <c r="AZ41" i="18"/>
  <c r="AY41" i="18"/>
  <c r="AZ86" i="14"/>
  <c r="BA86" i="14"/>
  <c r="AZ98" i="18"/>
  <c r="AY98" i="18"/>
  <c r="AZ95" i="18"/>
  <c r="AY95" i="18"/>
  <c r="AZ92" i="18"/>
  <c r="AY92" i="18"/>
  <c r="AZ89" i="18"/>
  <c r="AY89" i="18"/>
  <c r="AZ86" i="18"/>
  <c r="AY86" i="18"/>
  <c r="AZ83" i="18"/>
  <c r="AY83" i="18"/>
  <c r="AZ80" i="18"/>
  <c r="AY80" i="18"/>
  <c r="AZ77" i="18"/>
  <c r="AY77" i="18"/>
  <c r="AZ74" i="18"/>
  <c r="AY74" i="18"/>
  <c r="AZ71" i="18"/>
  <c r="AY71" i="18"/>
  <c r="AZ68" i="18"/>
  <c r="AY68" i="18"/>
  <c r="AZ65" i="18"/>
  <c r="AY65" i="18"/>
  <c r="AZ62" i="18"/>
  <c r="AY62" i="18"/>
  <c r="AZ59" i="18"/>
  <c r="AY59" i="18"/>
  <c r="AZ56" i="18"/>
  <c r="AY56" i="18"/>
  <c r="AZ53" i="18"/>
  <c r="AY53" i="18"/>
  <c r="AZ50" i="18"/>
  <c r="AY50" i="18"/>
  <c r="AZ47" i="18"/>
  <c r="AY47" i="18"/>
  <c r="AZ44" i="18"/>
  <c r="AY44" i="18"/>
  <c r="AZ38" i="18"/>
  <c r="AY38" i="18"/>
  <c r="AZ35" i="18"/>
  <c r="AY35" i="18"/>
  <c r="AZ32" i="18"/>
  <c r="AY32" i="18"/>
  <c r="AZ29" i="18"/>
  <c r="AY29" i="18"/>
  <c r="AZ26" i="18"/>
  <c r="AY26" i="18"/>
  <c r="AZ23" i="18"/>
  <c r="AY23" i="18"/>
  <c r="AZ20" i="18"/>
  <c r="AY20" i="18"/>
  <c r="AZ17" i="18"/>
  <c r="AY17" i="18"/>
  <c r="AZ14" i="18"/>
  <c r="AY14" i="18"/>
  <c r="AZ11" i="18"/>
  <c r="AY11" i="18"/>
  <c r="AZ8" i="18"/>
  <c r="AY8" i="18"/>
  <c r="AZ5" i="18"/>
  <c r="AY5" i="18"/>
  <c r="AZ2" i="18"/>
  <c r="AY2" i="18"/>
  <c r="BB90" i="17"/>
  <c r="BA90" i="17"/>
  <c r="BC90" i="17"/>
  <c r="BB64" i="17"/>
  <c r="D65" i="17"/>
  <c r="E63" i="17"/>
  <c r="F63" i="17"/>
  <c r="G63" i="17"/>
  <c r="H63" i="17"/>
  <c r="I63" i="17"/>
  <c r="J63" i="17"/>
  <c r="K63" i="17"/>
  <c r="L63" i="17"/>
  <c r="M63" i="17"/>
  <c r="N63" i="17"/>
  <c r="O63" i="17"/>
  <c r="P63" i="17"/>
  <c r="Q63" i="17"/>
  <c r="R63" i="17"/>
  <c r="S63" i="17"/>
  <c r="T63" i="17"/>
  <c r="U63" i="17"/>
  <c r="X63" i="17"/>
  <c r="Y63" i="17"/>
  <c r="Z63" i="17"/>
  <c r="AA63" i="17"/>
  <c r="AB63" i="17"/>
  <c r="AC63" i="17"/>
  <c r="AD63" i="17"/>
  <c r="AE63" i="17"/>
  <c r="AF63" i="17"/>
  <c r="AG63" i="17"/>
  <c r="AH63" i="17"/>
  <c r="AI63" i="17"/>
  <c r="AJ63" i="17"/>
  <c r="AK63" i="17"/>
  <c r="AL63" i="17"/>
  <c r="AM63" i="17"/>
  <c r="AN63" i="17"/>
  <c r="AO63" i="17"/>
  <c r="AP63" i="17"/>
  <c r="AQ63" i="17"/>
  <c r="AR63" i="17"/>
  <c r="AS63" i="17"/>
  <c r="AT63" i="17"/>
  <c r="AU63" i="17"/>
  <c r="AV63" i="17"/>
  <c r="AW63" i="17"/>
  <c r="AX63" i="17"/>
  <c r="AY63" i="17"/>
  <c r="E90" i="16"/>
  <c r="F90" i="16"/>
  <c r="G90" i="16"/>
  <c r="H90" i="16"/>
  <c r="I90" i="16"/>
  <c r="J90" i="16"/>
  <c r="K90" i="16"/>
  <c r="L90" i="16"/>
  <c r="M90" i="16"/>
  <c r="N90" i="16"/>
  <c r="O90" i="16"/>
  <c r="P90" i="16"/>
  <c r="Q90" i="16"/>
  <c r="R90" i="16"/>
  <c r="S90" i="16"/>
  <c r="T90" i="16"/>
  <c r="U90" i="16"/>
  <c r="X90" i="16"/>
  <c r="Y90" i="16"/>
  <c r="Z90" i="16"/>
  <c r="AA90" i="16"/>
  <c r="AB90" i="16"/>
  <c r="AC90" i="16"/>
  <c r="AD90" i="16"/>
  <c r="AE90" i="16"/>
  <c r="AF90" i="16"/>
  <c r="AG90" i="16"/>
  <c r="AH90" i="16"/>
  <c r="AI90" i="16"/>
  <c r="AJ90" i="16"/>
  <c r="AK90" i="16"/>
  <c r="AL90" i="16"/>
  <c r="AM90" i="16"/>
  <c r="AN90" i="16"/>
  <c r="AO90" i="16"/>
  <c r="AP90" i="16"/>
  <c r="AQ90" i="16"/>
  <c r="AR90" i="16"/>
  <c r="AS90" i="16"/>
  <c r="AT90" i="16"/>
  <c r="AU90" i="16"/>
  <c r="AV90" i="16"/>
  <c r="AW90" i="16"/>
  <c r="AX90" i="16"/>
  <c r="AY90" i="16"/>
  <c r="D90" i="16"/>
  <c r="BA5" i="16"/>
  <c r="BB5" i="16"/>
  <c r="BA8" i="16"/>
  <c r="BB8" i="16"/>
  <c r="BA11" i="16"/>
  <c r="BB11" i="16"/>
  <c r="BA14" i="16"/>
  <c r="BB14" i="16"/>
  <c r="BA17" i="16"/>
  <c r="BB17" i="16"/>
  <c r="BA20" i="16"/>
  <c r="BB20" i="16"/>
  <c r="BA23" i="16"/>
  <c r="D24" i="16" s="1"/>
  <c r="BB23" i="16"/>
  <c r="BA26" i="16"/>
  <c r="BB26" i="16"/>
  <c r="BA29" i="16"/>
  <c r="BB29" i="16"/>
  <c r="BA32" i="16"/>
  <c r="BB32" i="16"/>
  <c r="BA35" i="16"/>
  <c r="BB35" i="16"/>
  <c r="BA38" i="16"/>
  <c r="BB38" i="16"/>
  <c r="BA41" i="16"/>
  <c r="BB41" i="16"/>
  <c r="BA44" i="16"/>
  <c r="BB44" i="16"/>
  <c r="BA47" i="16"/>
  <c r="BB47" i="16"/>
  <c r="BA50" i="16"/>
  <c r="BB50" i="16"/>
  <c r="BA53" i="16"/>
  <c r="BB53" i="16"/>
  <c r="BA56" i="16"/>
  <c r="BB56" i="16"/>
  <c r="BA59" i="16"/>
  <c r="BB59" i="16"/>
  <c r="BA62" i="16"/>
  <c r="BB62" i="16"/>
  <c r="BA65" i="16"/>
  <c r="BB65" i="16"/>
  <c r="BA68" i="16"/>
  <c r="BB68" i="16"/>
  <c r="BA71" i="16"/>
  <c r="BB71" i="16"/>
  <c r="BA74" i="16"/>
  <c r="BB74" i="16"/>
  <c r="BA77" i="16"/>
  <c r="BB77" i="16"/>
  <c r="BA80" i="16"/>
  <c r="BB80" i="16"/>
  <c r="BA83" i="16"/>
  <c r="BB83" i="16"/>
  <c r="BA86" i="16"/>
  <c r="BB86" i="16"/>
  <c r="AY87" i="16"/>
  <c r="AX87" i="16"/>
  <c r="AW87" i="16"/>
  <c r="AV87" i="16"/>
  <c r="AU87" i="16"/>
  <c r="AT87" i="16"/>
  <c r="AS87" i="16"/>
  <c r="AR87" i="16"/>
  <c r="AQ87" i="16"/>
  <c r="AP87" i="16"/>
  <c r="AO87" i="16"/>
  <c r="AN87" i="16"/>
  <c r="AM87" i="16"/>
  <c r="AL87" i="16"/>
  <c r="AK87" i="16"/>
  <c r="AJ87" i="16"/>
  <c r="AI87" i="16"/>
  <c r="AH87" i="16"/>
  <c r="AG87" i="16"/>
  <c r="AF87" i="16"/>
  <c r="AE87" i="16"/>
  <c r="AD87" i="16"/>
  <c r="AC87" i="16"/>
  <c r="AB87" i="16"/>
  <c r="AA87" i="16"/>
  <c r="Z87" i="16"/>
  <c r="Y87" i="16"/>
  <c r="X87" i="16"/>
  <c r="U87" i="16"/>
  <c r="T87" i="16"/>
  <c r="S87" i="16"/>
  <c r="R87" i="16"/>
  <c r="Q87" i="16"/>
  <c r="P87" i="16"/>
  <c r="O87" i="16"/>
  <c r="N87" i="16"/>
  <c r="M87" i="16"/>
  <c r="L87" i="16"/>
  <c r="K87" i="16"/>
  <c r="J87" i="16"/>
  <c r="I87" i="16"/>
  <c r="H87" i="16"/>
  <c r="G87" i="16"/>
  <c r="F87" i="16"/>
  <c r="AY84" i="16"/>
  <c r="AX84" i="16"/>
  <c r="AW84" i="16"/>
  <c r="AV84" i="16"/>
  <c r="AU84" i="16"/>
  <c r="AT84" i="16"/>
  <c r="AS84" i="16"/>
  <c r="AR84" i="16"/>
  <c r="AQ84" i="16"/>
  <c r="AP84" i="16"/>
  <c r="AO84" i="16"/>
  <c r="AN84" i="16"/>
  <c r="AM84" i="16"/>
  <c r="AL84" i="16"/>
  <c r="AK84" i="16"/>
  <c r="AJ84" i="16"/>
  <c r="AI84" i="16"/>
  <c r="AH84" i="16"/>
  <c r="AG84" i="16"/>
  <c r="AF84" i="16"/>
  <c r="AE84" i="16"/>
  <c r="AD84" i="16"/>
  <c r="AC84" i="16"/>
  <c r="AB84" i="16"/>
  <c r="AA84" i="16"/>
  <c r="Z84" i="16"/>
  <c r="Y84" i="16"/>
  <c r="X84" i="16"/>
  <c r="U84" i="16"/>
  <c r="T84" i="16"/>
  <c r="S84" i="16"/>
  <c r="R84" i="16"/>
  <c r="Q84" i="16"/>
  <c r="P84" i="16"/>
  <c r="O84" i="16"/>
  <c r="N84" i="16"/>
  <c r="M84" i="16"/>
  <c r="L84" i="16"/>
  <c r="K84" i="16"/>
  <c r="J84" i="16"/>
  <c r="I84" i="16"/>
  <c r="H84" i="16"/>
  <c r="G84" i="16"/>
  <c r="F84" i="16"/>
  <c r="AY81" i="16"/>
  <c r="AX81" i="16"/>
  <c r="AW81" i="16"/>
  <c r="AV81" i="16"/>
  <c r="AU81" i="16"/>
  <c r="AT81" i="16"/>
  <c r="AS81" i="16"/>
  <c r="AR81" i="16"/>
  <c r="AQ81" i="16"/>
  <c r="AP81" i="16"/>
  <c r="AO81" i="16"/>
  <c r="AN81" i="16"/>
  <c r="AM81" i="16"/>
  <c r="AL81" i="16"/>
  <c r="AK81" i="16"/>
  <c r="AJ81" i="16"/>
  <c r="AI81" i="16"/>
  <c r="AH81" i="16"/>
  <c r="AG81" i="16"/>
  <c r="AF81" i="16"/>
  <c r="AE81" i="16"/>
  <c r="AD81" i="16"/>
  <c r="AC81" i="16"/>
  <c r="AB81" i="16"/>
  <c r="AA81" i="16"/>
  <c r="Z81" i="16"/>
  <c r="Y81" i="16"/>
  <c r="X81" i="16"/>
  <c r="U81" i="16"/>
  <c r="T81" i="16"/>
  <c r="S81" i="16"/>
  <c r="R81" i="16"/>
  <c r="Q81" i="16"/>
  <c r="P81" i="16"/>
  <c r="O81" i="16"/>
  <c r="N81" i="16"/>
  <c r="M81" i="16"/>
  <c r="L81" i="16"/>
  <c r="K81" i="16"/>
  <c r="J81" i="16"/>
  <c r="I81" i="16"/>
  <c r="H81" i="16"/>
  <c r="G81" i="16"/>
  <c r="F81" i="16"/>
  <c r="AY78" i="16"/>
  <c r="AX78" i="16"/>
  <c r="AW78" i="16"/>
  <c r="AV78" i="16"/>
  <c r="AU78" i="16"/>
  <c r="AT78" i="16"/>
  <c r="AS78" i="16"/>
  <c r="AR78" i="16"/>
  <c r="AQ78" i="16"/>
  <c r="AP78" i="16"/>
  <c r="AO78" i="16"/>
  <c r="AN78" i="16"/>
  <c r="AM78" i="16"/>
  <c r="AL78" i="16"/>
  <c r="AK78" i="16"/>
  <c r="AJ78" i="16"/>
  <c r="AI78" i="16"/>
  <c r="AH78" i="16"/>
  <c r="AG78" i="16"/>
  <c r="AF78" i="16"/>
  <c r="AE78" i="16"/>
  <c r="AD78" i="16"/>
  <c r="AC78" i="16"/>
  <c r="AB78" i="16"/>
  <c r="AA78" i="16"/>
  <c r="Z78" i="16"/>
  <c r="Y78" i="16"/>
  <c r="X78" i="16"/>
  <c r="U78" i="16"/>
  <c r="T78" i="16"/>
  <c r="S78" i="16"/>
  <c r="R78" i="16"/>
  <c r="Q78" i="16"/>
  <c r="P78" i="16"/>
  <c r="O78" i="16"/>
  <c r="N78" i="16"/>
  <c r="M78" i="16"/>
  <c r="L78" i="16"/>
  <c r="K78" i="16"/>
  <c r="J78" i="16"/>
  <c r="I78" i="16"/>
  <c r="H78" i="16"/>
  <c r="G78" i="16"/>
  <c r="F78" i="16"/>
  <c r="AY75" i="16"/>
  <c r="AX75" i="16"/>
  <c r="AW75" i="16"/>
  <c r="AV75" i="16"/>
  <c r="AU75" i="16"/>
  <c r="AT75" i="16"/>
  <c r="AS75" i="16"/>
  <c r="AR75" i="16"/>
  <c r="AQ75" i="16"/>
  <c r="AP75" i="16"/>
  <c r="AO75" i="16"/>
  <c r="AN75" i="16"/>
  <c r="AM75" i="16"/>
  <c r="AL75" i="16"/>
  <c r="AK75" i="16"/>
  <c r="AJ75" i="16"/>
  <c r="AI75" i="16"/>
  <c r="AH75" i="16"/>
  <c r="AG75" i="16"/>
  <c r="AF75" i="16"/>
  <c r="AE75" i="16"/>
  <c r="AD75" i="16"/>
  <c r="AC75" i="16"/>
  <c r="AB75" i="16"/>
  <c r="AA75" i="16"/>
  <c r="Z75" i="16"/>
  <c r="Y75" i="16"/>
  <c r="X75" i="16"/>
  <c r="U75" i="16"/>
  <c r="T75" i="16"/>
  <c r="S75" i="16"/>
  <c r="R75" i="16"/>
  <c r="Q75" i="16"/>
  <c r="P75" i="16"/>
  <c r="O75" i="16"/>
  <c r="N75" i="16"/>
  <c r="M75" i="16"/>
  <c r="L75" i="16"/>
  <c r="K75" i="16"/>
  <c r="J75" i="16"/>
  <c r="I75" i="16"/>
  <c r="H75" i="16"/>
  <c r="G75" i="16"/>
  <c r="F75" i="16"/>
  <c r="AY72" i="16"/>
  <c r="AX72" i="16"/>
  <c r="AW72" i="16"/>
  <c r="AV72" i="16"/>
  <c r="AU72" i="16"/>
  <c r="AT72" i="16"/>
  <c r="AS72" i="16"/>
  <c r="AR72" i="16"/>
  <c r="AQ72" i="16"/>
  <c r="AP72" i="16"/>
  <c r="AO72" i="16"/>
  <c r="AN72" i="16"/>
  <c r="AM72" i="16"/>
  <c r="AL72" i="16"/>
  <c r="AK72" i="16"/>
  <c r="AJ72" i="16"/>
  <c r="AI72" i="16"/>
  <c r="AH72" i="16"/>
  <c r="AG72" i="16"/>
  <c r="AF72" i="16"/>
  <c r="AE72" i="16"/>
  <c r="AD72" i="16"/>
  <c r="AC72" i="16"/>
  <c r="AB72" i="16"/>
  <c r="AA72" i="16"/>
  <c r="Z72" i="16"/>
  <c r="Y72" i="16"/>
  <c r="X72" i="16"/>
  <c r="U72" i="16"/>
  <c r="T72" i="16"/>
  <c r="S72" i="16"/>
  <c r="R72" i="16"/>
  <c r="Q72" i="16"/>
  <c r="P72" i="16"/>
  <c r="O72" i="16"/>
  <c r="N72" i="16"/>
  <c r="M72" i="16"/>
  <c r="L72" i="16"/>
  <c r="K72" i="16"/>
  <c r="J72" i="16"/>
  <c r="I72" i="16"/>
  <c r="H72" i="16"/>
  <c r="G72" i="16"/>
  <c r="F72" i="16"/>
  <c r="AY69" i="16"/>
  <c r="AX69" i="16"/>
  <c r="AW69" i="16"/>
  <c r="AV69" i="16"/>
  <c r="AU69" i="16"/>
  <c r="AT69" i="16"/>
  <c r="AS69" i="16"/>
  <c r="AR69" i="16"/>
  <c r="AQ69" i="16"/>
  <c r="AP69" i="16"/>
  <c r="AO69" i="16"/>
  <c r="AN69" i="16"/>
  <c r="AM69" i="16"/>
  <c r="AL69" i="16"/>
  <c r="AK69" i="16"/>
  <c r="AJ69" i="16"/>
  <c r="AI69" i="16"/>
  <c r="AH69" i="16"/>
  <c r="AG69" i="16"/>
  <c r="AF69" i="16"/>
  <c r="AE69" i="16"/>
  <c r="AD69" i="16"/>
  <c r="AC69" i="16"/>
  <c r="AB69" i="16"/>
  <c r="AA69" i="16"/>
  <c r="Z69" i="16"/>
  <c r="Y69" i="16"/>
  <c r="X69" i="16"/>
  <c r="U69" i="16"/>
  <c r="T69" i="16"/>
  <c r="S69" i="16"/>
  <c r="R69" i="16"/>
  <c r="Q69" i="16"/>
  <c r="P69" i="16"/>
  <c r="O69" i="16"/>
  <c r="N69" i="16"/>
  <c r="M69" i="16"/>
  <c r="L69" i="16"/>
  <c r="K69" i="16"/>
  <c r="J69" i="16"/>
  <c r="I69" i="16"/>
  <c r="H69" i="16"/>
  <c r="G69" i="16"/>
  <c r="F69" i="16"/>
  <c r="AY66" i="16"/>
  <c r="AX66" i="16"/>
  <c r="AW66" i="16"/>
  <c r="AV66" i="16"/>
  <c r="AU66" i="16"/>
  <c r="AT66" i="16"/>
  <c r="AS66" i="16"/>
  <c r="AR66" i="16"/>
  <c r="AQ66" i="16"/>
  <c r="AP66" i="16"/>
  <c r="AO66" i="16"/>
  <c r="AN66" i="16"/>
  <c r="AM66" i="16"/>
  <c r="AL66" i="16"/>
  <c r="AK66" i="16"/>
  <c r="AJ66" i="16"/>
  <c r="AI66" i="16"/>
  <c r="AH66" i="16"/>
  <c r="AG66" i="16"/>
  <c r="AF66" i="16"/>
  <c r="AE66" i="16"/>
  <c r="AD66" i="16"/>
  <c r="AC66" i="16"/>
  <c r="AB66" i="16"/>
  <c r="AA66" i="16"/>
  <c r="Z66" i="16"/>
  <c r="Y66" i="16"/>
  <c r="X66" i="16"/>
  <c r="U66" i="16"/>
  <c r="T66" i="16"/>
  <c r="S66" i="16"/>
  <c r="R66" i="16"/>
  <c r="Q66" i="16"/>
  <c r="P66" i="16"/>
  <c r="O66" i="16"/>
  <c r="N66" i="16"/>
  <c r="M66" i="16"/>
  <c r="L66" i="16"/>
  <c r="K66" i="16"/>
  <c r="J66" i="16"/>
  <c r="I66" i="16"/>
  <c r="H66" i="16"/>
  <c r="G66" i="16"/>
  <c r="F66" i="16"/>
  <c r="AY63" i="16"/>
  <c r="AX63" i="16"/>
  <c r="AW63" i="16"/>
  <c r="AV63" i="16"/>
  <c r="AU63" i="16"/>
  <c r="AT63" i="16"/>
  <c r="AS63" i="16"/>
  <c r="AR63" i="16"/>
  <c r="AQ63" i="16"/>
  <c r="AP63" i="16"/>
  <c r="AO63" i="16"/>
  <c r="AN63" i="16"/>
  <c r="AM63" i="16"/>
  <c r="AL63" i="16"/>
  <c r="AK63" i="16"/>
  <c r="AJ63" i="16"/>
  <c r="AI63" i="16"/>
  <c r="AH63" i="16"/>
  <c r="AG63" i="16"/>
  <c r="AF63" i="16"/>
  <c r="AE63" i="16"/>
  <c r="AD63" i="16"/>
  <c r="AC63" i="16"/>
  <c r="AB63" i="16"/>
  <c r="AA63" i="16"/>
  <c r="Z63" i="16"/>
  <c r="Y63" i="16"/>
  <c r="X63" i="16"/>
  <c r="U63" i="16"/>
  <c r="T63" i="16"/>
  <c r="S63" i="16"/>
  <c r="R63" i="16"/>
  <c r="Q63" i="16"/>
  <c r="P63" i="16"/>
  <c r="O63" i="16"/>
  <c r="N63" i="16"/>
  <c r="M63" i="16"/>
  <c r="L63" i="16"/>
  <c r="K63" i="16"/>
  <c r="J63" i="16"/>
  <c r="I63" i="16"/>
  <c r="H63" i="16"/>
  <c r="G63" i="16"/>
  <c r="F63" i="16"/>
  <c r="AY60" i="16"/>
  <c r="AX60" i="16"/>
  <c r="AW60" i="16"/>
  <c r="AV60" i="16"/>
  <c r="AU60" i="16"/>
  <c r="AT60" i="16"/>
  <c r="AS60" i="16"/>
  <c r="AR60" i="16"/>
  <c r="AQ60" i="16"/>
  <c r="AP60" i="16"/>
  <c r="AO60" i="16"/>
  <c r="AN60" i="16"/>
  <c r="AM60" i="16"/>
  <c r="AL60" i="16"/>
  <c r="AK60" i="16"/>
  <c r="AJ60" i="16"/>
  <c r="AI60" i="16"/>
  <c r="AH60" i="16"/>
  <c r="AG60" i="16"/>
  <c r="AF60" i="16"/>
  <c r="AE60" i="16"/>
  <c r="AD60" i="16"/>
  <c r="AC60" i="16"/>
  <c r="AB60" i="16"/>
  <c r="AA60" i="16"/>
  <c r="Z60" i="16"/>
  <c r="Y60" i="16"/>
  <c r="X60" i="16"/>
  <c r="U60" i="16"/>
  <c r="T60" i="16"/>
  <c r="S60" i="16"/>
  <c r="R60" i="16"/>
  <c r="Q60" i="16"/>
  <c r="P60" i="16"/>
  <c r="O60" i="16"/>
  <c r="N60" i="16"/>
  <c r="M60" i="16"/>
  <c r="L60" i="16"/>
  <c r="K60" i="16"/>
  <c r="J60" i="16"/>
  <c r="I60" i="16"/>
  <c r="H60" i="16"/>
  <c r="G60" i="16"/>
  <c r="F60" i="16"/>
  <c r="AY57" i="16"/>
  <c r="AX57" i="16"/>
  <c r="AW57" i="16"/>
  <c r="AV57" i="16"/>
  <c r="AU57" i="16"/>
  <c r="AT57" i="16"/>
  <c r="AS57" i="16"/>
  <c r="AR57" i="16"/>
  <c r="AQ57" i="16"/>
  <c r="AP57" i="16"/>
  <c r="AO57" i="16"/>
  <c r="AN57" i="16"/>
  <c r="AM57" i="16"/>
  <c r="AL57" i="16"/>
  <c r="AK57" i="16"/>
  <c r="AJ57" i="16"/>
  <c r="AI57" i="16"/>
  <c r="AH57" i="16"/>
  <c r="AG57" i="16"/>
  <c r="AF57" i="16"/>
  <c r="AE57" i="16"/>
  <c r="AD57" i="16"/>
  <c r="AC57" i="16"/>
  <c r="AB57" i="16"/>
  <c r="AA57" i="16"/>
  <c r="Z57" i="16"/>
  <c r="Y57" i="16"/>
  <c r="X57" i="16"/>
  <c r="U57" i="16"/>
  <c r="T57" i="16"/>
  <c r="S57" i="16"/>
  <c r="R57" i="16"/>
  <c r="Q57" i="16"/>
  <c r="P57" i="16"/>
  <c r="O57" i="16"/>
  <c r="N57" i="16"/>
  <c r="M57" i="16"/>
  <c r="L57" i="16"/>
  <c r="K57" i="16"/>
  <c r="J57" i="16"/>
  <c r="I57" i="16"/>
  <c r="H57" i="16"/>
  <c r="G57" i="16"/>
  <c r="F57" i="16"/>
  <c r="AY54" i="16"/>
  <c r="AX54" i="16"/>
  <c r="AW54" i="16"/>
  <c r="AV54" i="16"/>
  <c r="AU54" i="16"/>
  <c r="AT54" i="16"/>
  <c r="AS54" i="16"/>
  <c r="AR54" i="16"/>
  <c r="AQ54" i="16"/>
  <c r="AP54" i="16"/>
  <c r="AO54" i="16"/>
  <c r="AN54" i="16"/>
  <c r="AM54" i="16"/>
  <c r="AL54" i="16"/>
  <c r="AK54" i="16"/>
  <c r="AJ54" i="16"/>
  <c r="AI54" i="16"/>
  <c r="AH54" i="16"/>
  <c r="AG54" i="16"/>
  <c r="AF54" i="16"/>
  <c r="AE54" i="16"/>
  <c r="AD54" i="16"/>
  <c r="AC54" i="16"/>
  <c r="AB54" i="16"/>
  <c r="AA54" i="16"/>
  <c r="Z54" i="16"/>
  <c r="Y54" i="16"/>
  <c r="X54" i="16"/>
  <c r="U54" i="16"/>
  <c r="T54" i="16"/>
  <c r="S54" i="16"/>
  <c r="R54" i="16"/>
  <c r="Q54" i="16"/>
  <c r="P54" i="16"/>
  <c r="O54" i="16"/>
  <c r="N54" i="16"/>
  <c r="M54" i="16"/>
  <c r="L54" i="16"/>
  <c r="K54" i="16"/>
  <c r="J54" i="16"/>
  <c r="I54" i="16"/>
  <c r="H54" i="16"/>
  <c r="G54" i="16"/>
  <c r="F54" i="16"/>
  <c r="AY51" i="16"/>
  <c r="AX51" i="16"/>
  <c r="AW51" i="16"/>
  <c r="AV51" i="16"/>
  <c r="AU51" i="16"/>
  <c r="AT51" i="16"/>
  <c r="AS51" i="16"/>
  <c r="AR51" i="16"/>
  <c r="AQ51" i="16"/>
  <c r="AP51" i="16"/>
  <c r="AO51" i="16"/>
  <c r="AN51" i="16"/>
  <c r="AM51" i="16"/>
  <c r="AL51" i="16"/>
  <c r="AK51" i="16"/>
  <c r="AJ51" i="16"/>
  <c r="AI51" i="16"/>
  <c r="AH51" i="16"/>
  <c r="AG51" i="16"/>
  <c r="AF51" i="16"/>
  <c r="AE51" i="16"/>
  <c r="AD51" i="16"/>
  <c r="AC51" i="16"/>
  <c r="AB51" i="16"/>
  <c r="AA51" i="16"/>
  <c r="Z51" i="16"/>
  <c r="Y51" i="16"/>
  <c r="X51" i="16"/>
  <c r="U51" i="16"/>
  <c r="T51" i="16"/>
  <c r="S51" i="16"/>
  <c r="R51" i="16"/>
  <c r="Q51" i="16"/>
  <c r="P51" i="16"/>
  <c r="O51" i="16"/>
  <c r="N51" i="16"/>
  <c r="M51" i="16"/>
  <c r="L51" i="16"/>
  <c r="K51" i="16"/>
  <c r="J51" i="16"/>
  <c r="I51" i="16"/>
  <c r="H51" i="16"/>
  <c r="G51" i="16"/>
  <c r="F51" i="16"/>
  <c r="AY48" i="16"/>
  <c r="AX48" i="16"/>
  <c r="AW48" i="16"/>
  <c r="AV48" i="16"/>
  <c r="AU48" i="16"/>
  <c r="AT48" i="16"/>
  <c r="AS48" i="16"/>
  <c r="AR48" i="16"/>
  <c r="AQ48" i="16"/>
  <c r="AP48" i="16"/>
  <c r="AO48" i="16"/>
  <c r="AN48" i="16"/>
  <c r="AM48" i="16"/>
  <c r="AL48" i="16"/>
  <c r="AK48" i="16"/>
  <c r="AJ48" i="16"/>
  <c r="AI48" i="16"/>
  <c r="AH48" i="16"/>
  <c r="AG48" i="16"/>
  <c r="AF48" i="16"/>
  <c r="AE48" i="16"/>
  <c r="AD48" i="16"/>
  <c r="AC48" i="16"/>
  <c r="AB48" i="16"/>
  <c r="AA48" i="16"/>
  <c r="Z48" i="16"/>
  <c r="Y48" i="16"/>
  <c r="X48" i="16"/>
  <c r="U48" i="16"/>
  <c r="T48" i="16"/>
  <c r="S48" i="16"/>
  <c r="R48" i="16"/>
  <c r="Q48" i="16"/>
  <c r="P48" i="16"/>
  <c r="O48" i="16"/>
  <c r="N48" i="16"/>
  <c r="M48" i="16"/>
  <c r="L48" i="16"/>
  <c r="K48" i="16"/>
  <c r="J48" i="16"/>
  <c r="I48" i="16"/>
  <c r="H48" i="16"/>
  <c r="G48" i="16"/>
  <c r="F48" i="16"/>
  <c r="AY45" i="16"/>
  <c r="AX45" i="16"/>
  <c r="AW45" i="16"/>
  <c r="AV45" i="16"/>
  <c r="AU45" i="16"/>
  <c r="AT45" i="16"/>
  <c r="AS45" i="16"/>
  <c r="AR45" i="16"/>
  <c r="AQ45" i="16"/>
  <c r="AP45" i="16"/>
  <c r="AO45" i="16"/>
  <c r="AN45" i="16"/>
  <c r="AM45" i="16"/>
  <c r="AL45" i="16"/>
  <c r="AK45" i="16"/>
  <c r="AJ45" i="16"/>
  <c r="AI45" i="16"/>
  <c r="AH45" i="16"/>
  <c r="AG45" i="16"/>
  <c r="AF45" i="16"/>
  <c r="AE45" i="16"/>
  <c r="AD45" i="16"/>
  <c r="AC45" i="16"/>
  <c r="AB45" i="16"/>
  <c r="AA45" i="16"/>
  <c r="Z45" i="16"/>
  <c r="Y45" i="16"/>
  <c r="X45" i="16"/>
  <c r="U45" i="16"/>
  <c r="T45" i="16"/>
  <c r="S45" i="16"/>
  <c r="R45" i="16"/>
  <c r="Q45" i="16"/>
  <c r="P45" i="16"/>
  <c r="O45" i="16"/>
  <c r="N45" i="16"/>
  <c r="M45" i="16"/>
  <c r="L45" i="16"/>
  <c r="K45" i="16"/>
  <c r="J45" i="16"/>
  <c r="I45" i="16"/>
  <c r="H45" i="16"/>
  <c r="G45" i="16"/>
  <c r="F45" i="16"/>
  <c r="AY42" i="16"/>
  <c r="AX42" i="16"/>
  <c r="AW42" i="16"/>
  <c r="AV42" i="16"/>
  <c r="AU42" i="16"/>
  <c r="AT42" i="16"/>
  <c r="AS42" i="16"/>
  <c r="AR42" i="16"/>
  <c r="AQ42" i="16"/>
  <c r="AP42" i="16"/>
  <c r="AO42" i="16"/>
  <c r="AN42" i="16"/>
  <c r="AM42" i="16"/>
  <c r="AL42" i="16"/>
  <c r="AK42" i="16"/>
  <c r="AJ42" i="16"/>
  <c r="AI42" i="16"/>
  <c r="AH42" i="16"/>
  <c r="AG42" i="16"/>
  <c r="AF42" i="16"/>
  <c r="AE42" i="16"/>
  <c r="AD42" i="16"/>
  <c r="AC42" i="16"/>
  <c r="AB42" i="16"/>
  <c r="AA42" i="16"/>
  <c r="Z42" i="16"/>
  <c r="Y42" i="16"/>
  <c r="X42" i="16"/>
  <c r="U42" i="16"/>
  <c r="T42" i="16"/>
  <c r="S42" i="16"/>
  <c r="R42" i="16"/>
  <c r="Q42" i="16"/>
  <c r="P42" i="16"/>
  <c r="O42" i="16"/>
  <c r="N42" i="16"/>
  <c r="M42" i="16"/>
  <c r="L42" i="16"/>
  <c r="K42" i="16"/>
  <c r="J42" i="16"/>
  <c r="I42" i="16"/>
  <c r="H42" i="16"/>
  <c r="G42" i="16"/>
  <c r="F42" i="16"/>
  <c r="D45" i="16"/>
  <c r="E45" i="16"/>
  <c r="D48" i="16"/>
  <c r="E48" i="16"/>
  <c r="AY39" i="16"/>
  <c r="AX39" i="16"/>
  <c r="AW39" i="16"/>
  <c r="AV39" i="16"/>
  <c r="AU39" i="16"/>
  <c r="AT39" i="16"/>
  <c r="AS39" i="16"/>
  <c r="AR39" i="16"/>
  <c r="AQ39" i="16"/>
  <c r="AP39" i="16"/>
  <c r="AO39" i="16"/>
  <c r="AN39" i="16"/>
  <c r="AM39" i="16"/>
  <c r="AL39" i="16"/>
  <c r="AK39" i="16"/>
  <c r="AJ39" i="16"/>
  <c r="AI39" i="16"/>
  <c r="AH39" i="16"/>
  <c r="AG39" i="16"/>
  <c r="AF39" i="16"/>
  <c r="AE39" i="16"/>
  <c r="AD39" i="16"/>
  <c r="AC39" i="16"/>
  <c r="AB39" i="16"/>
  <c r="AA39" i="16"/>
  <c r="Z39" i="16"/>
  <c r="Y39" i="16"/>
  <c r="X39" i="16"/>
  <c r="U39" i="16"/>
  <c r="T39" i="16"/>
  <c r="S39" i="16"/>
  <c r="R39" i="16"/>
  <c r="Q39" i="16"/>
  <c r="P39" i="16"/>
  <c r="O39" i="16"/>
  <c r="N39" i="16"/>
  <c r="M39" i="16"/>
  <c r="L39" i="16"/>
  <c r="K39" i="16"/>
  <c r="J39" i="16"/>
  <c r="I39" i="16"/>
  <c r="H39" i="16"/>
  <c r="G39" i="16"/>
  <c r="F39" i="16"/>
  <c r="AY36" i="16"/>
  <c r="AX36" i="16"/>
  <c r="AW36" i="16"/>
  <c r="AV36" i="16"/>
  <c r="AU36" i="16"/>
  <c r="AT36" i="16"/>
  <c r="AS36" i="16"/>
  <c r="AR36" i="16"/>
  <c r="AQ36" i="16"/>
  <c r="AP36" i="16"/>
  <c r="AO36" i="16"/>
  <c r="AN36" i="16"/>
  <c r="AM36" i="16"/>
  <c r="AL36" i="16"/>
  <c r="AK36" i="16"/>
  <c r="AJ36" i="16"/>
  <c r="AI36" i="16"/>
  <c r="AH36" i="16"/>
  <c r="AG36" i="16"/>
  <c r="AF36" i="16"/>
  <c r="AE36" i="16"/>
  <c r="AD36" i="16"/>
  <c r="AC36" i="16"/>
  <c r="AB36" i="16"/>
  <c r="AA36" i="16"/>
  <c r="Z36" i="16"/>
  <c r="Y36" i="16"/>
  <c r="X36" i="16"/>
  <c r="U36" i="16"/>
  <c r="T36" i="16"/>
  <c r="S36" i="16"/>
  <c r="R36" i="16"/>
  <c r="Q36" i="16"/>
  <c r="P36" i="16"/>
  <c r="O36" i="16"/>
  <c r="N36" i="16"/>
  <c r="M36" i="16"/>
  <c r="L36" i="16"/>
  <c r="K36" i="16"/>
  <c r="J36" i="16"/>
  <c r="I36" i="16"/>
  <c r="H36" i="16"/>
  <c r="G36" i="16"/>
  <c r="F36" i="16"/>
  <c r="AY33" i="16"/>
  <c r="AX33" i="16"/>
  <c r="AW33" i="16"/>
  <c r="AV33" i="16"/>
  <c r="AU33" i="16"/>
  <c r="AT33" i="16"/>
  <c r="AS33" i="16"/>
  <c r="AR33" i="16"/>
  <c r="AQ33" i="16"/>
  <c r="AP33" i="16"/>
  <c r="AO33" i="16"/>
  <c r="AN33" i="16"/>
  <c r="AM33" i="16"/>
  <c r="AL33" i="16"/>
  <c r="AK33" i="16"/>
  <c r="AJ33" i="16"/>
  <c r="AI33" i="16"/>
  <c r="AH33" i="16"/>
  <c r="AG33" i="16"/>
  <c r="AF33" i="16"/>
  <c r="AE33" i="16"/>
  <c r="AD33" i="16"/>
  <c r="AC33" i="16"/>
  <c r="AB33" i="16"/>
  <c r="AA33" i="16"/>
  <c r="Z33" i="16"/>
  <c r="Y33" i="16"/>
  <c r="X33" i="16"/>
  <c r="U33" i="16"/>
  <c r="T33" i="16"/>
  <c r="S33" i="16"/>
  <c r="R33" i="16"/>
  <c r="Q33" i="16"/>
  <c r="P33" i="16"/>
  <c r="O33" i="16"/>
  <c r="N33" i="16"/>
  <c r="M33" i="16"/>
  <c r="L33" i="16"/>
  <c r="K33" i="16"/>
  <c r="J33" i="16"/>
  <c r="I33" i="16"/>
  <c r="H33" i="16"/>
  <c r="G33" i="16"/>
  <c r="F33" i="16"/>
  <c r="AY30" i="16"/>
  <c r="AX30" i="16"/>
  <c r="AW30" i="16"/>
  <c r="AV30" i="16"/>
  <c r="AU30" i="16"/>
  <c r="AT30" i="16"/>
  <c r="AS30" i="16"/>
  <c r="AR30" i="16"/>
  <c r="AQ30" i="16"/>
  <c r="AP30" i="16"/>
  <c r="AO30" i="16"/>
  <c r="AN30" i="16"/>
  <c r="AM30" i="16"/>
  <c r="AL30" i="16"/>
  <c r="AK30" i="16"/>
  <c r="AJ30" i="16"/>
  <c r="AI30" i="16"/>
  <c r="AH30" i="16"/>
  <c r="AG30" i="16"/>
  <c r="AF30" i="16"/>
  <c r="AE30" i="16"/>
  <c r="AD30" i="16"/>
  <c r="AC30" i="16"/>
  <c r="AB30" i="16"/>
  <c r="AA30" i="16"/>
  <c r="Z30" i="16"/>
  <c r="Y30" i="16"/>
  <c r="X30" i="16"/>
  <c r="U30" i="16"/>
  <c r="T30" i="16"/>
  <c r="S30" i="16"/>
  <c r="R30" i="16"/>
  <c r="Q30" i="16"/>
  <c r="P30" i="16"/>
  <c r="O30" i="16"/>
  <c r="N30" i="16"/>
  <c r="M30" i="16"/>
  <c r="L30" i="16"/>
  <c r="K30" i="16"/>
  <c r="J30" i="16"/>
  <c r="I30" i="16"/>
  <c r="H30" i="16"/>
  <c r="G30" i="16"/>
  <c r="F30" i="16"/>
  <c r="AY27" i="16"/>
  <c r="AX27" i="16"/>
  <c r="AW27" i="16"/>
  <c r="AV27" i="16"/>
  <c r="AU27" i="16"/>
  <c r="AT27" i="16"/>
  <c r="AS27" i="16"/>
  <c r="AR27" i="16"/>
  <c r="AQ27" i="16"/>
  <c r="AP27" i="16"/>
  <c r="AO27" i="16"/>
  <c r="AN27" i="16"/>
  <c r="AM27" i="16"/>
  <c r="AL27" i="16"/>
  <c r="AK27" i="16"/>
  <c r="AJ27" i="16"/>
  <c r="AI27" i="16"/>
  <c r="AH27" i="16"/>
  <c r="AG27" i="16"/>
  <c r="AF27" i="16"/>
  <c r="AE27" i="16"/>
  <c r="AD27" i="16"/>
  <c r="AC27" i="16"/>
  <c r="AB27" i="16"/>
  <c r="AA27" i="16"/>
  <c r="Z27" i="16"/>
  <c r="Y27" i="16"/>
  <c r="X27" i="16"/>
  <c r="U27" i="16"/>
  <c r="T27" i="16"/>
  <c r="S27" i="16"/>
  <c r="R27" i="16"/>
  <c r="Q27" i="16"/>
  <c r="P27" i="16"/>
  <c r="O27" i="16"/>
  <c r="N27" i="16"/>
  <c r="M27" i="16"/>
  <c r="L27" i="16"/>
  <c r="K27" i="16"/>
  <c r="J27" i="16"/>
  <c r="I27" i="16"/>
  <c r="H27" i="16"/>
  <c r="G27" i="16"/>
  <c r="F27" i="16"/>
  <c r="AY24" i="16"/>
  <c r="AX24" i="16"/>
  <c r="AW24" i="16"/>
  <c r="AV24" i="16"/>
  <c r="AU24" i="16"/>
  <c r="AT24" i="16"/>
  <c r="AS24" i="16"/>
  <c r="AR24" i="16"/>
  <c r="AQ24" i="16"/>
  <c r="AP24" i="16"/>
  <c r="AO24" i="16"/>
  <c r="AN24" i="16"/>
  <c r="AM24" i="16"/>
  <c r="AL24" i="16"/>
  <c r="AK24" i="16"/>
  <c r="AJ24" i="16"/>
  <c r="AI24" i="16"/>
  <c r="AH24" i="16"/>
  <c r="AG24" i="16"/>
  <c r="AF24" i="16"/>
  <c r="AE24" i="16"/>
  <c r="AD24" i="16"/>
  <c r="AC24" i="16"/>
  <c r="AB24" i="16"/>
  <c r="AA24" i="16"/>
  <c r="Z24" i="16"/>
  <c r="Y24" i="16"/>
  <c r="X24" i="16"/>
  <c r="U24" i="16"/>
  <c r="T24" i="16"/>
  <c r="S24" i="16"/>
  <c r="R24" i="16"/>
  <c r="Q24" i="16"/>
  <c r="P24" i="16"/>
  <c r="O24" i="16"/>
  <c r="N24" i="16"/>
  <c r="M24" i="16"/>
  <c r="L24" i="16"/>
  <c r="K24" i="16"/>
  <c r="J24" i="16"/>
  <c r="I24" i="16"/>
  <c r="H24" i="16"/>
  <c r="G24" i="16"/>
  <c r="F24" i="16"/>
  <c r="E24" i="16"/>
  <c r="AY21" i="16"/>
  <c r="AX21" i="16"/>
  <c r="AW21" i="16"/>
  <c r="AV21" i="16"/>
  <c r="AU21" i="16"/>
  <c r="AT21" i="16"/>
  <c r="AS21" i="16"/>
  <c r="AR21" i="16"/>
  <c r="AQ21" i="16"/>
  <c r="AP21" i="16"/>
  <c r="AO21" i="16"/>
  <c r="AN21" i="16"/>
  <c r="AM21" i="16"/>
  <c r="AL21" i="16"/>
  <c r="AK21" i="16"/>
  <c r="AJ21" i="16"/>
  <c r="AI21" i="16"/>
  <c r="AH21" i="16"/>
  <c r="AG21" i="16"/>
  <c r="AF21" i="16"/>
  <c r="AE21" i="16"/>
  <c r="AD21" i="16"/>
  <c r="AC21" i="16"/>
  <c r="AB21" i="16"/>
  <c r="AA21" i="16"/>
  <c r="Z21" i="16"/>
  <c r="Y21" i="16"/>
  <c r="X21" i="16"/>
  <c r="U21" i="16"/>
  <c r="T21" i="16"/>
  <c r="S21" i="16"/>
  <c r="R21" i="16"/>
  <c r="Q21" i="16"/>
  <c r="P21" i="16"/>
  <c r="O21" i="16"/>
  <c r="N21" i="16"/>
  <c r="M21" i="16"/>
  <c r="L21" i="16"/>
  <c r="K21" i="16"/>
  <c r="J21" i="16"/>
  <c r="I21" i="16"/>
  <c r="H21" i="16"/>
  <c r="G21" i="16"/>
  <c r="F21" i="16"/>
  <c r="AY18" i="16"/>
  <c r="AX18" i="16"/>
  <c r="AW18" i="16"/>
  <c r="AV18" i="16"/>
  <c r="AU18" i="16"/>
  <c r="AT18" i="16"/>
  <c r="AS18" i="16"/>
  <c r="AR18" i="16"/>
  <c r="AQ18" i="16"/>
  <c r="AP18" i="16"/>
  <c r="AO18" i="16"/>
  <c r="AN18" i="16"/>
  <c r="AM18" i="16"/>
  <c r="AL18" i="16"/>
  <c r="AK18" i="16"/>
  <c r="AJ18" i="16"/>
  <c r="AI18" i="16"/>
  <c r="AH18" i="16"/>
  <c r="AG18" i="16"/>
  <c r="AF18" i="16"/>
  <c r="AE18" i="16"/>
  <c r="AD18" i="16"/>
  <c r="AC18" i="16"/>
  <c r="AB18" i="16"/>
  <c r="AA18" i="16"/>
  <c r="Z18" i="16"/>
  <c r="Y18" i="16"/>
  <c r="X18" i="16"/>
  <c r="U18" i="16"/>
  <c r="T18" i="16"/>
  <c r="S18" i="16"/>
  <c r="R18" i="16"/>
  <c r="Q18" i="16"/>
  <c r="P18" i="16"/>
  <c r="O18" i="16"/>
  <c r="N18" i="16"/>
  <c r="M18" i="16"/>
  <c r="L18" i="16"/>
  <c r="K18" i="16"/>
  <c r="J18" i="16"/>
  <c r="I18" i="16"/>
  <c r="H18" i="16"/>
  <c r="G18" i="16"/>
  <c r="F18" i="16"/>
  <c r="AY15" i="16"/>
  <c r="AX15" i="16"/>
  <c r="AW15" i="16"/>
  <c r="AV15" i="16"/>
  <c r="AU15" i="16"/>
  <c r="AT15" i="16"/>
  <c r="AS15" i="16"/>
  <c r="AR15" i="16"/>
  <c r="AQ15" i="16"/>
  <c r="AP15" i="16"/>
  <c r="AO15" i="16"/>
  <c r="AN15" i="16"/>
  <c r="AM15" i="16"/>
  <c r="AL15" i="16"/>
  <c r="AK15" i="16"/>
  <c r="AJ15" i="16"/>
  <c r="AI15" i="16"/>
  <c r="AH15" i="16"/>
  <c r="AG15" i="16"/>
  <c r="AF15" i="16"/>
  <c r="AE15" i="16"/>
  <c r="AD15" i="16"/>
  <c r="AC15" i="16"/>
  <c r="AB15" i="16"/>
  <c r="AA15" i="16"/>
  <c r="Z15" i="16"/>
  <c r="Y15" i="16"/>
  <c r="X15" i="16"/>
  <c r="U15" i="16"/>
  <c r="T15" i="16"/>
  <c r="S15" i="16"/>
  <c r="R15" i="16"/>
  <c r="Q15" i="16"/>
  <c r="P15" i="16"/>
  <c r="O15" i="16"/>
  <c r="N15" i="16"/>
  <c r="M15" i="16"/>
  <c r="L15" i="16"/>
  <c r="K15" i="16"/>
  <c r="J15" i="16"/>
  <c r="I15" i="16"/>
  <c r="H15" i="16"/>
  <c r="G15" i="16"/>
  <c r="F15" i="16"/>
  <c r="D15" i="16"/>
  <c r="E15" i="16"/>
  <c r="AY12" i="16"/>
  <c r="AX12" i="16"/>
  <c r="AW12" i="16"/>
  <c r="AV12" i="16"/>
  <c r="AU12" i="16"/>
  <c r="AT12" i="16"/>
  <c r="AS12" i="16"/>
  <c r="AR12" i="16"/>
  <c r="AQ12" i="16"/>
  <c r="AP12" i="16"/>
  <c r="AO12" i="16"/>
  <c r="AN12" i="16"/>
  <c r="AM12" i="16"/>
  <c r="AL12" i="16"/>
  <c r="AK12" i="16"/>
  <c r="AJ12" i="16"/>
  <c r="AI12" i="16"/>
  <c r="AH12" i="16"/>
  <c r="AG12" i="16"/>
  <c r="AF12" i="16"/>
  <c r="AE12" i="16"/>
  <c r="AD12" i="16"/>
  <c r="AC12" i="16"/>
  <c r="AB12" i="16"/>
  <c r="AA12" i="16"/>
  <c r="Z12" i="16"/>
  <c r="Y12" i="16"/>
  <c r="X12" i="16"/>
  <c r="U12" i="16"/>
  <c r="T12" i="16"/>
  <c r="S12" i="16"/>
  <c r="R12" i="16"/>
  <c r="Q12" i="16"/>
  <c r="P12" i="16"/>
  <c r="O12" i="16"/>
  <c r="N12" i="16"/>
  <c r="M12" i="16"/>
  <c r="L12" i="16"/>
  <c r="K12" i="16"/>
  <c r="J12" i="16"/>
  <c r="I12" i="16"/>
  <c r="H12" i="16"/>
  <c r="G12" i="16"/>
  <c r="F12" i="16"/>
  <c r="AY9" i="16"/>
  <c r="AX9" i="16"/>
  <c r="AW9" i="16"/>
  <c r="AV9" i="16"/>
  <c r="AU9" i="16"/>
  <c r="AT9" i="16"/>
  <c r="AS9" i="16"/>
  <c r="AR9" i="16"/>
  <c r="AQ9" i="16"/>
  <c r="AP9" i="16"/>
  <c r="AO9" i="16"/>
  <c r="AN9" i="16"/>
  <c r="AM9" i="16"/>
  <c r="AL9" i="16"/>
  <c r="AK9" i="16"/>
  <c r="AJ9" i="16"/>
  <c r="AI9" i="16"/>
  <c r="AH9" i="16"/>
  <c r="AG9" i="16"/>
  <c r="AF9" i="16"/>
  <c r="AE9" i="16"/>
  <c r="AD9" i="16"/>
  <c r="AC9" i="16"/>
  <c r="AB9" i="16"/>
  <c r="AA9" i="16"/>
  <c r="Z9" i="16"/>
  <c r="Y9" i="16"/>
  <c r="X9" i="16"/>
  <c r="U9" i="16"/>
  <c r="T9" i="16"/>
  <c r="S9" i="16"/>
  <c r="R9" i="16"/>
  <c r="Q9" i="16"/>
  <c r="P9" i="16"/>
  <c r="O9" i="16"/>
  <c r="N9" i="16"/>
  <c r="M9" i="16"/>
  <c r="L9" i="16"/>
  <c r="K9" i="16"/>
  <c r="J9" i="16"/>
  <c r="I9" i="16"/>
  <c r="H9" i="16"/>
  <c r="G9" i="16"/>
  <c r="F9" i="16"/>
  <c r="AY6" i="16"/>
  <c r="AX6" i="16"/>
  <c r="AW6" i="16"/>
  <c r="AV6" i="16"/>
  <c r="AU6" i="16"/>
  <c r="AT6" i="16"/>
  <c r="AS6" i="16"/>
  <c r="AR6" i="16"/>
  <c r="AQ6" i="16"/>
  <c r="AP6" i="16"/>
  <c r="AO6" i="16"/>
  <c r="AN6" i="16"/>
  <c r="AM6" i="16"/>
  <c r="AL6" i="16"/>
  <c r="AK6" i="16"/>
  <c r="AJ6" i="16"/>
  <c r="AI6" i="16"/>
  <c r="AH6" i="16"/>
  <c r="AG6" i="16"/>
  <c r="AF6" i="16"/>
  <c r="AE6" i="16"/>
  <c r="AD6" i="16"/>
  <c r="AC6" i="16"/>
  <c r="AB6" i="16"/>
  <c r="AA6" i="16"/>
  <c r="Z6" i="16"/>
  <c r="Y6" i="16"/>
  <c r="X6" i="16"/>
  <c r="U6" i="16"/>
  <c r="T6" i="16"/>
  <c r="S6" i="16"/>
  <c r="R6" i="16"/>
  <c r="Q6" i="16"/>
  <c r="P6" i="16"/>
  <c r="O6" i="16"/>
  <c r="N6" i="16"/>
  <c r="M6" i="16"/>
  <c r="L6" i="16"/>
  <c r="K6" i="16"/>
  <c r="J6" i="16"/>
  <c r="I6" i="16"/>
  <c r="H6" i="16"/>
  <c r="G6" i="16"/>
  <c r="F6" i="16"/>
  <c r="E87" i="16"/>
  <c r="D87" i="16"/>
  <c r="E84" i="16"/>
  <c r="D84" i="16"/>
  <c r="E81" i="16"/>
  <c r="D81" i="16"/>
  <c r="E78" i="16"/>
  <c r="D78" i="16"/>
  <c r="E75" i="16"/>
  <c r="D75" i="16"/>
  <c r="E72" i="16"/>
  <c r="D72" i="16"/>
  <c r="E69" i="16"/>
  <c r="D69" i="16"/>
  <c r="E66" i="16"/>
  <c r="D66" i="16"/>
  <c r="E63" i="16"/>
  <c r="D63" i="16"/>
  <c r="E60" i="16"/>
  <c r="D60" i="16"/>
  <c r="E57" i="16"/>
  <c r="D57" i="16"/>
  <c r="E54" i="16"/>
  <c r="D54" i="16"/>
  <c r="E51" i="16"/>
  <c r="D51" i="16"/>
  <c r="E42" i="16"/>
  <c r="D42" i="16"/>
  <c r="E39" i="16"/>
  <c r="D39" i="16"/>
  <c r="E36" i="16"/>
  <c r="D36" i="16"/>
  <c r="E33" i="16"/>
  <c r="D33" i="16"/>
  <c r="E30" i="16"/>
  <c r="D30" i="16"/>
  <c r="E27" i="16"/>
  <c r="D27" i="16"/>
  <c r="E21" i="16"/>
  <c r="D21" i="16"/>
  <c r="E18" i="16"/>
  <c r="D18" i="16"/>
  <c r="E12" i="16"/>
  <c r="D12" i="16"/>
  <c r="E9" i="16"/>
  <c r="D9" i="16"/>
  <c r="E6" i="16"/>
  <c r="D6" i="16"/>
  <c r="BB2" i="16"/>
  <c r="BA2" i="16"/>
  <c r="BA4" i="13"/>
  <c r="BB4" i="13"/>
  <c r="BB57" i="15"/>
  <c r="BA57" i="15"/>
  <c r="BB54" i="15"/>
  <c r="BA54" i="15"/>
  <c r="BB53" i="15"/>
  <c r="BA53" i="15"/>
  <c r="BB52" i="15"/>
  <c r="BA52" i="15"/>
  <c r="BB51" i="15"/>
  <c r="BA51" i="15"/>
  <c r="BB50" i="15"/>
  <c r="BA50" i="15"/>
  <c r="BB49" i="15"/>
  <c r="BA49" i="15"/>
  <c r="BB48" i="15"/>
  <c r="BA48" i="15"/>
  <c r="BB46" i="15"/>
  <c r="BA46" i="15"/>
  <c r="BB45" i="15"/>
  <c r="BA45" i="15"/>
  <c r="BB44" i="15"/>
  <c r="BA44" i="15"/>
  <c r="BA4" i="15"/>
  <c r="BB4" i="15"/>
  <c r="BA5" i="15"/>
  <c r="BB5" i="15"/>
  <c r="BA7" i="15"/>
  <c r="BB7" i="15"/>
  <c r="BA8" i="15"/>
  <c r="BB8" i="15"/>
  <c r="BA10" i="15"/>
  <c r="BB10" i="15"/>
  <c r="BA11" i="15"/>
  <c r="BB11" i="15"/>
  <c r="BA14" i="15"/>
  <c r="BB14" i="15"/>
  <c r="BA16" i="15"/>
  <c r="BB16" i="15"/>
  <c r="BA17" i="15"/>
  <c r="BB17" i="15"/>
  <c r="BA19" i="15"/>
  <c r="BB19" i="15"/>
  <c r="BA20" i="15"/>
  <c r="BB20" i="15"/>
  <c r="BA22" i="15"/>
  <c r="BB22" i="15"/>
  <c r="BA23" i="15"/>
  <c r="BB23" i="15"/>
  <c r="BA25" i="15"/>
  <c r="BB25" i="15"/>
  <c r="BA26" i="15"/>
  <c r="BB26" i="15"/>
  <c r="BA28" i="15"/>
  <c r="BB28" i="15"/>
  <c r="BA29" i="15"/>
  <c r="BB29" i="15"/>
  <c r="BA31" i="15"/>
  <c r="BB31" i="15"/>
  <c r="BA32" i="15"/>
  <c r="BB32" i="15"/>
  <c r="BA34" i="15"/>
  <c r="BB34" i="15"/>
  <c r="AY33" i="15"/>
  <c r="AX33" i="15"/>
  <c r="AW33" i="15"/>
  <c r="AV33" i="15"/>
  <c r="AU33" i="15"/>
  <c r="AT33" i="15"/>
  <c r="AS33" i="15"/>
  <c r="AR33" i="15"/>
  <c r="AQ33" i="15"/>
  <c r="AP33" i="15"/>
  <c r="AO33" i="15"/>
  <c r="AN33" i="15"/>
  <c r="AM33" i="15"/>
  <c r="AL33" i="15"/>
  <c r="AK33" i="15"/>
  <c r="AJ33" i="15"/>
  <c r="AI33" i="15"/>
  <c r="AH33" i="15"/>
  <c r="AG33" i="15"/>
  <c r="AF33" i="15"/>
  <c r="AE33" i="15"/>
  <c r="AD33" i="15"/>
  <c r="AC33" i="15"/>
  <c r="AB33" i="15"/>
  <c r="AA33" i="15"/>
  <c r="Z33" i="15"/>
  <c r="Y33" i="15"/>
  <c r="X33" i="15"/>
  <c r="U33" i="15"/>
  <c r="T33" i="15"/>
  <c r="S33" i="15"/>
  <c r="R33" i="15"/>
  <c r="Q33" i="15"/>
  <c r="P33" i="15"/>
  <c r="O33" i="15"/>
  <c r="N33" i="15"/>
  <c r="M33" i="15"/>
  <c r="L33" i="15"/>
  <c r="K33" i="15"/>
  <c r="J33" i="15"/>
  <c r="I33" i="15"/>
  <c r="H33" i="15"/>
  <c r="G33" i="15"/>
  <c r="F33" i="15"/>
  <c r="AY30" i="15"/>
  <c r="AX30" i="15"/>
  <c r="AW30" i="15"/>
  <c r="AV30" i="15"/>
  <c r="AU30" i="15"/>
  <c r="AT30" i="15"/>
  <c r="AS30" i="15"/>
  <c r="AR30" i="15"/>
  <c r="AQ30" i="15"/>
  <c r="AP30" i="15"/>
  <c r="AO30" i="15"/>
  <c r="AN30" i="15"/>
  <c r="AM30" i="15"/>
  <c r="AL30" i="15"/>
  <c r="AK30" i="15"/>
  <c r="AJ30" i="15"/>
  <c r="AI30" i="15"/>
  <c r="AH30" i="15"/>
  <c r="AG30" i="15"/>
  <c r="AF30" i="15"/>
  <c r="AE30" i="15"/>
  <c r="AD30" i="15"/>
  <c r="AC30" i="15"/>
  <c r="AB30" i="15"/>
  <c r="AA30" i="15"/>
  <c r="Z30" i="15"/>
  <c r="Y30" i="15"/>
  <c r="X30" i="15"/>
  <c r="U30" i="15"/>
  <c r="T30" i="15"/>
  <c r="S30" i="15"/>
  <c r="R30" i="15"/>
  <c r="Q30" i="15"/>
  <c r="P30" i="15"/>
  <c r="O30" i="15"/>
  <c r="N30" i="15"/>
  <c r="M30" i="15"/>
  <c r="L30" i="15"/>
  <c r="K30" i="15"/>
  <c r="J30" i="15"/>
  <c r="I30" i="15"/>
  <c r="H30" i="15"/>
  <c r="G30" i="15"/>
  <c r="F30" i="15"/>
  <c r="AY27" i="15"/>
  <c r="AX27" i="15"/>
  <c r="AW27" i="15"/>
  <c r="AV27" i="15"/>
  <c r="AU27" i="15"/>
  <c r="AT27" i="15"/>
  <c r="AS27" i="15"/>
  <c r="AR27" i="15"/>
  <c r="AQ27" i="15"/>
  <c r="AP27" i="15"/>
  <c r="AO27" i="15"/>
  <c r="AN27" i="15"/>
  <c r="AM27" i="15"/>
  <c r="AL27" i="15"/>
  <c r="AK27" i="15"/>
  <c r="AJ27" i="15"/>
  <c r="AI27" i="15"/>
  <c r="AH27" i="15"/>
  <c r="AG27" i="15"/>
  <c r="AF27" i="15"/>
  <c r="AE27" i="15"/>
  <c r="AD27" i="15"/>
  <c r="AC27" i="15"/>
  <c r="AB27" i="15"/>
  <c r="AA27" i="15"/>
  <c r="Z27" i="15"/>
  <c r="Y27" i="15"/>
  <c r="X27" i="15"/>
  <c r="U27" i="15"/>
  <c r="T27" i="15"/>
  <c r="S27" i="15"/>
  <c r="R27" i="15"/>
  <c r="Q27" i="15"/>
  <c r="P27" i="15"/>
  <c r="O27" i="15"/>
  <c r="N27" i="15"/>
  <c r="M27" i="15"/>
  <c r="L27" i="15"/>
  <c r="K27" i="15"/>
  <c r="J27" i="15"/>
  <c r="I27" i="15"/>
  <c r="H27" i="15"/>
  <c r="G27" i="15"/>
  <c r="F27" i="15"/>
  <c r="AY24" i="15"/>
  <c r="AX24" i="15"/>
  <c r="AW24" i="15"/>
  <c r="AV24" i="15"/>
  <c r="AU24" i="15"/>
  <c r="AT24" i="15"/>
  <c r="AS24" i="15"/>
  <c r="AR24" i="15"/>
  <c r="AQ24" i="15"/>
  <c r="AP24" i="15"/>
  <c r="AO24" i="15"/>
  <c r="AN24" i="15"/>
  <c r="AM24" i="15"/>
  <c r="AL24" i="15"/>
  <c r="AK24" i="15"/>
  <c r="AJ24" i="15"/>
  <c r="AI24" i="15"/>
  <c r="AH24" i="15"/>
  <c r="AG24" i="15"/>
  <c r="AF24" i="15"/>
  <c r="AE24" i="15"/>
  <c r="AD24" i="15"/>
  <c r="AC24" i="15"/>
  <c r="AB24" i="15"/>
  <c r="AA24" i="15"/>
  <c r="Z24" i="15"/>
  <c r="Y24" i="15"/>
  <c r="X24" i="15"/>
  <c r="U24" i="15"/>
  <c r="T24" i="15"/>
  <c r="S24" i="15"/>
  <c r="R24" i="15"/>
  <c r="Q24" i="15"/>
  <c r="P24" i="15"/>
  <c r="O24" i="15"/>
  <c r="N24" i="15"/>
  <c r="M24" i="15"/>
  <c r="L24" i="15"/>
  <c r="K24" i="15"/>
  <c r="J24" i="15"/>
  <c r="I24" i="15"/>
  <c r="H24" i="15"/>
  <c r="G24" i="15"/>
  <c r="F24" i="15"/>
  <c r="AY21" i="15"/>
  <c r="AX21" i="15"/>
  <c r="AW21" i="15"/>
  <c r="AV21" i="15"/>
  <c r="AU21" i="15"/>
  <c r="AT21" i="15"/>
  <c r="AS21" i="15"/>
  <c r="AR21" i="15"/>
  <c r="AQ21" i="15"/>
  <c r="AP21" i="15"/>
  <c r="AO21" i="15"/>
  <c r="AN21" i="15"/>
  <c r="AM21" i="15"/>
  <c r="AL21" i="15"/>
  <c r="AK21" i="15"/>
  <c r="AJ21" i="15"/>
  <c r="AI21" i="15"/>
  <c r="AH21" i="15"/>
  <c r="AG21" i="15"/>
  <c r="AF21" i="15"/>
  <c r="AE21" i="15"/>
  <c r="AD21" i="15"/>
  <c r="AC21" i="15"/>
  <c r="AB21" i="15"/>
  <c r="AA21" i="15"/>
  <c r="Z21" i="15"/>
  <c r="Y21" i="15"/>
  <c r="X21" i="15"/>
  <c r="U21" i="15"/>
  <c r="T21" i="15"/>
  <c r="S21" i="15"/>
  <c r="R21" i="15"/>
  <c r="Q21" i="15"/>
  <c r="P21" i="15"/>
  <c r="O21" i="15"/>
  <c r="N21" i="15"/>
  <c r="M21" i="15"/>
  <c r="L21" i="15"/>
  <c r="K21" i="15"/>
  <c r="J21" i="15"/>
  <c r="I21" i="15"/>
  <c r="H21" i="15"/>
  <c r="G21" i="15"/>
  <c r="F21" i="15"/>
  <c r="AY18" i="15"/>
  <c r="AX18" i="15"/>
  <c r="AW18" i="15"/>
  <c r="AV18" i="15"/>
  <c r="AU18" i="15"/>
  <c r="AT18" i="15"/>
  <c r="AS18" i="15"/>
  <c r="AR18" i="15"/>
  <c r="AQ18" i="15"/>
  <c r="AP18" i="15"/>
  <c r="AO18" i="15"/>
  <c r="AN18" i="15"/>
  <c r="AM18" i="15"/>
  <c r="AL18" i="15"/>
  <c r="AK18" i="15"/>
  <c r="AJ18" i="15"/>
  <c r="AI18" i="15"/>
  <c r="AH18" i="15"/>
  <c r="AG18" i="15"/>
  <c r="AF18" i="15"/>
  <c r="AE18" i="15"/>
  <c r="AD18" i="15"/>
  <c r="AC18" i="15"/>
  <c r="AB18" i="15"/>
  <c r="AA18" i="15"/>
  <c r="Z18" i="15"/>
  <c r="Y18" i="15"/>
  <c r="X18" i="15"/>
  <c r="U18" i="15"/>
  <c r="T18" i="15"/>
  <c r="S18" i="15"/>
  <c r="R18" i="15"/>
  <c r="Q18" i="15"/>
  <c r="P18" i="15"/>
  <c r="O18" i="15"/>
  <c r="N18" i="15"/>
  <c r="M18" i="15"/>
  <c r="L18" i="15"/>
  <c r="K18" i="15"/>
  <c r="J18" i="15"/>
  <c r="I18" i="15"/>
  <c r="H18" i="15"/>
  <c r="G18" i="15"/>
  <c r="F18" i="15"/>
  <c r="AY15" i="15"/>
  <c r="AX15" i="15"/>
  <c r="AW15" i="15"/>
  <c r="AV15" i="15"/>
  <c r="AU15" i="15"/>
  <c r="AT15" i="15"/>
  <c r="AS15" i="15"/>
  <c r="AR15" i="15"/>
  <c r="AQ15" i="15"/>
  <c r="AP15" i="15"/>
  <c r="AO15" i="15"/>
  <c r="AN15" i="15"/>
  <c r="AM15" i="15"/>
  <c r="AL15" i="15"/>
  <c r="AK15" i="15"/>
  <c r="AJ15" i="15"/>
  <c r="AI15" i="15"/>
  <c r="AH15" i="15"/>
  <c r="AG15" i="15"/>
  <c r="AF15" i="15"/>
  <c r="AE15" i="15"/>
  <c r="AD15" i="15"/>
  <c r="AC15" i="15"/>
  <c r="AB15" i="15"/>
  <c r="AA15" i="15"/>
  <c r="Z15" i="15"/>
  <c r="Y15" i="15"/>
  <c r="X15" i="15"/>
  <c r="U15" i="15"/>
  <c r="T15" i="15"/>
  <c r="S15" i="15"/>
  <c r="R15" i="15"/>
  <c r="Q15" i="15"/>
  <c r="P15" i="15"/>
  <c r="O15" i="15"/>
  <c r="N15" i="15"/>
  <c r="M15" i="15"/>
  <c r="L15" i="15"/>
  <c r="K15" i="15"/>
  <c r="J15" i="15"/>
  <c r="I15" i="15"/>
  <c r="H15" i="15"/>
  <c r="G15" i="15"/>
  <c r="F15" i="15"/>
  <c r="AY12" i="15"/>
  <c r="AY13" i="15" s="1"/>
  <c r="AX12" i="15"/>
  <c r="AX13" i="15" s="1"/>
  <c r="AW12" i="15"/>
  <c r="AW13" i="15" s="1"/>
  <c r="AV12" i="15"/>
  <c r="AV13" i="15" s="1"/>
  <c r="AU12" i="15"/>
  <c r="AU13" i="15" s="1"/>
  <c r="AT12" i="15"/>
  <c r="AT13" i="15" s="1"/>
  <c r="AS12" i="15"/>
  <c r="AS13" i="15" s="1"/>
  <c r="AR12" i="15"/>
  <c r="AR13" i="15" s="1"/>
  <c r="AQ12" i="15"/>
  <c r="AQ13" i="15" s="1"/>
  <c r="AP12" i="15"/>
  <c r="AP13" i="15" s="1"/>
  <c r="AO12" i="15"/>
  <c r="AO13" i="15" s="1"/>
  <c r="AN12" i="15"/>
  <c r="AN13" i="15" s="1"/>
  <c r="AM12" i="15"/>
  <c r="AM13" i="15" s="1"/>
  <c r="AL12" i="15"/>
  <c r="AL13" i="15" s="1"/>
  <c r="AK12" i="15"/>
  <c r="AK13" i="15" s="1"/>
  <c r="AJ12" i="15"/>
  <c r="AJ13" i="15" s="1"/>
  <c r="AI12" i="15"/>
  <c r="AI13" i="15" s="1"/>
  <c r="AH12" i="15"/>
  <c r="AH13" i="15" s="1"/>
  <c r="AG12" i="15"/>
  <c r="AG13" i="15" s="1"/>
  <c r="AF12" i="15"/>
  <c r="AF13" i="15" s="1"/>
  <c r="AE12" i="15"/>
  <c r="AE13" i="15" s="1"/>
  <c r="AD12" i="15"/>
  <c r="AD13" i="15" s="1"/>
  <c r="AC12" i="15"/>
  <c r="AC13" i="15" s="1"/>
  <c r="AB12" i="15"/>
  <c r="AB13" i="15" s="1"/>
  <c r="AA12" i="15"/>
  <c r="AA13" i="15" s="1"/>
  <c r="Z12" i="15"/>
  <c r="Z13" i="15" s="1"/>
  <c r="Y12" i="15"/>
  <c r="Y13" i="15" s="1"/>
  <c r="X12" i="15"/>
  <c r="X13" i="15" s="1"/>
  <c r="U12" i="15"/>
  <c r="U13" i="15" s="1"/>
  <c r="T12" i="15"/>
  <c r="T13" i="15" s="1"/>
  <c r="S12" i="15"/>
  <c r="S13" i="15" s="1"/>
  <c r="R12" i="15"/>
  <c r="R13" i="15" s="1"/>
  <c r="Q12" i="15"/>
  <c r="Q13" i="15" s="1"/>
  <c r="P12" i="15"/>
  <c r="P13" i="15" s="1"/>
  <c r="O12" i="15"/>
  <c r="O13" i="15" s="1"/>
  <c r="N12" i="15"/>
  <c r="N13" i="15" s="1"/>
  <c r="M12" i="15"/>
  <c r="M13" i="15" s="1"/>
  <c r="L12" i="15"/>
  <c r="L13" i="15" s="1"/>
  <c r="K12" i="15"/>
  <c r="K13" i="15" s="1"/>
  <c r="J12" i="15"/>
  <c r="J13" i="15" s="1"/>
  <c r="I12" i="15"/>
  <c r="I13" i="15" s="1"/>
  <c r="H12" i="15"/>
  <c r="H13" i="15" s="1"/>
  <c r="G12" i="15"/>
  <c r="G13" i="15" s="1"/>
  <c r="F12" i="15"/>
  <c r="F13" i="15" s="1"/>
  <c r="AY9" i="15"/>
  <c r="AX9" i="15"/>
  <c r="AW9" i="15"/>
  <c r="AV9" i="15"/>
  <c r="AU9" i="15"/>
  <c r="AT9" i="15"/>
  <c r="AS9" i="15"/>
  <c r="AR9" i="15"/>
  <c r="AQ9" i="15"/>
  <c r="AP9" i="15"/>
  <c r="AO9" i="15"/>
  <c r="AN9" i="15"/>
  <c r="AM9" i="15"/>
  <c r="AL9" i="15"/>
  <c r="AK9" i="15"/>
  <c r="AJ9" i="15"/>
  <c r="AI9" i="15"/>
  <c r="AH9" i="15"/>
  <c r="AG9" i="15"/>
  <c r="AF9" i="15"/>
  <c r="AE9" i="15"/>
  <c r="AD9" i="15"/>
  <c r="AC9" i="15"/>
  <c r="AB9" i="15"/>
  <c r="AA9" i="15"/>
  <c r="Z9" i="15"/>
  <c r="Y9" i="15"/>
  <c r="X9" i="15"/>
  <c r="U9" i="15"/>
  <c r="T9" i="15"/>
  <c r="S9" i="15"/>
  <c r="R9" i="15"/>
  <c r="Q9" i="15"/>
  <c r="P9" i="15"/>
  <c r="O9" i="15"/>
  <c r="N9" i="15"/>
  <c r="M9" i="15"/>
  <c r="L9" i="15"/>
  <c r="K9" i="15"/>
  <c r="J9" i="15"/>
  <c r="I9" i="15"/>
  <c r="H9" i="15"/>
  <c r="G9" i="15"/>
  <c r="F9" i="15"/>
  <c r="AY6" i="15"/>
  <c r="AX6" i="15"/>
  <c r="AW6" i="15"/>
  <c r="AV6" i="15"/>
  <c r="AU6" i="15"/>
  <c r="AT6" i="15"/>
  <c r="AS6" i="15"/>
  <c r="AR6" i="15"/>
  <c r="AQ6" i="15"/>
  <c r="AP6" i="15"/>
  <c r="AO6" i="15"/>
  <c r="AN6" i="15"/>
  <c r="AM6" i="15"/>
  <c r="AL6" i="15"/>
  <c r="AK6" i="15"/>
  <c r="AJ6" i="15"/>
  <c r="AI6" i="15"/>
  <c r="AH6" i="15"/>
  <c r="AG6" i="15"/>
  <c r="AF6" i="15"/>
  <c r="AE6" i="15"/>
  <c r="AD6" i="15"/>
  <c r="AC6" i="15"/>
  <c r="AB6" i="15"/>
  <c r="AA6" i="15"/>
  <c r="Z6" i="15"/>
  <c r="Y6" i="15"/>
  <c r="X6" i="15"/>
  <c r="U6" i="15"/>
  <c r="T6" i="15"/>
  <c r="S6" i="15"/>
  <c r="R6" i="15"/>
  <c r="Q6" i="15"/>
  <c r="P6" i="15"/>
  <c r="O6" i="15"/>
  <c r="N6" i="15"/>
  <c r="M6" i="15"/>
  <c r="L6" i="15"/>
  <c r="K6" i="15"/>
  <c r="J6" i="15"/>
  <c r="I6" i="15"/>
  <c r="H6" i="15"/>
  <c r="G6" i="15"/>
  <c r="F6" i="15"/>
  <c r="E33" i="15"/>
  <c r="BB33" i="15" s="1"/>
  <c r="D33" i="15"/>
  <c r="BA33" i="15" s="1"/>
  <c r="E30" i="15"/>
  <c r="BB30" i="15" s="1"/>
  <c r="D30" i="15"/>
  <c r="BA30" i="15" s="1"/>
  <c r="E27" i="15"/>
  <c r="BB27" i="15" s="1"/>
  <c r="D27" i="15"/>
  <c r="BA27" i="15" s="1"/>
  <c r="E24" i="15"/>
  <c r="BB24" i="15" s="1"/>
  <c r="D24" i="15"/>
  <c r="BA24" i="15" s="1"/>
  <c r="E21" i="15"/>
  <c r="BB21" i="15" s="1"/>
  <c r="D21" i="15"/>
  <c r="BA21" i="15" s="1"/>
  <c r="E18" i="15"/>
  <c r="BB18" i="15" s="1"/>
  <c r="D18" i="15"/>
  <c r="BA18" i="15" s="1"/>
  <c r="E15" i="15"/>
  <c r="BB15" i="15" s="1"/>
  <c r="D15" i="15"/>
  <c r="BA15" i="15" s="1"/>
  <c r="E12" i="15"/>
  <c r="D12" i="15"/>
  <c r="E9" i="15"/>
  <c r="BB9" i="15" s="1"/>
  <c r="D9" i="15"/>
  <c r="BA9" i="15" s="1"/>
  <c r="E6" i="15"/>
  <c r="BB6" i="15" s="1"/>
  <c r="D6" i="15"/>
  <c r="BA6" i="15" s="1"/>
  <c r="BA39" i="15"/>
  <c r="BB39" i="15"/>
  <c r="BB35" i="15"/>
  <c r="BA35" i="15"/>
  <c r="BB2" i="15"/>
  <c r="BA2" i="15"/>
  <c r="AX140" i="14"/>
  <c r="AW140" i="14"/>
  <c r="AV140" i="14"/>
  <c r="AU140" i="14"/>
  <c r="AT140" i="14"/>
  <c r="AS140" i="14"/>
  <c r="AR140" i="14"/>
  <c r="AQ140" i="14"/>
  <c r="AP140" i="14"/>
  <c r="AO140" i="14"/>
  <c r="AN140" i="14"/>
  <c r="AM140" i="14"/>
  <c r="AL140" i="14"/>
  <c r="AK140" i="14"/>
  <c r="AJ140" i="14"/>
  <c r="AI140" i="14"/>
  <c r="AH140" i="14"/>
  <c r="AG140" i="14"/>
  <c r="AF140" i="14"/>
  <c r="AE140" i="14"/>
  <c r="AD140" i="14"/>
  <c r="AC140" i="14"/>
  <c r="AB140" i="14"/>
  <c r="AA140" i="14"/>
  <c r="Z140" i="14"/>
  <c r="Y140" i="14"/>
  <c r="X140" i="14"/>
  <c r="W140" i="14"/>
  <c r="V140" i="14"/>
  <c r="U140" i="14"/>
  <c r="T140" i="14"/>
  <c r="S140" i="14"/>
  <c r="R140" i="14"/>
  <c r="Q140" i="14"/>
  <c r="P140" i="14"/>
  <c r="O140" i="14"/>
  <c r="N140" i="14"/>
  <c r="M140" i="14"/>
  <c r="L140" i="14"/>
  <c r="K140" i="14"/>
  <c r="J140" i="14"/>
  <c r="I140" i="14"/>
  <c r="H140" i="14"/>
  <c r="G140" i="14"/>
  <c r="F140" i="14"/>
  <c r="BA140" i="14" s="1"/>
  <c r="E140" i="14"/>
  <c r="AZ140" i="14" s="1"/>
  <c r="BA138" i="14"/>
  <c r="AZ138" i="14"/>
  <c r="BA137" i="14"/>
  <c r="AZ137" i="14"/>
  <c r="BA136" i="14"/>
  <c r="AZ136" i="14"/>
  <c r="BA135" i="14"/>
  <c r="AZ135" i="14"/>
  <c r="BA134" i="14"/>
  <c r="AZ134" i="14"/>
  <c r="BA133" i="14"/>
  <c r="AZ133" i="14"/>
  <c r="BA132" i="14"/>
  <c r="AZ132" i="14"/>
  <c r="BA131" i="14"/>
  <c r="AZ131" i="14"/>
  <c r="BA130" i="14"/>
  <c r="AZ130" i="14"/>
  <c r="BA129" i="14"/>
  <c r="AZ129" i="14"/>
  <c r="BA128" i="14"/>
  <c r="AZ128" i="14"/>
  <c r="BA127" i="14"/>
  <c r="AZ127" i="14"/>
  <c r="BA126" i="14"/>
  <c r="AZ126" i="14"/>
  <c r="BA125" i="14"/>
  <c r="AZ125" i="14"/>
  <c r="BA124" i="14"/>
  <c r="AZ124" i="14"/>
  <c r="BA123" i="14"/>
  <c r="AZ123" i="14"/>
  <c r="BA122" i="14"/>
  <c r="AZ122" i="14"/>
  <c r="BA121" i="14"/>
  <c r="AZ121" i="14"/>
  <c r="BA120" i="14"/>
  <c r="AZ120" i="14"/>
  <c r="BA119" i="14"/>
  <c r="AZ119" i="14"/>
  <c r="BA118" i="14"/>
  <c r="AZ118" i="14"/>
  <c r="BA117" i="14"/>
  <c r="AZ117" i="14"/>
  <c r="BA116" i="14"/>
  <c r="AZ116" i="14"/>
  <c r="BA115" i="14"/>
  <c r="AZ115" i="14"/>
  <c r="BA114" i="14"/>
  <c r="AZ114" i="14"/>
  <c r="BA113" i="14"/>
  <c r="AZ113" i="14"/>
  <c r="BA112" i="14"/>
  <c r="AZ112" i="14"/>
  <c r="BA111" i="14"/>
  <c r="AZ111" i="14"/>
  <c r="BA110" i="14"/>
  <c r="AZ110" i="14"/>
  <c r="BA109" i="14"/>
  <c r="AZ109" i="14"/>
  <c r="BA108" i="14"/>
  <c r="AZ108" i="14"/>
  <c r="BA107" i="14"/>
  <c r="AZ107" i="14"/>
  <c r="BA106" i="14"/>
  <c r="AZ106" i="14"/>
  <c r="BA105" i="14"/>
  <c r="AZ105" i="14"/>
  <c r="BA104" i="14"/>
  <c r="AZ104" i="14"/>
  <c r="BA103" i="14"/>
  <c r="AZ103" i="14"/>
  <c r="BA102" i="14"/>
  <c r="AZ102" i="14"/>
  <c r="BA101" i="14"/>
  <c r="AZ101" i="14"/>
  <c r="BA100" i="14"/>
  <c r="AZ100" i="14"/>
  <c r="BA99" i="14"/>
  <c r="AZ99" i="14"/>
  <c r="BA98" i="14"/>
  <c r="AZ98" i="14"/>
  <c r="BA97" i="14"/>
  <c r="AZ97" i="14"/>
  <c r="BA96" i="14"/>
  <c r="AZ96" i="14"/>
  <c r="BA95" i="14"/>
  <c r="AZ95" i="14"/>
  <c r="BA94" i="14"/>
  <c r="AZ94" i="14"/>
  <c r="BA93" i="14"/>
  <c r="AZ93" i="14"/>
  <c r="BA92" i="14"/>
  <c r="AZ92" i="14"/>
  <c r="BA91" i="14"/>
  <c r="AZ91" i="14"/>
  <c r="BA90" i="14"/>
  <c r="AZ90" i="14"/>
  <c r="BA89" i="14"/>
  <c r="AZ89" i="14"/>
  <c r="BA88" i="14"/>
  <c r="AZ88" i="14"/>
  <c r="BA87" i="14"/>
  <c r="AZ87" i="14"/>
  <c r="BA85" i="14"/>
  <c r="AZ85" i="14"/>
  <c r="BA84" i="14"/>
  <c r="AZ84" i="14"/>
  <c r="BA83" i="14"/>
  <c r="AZ83" i="14"/>
  <c r="BA82" i="14"/>
  <c r="AZ82" i="14"/>
  <c r="BA81" i="14"/>
  <c r="AZ81" i="14"/>
  <c r="BA80" i="14"/>
  <c r="AZ80" i="14"/>
  <c r="BA79" i="14"/>
  <c r="AZ79" i="14"/>
  <c r="BA78" i="14"/>
  <c r="AZ78" i="14"/>
  <c r="BA77" i="14"/>
  <c r="AZ77" i="14"/>
  <c r="BA76" i="14"/>
  <c r="AZ76" i="14"/>
  <c r="BA75" i="14"/>
  <c r="AZ75" i="14"/>
  <c r="BA74" i="14"/>
  <c r="AZ74" i="14"/>
  <c r="BA73" i="14"/>
  <c r="AZ73" i="14"/>
  <c r="BA72" i="14"/>
  <c r="AZ72" i="14"/>
  <c r="BA71" i="14"/>
  <c r="AZ71" i="14"/>
  <c r="BA70" i="14"/>
  <c r="AZ70" i="14"/>
  <c r="BA69" i="14"/>
  <c r="AZ69" i="14"/>
  <c r="BA68" i="14"/>
  <c r="AZ68" i="14"/>
  <c r="BA67" i="14"/>
  <c r="AZ67" i="14"/>
  <c r="BA66" i="14"/>
  <c r="AZ66" i="14"/>
  <c r="BA65" i="14"/>
  <c r="AZ65" i="14"/>
  <c r="BA64" i="14"/>
  <c r="AZ64" i="14"/>
  <c r="BA63" i="14"/>
  <c r="AZ63" i="14"/>
  <c r="BA62" i="14"/>
  <c r="AZ62" i="14"/>
  <c r="BA61" i="14"/>
  <c r="AZ61" i="14"/>
  <c r="BA60" i="14"/>
  <c r="AZ60" i="14"/>
  <c r="BA59" i="14"/>
  <c r="AZ59" i="14"/>
  <c r="BA58" i="14"/>
  <c r="AZ58" i="14"/>
  <c r="BA57" i="14"/>
  <c r="AZ57" i="14"/>
  <c r="BA56" i="14"/>
  <c r="AZ56" i="14"/>
  <c r="BA55" i="14"/>
  <c r="AZ55" i="14"/>
  <c r="BA54" i="14"/>
  <c r="AZ54" i="14"/>
  <c r="BA53" i="14"/>
  <c r="AZ53" i="14"/>
  <c r="BA52" i="14"/>
  <c r="AZ52" i="14"/>
  <c r="BA51" i="14"/>
  <c r="AZ51" i="14"/>
  <c r="BA50" i="14"/>
  <c r="AZ50" i="14"/>
  <c r="BA49" i="14"/>
  <c r="AZ49" i="14"/>
  <c r="BA48" i="14"/>
  <c r="AZ48" i="14"/>
  <c r="BA47" i="14"/>
  <c r="AZ47" i="14"/>
  <c r="BA46" i="14"/>
  <c r="AZ46" i="14"/>
  <c r="BA45" i="14"/>
  <c r="AZ45" i="14"/>
  <c r="BA44" i="14"/>
  <c r="AZ44" i="14"/>
  <c r="BA43" i="14"/>
  <c r="AZ43" i="14"/>
  <c r="BA42" i="14"/>
  <c r="AZ42" i="14"/>
  <c r="BA41" i="14"/>
  <c r="AZ41" i="14"/>
  <c r="BA40" i="14"/>
  <c r="AZ40" i="14"/>
  <c r="BA39" i="14"/>
  <c r="AZ39" i="14"/>
  <c r="BA38" i="14"/>
  <c r="AZ38" i="14"/>
  <c r="BA37" i="14"/>
  <c r="AZ37" i="14"/>
  <c r="BA36" i="14"/>
  <c r="AZ36" i="14"/>
  <c r="BA35" i="14"/>
  <c r="AZ35" i="14"/>
  <c r="BA34" i="14"/>
  <c r="AZ34" i="14"/>
  <c r="BA33" i="14"/>
  <c r="AZ33" i="14"/>
  <c r="BA32" i="14"/>
  <c r="AZ32" i="14"/>
  <c r="BA31" i="14"/>
  <c r="AZ31" i="14"/>
  <c r="BA30" i="14"/>
  <c r="AZ30" i="14"/>
  <c r="BA29" i="14"/>
  <c r="AZ29" i="14"/>
  <c r="BA28" i="14"/>
  <c r="AZ28" i="14"/>
  <c r="BA27" i="14"/>
  <c r="AZ27" i="14"/>
  <c r="BA26" i="14"/>
  <c r="AZ26" i="14"/>
  <c r="BA25" i="14"/>
  <c r="AZ25" i="14"/>
  <c r="BA24" i="14"/>
  <c r="AZ24" i="14"/>
  <c r="BA23" i="14"/>
  <c r="AZ23" i="14"/>
  <c r="BA22" i="14"/>
  <c r="AZ22" i="14"/>
  <c r="BA21" i="14"/>
  <c r="AZ21" i="14"/>
  <c r="BA20" i="14"/>
  <c r="AZ20" i="14"/>
  <c r="BA19" i="14"/>
  <c r="AZ19" i="14"/>
  <c r="BA18" i="14"/>
  <c r="AZ18" i="14"/>
  <c r="BA17" i="14"/>
  <c r="AZ17" i="14"/>
  <c r="BA16" i="14"/>
  <c r="AZ16" i="14"/>
  <c r="BA15" i="14"/>
  <c r="AZ15" i="14"/>
  <c r="BA14" i="14"/>
  <c r="AZ14" i="14"/>
  <c r="BA13" i="14"/>
  <c r="AZ13" i="14"/>
  <c r="BA12" i="14"/>
  <c r="AZ12" i="14"/>
  <c r="BA11" i="14"/>
  <c r="AZ11" i="14"/>
  <c r="BA10" i="14"/>
  <c r="AZ10" i="14"/>
  <c r="BA9" i="14"/>
  <c r="AZ9" i="14"/>
  <c r="BA8" i="14"/>
  <c r="AZ8" i="14"/>
  <c r="BA7" i="14"/>
  <c r="AZ7" i="14"/>
  <c r="BA6" i="14"/>
  <c r="AZ6" i="14"/>
  <c r="BA5" i="14"/>
  <c r="AZ5" i="14"/>
  <c r="BA4" i="14"/>
  <c r="BA142" i="14" s="1"/>
  <c r="AZ4" i="14"/>
  <c r="AZ142" i="14" s="1"/>
  <c r="E53" i="13"/>
  <c r="F53" i="13"/>
  <c r="G53" i="13"/>
  <c r="H53" i="13"/>
  <c r="I53" i="13"/>
  <c r="J53" i="13"/>
  <c r="K53" i="13"/>
  <c r="L53" i="13"/>
  <c r="M53" i="13"/>
  <c r="N53" i="13"/>
  <c r="O53" i="13"/>
  <c r="P53" i="13"/>
  <c r="Q53" i="13"/>
  <c r="R53" i="13"/>
  <c r="S53" i="13"/>
  <c r="T53" i="13"/>
  <c r="U53" i="13"/>
  <c r="X53" i="13"/>
  <c r="Y53" i="13"/>
  <c r="Z53" i="13"/>
  <c r="AA53" i="13"/>
  <c r="AB53" i="13"/>
  <c r="AC53" i="13"/>
  <c r="AD53" i="13"/>
  <c r="AE53" i="13"/>
  <c r="AF53" i="13"/>
  <c r="AG53" i="13"/>
  <c r="AH53" i="13"/>
  <c r="AI53" i="13"/>
  <c r="AJ53" i="13"/>
  <c r="AK53" i="13"/>
  <c r="AL53" i="13"/>
  <c r="AM53" i="13"/>
  <c r="AN53" i="13"/>
  <c r="AO53" i="13"/>
  <c r="AP53" i="13"/>
  <c r="AQ53" i="13"/>
  <c r="AR53" i="13"/>
  <c r="AS53" i="13"/>
  <c r="AT53" i="13"/>
  <c r="AU53" i="13"/>
  <c r="AV53" i="13"/>
  <c r="AW53" i="13"/>
  <c r="AX53" i="13"/>
  <c r="AY53" i="13"/>
  <c r="D53" i="13"/>
  <c r="BA53" i="13"/>
  <c r="BB53" i="13"/>
  <c r="BA26" i="13"/>
  <c r="BB26" i="13"/>
  <c r="D27" i="13"/>
  <c r="E27" i="13"/>
  <c r="F27" i="13"/>
  <c r="G27" i="13"/>
  <c r="H27" i="13"/>
  <c r="I27" i="13"/>
  <c r="J27" i="13"/>
  <c r="K27" i="13"/>
  <c r="L27" i="13"/>
  <c r="M27" i="13"/>
  <c r="N27" i="13"/>
  <c r="O27" i="13"/>
  <c r="P27" i="13"/>
  <c r="Q27" i="13"/>
  <c r="R27" i="13"/>
  <c r="S27" i="13"/>
  <c r="T27" i="13"/>
  <c r="U27" i="13"/>
  <c r="X27" i="13"/>
  <c r="Y27" i="13"/>
  <c r="Z27" i="13"/>
  <c r="AA27" i="13"/>
  <c r="AB27" i="13"/>
  <c r="AC27" i="13"/>
  <c r="AD27" i="13"/>
  <c r="AE27" i="13"/>
  <c r="AF27" i="13"/>
  <c r="AG27" i="13"/>
  <c r="AH27" i="13"/>
  <c r="AI27" i="13"/>
  <c r="AJ27" i="13"/>
  <c r="AK27" i="13"/>
  <c r="AL27" i="13"/>
  <c r="AM27" i="13"/>
  <c r="AN27" i="13"/>
  <c r="AO27" i="13"/>
  <c r="AP27" i="13"/>
  <c r="AQ27" i="13"/>
  <c r="AR27" i="13"/>
  <c r="AS27" i="13"/>
  <c r="AT27" i="13"/>
  <c r="AU27" i="13"/>
  <c r="AV27" i="13"/>
  <c r="AW27" i="13"/>
  <c r="AX27" i="13"/>
  <c r="AY27" i="13"/>
  <c r="BA23" i="13"/>
  <c r="BB23" i="13"/>
  <c r="D24" i="13"/>
  <c r="E24" i="13"/>
  <c r="F24" i="13"/>
  <c r="G24" i="13"/>
  <c r="H24" i="13"/>
  <c r="I24" i="13"/>
  <c r="J24" i="13"/>
  <c r="K24" i="13"/>
  <c r="L24" i="13"/>
  <c r="M24" i="13"/>
  <c r="N24" i="13"/>
  <c r="O24" i="13"/>
  <c r="P24" i="13"/>
  <c r="Q24" i="13"/>
  <c r="R24" i="13"/>
  <c r="S24" i="13"/>
  <c r="T24" i="13"/>
  <c r="U24" i="13"/>
  <c r="X24" i="13"/>
  <c r="Y24" i="13"/>
  <c r="Z24" i="13"/>
  <c r="AA24" i="13"/>
  <c r="AB24" i="13"/>
  <c r="AC24" i="13"/>
  <c r="AD24" i="13"/>
  <c r="AE24" i="13"/>
  <c r="AF24" i="13"/>
  <c r="AG24" i="13"/>
  <c r="AH24" i="13"/>
  <c r="AI24" i="13"/>
  <c r="AJ24" i="13"/>
  <c r="AK24" i="13"/>
  <c r="AL24" i="13"/>
  <c r="AM24" i="13"/>
  <c r="AN24" i="13"/>
  <c r="AO24" i="13"/>
  <c r="AP24" i="13"/>
  <c r="AQ24" i="13"/>
  <c r="AR24" i="13"/>
  <c r="AS24" i="13"/>
  <c r="AT24" i="13"/>
  <c r="AU24" i="13"/>
  <c r="AV24" i="13"/>
  <c r="AW24" i="13"/>
  <c r="AX24" i="13"/>
  <c r="AY24" i="13"/>
  <c r="BA20" i="13"/>
  <c r="BB20" i="13"/>
  <c r="D21" i="13"/>
  <c r="E21" i="13"/>
  <c r="F21" i="13"/>
  <c r="G21" i="13"/>
  <c r="H21" i="13"/>
  <c r="I21" i="13"/>
  <c r="J21" i="13"/>
  <c r="K21" i="13"/>
  <c r="L21" i="13"/>
  <c r="M21" i="13"/>
  <c r="N21" i="13"/>
  <c r="O21" i="13"/>
  <c r="P21" i="13"/>
  <c r="Q21" i="13"/>
  <c r="R21" i="13"/>
  <c r="S21" i="13"/>
  <c r="T21" i="13"/>
  <c r="U21" i="13"/>
  <c r="X21" i="13"/>
  <c r="Y21" i="13"/>
  <c r="Z21" i="13"/>
  <c r="AA21" i="13"/>
  <c r="AB21" i="13"/>
  <c r="AC21" i="13"/>
  <c r="AD21" i="13"/>
  <c r="AE21" i="13"/>
  <c r="AF21" i="13"/>
  <c r="AG21" i="13"/>
  <c r="AH21" i="13"/>
  <c r="AI21" i="13"/>
  <c r="AJ21" i="13"/>
  <c r="AK21" i="13"/>
  <c r="AL21" i="13"/>
  <c r="AM21" i="13"/>
  <c r="AN21" i="13"/>
  <c r="AO21" i="13"/>
  <c r="AP21" i="13"/>
  <c r="AQ21" i="13"/>
  <c r="AR21" i="13"/>
  <c r="AS21" i="13"/>
  <c r="AT21" i="13"/>
  <c r="AU21" i="13"/>
  <c r="AV21" i="13"/>
  <c r="AW21" i="13"/>
  <c r="AX21" i="13"/>
  <c r="AY21" i="13"/>
  <c r="BA17" i="13"/>
  <c r="BB17" i="13"/>
  <c r="D18" i="13"/>
  <c r="E18" i="13"/>
  <c r="F18" i="13"/>
  <c r="G18" i="13"/>
  <c r="H18" i="13"/>
  <c r="I18" i="13"/>
  <c r="J18" i="13"/>
  <c r="K18" i="13"/>
  <c r="L18" i="13"/>
  <c r="M18" i="13"/>
  <c r="N18" i="13"/>
  <c r="O18" i="13"/>
  <c r="P18" i="13"/>
  <c r="Q18" i="13"/>
  <c r="R18" i="13"/>
  <c r="S18" i="13"/>
  <c r="T18" i="13"/>
  <c r="U18" i="13"/>
  <c r="X18" i="13"/>
  <c r="Y18" i="13"/>
  <c r="Z18" i="13"/>
  <c r="AA18" i="13"/>
  <c r="AB18" i="13"/>
  <c r="AC18" i="13"/>
  <c r="AD18" i="13"/>
  <c r="AE18" i="13"/>
  <c r="AF18" i="13"/>
  <c r="AG18" i="13"/>
  <c r="AH18" i="13"/>
  <c r="AI18" i="13"/>
  <c r="AJ18" i="13"/>
  <c r="AK18" i="13"/>
  <c r="AL18" i="13"/>
  <c r="AM18" i="13"/>
  <c r="AN18" i="13"/>
  <c r="AO18" i="13"/>
  <c r="AP18" i="13"/>
  <c r="AQ18" i="13"/>
  <c r="AR18" i="13"/>
  <c r="AS18" i="13"/>
  <c r="AT18" i="13"/>
  <c r="AU18" i="13"/>
  <c r="AV18" i="13"/>
  <c r="AW18" i="13"/>
  <c r="AX18" i="13"/>
  <c r="AY18" i="13"/>
  <c r="BA14" i="13"/>
  <c r="BB14" i="13"/>
  <c r="D15" i="13"/>
  <c r="E15" i="13"/>
  <c r="F15" i="13"/>
  <c r="G15" i="13"/>
  <c r="H15" i="13"/>
  <c r="I15" i="13"/>
  <c r="J15" i="13"/>
  <c r="K15" i="13"/>
  <c r="L15" i="13"/>
  <c r="M15" i="13"/>
  <c r="N15" i="13"/>
  <c r="O15" i="13"/>
  <c r="P15" i="13"/>
  <c r="Q15" i="13"/>
  <c r="R15" i="13"/>
  <c r="S15" i="13"/>
  <c r="T15" i="13"/>
  <c r="U15" i="13"/>
  <c r="X15" i="13"/>
  <c r="Y15" i="13"/>
  <c r="Z15" i="13"/>
  <c r="AA15" i="13"/>
  <c r="AB15" i="13"/>
  <c r="AC15" i="13"/>
  <c r="AD15" i="13"/>
  <c r="AE15" i="13"/>
  <c r="AF15" i="13"/>
  <c r="AG15" i="13"/>
  <c r="AH15" i="13"/>
  <c r="AI15" i="13"/>
  <c r="AJ15" i="13"/>
  <c r="AK15" i="13"/>
  <c r="AL15" i="13"/>
  <c r="AM15" i="13"/>
  <c r="AN15" i="13"/>
  <c r="AO15" i="13"/>
  <c r="AP15" i="13"/>
  <c r="AQ15" i="13"/>
  <c r="AR15" i="13"/>
  <c r="AS15" i="13"/>
  <c r="AT15" i="13"/>
  <c r="AU15" i="13"/>
  <c r="AV15" i="13"/>
  <c r="AW15" i="13"/>
  <c r="AX15" i="13"/>
  <c r="AY15" i="13"/>
  <c r="BA11" i="13"/>
  <c r="BB11" i="13"/>
  <c r="D12" i="13"/>
  <c r="E12" i="13"/>
  <c r="F12" i="13"/>
  <c r="G12" i="13"/>
  <c r="H12" i="13"/>
  <c r="I12" i="13"/>
  <c r="J12" i="13"/>
  <c r="K12" i="13"/>
  <c r="L12" i="13"/>
  <c r="M12" i="13"/>
  <c r="N12" i="13"/>
  <c r="O12" i="13"/>
  <c r="P12" i="13"/>
  <c r="Q12" i="13"/>
  <c r="R12" i="13"/>
  <c r="S12" i="13"/>
  <c r="T12" i="13"/>
  <c r="U12" i="13"/>
  <c r="X12" i="13"/>
  <c r="Y12" i="13"/>
  <c r="Z12" i="13"/>
  <c r="AA12" i="13"/>
  <c r="AB12" i="13"/>
  <c r="AC12" i="13"/>
  <c r="AD12" i="13"/>
  <c r="AE12" i="13"/>
  <c r="AF12" i="13"/>
  <c r="AG12" i="13"/>
  <c r="AH12" i="13"/>
  <c r="AI12" i="13"/>
  <c r="AJ12" i="13"/>
  <c r="AK12" i="13"/>
  <c r="AL12" i="13"/>
  <c r="AM12" i="13"/>
  <c r="AN12" i="13"/>
  <c r="AO12" i="13"/>
  <c r="AP12" i="13"/>
  <c r="AQ12" i="13"/>
  <c r="AR12" i="13"/>
  <c r="AS12" i="13"/>
  <c r="AT12" i="13"/>
  <c r="AU12" i="13"/>
  <c r="AV12" i="13"/>
  <c r="AW12" i="13"/>
  <c r="AX12" i="13"/>
  <c r="AY12" i="13"/>
  <c r="BA8" i="13"/>
  <c r="BB8" i="13"/>
  <c r="D9" i="13"/>
  <c r="E9" i="13"/>
  <c r="F9" i="13"/>
  <c r="G9" i="13"/>
  <c r="H9" i="13"/>
  <c r="I9" i="13"/>
  <c r="J9" i="13"/>
  <c r="K9" i="13"/>
  <c r="L9" i="13"/>
  <c r="M9" i="13"/>
  <c r="N9" i="13"/>
  <c r="O9" i="13"/>
  <c r="P9" i="13"/>
  <c r="Q9" i="13"/>
  <c r="R9" i="13"/>
  <c r="S9" i="13"/>
  <c r="T9" i="13"/>
  <c r="U9" i="13"/>
  <c r="X9" i="13"/>
  <c r="Y9" i="13"/>
  <c r="Z9" i="13"/>
  <c r="AA9" i="13"/>
  <c r="AB9" i="13"/>
  <c r="AC9" i="13"/>
  <c r="AD9" i="13"/>
  <c r="AE9" i="13"/>
  <c r="AF9" i="13"/>
  <c r="AG9" i="13"/>
  <c r="AH9" i="13"/>
  <c r="AI9" i="13"/>
  <c r="AJ9" i="13"/>
  <c r="AK9" i="13"/>
  <c r="AL9" i="13"/>
  <c r="AM9" i="13"/>
  <c r="AN9" i="13"/>
  <c r="AO9" i="13"/>
  <c r="AP9" i="13"/>
  <c r="AQ9" i="13"/>
  <c r="AR9" i="13"/>
  <c r="AS9" i="13"/>
  <c r="AT9" i="13"/>
  <c r="AU9" i="13"/>
  <c r="AV9" i="13"/>
  <c r="AW9" i="13"/>
  <c r="AX9" i="13"/>
  <c r="AY9" i="13"/>
  <c r="BA5" i="13"/>
  <c r="BB5" i="13"/>
  <c r="D6" i="13"/>
  <c r="E6" i="13"/>
  <c r="F6" i="13"/>
  <c r="G6" i="13"/>
  <c r="H6" i="13"/>
  <c r="I6" i="13"/>
  <c r="J6" i="13"/>
  <c r="K6" i="13"/>
  <c r="L6" i="13"/>
  <c r="M6" i="13"/>
  <c r="N6" i="13"/>
  <c r="O6" i="13"/>
  <c r="P6" i="13"/>
  <c r="Q6" i="13"/>
  <c r="R6" i="13"/>
  <c r="S6" i="13"/>
  <c r="T6" i="13"/>
  <c r="U6" i="13"/>
  <c r="X6" i="13"/>
  <c r="Y6" i="13"/>
  <c r="Z6" i="13"/>
  <c r="AA6" i="13"/>
  <c r="AB6" i="13"/>
  <c r="AC6" i="13"/>
  <c r="AD6" i="13"/>
  <c r="AE6" i="13"/>
  <c r="AF6" i="13"/>
  <c r="AG6" i="13"/>
  <c r="AH6" i="13"/>
  <c r="AI6" i="13"/>
  <c r="AJ6" i="13"/>
  <c r="AK6" i="13"/>
  <c r="AL6" i="13"/>
  <c r="AM6" i="13"/>
  <c r="AN6" i="13"/>
  <c r="AO6" i="13"/>
  <c r="AP6" i="13"/>
  <c r="AQ6" i="13"/>
  <c r="AR6" i="13"/>
  <c r="AS6" i="13"/>
  <c r="AT6" i="13"/>
  <c r="AU6" i="13"/>
  <c r="AV6" i="13"/>
  <c r="AW6" i="13"/>
  <c r="AX6" i="13"/>
  <c r="AY6" i="13"/>
  <c r="BA2" i="13"/>
  <c r="BB2" i="13"/>
  <c r="BA35" i="13"/>
  <c r="BB35" i="13"/>
  <c r="D36" i="13"/>
  <c r="E36" i="13"/>
  <c r="F36" i="13"/>
  <c r="G36" i="13"/>
  <c r="H36" i="13"/>
  <c r="I36" i="13"/>
  <c r="J36" i="13"/>
  <c r="K36" i="13"/>
  <c r="L36" i="13"/>
  <c r="M36" i="13"/>
  <c r="N36" i="13"/>
  <c r="O36" i="13"/>
  <c r="P36" i="13"/>
  <c r="Q36" i="13"/>
  <c r="R36" i="13"/>
  <c r="S36" i="13"/>
  <c r="T36" i="13"/>
  <c r="U36" i="13"/>
  <c r="X36" i="13"/>
  <c r="Y36" i="13"/>
  <c r="Z36" i="13"/>
  <c r="AA36" i="13"/>
  <c r="AB36" i="13"/>
  <c r="AC36" i="13"/>
  <c r="AD36" i="13"/>
  <c r="AE36" i="13"/>
  <c r="AF36" i="13"/>
  <c r="AG36" i="13"/>
  <c r="AH36" i="13"/>
  <c r="AI36" i="13"/>
  <c r="AJ36" i="13"/>
  <c r="AK36" i="13"/>
  <c r="AL36" i="13"/>
  <c r="AM36" i="13"/>
  <c r="AN36" i="13"/>
  <c r="AO36" i="13"/>
  <c r="AP36" i="13"/>
  <c r="AQ36" i="13"/>
  <c r="AR36" i="13"/>
  <c r="AS36" i="13"/>
  <c r="AT36" i="13"/>
  <c r="AU36" i="13"/>
  <c r="AV36" i="13"/>
  <c r="AW36" i="13"/>
  <c r="AX36" i="13"/>
  <c r="AY36" i="13"/>
  <c r="BA38" i="13"/>
  <c r="BB38" i="13"/>
  <c r="D39" i="13"/>
  <c r="E39" i="13"/>
  <c r="F39" i="13"/>
  <c r="G39" i="13"/>
  <c r="H39" i="13"/>
  <c r="I39" i="13"/>
  <c r="J39" i="13"/>
  <c r="K39" i="13"/>
  <c r="L39" i="13"/>
  <c r="M39" i="13"/>
  <c r="N39" i="13"/>
  <c r="O39" i="13"/>
  <c r="P39" i="13"/>
  <c r="Q39" i="13"/>
  <c r="R39" i="13"/>
  <c r="S39" i="13"/>
  <c r="T39" i="13"/>
  <c r="U39" i="13"/>
  <c r="X39" i="13"/>
  <c r="Y39" i="13"/>
  <c r="Z39" i="13"/>
  <c r="AA39" i="13"/>
  <c r="AB39" i="13"/>
  <c r="AC39" i="13"/>
  <c r="AD39" i="13"/>
  <c r="AE39" i="13"/>
  <c r="AF39" i="13"/>
  <c r="AG39" i="13"/>
  <c r="AH39" i="13"/>
  <c r="AI39" i="13"/>
  <c r="AJ39" i="13"/>
  <c r="AK39" i="13"/>
  <c r="AL39" i="13"/>
  <c r="AM39" i="13"/>
  <c r="AN39" i="13"/>
  <c r="AO39" i="13"/>
  <c r="AP39" i="13"/>
  <c r="AQ39" i="13"/>
  <c r="AR39" i="13"/>
  <c r="AS39" i="13"/>
  <c r="AT39" i="13"/>
  <c r="AU39" i="13"/>
  <c r="AV39" i="13"/>
  <c r="AW39" i="13"/>
  <c r="AX39" i="13"/>
  <c r="AY39" i="13"/>
  <c r="BA41" i="13"/>
  <c r="BB41" i="13"/>
  <c r="D42" i="13"/>
  <c r="E42" i="13"/>
  <c r="F42" i="13"/>
  <c r="G42" i="13"/>
  <c r="H42" i="13"/>
  <c r="I42" i="13"/>
  <c r="J42" i="13"/>
  <c r="K42" i="13"/>
  <c r="L42" i="13"/>
  <c r="M42" i="13"/>
  <c r="N42" i="13"/>
  <c r="O42" i="13"/>
  <c r="P42" i="13"/>
  <c r="Q42" i="13"/>
  <c r="R42" i="13"/>
  <c r="S42" i="13"/>
  <c r="T42" i="13"/>
  <c r="U42" i="13"/>
  <c r="X42" i="13"/>
  <c r="Y42" i="13"/>
  <c r="Z42" i="13"/>
  <c r="AA42" i="13"/>
  <c r="AB42" i="13"/>
  <c r="AC42" i="13"/>
  <c r="AD42" i="13"/>
  <c r="AE42" i="13"/>
  <c r="AF42" i="13"/>
  <c r="AG42" i="13"/>
  <c r="AH42" i="13"/>
  <c r="AI42" i="13"/>
  <c r="AJ42" i="13"/>
  <c r="AK42" i="13"/>
  <c r="AL42" i="13"/>
  <c r="AM42" i="13"/>
  <c r="AN42" i="13"/>
  <c r="AO42" i="13"/>
  <c r="AP42" i="13"/>
  <c r="AQ42" i="13"/>
  <c r="AR42" i="13"/>
  <c r="AS42" i="13"/>
  <c r="AT42" i="13"/>
  <c r="AU42" i="13"/>
  <c r="AV42" i="13"/>
  <c r="AW42" i="13"/>
  <c r="AX42" i="13"/>
  <c r="AY42" i="13"/>
  <c r="BA44" i="13"/>
  <c r="BB44" i="13"/>
  <c r="D45" i="13"/>
  <c r="E45" i="13"/>
  <c r="F45" i="13"/>
  <c r="G45" i="13"/>
  <c r="H45" i="13"/>
  <c r="I45" i="13"/>
  <c r="J45" i="13"/>
  <c r="K45" i="13"/>
  <c r="L45" i="13"/>
  <c r="M45" i="13"/>
  <c r="N45" i="13"/>
  <c r="O45" i="13"/>
  <c r="P45" i="13"/>
  <c r="Q45" i="13"/>
  <c r="R45" i="13"/>
  <c r="S45" i="13"/>
  <c r="T45" i="13"/>
  <c r="U45" i="13"/>
  <c r="X45" i="13"/>
  <c r="Y45" i="13"/>
  <c r="Z45" i="13"/>
  <c r="AA45" i="13"/>
  <c r="AB45" i="13"/>
  <c r="AC45" i="13"/>
  <c r="AD45" i="13"/>
  <c r="AE45" i="13"/>
  <c r="AF45" i="13"/>
  <c r="AG45" i="13"/>
  <c r="AH45" i="13"/>
  <c r="AI45" i="13"/>
  <c r="AJ45" i="13"/>
  <c r="AK45" i="13"/>
  <c r="AL45" i="13"/>
  <c r="AM45" i="13"/>
  <c r="AN45" i="13"/>
  <c r="AO45" i="13"/>
  <c r="AP45" i="13"/>
  <c r="AQ45" i="13"/>
  <c r="AR45" i="13"/>
  <c r="AS45" i="13"/>
  <c r="AT45" i="13"/>
  <c r="AU45" i="13"/>
  <c r="AV45" i="13"/>
  <c r="AW45" i="13"/>
  <c r="AX45" i="13"/>
  <c r="AY45" i="13"/>
  <c r="BA47" i="13"/>
  <c r="BB47" i="13"/>
  <c r="D48" i="13"/>
  <c r="E48" i="13"/>
  <c r="F48" i="13"/>
  <c r="G48" i="13"/>
  <c r="H48" i="13"/>
  <c r="I48" i="13"/>
  <c r="J48" i="13"/>
  <c r="K48" i="13"/>
  <c r="L48" i="13"/>
  <c r="M48" i="13"/>
  <c r="N48" i="13"/>
  <c r="O48" i="13"/>
  <c r="P48" i="13"/>
  <c r="Q48" i="13"/>
  <c r="R48" i="13"/>
  <c r="S48" i="13"/>
  <c r="T48" i="13"/>
  <c r="U48" i="13"/>
  <c r="X48" i="13"/>
  <c r="Y48" i="13"/>
  <c r="Z48" i="13"/>
  <c r="AA48" i="13"/>
  <c r="AB48" i="13"/>
  <c r="AC48" i="13"/>
  <c r="AD48" i="13"/>
  <c r="AE48" i="13"/>
  <c r="AF48" i="13"/>
  <c r="AG48" i="13"/>
  <c r="AH48" i="13"/>
  <c r="AI48" i="13"/>
  <c r="AJ48" i="13"/>
  <c r="AK48" i="13"/>
  <c r="AL48" i="13"/>
  <c r="AM48" i="13"/>
  <c r="AN48" i="13"/>
  <c r="AO48" i="13"/>
  <c r="AP48" i="13"/>
  <c r="AQ48" i="13"/>
  <c r="AR48" i="13"/>
  <c r="AS48" i="13"/>
  <c r="AT48" i="13"/>
  <c r="AU48" i="13"/>
  <c r="AV48" i="13"/>
  <c r="AW48" i="13"/>
  <c r="AX48" i="13"/>
  <c r="AY48" i="13"/>
  <c r="BA50" i="13"/>
  <c r="BB50" i="13"/>
  <c r="D51" i="13"/>
  <c r="E51" i="13"/>
  <c r="F51" i="13"/>
  <c r="G51" i="13"/>
  <c r="H51" i="13"/>
  <c r="I51" i="13"/>
  <c r="J51" i="13"/>
  <c r="K51" i="13"/>
  <c r="L51" i="13"/>
  <c r="M51" i="13"/>
  <c r="N51" i="13"/>
  <c r="O51" i="13"/>
  <c r="P51" i="13"/>
  <c r="Q51" i="13"/>
  <c r="R51" i="13"/>
  <c r="S51" i="13"/>
  <c r="T51" i="13"/>
  <c r="U51" i="13"/>
  <c r="X51" i="13"/>
  <c r="Y51" i="13"/>
  <c r="Z51" i="13"/>
  <c r="AA51" i="13"/>
  <c r="AB51" i="13"/>
  <c r="AC51" i="13"/>
  <c r="AD51" i="13"/>
  <c r="AE51" i="13"/>
  <c r="AF51" i="13"/>
  <c r="AG51" i="13"/>
  <c r="AH51" i="13"/>
  <c r="AI51" i="13"/>
  <c r="AJ51" i="13"/>
  <c r="AK51" i="13"/>
  <c r="AL51" i="13"/>
  <c r="AM51" i="13"/>
  <c r="AN51" i="13"/>
  <c r="AO51" i="13"/>
  <c r="AP51" i="13"/>
  <c r="AQ51" i="13"/>
  <c r="AR51" i="13"/>
  <c r="AS51" i="13"/>
  <c r="AT51" i="13"/>
  <c r="AU51" i="13"/>
  <c r="AV51" i="13"/>
  <c r="AW51" i="13"/>
  <c r="AX51" i="13"/>
  <c r="AY51" i="13"/>
  <c r="BA30" i="13"/>
  <c r="BB30" i="13"/>
  <c r="AM142" i="12"/>
  <c r="AL142" i="12"/>
  <c r="AY73" i="12"/>
  <c r="AZ73" i="12"/>
  <c r="AY74" i="12"/>
  <c r="AZ74" i="12"/>
  <c r="AY75" i="12"/>
  <c r="AZ75" i="12"/>
  <c r="AY76" i="12"/>
  <c r="AZ76" i="12"/>
  <c r="AY77" i="12"/>
  <c r="AZ77" i="12"/>
  <c r="AY78" i="12"/>
  <c r="AZ78" i="12"/>
  <c r="AY79" i="12"/>
  <c r="AZ79" i="12"/>
  <c r="AY106" i="12"/>
  <c r="AZ106" i="12"/>
  <c r="AY15" i="12"/>
  <c r="AZ15" i="12"/>
  <c r="AY16" i="12"/>
  <c r="AZ16" i="12"/>
  <c r="AY17" i="12"/>
  <c r="AZ17" i="12"/>
  <c r="AY18" i="12"/>
  <c r="AZ18" i="12"/>
  <c r="AY19" i="12"/>
  <c r="AZ19" i="12"/>
  <c r="AY20" i="12"/>
  <c r="AZ20" i="12"/>
  <c r="AY21" i="12"/>
  <c r="AZ21" i="12"/>
  <c r="AY22" i="12"/>
  <c r="AZ22" i="12"/>
  <c r="AY23" i="12"/>
  <c r="AZ23" i="12"/>
  <c r="AY24" i="12"/>
  <c r="AZ24" i="12"/>
  <c r="AY25" i="12"/>
  <c r="AZ25" i="12"/>
  <c r="AY26" i="12"/>
  <c r="AZ26" i="12"/>
  <c r="AY44" i="12"/>
  <c r="AZ44" i="12"/>
  <c r="AY45" i="12"/>
  <c r="AZ45" i="12"/>
  <c r="AY46" i="12"/>
  <c r="AZ46" i="12"/>
  <c r="AY47" i="12"/>
  <c r="AZ47" i="12"/>
  <c r="AY48" i="12"/>
  <c r="AZ48" i="12"/>
  <c r="AY49" i="12"/>
  <c r="AZ49" i="12"/>
  <c r="AY50" i="12"/>
  <c r="AZ50" i="12"/>
  <c r="AY51" i="12"/>
  <c r="AZ51" i="12"/>
  <c r="AY52" i="12"/>
  <c r="AZ52" i="12"/>
  <c r="AY53" i="12"/>
  <c r="AZ53" i="12"/>
  <c r="AY54" i="12"/>
  <c r="AZ54" i="12"/>
  <c r="AY55" i="12"/>
  <c r="AZ55" i="12"/>
  <c r="AY56" i="12"/>
  <c r="AZ56" i="12"/>
  <c r="AY57" i="12"/>
  <c r="AZ57" i="12"/>
  <c r="AY58" i="12"/>
  <c r="AZ58" i="12"/>
  <c r="AY59" i="12"/>
  <c r="AZ59" i="12"/>
  <c r="AY60" i="12"/>
  <c r="AZ60" i="12"/>
  <c r="AY61" i="12"/>
  <c r="AZ61" i="12"/>
  <c r="AY62" i="12"/>
  <c r="AZ62" i="12"/>
  <c r="AY63" i="12"/>
  <c r="AZ63" i="12"/>
  <c r="AY64" i="12"/>
  <c r="AZ64" i="12"/>
  <c r="AY65" i="12"/>
  <c r="AZ65" i="12"/>
  <c r="AY66" i="12"/>
  <c r="AZ66" i="12"/>
  <c r="AY67" i="12"/>
  <c r="AZ67" i="12"/>
  <c r="AY68" i="12"/>
  <c r="AZ68" i="12"/>
  <c r="AY69" i="12"/>
  <c r="AZ69" i="12"/>
  <c r="AY70" i="12"/>
  <c r="AZ70" i="12"/>
  <c r="AY104" i="12"/>
  <c r="AZ104" i="12"/>
  <c r="AY105" i="12"/>
  <c r="AZ105" i="12"/>
  <c r="AY80" i="12"/>
  <c r="AZ80" i="12"/>
  <c r="AY81" i="12"/>
  <c r="AZ81" i="12"/>
  <c r="AY82" i="12"/>
  <c r="AZ82" i="12"/>
  <c r="AY83" i="12"/>
  <c r="AZ83" i="12"/>
  <c r="AY84" i="12"/>
  <c r="AZ84" i="12"/>
  <c r="AY85" i="12"/>
  <c r="AZ85" i="12"/>
  <c r="AY86" i="12"/>
  <c r="AZ86" i="12"/>
  <c r="AY87" i="12"/>
  <c r="AZ87" i="12"/>
  <c r="AY88" i="12"/>
  <c r="AZ88" i="12"/>
  <c r="AY89" i="12"/>
  <c r="AZ89" i="12"/>
  <c r="AY90" i="12"/>
  <c r="AZ90" i="12"/>
  <c r="AY91" i="12"/>
  <c r="AZ91" i="12"/>
  <c r="AY92" i="12"/>
  <c r="AZ92" i="12"/>
  <c r="AY93" i="12"/>
  <c r="AZ93" i="12"/>
  <c r="AY94" i="12"/>
  <c r="AZ94" i="12"/>
  <c r="AY95" i="12"/>
  <c r="AZ95" i="12"/>
  <c r="AY96" i="12"/>
  <c r="AZ96" i="12"/>
  <c r="AY97" i="12"/>
  <c r="AZ97" i="12"/>
  <c r="AY98" i="12"/>
  <c r="AZ98" i="12"/>
  <c r="AY99" i="12"/>
  <c r="AZ99" i="12"/>
  <c r="AY129" i="12"/>
  <c r="AZ129" i="12"/>
  <c r="AY126" i="12"/>
  <c r="AZ126" i="12"/>
  <c r="AY117" i="12"/>
  <c r="AZ117" i="12"/>
  <c r="AY133" i="12"/>
  <c r="AZ133" i="12"/>
  <c r="AY138" i="12"/>
  <c r="AZ138" i="12"/>
  <c r="AY109" i="12"/>
  <c r="AZ109" i="12"/>
  <c r="AY107" i="12"/>
  <c r="AZ107" i="12"/>
  <c r="AY130" i="12"/>
  <c r="AZ130" i="12"/>
  <c r="AY124" i="12"/>
  <c r="AZ124" i="12"/>
  <c r="AY110" i="12"/>
  <c r="AZ110" i="12"/>
  <c r="AY123" i="12"/>
  <c r="AZ123" i="12"/>
  <c r="AY108" i="12"/>
  <c r="AZ108" i="12"/>
  <c r="AY115" i="12"/>
  <c r="AZ115" i="12"/>
  <c r="AY120" i="12"/>
  <c r="AZ120" i="12"/>
  <c r="AY137" i="12"/>
  <c r="AZ137" i="12"/>
  <c r="AY116" i="12"/>
  <c r="AZ116" i="12"/>
  <c r="AY114" i="12"/>
  <c r="AZ114" i="12"/>
  <c r="AY112" i="12"/>
  <c r="AZ112" i="12"/>
  <c r="AY134" i="12"/>
  <c r="AZ134" i="12"/>
  <c r="AY127" i="12"/>
  <c r="AZ127" i="12"/>
  <c r="AY122" i="12"/>
  <c r="AZ122" i="12"/>
  <c r="AY118" i="12"/>
  <c r="AZ118" i="12"/>
  <c r="AY131" i="12"/>
  <c r="AZ131" i="12"/>
  <c r="AY132" i="12"/>
  <c r="AZ132" i="12"/>
  <c r="AY113" i="12"/>
  <c r="AZ113" i="12"/>
  <c r="AY121" i="12"/>
  <c r="AZ121" i="12"/>
  <c r="AY135" i="12"/>
  <c r="AZ135" i="12"/>
  <c r="AY128" i="12"/>
  <c r="AZ128" i="12"/>
  <c r="AY139" i="12"/>
  <c r="AZ139" i="12"/>
  <c r="AY111" i="12"/>
  <c r="AZ111" i="12"/>
  <c r="AY125" i="12"/>
  <c r="AZ125" i="12"/>
  <c r="AY119" i="12"/>
  <c r="AZ119" i="12"/>
  <c r="AY136" i="12"/>
  <c r="AZ136" i="12"/>
  <c r="AY140" i="12"/>
  <c r="AZ140" i="12"/>
  <c r="AY100" i="12"/>
  <c r="AZ100" i="12"/>
  <c r="AY101" i="12"/>
  <c r="AZ101" i="12"/>
  <c r="AY102" i="12"/>
  <c r="AZ102" i="12"/>
  <c r="AY103" i="12"/>
  <c r="AZ103" i="12"/>
  <c r="AY27" i="12"/>
  <c r="AZ27" i="12"/>
  <c r="AY28" i="12"/>
  <c r="AZ28" i="12"/>
  <c r="AY29" i="12"/>
  <c r="AZ29" i="12"/>
  <c r="AY30" i="12"/>
  <c r="AZ30" i="12"/>
  <c r="AY31" i="12"/>
  <c r="AZ31" i="12"/>
  <c r="AY32" i="12"/>
  <c r="AZ32" i="12"/>
  <c r="AY33" i="12"/>
  <c r="AZ33" i="12"/>
  <c r="AY34" i="12"/>
  <c r="AZ34" i="12"/>
  <c r="AY35" i="12"/>
  <c r="AZ35" i="12"/>
  <c r="AY36" i="12"/>
  <c r="AZ36" i="12"/>
  <c r="AY37" i="12"/>
  <c r="AZ37" i="12"/>
  <c r="AY38" i="12"/>
  <c r="AZ38" i="12"/>
  <c r="AY39" i="12"/>
  <c r="AZ39" i="12"/>
  <c r="AY40" i="12"/>
  <c r="AZ40" i="12"/>
  <c r="AY41" i="12"/>
  <c r="AZ41" i="12"/>
  <c r="AY42" i="12"/>
  <c r="AZ42" i="12"/>
  <c r="AY43" i="12"/>
  <c r="AZ43" i="12"/>
  <c r="AY4" i="12"/>
  <c r="AZ4" i="12"/>
  <c r="AY5" i="12"/>
  <c r="AZ5" i="12"/>
  <c r="AY6" i="12"/>
  <c r="AZ6" i="12"/>
  <c r="AY7" i="12"/>
  <c r="AZ7" i="12"/>
  <c r="AY8" i="12"/>
  <c r="AZ8" i="12"/>
  <c r="AY9" i="12"/>
  <c r="AZ9" i="12"/>
  <c r="AY10" i="12"/>
  <c r="AZ10" i="12"/>
  <c r="AY11" i="12"/>
  <c r="AZ11" i="12"/>
  <c r="AY12" i="12"/>
  <c r="AZ12" i="12"/>
  <c r="AY13" i="12"/>
  <c r="AZ13" i="12"/>
  <c r="AY14" i="12"/>
  <c r="AZ14" i="12"/>
  <c r="AY71" i="12"/>
  <c r="AZ71" i="12"/>
  <c r="AZ72" i="12"/>
  <c r="AY72" i="12"/>
  <c r="AK142" i="12"/>
  <c r="AJ142" i="12"/>
  <c r="AW142" i="12"/>
  <c r="AV142" i="12"/>
  <c r="AU142" i="12"/>
  <c r="AT142" i="12"/>
  <c r="AS142" i="12"/>
  <c r="AR142" i="12"/>
  <c r="AQ142" i="12"/>
  <c r="AP142" i="12"/>
  <c r="AO142" i="12"/>
  <c r="AN142" i="12"/>
  <c r="AI142" i="12"/>
  <c r="AH142" i="12"/>
  <c r="AG142" i="12"/>
  <c r="AF142" i="12"/>
  <c r="AE142" i="12"/>
  <c r="AD142" i="12"/>
  <c r="AC142" i="12"/>
  <c r="AB142" i="12"/>
  <c r="AA142" i="12"/>
  <c r="Z142" i="12"/>
  <c r="Y142" i="12"/>
  <c r="X142" i="12"/>
  <c r="W142" i="12"/>
  <c r="V142" i="12"/>
  <c r="U142" i="12"/>
  <c r="T142" i="12"/>
  <c r="S142" i="12"/>
  <c r="R142" i="12"/>
  <c r="Q142" i="12"/>
  <c r="P142" i="12"/>
  <c r="O142" i="12"/>
  <c r="N142" i="12"/>
  <c r="M142" i="12"/>
  <c r="L142" i="12"/>
  <c r="K142" i="12"/>
  <c r="J142" i="12"/>
  <c r="I142" i="12"/>
  <c r="H142" i="12"/>
  <c r="G142" i="12"/>
  <c r="F142" i="12"/>
  <c r="E142" i="12"/>
  <c r="D142" i="12"/>
  <c r="AZ144" i="12"/>
  <c r="AY144" i="12"/>
  <c r="E147" i="11"/>
  <c r="F147" i="11"/>
  <c r="G147" i="11"/>
  <c r="H147" i="11"/>
  <c r="I147" i="11"/>
  <c r="J147" i="11"/>
  <c r="K147" i="11"/>
  <c r="L147" i="11"/>
  <c r="M147" i="11"/>
  <c r="N147" i="11"/>
  <c r="O147" i="11"/>
  <c r="P147" i="11"/>
  <c r="Q147" i="11"/>
  <c r="R147" i="11"/>
  <c r="S147" i="11"/>
  <c r="T147" i="11"/>
  <c r="U147" i="11"/>
  <c r="V147" i="11"/>
  <c r="W147" i="11"/>
  <c r="X147" i="11"/>
  <c r="Y147" i="11"/>
  <c r="Z147" i="11"/>
  <c r="AA147" i="11"/>
  <c r="AB147" i="11"/>
  <c r="AC147" i="11"/>
  <c r="AD147" i="11"/>
  <c r="AE147" i="11"/>
  <c r="AF147" i="11"/>
  <c r="AG147" i="11"/>
  <c r="AH147" i="11"/>
  <c r="AI147" i="11"/>
  <c r="AJ147" i="11"/>
  <c r="AK147" i="11"/>
  <c r="AL147" i="11"/>
  <c r="AM147" i="11"/>
  <c r="AN147" i="11"/>
  <c r="AO147" i="11"/>
  <c r="AP147" i="11"/>
  <c r="AQ147" i="11"/>
  <c r="AR147" i="11"/>
  <c r="AS147" i="11"/>
  <c r="AT147" i="11"/>
  <c r="AU147" i="11"/>
  <c r="AV147" i="11"/>
  <c r="AW147" i="11"/>
  <c r="AX147" i="11"/>
  <c r="AY147" i="11"/>
  <c r="AZ147" i="11"/>
  <c r="BA147" i="11"/>
  <c r="BB147" i="11"/>
  <c r="BC147" i="11"/>
  <c r="BD147" i="11"/>
  <c r="BE147" i="11"/>
  <c r="BF147" i="11"/>
  <c r="BG147" i="11"/>
  <c r="BH147" i="11"/>
  <c r="BI147" i="11"/>
  <c r="BJ147" i="11"/>
  <c r="BK147" i="11"/>
  <c r="D147" i="11"/>
  <c r="I274" i="5"/>
  <c r="J274" i="5"/>
  <c r="K274" i="5"/>
  <c r="L274" i="5"/>
  <c r="M274" i="5"/>
  <c r="N274" i="5"/>
  <c r="O274" i="5"/>
  <c r="P274" i="5"/>
  <c r="Q274" i="5"/>
  <c r="R274" i="5"/>
  <c r="S274" i="5"/>
  <c r="T274" i="5"/>
  <c r="U274" i="5"/>
  <c r="V274" i="5"/>
  <c r="W274" i="5"/>
  <c r="X274" i="5"/>
  <c r="Y274" i="5"/>
  <c r="Z274" i="5"/>
  <c r="AA274" i="5"/>
  <c r="AB274" i="5"/>
  <c r="AC274" i="5"/>
  <c r="AD274" i="5"/>
  <c r="AE274" i="5"/>
  <c r="AF274" i="5"/>
  <c r="AG274" i="5"/>
  <c r="AH274" i="5"/>
  <c r="AI274" i="5"/>
  <c r="AJ274" i="5"/>
  <c r="AK274" i="5"/>
  <c r="AL274" i="5"/>
  <c r="AM274" i="5"/>
  <c r="AN274" i="5"/>
  <c r="AO274" i="5"/>
  <c r="AP274" i="5"/>
  <c r="AQ274" i="5"/>
  <c r="AR274" i="5"/>
  <c r="AS274" i="5"/>
  <c r="AT274" i="5"/>
  <c r="AU274" i="5"/>
  <c r="AV274" i="5"/>
  <c r="AW274" i="5"/>
  <c r="AX274" i="5"/>
  <c r="AY274" i="5"/>
  <c r="AZ274" i="5"/>
  <c r="BA274" i="5"/>
  <c r="BB274" i="5"/>
  <c r="BC274" i="5"/>
  <c r="BD274" i="5"/>
  <c r="BE274" i="5"/>
  <c r="BF274" i="5"/>
  <c r="BG274" i="5"/>
  <c r="BH274" i="5"/>
  <c r="BI274" i="5"/>
  <c r="BJ274" i="5"/>
  <c r="BK274" i="5"/>
  <c r="BL274" i="5"/>
  <c r="BM274" i="5"/>
  <c r="BN274" i="5"/>
  <c r="BO274" i="5"/>
  <c r="H274" i="5"/>
  <c r="BM5" i="11"/>
  <c r="BN5" i="11"/>
  <c r="BM6" i="11"/>
  <c r="BN6" i="11"/>
  <c r="BM7" i="11"/>
  <c r="BN7" i="11"/>
  <c r="BM8" i="11"/>
  <c r="BN8" i="11"/>
  <c r="BM9" i="11"/>
  <c r="BN9" i="11"/>
  <c r="BM10" i="11"/>
  <c r="BN10" i="11"/>
  <c r="BM11" i="11"/>
  <c r="BN11" i="11"/>
  <c r="BM12" i="11"/>
  <c r="BN12" i="11"/>
  <c r="BM13" i="11"/>
  <c r="BN13" i="11"/>
  <c r="BM14" i="11"/>
  <c r="BN14" i="11"/>
  <c r="BM15" i="11"/>
  <c r="BN15" i="11"/>
  <c r="BM16" i="11"/>
  <c r="BN16" i="11"/>
  <c r="BM17" i="11"/>
  <c r="BN17" i="11"/>
  <c r="BM18" i="11"/>
  <c r="BN18" i="11"/>
  <c r="BM19" i="11"/>
  <c r="BN19" i="11"/>
  <c r="BM20" i="11"/>
  <c r="BN20" i="11"/>
  <c r="BM21" i="11"/>
  <c r="BN21" i="11"/>
  <c r="BM22" i="11"/>
  <c r="BN22" i="11"/>
  <c r="BM23" i="11"/>
  <c r="BN23" i="11"/>
  <c r="BM24" i="11"/>
  <c r="BN24" i="11"/>
  <c r="BM25" i="11"/>
  <c r="BN25" i="11"/>
  <c r="BM26" i="11"/>
  <c r="BN26" i="11"/>
  <c r="BM27" i="11"/>
  <c r="BN27" i="11"/>
  <c r="BM28" i="11"/>
  <c r="BN28" i="11"/>
  <c r="BM29" i="11"/>
  <c r="BN29" i="11"/>
  <c r="BM30" i="11"/>
  <c r="BN30" i="11"/>
  <c r="BM31" i="11"/>
  <c r="BN31" i="11"/>
  <c r="BM32" i="11"/>
  <c r="BN32" i="11"/>
  <c r="BM33" i="11"/>
  <c r="BN33" i="11"/>
  <c r="BM34" i="11"/>
  <c r="BN34" i="11"/>
  <c r="BM35" i="11"/>
  <c r="BN35" i="11"/>
  <c r="BM36" i="11"/>
  <c r="BN36" i="11"/>
  <c r="BM37" i="11"/>
  <c r="BN37" i="11"/>
  <c r="BM38" i="11"/>
  <c r="BN38" i="11"/>
  <c r="BM39" i="11"/>
  <c r="BN39" i="11"/>
  <c r="BM40" i="11"/>
  <c r="BN40" i="11"/>
  <c r="BM41" i="11"/>
  <c r="BN41" i="11"/>
  <c r="BM42" i="11"/>
  <c r="BN42" i="11"/>
  <c r="BM43" i="11"/>
  <c r="BN43" i="11"/>
  <c r="BM44" i="11"/>
  <c r="BN44" i="11"/>
  <c r="BM45" i="11"/>
  <c r="BN45" i="11"/>
  <c r="BM46" i="11"/>
  <c r="BN46" i="11"/>
  <c r="BM47" i="11"/>
  <c r="BN47" i="11"/>
  <c r="BM48" i="11"/>
  <c r="BN48" i="11"/>
  <c r="BM49" i="11"/>
  <c r="BN49" i="11"/>
  <c r="BM50" i="11"/>
  <c r="BN50" i="11"/>
  <c r="BM51" i="11"/>
  <c r="BN51" i="11"/>
  <c r="BM52" i="11"/>
  <c r="BN52" i="11"/>
  <c r="BM53" i="11"/>
  <c r="BN53" i="11"/>
  <c r="BM54" i="11"/>
  <c r="BN54" i="11"/>
  <c r="BM55" i="11"/>
  <c r="BN55" i="11"/>
  <c r="BM56" i="11"/>
  <c r="BN56" i="11"/>
  <c r="BM57" i="11"/>
  <c r="BN57" i="11"/>
  <c r="BM58" i="11"/>
  <c r="BN58" i="11"/>
  <c r="BM59" i="11"/>
  <c r="BN59" i="11"/>
  <c r="BM60" i="11"/>
  <c r="BN60" i="11"/>
  <c r="BM61" i="11"/>
  <c r="BN61" i="11"/>
  <c r="BM62" i="11"/>
  <c r="BN62" i="11"/>
  <c r="BM63" i="11"/>
  <c r="BN63" i="11"/>
  <c r="BM64" i="11"/>
  <c r="BN64" i="11"/>
  <c r="BM65" i="11"/>
  <c r="BN65" i="11"/>
  <c r="BM66" i="11"/>
  <c r="BN66" i="11"/>
  <c r="BM67" i="11"/>
  <c r="BN67" i="11"/>
  <c r="BM68" i="11"/>
  <c r="BN68" i="11"/>
  <c r="BM69" i="11"/>
  <c r="BN69" i="11"/>
  <c r="BM70" i="11"/>
  <c r="BN70" i="11"/>
  <c r="BM71" i="11"/>
  <c r="BN71" i="11"/>
  <c r="BM72" i="11"/>
  <c r="BN72" i="11"/>
  <c r="BM73" i="11"/>
  <c r="BN73" i="11"/>
  <c r="BM74" i="11"/>
  <c r="BN74" i="11"/>
  <c r="BM75" i="11"/>
  <c r="BN75" i="11"/>
  <c r="BM76" i="11"/>
  <c r="BN76" i="11"/>
  <c r="BM77" i="11"/>
  <c r="BN77" i="11"/>
  <c r="BM78" i="11"/>
  <c r="BN78" i="11"/>
  <c r="BM79" i="11"/>
  <c r="BN79" i="11"/>
  <c r="BM80" i="11"/>
  <c r="BN80" i="11"/>
  <c r="BM81" i="11"/>
  <c r="BN81" i="11"/>
  <c r="BM82" i="11"/>
  <c r="BN82" i="11"/>
  <c r="BM83" i="11"/>
  <c r="BN83" i="11"/>
  <c r="BM84" i="11"/>
  <c r="BN84" i="11"/>
  <c r="BM85" i="11"/>
  <c r="BN85" i="11"/>
  <c r="BM86" i="11"/>
  <c r="BN86" i="11"/>
  <c r="BM87" i="11"/>
  <c r="BN87" i="11"/>
  <c r="BM88" i="11"/>
  <c r="BN88" i="11"/>
  <c r="BM89" i="11"/>
  <c r="BN89" i="11"/>
  <c r="BM90" i="11"/>
  <c r="BN90" i="11"/>
  <c r="BM91" i="11"/>
  <c r="BN91" i="11"/>
  <c r="BM92" i="11"/>
  <c r="BN92" i="11"/>
  <c r="BM93" i="11"/>
  <c r="BN93" i="11"/>
  <c r="BM94" i="11"/>
  <c r="BN94" i="11"/>
  <c r="BM95" i="11"/>
  <c r="BN95" i="11"/>
  <c r="BM96" i="11"/>
  <c r="BN96" i="11"/>
  <c r="BM97" i="11"/>
  <c r="BN97" i="11"/>
  <c r="BM98" i="11"/>
  <c r="BN98" i="11"/>
  <c r="BM99" i="11"/>
  <c r="BN99" i="11"/>
  <c r="BM100" i="11"/>
  <c r="BN100" i="11"/>
  <c r="BM101" i="11"/>
  <c r="BN101" i="11"/>
  <c r="BM102" i="11"/>
  <c r="BN102" i="11"/>
  <c r="BM103" i="11"/>
  <c r="BN103" i="11"/>
  <c r="BM104" i="11"/>
  <c r="BN104" i="11"/>
  <c r="BM105" i="11"/>
  <c r="BN105" i="11"/>
  <c r="BM106" i="11"/>
  <c r="BN106" i="11"/>
  <c r="BM129" i="11"/>
  <c r="BN129" i="11"/>
  <c r="BM126" i="11"/>
  <c r="BN126" i="11"/>
  <c r="BM117" i="11"/>
  <c r="BN117" i="11"/>
  <c r="BM133" i="11"/>
  <c r="BN133" i="11"/>
  <c r="BM138" i="11"/>
  <c r="BN138" i="11"/>
  <c r="BM109" i="11"/>
  <c r="BN109" i="11"/>
  <c r="BM107" i="11"/>
  <c r="BN107" i="11"/>
  <c r="BM130" i="11"/>
  <c r="BN130" i="11"/>
  <c r="BM124" i="11"/>
  <c r="BN124" i="11"/>
  <c r="BM111" i="11"/>
  <c r="BN111" i="11"/>
  <c r="BM123" i="11"/>
  <c r="BN123" i="11"/>
  <c r="BM108" i="11"/>
  <c r="BN108" i="11"/>
  <c r="BM115" i="11"/>
  <c r="BN115" i="11"/>
  <c r="BM120" i="11"/>
  <c r="BN120" i="11"/>
  <c r="BM137" i="11"/>
  <c r="BN137" i="11"/>
  <c r="BM116" i="11"/>
  <c r="BN116" i="11"/>
  <c r="BM114" i="11"/>
  <c r="BN114" i="11"/>
  <c r="BM112" i="11"/>
  <c r="BN112" i="11"/>
  <c r="BM134" i="11"/>
  <c r="BN134" i="11"/>
  <c r="BM127" i="11"/>
  <c r="BN127" i="11"/>
  <c r="BM122" i="11"/>
  <c r="BN122" i="11"/>
  <c r="BM118" i="11"/>
  <c r="BN118" i="11"/>
  <c r="BM131" i="11"/>
  <c r="BN131" i="11"/>
  <c r="BM132" i="11"/>
  <c r="BN132" i="11"/>
  <c r="BM113" i="11"/>
  <c r="BN113" i="11"/>
  <c r="BM121" i="11"/>
  <c r="BN121" i="11"/>
  <c r="BM135" i="11"/>
  <c r="BN135" i="11"/>
  <c r="BM128" i="11"/>
  <c r="BN128" i="11"/>
  <c r="BM140" i="11"/>
  <c r="BN140" i="11"/>
  <c r="BM110" i="11"/>
  <c r="BN110" i="11"/>
  <c r="BM125" i="11"/>
  <c r="BN125" i="11"/>
  <c r="BM119" i="11"/>
  <c r="BN119" i="11"/>
  <c r="BM136" i="11"/>
  <c r="BN136" i="11"/>
  <c r="BM139" i="11"/>
  <c r="BN139" i="11"/>
  <c r="BM142" i="11"/>
  <c r="BN142" i="11"/>
  <c r="BM145" i="11"/>
  <c r="BN145" i="11"/>
  <c r="BM141" i="11"/>
  <c r="BN141" i="11"/>
  <c r="BM144" i="11"/>
  <c r="BN144" i="11"/>
  <c r="BM143" i="11"/>
  <c r="BN143" i="11"/>
  <c r="BN147" i="11"/>
  <c r="BM147" i="11"/>
  <c r="BN4" i="11"/>
  <c r="BM4" i="11"/>
  <c r="BQ8" i="5"/>
  <c r="BR8" i="5"/>
  <c r="BQ34" i="5"/>
  <c r="BR34" i="5"/>
  <c r="BQ103" i="5"/>
  <c r="BR103" i="5"/>
  <c r="BQ122" i="5"/>
  <c r="BR122" i="5"/>
  <c r="BQ106" i="5"/>
  <c r="BR106" i="5"/>
  <c r="BQ105" i="5"/>
  <c r="BR105" i="5"/>
  <c r="BQ46" i="5"/>
  <c r="BR46" i="5"/>
  <c r="BQ38" i="5"/>
  <c r="BR38" i="5"/>
  <c r="BR274" i="5"/>
  <c r="BQ274" i="5"/>
  <c r="BR32" i="5"/>
  <c r="BQ32" i="5"/>
  <c r="BR270" i="5"/>
  <c r="BQ270" i="5"/>
  <c r="BR33" i="5"/>
  <c r="BQ33" i="5"/>
  <c r="BR9" i="5"/>
  <c r="BQ9" i="5"/>
  <c r="BR250" i="5"/>
  <c r="BQ250" i="5"/>
  <c r="BR254" i="5"/>
  <c r="BQ254" i="5"/>
  <c r="BR252" i="5"/>
  <c r="BQ252" i="5"/>
  <c r="BR260" i="5"/>
  <c r="BQ260" i="5"/>
  <c r="BR253" i="5"/>
  <c r="BQ253" i="5"/>
  <c r="BR10" i="5"/>
  <c r="BQ10" i="5"/>
  <c r="BR226" i="5"/>
  <c r="BQ226" i="5"/>
  <c r="BR249" i="5"/>
  <c r="BQ249" i="5"/>
  <c r="BR18" i="5"/>
  <c r="BQ18" i="5"/>
  <c r="BR13" i="5"/>
  <c r="BQ13" i="5"/>
  <c r="BR27" i="5"/>
  <c r="BQ27" i="5"/>
  <c r="BR240" i="5"/>
  <c r="BQ240" i="5"/>
  <c r="BR229" i="5"/>
  <c r="BQ229" i="5"/>
  <c r="BR235" i="5"/>
  <c r="BQ235" i="5"/>
  <c r="BR241" i="5"/>
  <c r="BQ241" i="5"/>
  <c r="BR4" i="5"/>
  <c r="BQ4" i="5"/>
  <c r="BR30" i="5"/>
  <c r="BQ30" i="5"/>
  <c r="BR267" i="5"/>
  <c r="BQ267" i="5"/>
  <c r="BR25" i="5"/>
  <c r="BQ25" i="5"/>
  <c r="BR11" i="5"/>
  <c r="BQ11" i="5"/>
  <c r="BR7" i="5"/>
  <c r="BQ7" i="5"/>
  <c r="BR230" i="5"/>
  <c r="BQ230" i="5"/>
  <c r="BR225" i="5"/>
  <c r="BQ225" i="5"/>
  <c r="BR269" i="5"/>
  <c r="BQ269" i="5"/>
  <c r="BR14" i="5"/>
  <c r="BQ14" i="5"/>
  <c r="BR258" i="5"/>
  <c r="BQ258" i="5"/>
  <c r="BR228" i="5"/>
  <c r="BQ228" i="5"/>
  <c r="BR5" i="5"/>
  <c r="BQ5" i="5"/>
  <c r="BR251" i="5"/>
  <c r="BQ251" i="5"/>
  <c r="BR245" i="5"/>
  <c r="BQ245" i="5"/>
  <c r="BR234" i="5"/>
  <c r="BQ234" i="5"/>
  <c r="BR265" i="5"/>
  <c r="BQ265" i="5"/>
  <c r="BR28" i="5"/>
  <c r="BQ28" i="5"/>
  <c r="BR264" i="5"/>
  <c r="BQ264" i="5"/>
  <c r="BR255" i="5"/>
  <c r="BQ255" i="5"/>
  <c r="BR262" i="5"/>
  <c r="BQ262" i="5"/>
  <c r="BR257" i="5"/>
  <c r="BQ257" i="5"/>
  <c r="BR246" i="5"/>
  <c r="BQ246" i="5"/>
  <c r="BR231" i="5"/>
  <c r="BQ231" i="5"/>
  <c r="BR233" i="5"/>
  <c r="BQ233" i="5"/>
  <c r="BR272" i="5"/>
  <c r="BQ272" i="5"/>
  <c r="BR266" i="5"/>
  <c r="BQ266" i="5"/>
  <c r="BR31" i="5"/>
  <c r="BQ31" i="5"/>
  <c r="BR242" i="5"/>
  <c r="BQ242" i="5"/>
  <c r="BR259" i="5"/>
  <c r="BQ259" i="5"/>
  <c r="BR236" i="5"/>
  <c r="BQ236" i="5"/>
  <c r="BR6" i="5"/>
  <c r="BQ6" i="5"/>
  <c r="BR243" i="5"/>
  <c r="BQ243" i="5"/>
  <c r="BR16" i="5"/>
  <c r="BQ16" i="5"/>
  <c r="BR237" i="5"/>
  <c r="BQ237" i="5"/>
  <c r="BR239" i="5"/>
  <c r="BQ239" i="5"/>
  <c r="BR232" i="5"/>
  <c r="BQ232" i="5"/>
  <c r="BR20" i="5"/>
  <c r="BQ20" i="5"/>
  <c r="BR19" i="5"/>
  <c r="BQ19" i="5"/>
  <c r="BR238" i="5"/>
  <c r="BQ238" i="5"/>
  <c r="BR263" i="5"/>
  <c r="BQ263" i="5"/>
  <c r="BR261" i="5"/>
  <c r="BQ261" i="5"/>
  <c r="BR256" i="5"/>
  <c r="BQ256" i="5"/>
  <c r="BR271" i="5"/>
  <c r="BQ271" i="5"/>
  <c r="BR29" i="5"/>
  <c r="BQ29" i="5"/>
  <c r="BR244" i="5"/>
  <c r="BQ244" i="5"/>
  <c r="BR26" i="5"/>
  <c r="BQ26" i="5"/>
  <c r="BR248" i="5"/>
  <c r="BQ248" i="5"/>
  <c r="BR247" i="5"/>
  <c r="BQ247" i="5"/>
  <c r="BR227" i="5"/>
  <c r="BQ227" i="5"/>
  <c r="BR268" i="5"/>
  <c r="BQ268" i="5"/>
  <c r="BR224" i="5"/>
  <c r="BQ224" i="5"/>
  <c r="BR223" i="5"/>
  <c r="BQ223" i="5"/>
  <c r="BR222" i="5"/>
  <c r="BQ222" i="5"/>
  <c r="BR221" i="5"/>
  <c r="BQ221" i="5"/>
  <c r="BR218" i="5"/>
  <c r="BQ218" i="5"/>
  <c r="BR219" i="5"/>
  <c r="BQ219" i="5"/>
  <c r="BR217" i="5"/>
  <c r="BQ217" i="5"/>
  <c r="BR220" i="5"/>
  <c r="BQ220" i="5"/>
  <c r="BR215" i="5"/>
  <c r="BQ215" i="5"/>
  <c r="BR24" i="5"/>
  <c r="BQ24" i="5"/>
  <c r="BR214" i="5"/>
  <c r="BQ214" i="5"/>
  <c r="BR216" i="5"/>
  <c r="BQ216" i="5"/>
  <c r="BR211" i="5"/>
  <c r="BQ211" i="5"/>
  <c r="BR213" i="5"/>
  <c r="BQ213" i="5"/>
  <c r="BR210" i="5"/>
  <c r="BQ210" i="5"/>
  <c r="BR212" i="5"/>
  <c r="BQ212" i="5"/>
  <c r="BR209" i="5"/>
  <c r="BQ209" i="5"/>
  <c r="BR17" i="5"/>
  <c r="BQ17" i="5"/>
  <c r="BR23" i="5"/>
  <c r="BQ23" i="5"/>
  <c r="BR208" i="5"/>
  <c r="BQ208" i="5"/>
  <c r="BR207" i="5"/>
  <c r="BQ207" i="5"/>
  <c r="BR206" i="5"/>
  <c r="BQ206" i="5"/>
  <c r="BR205" i="5"/>
  <c r="BQ205" i="5"/>
  <c r="BR204" i="5"/>
  <c r="BQ204" i="5"/>
  <c r="BR203" i="5"/>
  <c r="BQ203" i="5"/>
  <c r="BR202" i="5"/>
  <c r="BQ202" i="5"/>
  <c r="BR200" i="5"/>
  <c r="BQ200" i="5"/>
  <c r="BR201" i="5"/>
  <c r="BQ201" i="5"/>
  <c r="BR199" i="5"/>
  <c r="BQ199" i="5"/>
  <c r="BR198" i="5"/>
  <c r="BQ198" i="5"/>
  <c r="BR197" i="5"/>
  <c r="BQ197" i="5"/>
  <c r="BR195" i="5"/>
  <c r="BQ195" i="5"/>
  <c r="BR196" i="5"/>
  <c r="BQ196" i="5"/>
  <c r="BR194" i="5"/>
  <c r="BQ194" i="5"/>
  <c r="BR193" i="5"/>
  <c r="BQ193" i="5"/>
  <c r="BR192" i="5"/>
  <c r="BQ192" i="5"/>
  <c r="BR191" i="5"/>
  <c r="BQ191" i="5"/>
  <c r="BR190" i="5"/>
  <c r="BQ190" i="5"/>
  <c r="BR189" i="5"/>
  <c r="BQ189" i="5"/>
  <c r="BR188" i="5"/>
  <c r="BQ188" i="5"/>
  <c r="BR187" i="5"/>
  <c r="BQ187" i="5"/>
  <c r="BR186" i="5"/>
  <c r="BQ186" i="5"/>
  <c r="BR185" i="5"/>
  <c r="BQ185" i="5"/>
  <c r="BR183" i="5"/>
  <c r="BQ183" i="5"/>
  <c r="BR184" i="5"/>
  <c r="BQ184" i="5"/>
  <c r="BR181" i="5"/>
  <c r="BQ181" i="5"/>
  <c r="BR182" i="5"/>
  <c r="BQ182" i="5"/>
  <c r="BR179" i="5"/>
  <c r="BQ179" i="5"/>
  <c r="BR180" i="5"/>
  <c r="BQ180" i="5"/>
  <c r="BR178" i="5"/>
  <c r="BQ178" i="5"/>
  <c r="BR175" i="5"/>
  <c r="BQ175" i="5"/>
  <c r="BR176" i="5"/>
  <c r="BQ176" i="5"/>
  <c r="BR177" i="5"/>
  <c r="BQ177" i="5"/>
  <c r="BR174" i="5"/>
  <c r="BQ174" i="5"/>
  <c r="BR171" i="5"/>
  <c r="BQ171" i="5"/>
  <c r="BR173" i="5"/>
  <c r="BQ173" i="5"/>
  <c r="BR172" i="5"/>
  <c r="BQ172" i="5"/>
  <c r="BR170" i="5"/>
  <c r="BQ170" i="5"/>
  <c r="BR169" i="5"/>
  <c r="BQ169" i="5"/>
  <c r="BR168" i="5"/>
  <c r="BQ168" i="5"/>
  <c r="BR167" i="5"/>
  <c r="BQ167" i="5"/>
  <c r="BR166" i="5"/>
  <c r="BQ166" i="5"/>
  <c r="BR165" i="5"/>
  <c r="BQ165" i="5"/>
  <c r="BR164" i="5"/>
  <c r="BQ164" i="5"/>
  <c r="BR163" i="5"/>
  <c r="BQ163" i="5"/>
  <c r="BR162" i="5"/>
  <c r="BQ162" i="5"/>
  <c r="BR161" i="5"/>
  <c r="BQ161" i="5"/>
  <c r="BR159" i="5"/>
  <c r="BQ159" i="5"/>
  <c r="BR160" i="5"/>
  <c r="BQ160" i="5"/>
  <c r="BR158" i="5"/>
  <c r="BQ158" i="5"/>
  <c r="BR156" i="5"/>
  <c r="BQ156" i="5"/>
  <c r="BR155" i="5"/>
  <c r="BQ155" i="5"/>
  <c r="BR157" i="5"/>
  <c r="BQ157" i="5"/>
  <c r="BR154" i="5"/>
  <c r="BQ154" i="5"/>
  <c r="BR153" i="5"/>
  <c r="BQ153" i="5"/>
  <c r="BR152" i="5"/>
  <c r="BQ152" i="5"/>
  <c r="BR12" i="5"/>
  <c r="BQ12" i="5"/>
  <c r="BR151" i="5"/>
  <c r="BQ151" i="5"/>
  <c r="BR149" i="5"/>
  <c r="BQ149" i="5"/>
  <c r="BR150" i="5"/>
  <c r="BQ150" i="5"/>
  <c r="BR148" i="5"/>
  <c r="BQ148" i="5"/>
  <c r="BR147" i="5"/>
  <c r="BQ147" i="5"/>
  <c r="BR146" i="5"/>
  <c r="BQ146" i="5"/>
  <c r="BR145" i="5"/>
  <c r="BQ145" i="5"/>
  <c r="BR144" i="5"/>
  <c r="BQ144" i="5"/>
  <c r="BR143" i="5"/>
  <c r="BQ143" i="5"/>
  <c r="BR142" i="5"/>
  <c r="BQ142" i="5"/>
  <c r="BR141" i="5"/>
  <c r="BQ141" i="5"/>
  <c r="BR140" i="5"/>
  <c r="BQ140" i="5"/>
  <c r="BR139" i="5"/>
  <c r="BQ139" i="5"/>
  <c r="BR138" i="5"/>
  <c r="BQ138" i="5"/>
  <c r="BR137" i="5"/>
  <c r="BQ137" i="5"/>
  <c r="BR136" i="5"/>
  <c r="BQ136" i="5"/>
  <c r="BR134" i="5"/>
  <c r="BQ134" i="5"/>
  <c r="BR135" i="5"/>
  <c r="BQ135" i="5"/>
  <c r="BR129" i="5"/>
  <c r="BQ129" i="5"/>
  <c r="BR128" i="5"/>
  <c r="BQ128" i="5"/>
  <c r="BR127" i="5"/>
  <c r="BQ127" i="5"/>
  <c r="BR133" i="5"/>
  <c r="BQ133" i="5"/>
  <c r="BR132" i="5"/>
  <c r="BQ132" i="5"/>
  <c r="BR130" i="5"/>
  <c r="BQ130" i="5"/>
  <c r="BR22" i="5"/>
  <c r="BQ22" i="5"/>
  <c r="BR131" i="5"/>
  <c r="BQ131" i="5"/>
  <c r="BR126" i="5"/>
  <c r="BQ126" i="5"/>
  <c r="BR120" i="5"/>
  <c r="BQ120" i="5"/>
  <c r="BR119" i="5"/>
  <c r="BQ119" i="5"/>
  <c r="BR118" i="5"/>
  <c r="BQ118" i="5"/>
  <c r="BR125" i="5"/>
  <c r="BQ125" i="5"/>
  <c r="BR124" i="5"/>
  <c r="BQ124" i="5"/>
  <c r="BR123" i="5"/>
  <c r="BQ123" i="5"/>
  <c r="BR121" i="5"/>
  <c r="BQ121" i="5"/>
  <c r="BR116" i="5"/>
  <c r="BQ116" i="5"/>
  <c r="BR117" i="5"/>
  <c r="BQ117" i="5"/>
  <c r="BR21" i="5"/>
  <c r="BQ21" i="5"/>
  <c r="BR115" i="5"/>
  <c r="BQ115" i="5"/>
  <c r="BR114" i="5"/>
  <c r="BQ114" i="5"/>
  <c r="BR112" i="5"/>
  <c r="BQ112" i="5"/>
  <c r="BR113" i="5"/>
  <c r="BQ113" i="5"/>
  <c r="BR111" i="5"/>
  <c r="BQ111" i="5"/>
  <c r="BR110" i="5"/>
  <c r="BQ110" i="5"/>
  <c r="BR109" i="5"/>
  <c r="BQ109" i="5"/>
  <c r="BR108" i="5"/>
  <c r="BQ108" i="5"/>
  <c r="BR107" i="5"/>
  <c r="BQ107" i="5"/>
  <c r="BR104" i="5"/>
  <c r="BQ104" i="5"/>
  <c r="BR102" i="5"/>
  <c r="BQ102" i="5"/>
  <c r="BR101" i="5"/>
  <c r="BQ101" i="5"/>
  <c r="BR100" i="5"/>
  <c r="BQ100" i="5"/>
  <c r="BR99" i="5"/>
  <c r="BQ99" i="5"/>
  <c r="BR98" i="5"/>
  <c r="BQ98" i="5"/>
  <c r="BR97" i="5"/>
  <c r="BQ97" i="5"/>
  <c r="BR96" i="5"/>
  <c r="BQ96" i="5"/>
  <c r="BR95" i="5"/>
  <c r="BQ95" i="5"/>
  <c r="BR94" i="5"/>
  <c r="BQ94" i="5"/>
  <c r="BR93" i="5"/>
  <c r="BQ93" i="5"/>
  <c r="BR92" i="5"/>
  <c r="BQ92" i="5"/>
  <c r="BR89" i="5"/>
  <c r="BQ89" i="5"/>
  <c r="BR90" i="5"/>
  <c r="BQ90" i="5"/>
  <c r="BR88" i="5"/>
  <c r="BQ88" i="5"/>
  <c r="BR91" i="5"/>
  <c r="BQ91" i="5"/>
  <c r="BR87" i="5"/>
  <c r="BQ87" i="5"/>
  <c r="BR86" i="5"/>
  <c r="BQ86" i="5"/>
  <c r="BR85" i="5"/>
  <c r="BQ85" i="5"/>
  <c r="BR84" i="5"/>
  <c r="BQ84" i="5"/>
  <c r="BR83" i="5"/>
  <c r="BQ83" i="5"/>
  <c r="BR82" i="5"/>
  <c r="BQ82" i="5"/>
  <c r="BR81" i="5"/>
  <c r="BQ81" i="5"/>
  <c r="BR80" i="5"/>
  <c r="BQ80" i="5"/>
  <c r="BR79" i="5"/>
  <c r="BQ79" i="5"/>
  <c r="BR78" i="5"/>
  <c r="BQ78" i="5"/>
  <c r="BR77" i="5"/>
  <c r="BQ77" i="5"/>
  <c r="BR74" i="5"/>
  <c r="BQ74" i="5"/>
  <c r="BR75" i="5"/>
  <c r="BQ75" i="5"/>
  <c r="BR76" i="5"/>
  <c r="BQ76" i="5"/>
  <c r="BR72" i="5"/>
  <c r="BQ72" i="5"/>
  <c r="BR73" i="5"/>
  <c r="BQ73" i="5"/>
  <c r="BR71" i="5"/>
  <c r="BQ71" i="5"/>
  <c r="BR70" i="5"/>
  <c r="BQ70" i="5"/>
  <c r="BR69" i="5"/>
  <c r="BQ69" i="5"/>
  <c r="BR68" i="5"/>
  <c r="BQ68" i="5"/>
  <c r="BR67" i="5"/>
  <c r="BQ67" i="5"/>
  <c r="BR66" i="5"/>
  <c r="BQ66" i="5"/>
  <c r="BR65" i="5"/>
  <c r="BQ65" i="5"/>
  <c r="BR63" i="5"/>
  <c r="BQ63" i="5"/>
  <c r="BR64" i="5"/>
  <c r="BQ64" i="5"/>
  <c r="BR62" i="5"/>
  <c r="BQ62" i="5"/>
  <c r="BR61" i="5"/>
  <c r="BQ61" i="5"/>
  <c r="BR60" i="5"/>
  <c r="BQ60" i="5"/>
  <c r="BR59" i="5"/>
  <c r="BQ59" i="5"/>
  <c r="BR15" i="5"/>
  <c r="BQ15" i="5"/>
  <c r="BR58" i="5"/>
  <c r="BQ58" i="5"/>
  <c r="BR57" i="5"/>
  <c r="BQ57" i="5"/>
  <c r="BR56" i="5"/>
  <c r="BQ56" i="5"/>
  <c r="BR55" i="5"/>
  <c r="BQ55" i="5"/>
  <c r="BR53" i="5"/>
  <c r="BQ53" i="5"/>
  <c r="BR54" i="5"/>
  <c r="BQ54" i="5"/>
  <c r="BR52" i="5"/>
  <c r="BQ52" i="5"/>
  <c r="BR51" i="5"/>
  <c r="BQ51" i="5"/>
  <c r="BR50" i="5"/>
  <c r="BQ50" i="5"/>
  <c r="BR49" i="5"/>
  <c r="BQ49" i="5"/>
  <c r="BR48" i="5"/>
  <c r="BQ48" i="5"/>
  <c r="BR47" i="5"/>
  <c r="BQ47" i="5"/>
  <c r="BR45" i="5"/>
  <c r="BQ45" i="5"/>
  <c r="BR44" i="5"/>
  <c r="BQ44" i="5"/>
  <c r="BR43" i="5"/>
  <c r="BQ43" i="5"/>
  <c r="BR42" i="5"/>
  <c r="BQ42" i="5"/>
  <c r="BR40" i="5"/>
  <c r="BQ40" i="5"/>
  <c r="BR39" i="5"/>
  <c r="BQ39" i="5"/>
  <c r="BR41" i="5"/>
  <c r="BQ41" i="5"/>
  <c r="BR37" i="5"/>
  <c r="BQ37" i="5"/>
  <c r="BR36" i="5"/>
  <c r="BQ36" i="5"/>
  <c r="BR35" i="5"/>
  <c r="BQ35" i="5"/>
  <c r="V85" i="15" l="1"/>
  <c r="BA99" i="15"/>
  <c r="V96" i="13"/>
  <c r="V93" i="13"/>
  <c r="V90" i="13"/>
  <c r="V87" i="13"/>
  <c r="V84" i="13"/>
  <c r="V81" i="13"/>
  <c r="V78" i="13"/>
  <c r="V75" i="13"/>
  <c r="V72" i="13"/>
  <c r="W96" i="13"/>
  <c r="W93" i="13"/>
  <c r="W90" i="13"/>
  <c r="W87" i="13"/>
  <c r="W84" i="13"/>
  <c r="W81" i="13"/>
  <c r="W78" i="13"/>
  <c r="W75" i="13"/>
  <c r="W72" i="13"/>
  <c r="U200" i="16"/>
  <c r="T200" i="16"/>
  <c r="W39" i="17"/>
  <c r="U39" i="17"/>
  <c r="V39" i="17"/>
  <c r="T39" i="17"/>
  <c r="W12" i="17"/>
  <c r="U12" i="17"/>
  <c r="V12" i="17"/>
  <c r="T12" i="17"/>
  <c r="W9" i="17"/>
  <c r="U9" i="17"/>
  <c r="V9" i="17"/>
  <c r="T9" i="17"/>
  <c r="V111" i="20"/>
  <c r="T111" i="20"/>
  <c r="W111" i="20"/>
  <c r="U111" i="20"/>
  <c r="V114" i="20"/>
  <c r="T114" i="20"/>
  <c r="W114" i="20"/>
  <c r="U114" i="20"/>
  <c r="BB135" i="20"/>
  <c r="W99" i="21"/>
  <c r="W96" i="21"/>
  <c r="W93" i="21"/>
  <c r="W90" i="21"/>
  <c r="W87" i="21"/>
  <c r="W84" i="21"/>
  <c r="W81" i="21"/>
  <c r="W75" i="21"/>
  <c r="W72" i="21"/>
  <c r="W69" i="21"/>
  <c r="W66" i="21"/>
  <c r="V99" i="21"/>
  <c r="V96" i="21"/>
  <c r="V93" i="21"/>
  <c r="V90" i="21"/>
  <c r="V87" i="21"/>
  <c r="V84" i="21"/>
  <c r="V81" i="21"/>
  <c r="V75" i="21"/>
  <c r="V72" i="21"/>
  <c r="V69" i="21"/>
  <c r="V66" i="21"/>
  <c r="G104" i="21"/>
  <c r="I104" i="21"/>
  <c r="K104" i="21"/>
  <c r="M104" i="21"/>
  <c r="O104" i="21"/>
  <c r="Q104" i="21"/>
  <c r="S104" i="21"/>
  <c r="U104" i="21"/>
  <c r="Y104" i="21"/>
  <c r="AA104" i="21"/>
  <c r="AC104" i="21"/>
  <c r="AE104" i="21"/>
  <c r="AG104" i="21"/>
  <c r="AI104" i="21"/>
  <c r="AK104" i="21"/>
  <c r="AM104" i="21"/>
  <c r="AO104" i="21"/>
  <c r="AQ104" i="21"/>
  <c r="AS104" i="21"/>
  <c r="AU104" i="21"/>
  <c r="AW104" i="21"/>
  <c r="AY104" i="21"/>
  <c r="E104" i="21"/>
  <c r="F104" i="21"/>
  <c r="H104" i="21"/>
  <c r="J104" i="21"/>
  <c r="L104" i="21"/>
  <c r="N104" i="21"/>
  <c r="P104" i="21"/>
  <c r="R104" i="21"/>
  <c r="T104" i="21"/>
  <c r="X104" i="21"/>
  <c r="Z104" i="21"/>
  <c r="AB104" i="21"/>
  <c r="AD104" i="21"/>
  <c r="AF104" i="21"/>
  <c r="AH104" i="21"/>
  <c r="AJ104" i="21"/>
  <c r="AL104" i="21"/>
  <c r="AN104" i="21"/>
  <c r="AP104" i="21"/>
  <c r="AR104" i="21"/>
  <c r="AT104" i="21"/>
  <c r="AV104" i="21"/>
  <c r="AX104" i="21"/>
  <c r="D104" i="21"/>
  <c r="AR149" i="18"/>
  <c r="AP149" i="18"/>
  <c r="AN149" i="18"/>
  <c r="AL149" i="18"/>
  <c r="AJ149" i="18"/>
  <c r="AH149" i="18"/>
  <c r="AF149" i="18"/>
  <c r="AD149" i="18"/>
  <c r="AB149" i="18"/>
  <c r="Z149" i="18"/>
  <c r="X149" i="18"/>
  <c r="V149" i="18"/>
  <c r="T149" i="18"/>
  <c r="R149" i="18"/>
  <c r="P149" i="18"/>
  <c r="N149" i="18"/>
  <c r="L149" i="18"/>
  <c r="J149" i="18"/>
  <c r="H149" i="18"/>
  <c r="F149" i="18"/>
  <c r="D149" i="18"/>
  <c r="AS149" i="18"/>
  <c r="AQ149" i="18"/>
  <c r="AO149" i="18"/>
  <c r="AM149" i="18"/>
  <c r="AK149" i="18"/>
  <c r="AI149" i="18"/>
  <c r="AG149" i="18"/>
  <c r="AE149" i="18"/>
  <c r="AC149" i="18"/>
  <c r="AA149" i="18"/>
  <c r="Y149" i="18"/>
  <c r="W149" i="18"/>
  <c r="U149" i="18"/>
  <c r="S149" i="18"/>
  <c r="Q149" i="18"/>
  <c r="O149" i="18"/>
  <c r="M149" i="18"/>
  <c r="K149" i="18"/>
  <c r="I149" i="18"/>
  <c r="G149" i="18"/>
  <c r="E149" i="18"/>
  <c r="AR152" i="18"/>
  <c r="AP152" i="18"/>
  <c r="AN152" i="18"/>
  <c r="AL152" i="18"/>
  <c r="AJ152" i="18"/>
  <c r="AH152" i="18"/>
  <c r="AF152" i="18"/>
  <c r="AD152" i="18"/>
  <c r="AB152" i="18"/>
  <c r="Z152" i="18"/>
  <c r="X152" i="18"/>
  <c r="V152" i="18"/>
  <c r="T152" i="18"/>
  <c r="R152" i="18"/>
  <c r="P152" i="18"/>
  <c r="N152" i="18"/>
  <c r="L152" i="18"/>
  <c r="J152" i="18"/>
  <c r="H152" i="18"/>
  <c r="F152" i="18"/>
  <c r="D152" i="18"/>
  <c r="AS152" i="18"/>
  <c r="AQ152" i="18"/>
  <c r="AO152" i="18"/>
  <c r="AM152" i="18"/>
  <c r="AK152" i="18"/>
  <c r="AI152" i="18"/>
  <c r="AG152" i="18"/>
  <c r="AE152" i="18"/>
  <c r="AC152" i="18"/>
  <c r="AA152" i="18"/>
  <c r="Y152" i="18"/>
  <c r="W152" i="18"/>
  <c r="U152" i="18"/>
  <c r="S152" i="18"/>
  <c r="Q152" i="18"/>
  <c r="O152" i="18"/>
  <c r="M152" i="18"/>
  <c r="K152" i="18"/>
  <c r="I152" i="18"/>
  <c r="G152" i="18"/>
  <c r="E152" i="18"/>
  <c r="AR155" i="18"/>
  <c r="AP155" i="18"/>
  <c r="AN155" i="18"/>
  <c r="AL155" i="18"/>
  <c r="AJ155" i="18"/>
  <c r="AH155" i="18"/>
  <c r="AF155" i="18"/>
  <c r="AD155" i="18"/>
  <c r="AB155" i="18"/>
  <c r="Z155" i="18"/>
  <c r="X155" i="18"/>
  <c r="V155" i="18"/>
  <c r="T155" i="18"/>
  <c r="R155" i="18"/>
  <c r="P155" i="18"/>
  <c r="N155" i="18"/>
  <c r="L155" i="18"/>
  <c r="J155" i="18"/>
  <c r="H155" i="18"/>
  <c r="F155" i="18"/>
  <c r="D155" i="18"/>
  <c r="AS155" i="18"/>
  <c r="AQ155" i="18"/>
  <c r="AO155" i="18"/>
  <c r="AM155" i="18"/>
  <c r="AK155" i="18"/>
  <c r="AI155" i="18"/>
  <c r="AG155" i="18"/>
  <c r="AE155" i="18"/>
  <c r="AC155" i="18"/>
  <c r="AA155" i="18"/>
  <c r="Y155" i="18"/>
  <c r="W155" i="18"/>
  <c r="U155" i="18"/>
  <c r="S155" i="18"/>
  <c r="Q155" i="18"/>
  <c r="O155" i="18"/>
  <c r="M155" i="18"/>
  <c r="K155" i="18"/>
  <c r="I155" i="18"/>
  <c r="G155" i="18"/>
  <c r="E155" i="18"/>
  <c r="AR158" i="18"/>
  <c r="AP158" i="18"/>
  <c r="AN158" i="18"/>
  <c r="AL158" i="18"/>
  <c r="AJ158" i="18"/>
  <c r="AH158" i="18"/>
  <c r="AF158" i="18"/>
  <c r="AD158" i="18"/>
  <c r="AB158" i="18"/>
  <c r="Z158" i="18"/>
  <c r="X158" i="18"/>
  <c r="V158" i="18"/>
  <c r="T158" i="18"/>
  <c r="R158" i="18"/>
  <c r="P158" i="18"/>
  <c r="N158" i="18"/>
  <c r="L158" i="18"/>
  <c r="J158" i="18"/>
  <c r="H158" i="18"/>
  <c r="F158" i="18"/>
  <c r="D158" i="18"/>
  <c r="AS158" i="18"/>
  <c r="AQ158" i="18"/>
  <c r="AO158" i="18"/>
  <c r="AM158" i="18"/>
  <c r="AK158" i="18"/>
  <c r="AI158" i="18"/>
  <c r="AG158" i="18"/>
  <c r="AE158" i="18"/>
  <c r="AC158" i="18"/>
  <c r="AA158" i="18"/>
  <c r="Y158" i="18"/>
  <c r="W158" i="18"/>
  <c r="U158" i="18"/>
  <c r="S158" i="18"/>
  <c r="Q158" i="18"/>
  <c r="O158" i="18"/>
  <c r="M158" i="18"/>
  <c r="K158" i="18"/>
  <c r="I158" i="18"/>
  <c r="G158" i="18"/>
  <c r="E158" i="18"/>
  <c r="AR161" i="18"/>
  <c r="AP161" i="18"/>
  <c r="AN161" i="18"/>
  <c r="AL161" i="18"/>
  <c r="AJ161" i="18"/>
  <c r="AH161" i="18"/>
  <c r="AF161" i="18"/>
  <c r="AD161" i="18"/>
  <c r="AB161" i="18"/>
  <c r="Z161" i="18"/>
  <c r="X161" i="18"/>
  <c r="V161" i="18"/>
  <c r="T161" i="18"/>
  <c r="R161" i="18"/>
  <c r="P161" i="18"/>
  <c r="N161" i="18"/>
  <c r="L161" i="18"/>
  <c r="J161" i="18"/>
  <c r="H161" i="18"/>
  <c r="F161" i="18"/>
  <c r="D161" i="18"/>
  <c r="AS161" i="18"/>
  <c r="AQ161" i="18"/>
  <c r="AO161" i="18"/>
  <c r="AM161" i="18"/>
  <c r="AK161" i="18"/>
  <c r="AI161" i="18"/>
  <c r="AG161" i="18"/>
  <c r="AE161" i="18"/>
  <c r="AC161" i="18"/>
  <c r="AA161" i="18"/>
  <c r="Y161" i="18"/>
  <c r="W161" i="18"/>
  <c r="U161" i="18"/>
  <c r="S161" i="18"/>
  <c r="Q161" i="18"/>
  <c r="O161" i="18"/>
  <c r="M161" i="18"/>
  <c r="K161" i="18"/>
  <c r="I161" i="18"/>
  <c r="G161" i="18"/>
  <c r="E161" i="18"/>
  <c r="AR164" i="18"/>
  <c r="AP164" i="18"/>
  <c r="AN164" i="18"/>
  <c r="AL164" i="18"/>
  <c r="AJ164" i="18"/>
  <c r="AH164" i="18"/>
  <c r="AF164" i="18"/>
  <c r="AD164" i="18"/>
  <c r="AB164" i="18"/>
  <c r="Z164" i="18"/>
  <c r="X164" i="18"/>
  <c r="V164" i="18"/>
  <c r="T164" i="18"/>
  <c r="R164" i="18"/>
  <c r="P164" i="18"/>
  <c r="N164" i="18"/>
  <c r="L164" i="18"/>
  <c r="J164" i="18"/>
  <c r="H164" i="18"/>
  <c r="F164" i="18"/>
  <c r="D164" i="18"/>
  <c r="AS164" i="18"/>
  <c r="AQ164" i="18"/>
  <c r="AO164" i="18"/>
  <c r="AM164" i="18"/>
  <c r="AK164" i="18"/>
  <c r="AI164" i="18"/>
  <c r="AG164" i="18"/>
  <c r="AE164" i="18"/>
  <c r="AC164" i="18"/>
  <c r="AA164" i="18"/>
  <c r="Y164" i="18"/>
  <c r="W164" i="18"/>
  <c r="U164" i="18"/>
  <c r="S164" i="18"/>
  <c r="Q164" i="18"/>
  <c r="O164" i="18"/>
  <c r="M164" i="18"/>
  <c r="K164" i="18"/>
  <c r="I164" i="18"/>
  <c r="G164" i="18"/>
  <c r="E164" i="18"/>
  <c r="AR167" i="18"/>
  <c r="AP167" i="18"/>
  <c r="AN167" i="18"/>
  <c r="AL167" i="18"/>
  <c r="AJ167" i="18"/>
  <c r="AH167" i="18"/>
  <c r="AF167" i="18"/>
  <c r="AD167" i="18"/>
  <c r="AB167" i="18"/>
  <c r="Z167" i="18"/>
  <c r="X167" i="18"/>
  <c r="V167" i="18"/>
  <c r="T167" i="18"/>
  <c r="R167" i="18"/>
  <c r="P167" i="18"/>
  <c r="N167" i="18"/>
  <c r="L167" i="18"/>
  <c r="J167" i="18"/>
  <c r="H167" i="18"/>
  <c r="F167" i="18"/>
  <c r="D167" i="18"/>
  <c r="AS167" i="18"/>
  <c r="AQ167" i="18"/>
  <c r="AO167" i="18"/>
  <c r="AM167" i="18"/>
  <c r="AK167" i="18"/>
  <c r="AI167" i="18"/>
  <c r="AG167" i="18"/>
  <c r="AE167" i="18"/>
  <c r="AC167" i="18"/>
  <c r="AA167" i="18"/>
  <c r="Y167" i="18"/>
  <c r="W167" i="18"/>
  <c r="U167" i="18"/>
  <c r="S167" i="18"/>
  <c r="Q167" i="18"/>
  <c r="O167" i="18"/>
  <c r="M167" i="18"/>
  <c r="K167" i="18"/>
  <c r="I167" i="18"/>
  <c r="G167" i="18"/>
  <c r="E167" i="18"/>
  <c r="AR170" i="18"/>
  <c r="AP170" i="18"/>
  <c r="AN170" i="18"/>
  <c r="AL170" i="18"/>
  <c r="AJ170" i="18"/>
  <c r="AH170" i="18"/>
  <c r="AF170" i="18"/>
  <c r="AD170" i="18"/>
  <c r="AB170" i="18"/>
  <c r="Z170" i="18"/>
  <c r="X170" i="18"/>
  <c r="V170" i="18"/>
  <c r="T170" i="18"/>
  <c r="R170" i="18"/>
  <c r="P170" i="18"/>
  <c r="N170" i="18"/>
  <c r="L170" i="18"/>
  <c r="J170" i="18"/>
  <c r="H170" i="18"/>
  <c r="F170" i="18"/>
  <c r="D170" i="18"/>
  <c r="AS170" i="18"/>
  <c r="AQ170" i="18"/>
  <c r="AO170" i="18"/>
  <c r="AM170" i="18"/>
  <c r="AK170" i="18"/>
  <c r="AI170" i="18"/>
  <c r="AG170" i="18"/>
  <c r="AE170" i="18"/>
  <c r="AC170" i="18"/>
  <c r="AA170" i="18"/>
  <c r="Y170" i="18"/>
  <c r="W170" i="18"/>
  <c r="U170" i="18"/>
  <c r="S170" i="18"/>
  <c r="Q170" i="18"/>
  <c r="O170" i="18"/>
  <c r="M170" i="18"/>
  <c r="K170" i="18"/>
  <c r="I170" i="18"/>
  <c r="G170" i="18"/>
  <c r="E170" i="18"/>
  <c r="AR173" i="18"/>
  <c r="AP173" i="18"/>
  <c r="AN173" i="18"/>
  <c r="AL173" i="18"/>
  <c r="AJ173" i="18"/>
  <c r="AH173" i="18"/>
  <c r="AF173" i="18"/>
  <c r="AD173" i="18"/>
  <c r="AB173" i="18"/>
  <c r="Z173" i="18"/>
  <c r="X173" i="18"/>
  <c r="V173" i="18"/>
  <c r="T173" i="18"/>
  <c r="R173" i="18"/>
  <c r="P173" i="18"/>
  <c r="N173" i="18"/>
  <c r="L173" i="18"/>
  <c r="J173" i="18"/>
  <c r="H173" i="18"/>
  <c r="F173" i="18"/>
  <c r="D173" i="18"/>
  <c r="AS173" i="18"/>
  <c r="AQ173" i="18"/>
  <c r="AO173" i="18"/>
  <c r="AM173" i="18"/>
  <c r="AK173" i="18"/>
  <c r="AI173" i="18"/>
  <c r="AG173" i="18"/>
  <c r="AE173" i="18"/>
  <c r="AC173" i="18"/>
  <c r="AA173" i="18"/>
  <c r="Y173" i="18"/>
  <c r="W173" i="18"/>
  <c r="U173" i="18"/>
  <c r="S173" i="18"/>
  <c r="Q173" i="18"/>
  <c r="O173" i="18"/>
  <c r="M173" i="18"/>
  <c r="K173" i="18"/>
  <c r="I173" i="18"/>
  <c r="G173" i="18"/>
  <c r="E173" i="18"/>
  <c r="AR176" i="18"/>
  <c r="AP176" i="18"/>
  <c r="AN176" i="18"/>
  <c r="AL176" i="18"/>
  <c r="AJ176" i="18"/>
  <c r="AH176" i="18"/>
  <c r="AF176" i="18"/>
  <c r="AD176" i="18"/>
  <c r="AB176" i="18"/>
  <c r="Z176" i="18"/>
  <c r="X176" i="18"/>
  <c r="V176" i="18"/>
  <c r="T176" i="18"/>
  <c r="R176" i="18"/>
  <c r="P176" i="18"/>
  <c r="N176" i="18"/>
  <c r="L176" i="18"/>
  <c r="J176" i="18"/>
  <c r="H176" i="18"/>
  <c r="F176" i="18"/>
  <c r="D176" i="18"/>
  <c r="AS176" i="18"/>
  <c r="AQ176" i="18"/>
  <c r="AO176" i="18"/>
  <c r="AM176" i="18"/>
  <c r="AK176" i="18"/>
  <c r="AI176" i="18"/>
  <c r="AG176" i="18"/>
  <c r="AE176" i="18"/>
  <c r="AC176" i="18"/>
  <c r="AA176" i="18"/>
  <c r="Y176" i="18"/>
  <c r="W176" i="18"/>
  <c r="U176" i="18"/>
  <c r="S176" i="18"/>
  <c r="Q176" i="18"/>
  <c r="O176" i="18"/>
  <c r="M176" i="18"/>
  <c r="K176" i="18"/>
  <c r="I176" i="18"/>
  <c r="G176" i="18"/>
  <c r="E176" i="18"/>
  <c r="AR179" i="18"/>
  <c r="AP179" i="18"/>
  <c r="AN179" i="18"/>
  <c r="AL179" i="18"/>
  <c r="AJ179" i="18"/>
  <c r="AH179" i="18"/>
  <c r="AF179" i="18"/>
  <c r="AD179" i="18"/>
  <c r="AB179" i="18"/>
  <c r="Z179" i="18"/>
  <c r="X179" i="18"/>
  <c r="V179" i="18"/>
  <c r="T179" i="18"/>
  <c r="R179" i="18"/>
  <c r="P179" i="18"/>
  <c r="N179" i="18"/>
  <c r="L179" i="18"/>
  <c r="J179" i="18"/>
  <c r="H179" i="18"/>
  <c r="F179" i="18"/>
  <c r="D179" i="18"/>
  <c r="AS179" i="18"/>
  <c r="AQ179" i="18"/>
  <c r="AO179" i="18"/>
  <c r="AM179" i="18"/>
  <c r="AK179" i="18"/>
  <c r="AI179" i="18"/>
  <c r="AG179" i="18"/>
  <c r="AE179" i="18"/>
  <c r="AC179" i="18"/>
  <c r="AA179" i="18"/>
  <c r="Y179" i="18"/>
  <c r="W179" i="18"/>
  <c r="U179" i="18"/>
  <c r="S179" i="18"/>
  <c r="Q179" i="18"/>
  <c r="O179" i="18"/>
  <c r="M179" i="18"/>
  <c r="K179" i="18"/>
  <c r="I179" i="18"/>
  <c r="G179" i="18"/>
  <c r="E179" i="18"/>
  <c r="AR182" i="18"/>
  <c r="AP182" i="18"/>
  <c r="AN182" i="18"/>
  <c r="AL182" i="18"/>
  <c r="AJ182" i="18"/>
  <c r="AH182" i="18"/>
  <c r="AF182" i="18"/>
  <c r="AD182" i="18"/>
  <c r="AB182" i="18"/>
  <c r="Z182" i="18"/>
  <c r="X182" i="18"/>
  <c r="V182" i="18"/>
  <c r="T182" i="18"/>
  <c r="R182" i="18"/>
  <c r="P182" i="18"/>
  <c r="N182" i="18"/>
  <c r="L182" i="18"/>
  <c r="J182" i="18"/>
  <c r="H182" i="18"/>
  <c r="F182" i="18"/>
  <c r="D182" i="18"/>
  <c r="AS182" i="18"/>
  <c r="AQ182" i="18"/>
  <c r="AO182" i="18"/>
  <c r="AM182" i="18"/>
  <c r="AK182" i="18"/>
  <c r="AI182" i="18"/>
  <c r="AG182" i="18"/>
  <c r="AE182" i="18"/>
  <c r="AC182" i="18"/>
  <c r="AA182" i="18"/>
  <c r="Y182" i="18"/>
  <c r="W182" i="18"/>
  <c r="U182" i="18"/>
  <c r="S182" i="18"/>
  <c r="Q182" i="18"/>
  <c r="O182" i="18"/>
  <c r="M182" i="18"/>
  <c r="K182" i="18"/>
  <c r="I182" i="18"/>
  <c r="G182" i="18"/>
  <c r="E182" i="18"/>
  <c r="AR185" i="18"/>
  <c r="AP185" i="18"/>
  <c r="AN185" i="18"/>
  <c r="AL185" i="18"/>
  <c r="AJ185" i="18"/>
  <c r="AH185" i="18"/>
  <c r="AF185" i="18"/>
  <c r="AD185" i="18"/>
  <c r="AB185" i="18"/>
  <c r="Z185" i="18"/>
  <c r="X185" i="18"/>
  <c r="V185" i="18"/>
  <c r="T185" i="18"/>
  <c r="R185" i="18"/>
  <c r="P185" i="18"/>
  <c r="N185" i="18"/>
  <c r="L185" i="18"/>
  <c r="J185" i="18"/>
  <c r="H185" i="18"/>
  <c r="F185" i="18"/>
  <c r="D185" i="18"/>
  <c r="AS185" i="18"/>
  <c r="AQ185" i="18"/>
  <c r="AO185" i="18"/>
  <c r="AM185" i="18"/>
  <c r="AK185" i="18"/>
  <c r="AI185" i="18"/>
  <c r="AG185" i="18"/>
  <c r="AE185" i="18"/>
  <c r="AC185" i="18"/>
  <c r="AA185" i="18"/>
  <c r="Y185" i="18"/>
  <c r="W185" i="18"/>
  <c r="U185" i="18"/>
  <c r="S185" i="18"/>
  <c r="Q185" i="18"/>
  <c r="O185" i="18"/>
  <c r="M185" i="18"/>
  <c r="K185" i="18"/>
  <c r="I185" i="18"/>
  <c r="G185" i="18"/>
  <c r="E185" i="18"/>
  <c r="AR191" i="18"/>
  <c r="AP191" i="18"/>
  <c r="AN191" i="18"/>
  <c r="AL191" i="18"/>
  <c r="AJ191" i="18"/>
  <c r="AH191" i="18"/>
  <c r="AF191" i="18"/>
  <c r="AD191" i="18"/>
  <c r="AB191" i="18"/>
  <c r="Z191" i="18"/>
  <c r="X191" i="18"/>
  <c r="V191" i="18"/>
  <c r="T191" i="18"/>
  <c r="R191" i="18"/>
  <c r="P191" i="18"/>
  <c r="N191" i="18"/>
  <c r="L191" i="18"/>
  <c r="J191" i="18"/>
  <c r="H191" i="18"/>
  <c r="F191" i="18"/>
  <c r="D191" i="18"/>
  <c r="AS191" i="18"/>
  <c r="AQ191" i="18"/>
  <c r="AO191" i="18"/>
  <c r="AM191" i="18"/>
  <c r="AK191" i="18"/>
  <c r="AI191" i="18"/>
  <c r="AG191" i="18"/>
  <c r="AE191" i="18"/>
  <c r="AC191" i="18"/>
  <c r="AA191" i="18"/>
  <c r="Y191" i="18"/>
  <c r="W191" i="18"/>
  <c r="U191" i="18"/>
  <c r="S191" i="18"/>
  <c r="Q191" i="18"/>
  <c r="O191" i="18"/>
  <c r="M191" i="18"/>
  <c r="K191" i="18"/>
  <c r="I191" i="18"/>
  <c r="G191" i="18"/>
  <c r="E191" i="18"/>
  <c r="AR194" i="18"/>
  <c r="AP194" i="18"/>
  <c r="AN194" i="18"/>
  <c r="AL194" i="18"/>
  <c r="AJ194" i="18"/>
  <c r="AH194" i="18"/>
  <c r="AF194" i="18"/>
  <c r="AD194" i="18"/>
  <c r="AB194" i="18"/>
  <c r="Z194" i="18"/>
  <c r="X194" i="18"/>
  <c r="V194" i="18"/>
  <c r="T194" i="18"/>
  <c r="R194" i="18"/>
  <c r="P194" i="18"/>
  <c r="N194" i="18"/>
  <c r="L194" i="18"/>
  <c r="J194" i="18"/>
  <c r="H194" i="18"/>
  <c r="F194" i="18"/>
  <c r="D194" i="18"/>
  <c r="AS194" i="18"/>
  <c r="AQ194" i="18"/>
  <c r="AO194" i="18"/>
  <c r="AM194" i="18"/>
  <c r="AK194" i="18"/>
  <c r="AI194" i="18"/>
  <c r="AG194" i="18"/>
  <c r="AE194" i="18"/>
  <c r="AC194" i="18"/>
  <c r="AA194" i="18"/>
  <c r="Y194" i="18"/>
  <c r="W194" i="18"/>
  <c r="U194" i="18"/>
  <c r="S194" i="18"/>
  <c r="Q194" i="18"/>
  <c r="O194" i="18"/>
  <c r="M194" i="18"/>
  <c r="K194" i="18"/>
  <c r="I194" i="18"/>
  <c r="G194" i="18"/>
  <c r="E194" i="18"/>
  <c r="AR197" i="18"/>
  <c r="AP197" i="18"/>
  <c r="AN197" i="18"/>
  <c r="AL197" i="18"/>
  <c r="AJ197" i="18"/>
  <c r="AH197" i="18"/>
  <c r="AF197" i="18"/>
  <c r="AD197" i="18"/>
  <c r="AB197" i="18"/>
  <c r="Z197" i="18"/>
  <c r="X197" i="18"/>
  <c r="V197" i="18"/>
  <c r="T197" i="18"/>
  <c r="R197" i="18"/>
  <c r="P197" i="18"/>
  <c r="N197" i="18"/>
  <c r="L197" i="18"/>
  <c r="J197" i="18"/>
  <c r="H197" i="18"/>
  <c r="F197" i="18"/>
  <c r="D197" i="18"/>
  <c r="AS197" i="18"/>
  <c r="AQ197" i="18"/>
  <c r="AO197" i="18"/>
  <c r="AM197" i="18"/>
  <c r="AK197" i="18"/>
  <c r="AI197" i="18"/>
  <c r="AG197" i="18"/>
  <c r="AE197" i="18"/>
  <c r="AC197" i="18"/>
  <c r="AA197" i="18"/>
  <c r="Y197" i="18"/>
  <c r="W197" i="18"/>
  <c r="U197" i="18"/>
  <c r="S197" i="18"/>
  <c r="Q197" i="18"/>
  <c r="O197" i="18"/>
  <c r="M197" i="18"/>
  <c r="K197" i="18"/>
  <c r="I197" i="18"/>
  <c r="G197" i="18"/>
  <c r="E197" i="18"/>
  <c r="AR200" i="18"/>
  <c r="AP200" i="18"/>
  <c r="AN200" i="18"/>
  <c r="AL200" i="18"/>
  <c r="AJ200" i="18"/>
  <c r="AH200" i="18"/>
  <c r="AF200" i="18"/>
  <c r="AD200" i="18"/>
  <c r="AB200" i="18"/>
  <c r="Z200" i="18"/>
  <c r="X200" i="18"/>
  <c r="V200" i="18"/>
  <c r="T200" i="18"/>
  <c r="R200" i="18"/>
  <c r="P200" i="18"/>
  <c r="N200" i="18"/>
  <c r="L200" i="18"/>
  <c r="J200" i="18"/>
  <c r="H200" i="18"/>
  <c r="F200" i="18"/>
  <c r="D200" i="18"/>
  <c r="AS200" i="18"/>
  <c r="AQ200" i="18"/>
  <c r="AO200" i="18"/>
  <c r="AM200" i="18"/>
  <c r="AK200" i="18"/>
  <c r="AI200" i="18"/>
  <c r="AG200" i="18"/>
  <c r="AE200" i="18"/>
  <c r="AC200" i="18"/>
  <c r="AA200" i="18"/>
  <c r="Y200" i="18"/>
  <c r="W200" i="18"/>
  <c r="U200" i="18"/>
  <c r="S200" i="18"/>
  <c r="Q200" i="18"/>
  <c r="O200" i="18"/>
  <c r="M200" i="18"/>
  <c r="K200" i="18"/>
  <c r="I200" i="18"/>
  <c r="G200" i="18"/>
  <c r="E200" i="18"/>
  <c r="AR203" i="18"/>
  <c r="AP203" i="18"/>
  <c r="AN203" i="18"/>
  <c r="AL203" i="18"/>
  <c r="AJ203" i="18"/>
  <c r="AH203" i="18"/>
  <c r="AF203" i="18"/>
  <c r="AD203" i="18"/>
  <c r="AB203" i="18"/>
  <c r="Z203" i="18"/>
  <c r="X203" i="18"/>
  <c r="V203" i="18"/>
  <c r="T203" i="18"/>
  <c r="R203" i="18"/>
  <c r="P203" i="18"/>
  <c r="N203" i="18"/>
  <c r="L203" i="18"/>
  <c r="J203" i="18"/>
  <c r="H203" i="18"/>
  <c r="F203" i="18"/>
  <c r="D203" i="18"/>
  <c r="AS203" i="18"/>
  <c r="AQ203" i="18"/>
  <c r="AO203" i="18"/>
  <c r="AM203" i="18"/>
  <c r="AK203" i="18"/>
  <c r="AI203" i="18"/>
  <c r="AG203" i="18"/>
  <c r="AE203" i="18"/>
  <c r="AC203" i="18"/>
  <c r="AA203" i="18"/>
  <c r="Y203" i="18"/>
  <c r="W203" i="18"/>
  <c r="U203" i="18"/>
  <c r="S203" i="18"/>
  <c r="Q203" i="18"/>
  <c r="O203" i="18"/>
  <c r="M203" i="18"/>
  <c r="K203" i="18"/>
  <c r="I203" i="18"/>
  <c r="G203" i="18"/>
  <c r="E203" i="18"/>
  <c r="AR206" i="18"/>
  <c r="AP206" i="18"/>
  <c r="AN206" i="18"/>
  <c r="AL206" i="18"/>
  <c r="AJ206" i="18"/>
  <c r="AH206" i="18"/>
  <c r="AF206" i="18"/>
  <c r="AD206" i="18"/>
  <c r="AB206" i="18"/>
  <c r="Z206" i="18"/>
  <c r="X206" i="18"/>
  <c r="V206" i="18"/>
  <c r="T206" i="18"/>
  <c r="R206" i="18"/>
  <c r="P206" i="18"/>
  <c r="N206" i="18"/>
  <c r="L206" i="18"/>
  <c r="J206" i="18"/>
  <c r="H206" i="18"/>
  <c r="F206" i="18"/>
  <c r="D206" i="18"/>
  <c r="AS206" i="18"/>
  <c r="AQ206" i="18"/>
  <c r="AO206" i="18"/>
  <c r="AM206" i="18"/>
  <c r="AK206" i="18"/>
  <c r="AI206" i="18"/>
  <c r="AG206" i="18"/>
  <c r="AE206" i="18"/>
  <c r="AC206" i="18"/>
  <c r="AA206" i="18"/>
  <c r="Y206" i="18"/>
  <c r="W206" i="18"/>
  <c r="U206" i="18"/>
  <c r="S206" i="18"/>
  <c r="Q206" i="18"/>
  <c r="O206" i="18"/>
  <c r="M206" i="18"/>
  <c r="K206" i="18"/>
  <c r="I206" i="18"/>
  <c r="G206" i="18"/>
  <c r="E206" i="18"/>
  <c r="AR209" i="18"/>
  <c r="AP209" i="18"/>
  <c r="AN209" i="18"/>
  <c r="AL209" i="18"/>
  <c r="AJ209" i="18"/>
  <c r="AH209" i="18"/>
  <c r="AF209" i="18"/>
  <c r="AD209" i="18"/>
  <c r="AB209" i="18"/>
  <c r="Z209" i="18"/>
  <c r="X209" i="18"/>
  <c r="V209" i="18"/>
  <c r="T209" i="18"/>
  <c r="R209" i="18"/>
  <c r="P209" i="18"/>
  <c r="N209" i="18"/>
  <c r="L209" i="18"/>
  <c r="J209" i="18"/>
  <c r="H209" i="18"/>
  <c r="F209" i="18"/>
  <c r="D209" i="18"/>
  <c r="AS209" i="18"/>
  <c r="AQ209" i="18"/>
  <c r="AO209" i="18"/>
  <c r="AM209" i="18"/>
  <c r="AK209" i="18"/>
  <c r="AI209" i="18"/>
  <c r="AG209" i="18"/>
  <c r="AE209" i="18"/>
  <c r="AC209" i="18"/>
  <c r="AA209" i="18"/>
  <c r="Y209" i="18"/>
  <c r="W209" i="18"/>
  <c r="U209" i="18"/>
  <c r="S209" i="18"/>
  <c r="Q209" i="18"/>
  <c r="O209" i="18"/>
  <c r="M209" i="18"/>
  <c r="K209" i="18"/>
  <c r="I209" i="18"/>
  <c r="G209" i="18"/>
  <c r="E209" i="18"/>
  <c r="AR212" i="18"/>
  <c r="AP212" i="18"/>
  <c r="AN212" i="18"/>
  <c r="AL212" i="18"/>
  <c r="AJ212" i="18"/>
  <c r="AH212" i="18"/>
  <c r="AF212" i="18"/>
  <c r="AD212" i="18"/>
  <c r="AB212" i="18"/>
  <c r="Z212" i="18"/>
  <c r="X212" i="18"/>
  <c r="V212" i="18"/>
  <c r="T212" i="18"/>
  <c r="R212" i="18"/>
  <c r="P212" i="18"/>
  <c r="N212" i="18"/>
  <c r="L212" i="18"/>
  <c r="J212" i="18"/>
  <c r="H212" i="18"/>
  <c r="F212" i="18"/>
  <c r="D212" i="18"/>
  <c r="AS212" i="18"/>
  <c r="AQ212" i="18"/>
  <c r="AO212" i="18"/>
  <c r="AM212" i="18"/>
  <c r="AK212" i="18"/>
  <c r="AI212" i="18"/>
  <c r="AG212" i="18"/>
  <c r="AE212" i="18"/>
  <c r="AC212" i="18"/>
  <c r="AA212" i="18"/>
  <c r="Y212" i="18"/>
  <c r="W212" i="18"/>
  <c r="U212" i="18"/>
  <c r="S212" i="18"/>
  <c r="Q212" i="18"/>
  <c r="O212" i="18"/>
  <c r="M212" i="18"/>
  <c r="K212" i="18"/>
  <c r="I212" i="18"/>
  <c r="G212" i="18"/>
  <c r="E212" i="18"/>
  <c r="AR215" i="18"/>
  <c r="AP215" i="18"/>
  <c r="AN215" i="18"/>
  <c r="AL215" i="18"/>
  <c r="AJ215" i="18"/>
  <c r="AH215" i="18"/>
  <c r="AF215" i="18"/>
  <c r="AD215" i="18"/>
  <c r="AB215" i="18"/>
  <c r="Z215" i="18"/>
  <c r="X215" i="18"/>
  <c r="V215" i="18"/>
  <c r="T215" i="18"/>
  <c r="R215" i="18"/>
  <c r="P215" i="18"/>
  <c r="N215" i="18"/>
  <c r="L215" i="18"/>
  <c r="J215" i="18"/>
  <c r="H215" i="18"/>
  <c r="F215" i="18"/>
  <c r="D215" i="18"/>
  <c r="AS215" i="18"/>
  <c r="AQ215" i="18"/>
  <c r="AO215" i="18"/>
  <c r="AM215" i="18"/>
  <c r="AK215" i="18"/>
  <c r="AI215" i="18"/>
  <c r="AG215" i="18"/>
  <c r="AE215" i="18"/>
  <c r="AC215" i="18"/>
  <c r="AA215" i="18"/>
  <c r="Y215" i="18"/>
  <c r="W215" i="18"/>
  <c r="U215" i="18"/>
  <c r="S215" i="18"/>
  <c r="Q215" i="18"/>
  <c r="O215" i="18"/>
  <c r="M215" i="18"/>
  <c r="K215" i="18"/>
  <c r="I215" i="18"/>
  <c r="G215" i="18"/>
  <c r="E215" i="18"/>
  <c r="AR218" i="18"/>
  <c r="AP218" i="18"/>
  <c r="AN218" i="18"/>
  <c r="AL218" i="18"/>
  <c r="AJ218" i="18"/>
  <c r="AH218" i="18"/>
  <c r="AF218" i="18"/>
  <c r="AD218" i="18"/>
  <c r="AB218" i="18"/>
  <c r="Z218" i="18"/>
  <c r="X218" i="18"/>
  <c r="V218" i="18"/>
  <c r="T218" i="18"/>
  <c r="R218" i="18"/>
  <c r="P218" i="18"/>
  <c r="N218" i="18"/>
  <c r="L218" i="18"/>
  <c r="J218" i="18"/>
  <c r="H218" i="18"/>
  <c r="F218" i="18"/>
  <c r="D218" i="18"/>
  <c r="AS218" i="18"/>
  <c r="AQ218" i="18"/>
  <c r="AO218" i="18"/>
  <c r="AM218" i="18"/>
  <c r="AK218" i="18"/>
  <c r="AI218" i="18"/>
  <c r="AG218" i="18"/>
  <c r="AE218" i="18"/>
  <c r="AC218" i="18"/>
  <c r="AA218" i="18"/>
  <c r="Y218" i="18"/>
  <c r="W218" i="18"/>
  <c r="U218" i="18"/>
  <c r="S218" i="18"/>
  <c r="Q218" i="18"/>
  <c r="O218" i="18"/>
  <c r="M218" i="18"/>
  <c r="K218" i="18"/>
  <c r="I218" i="18"/>
  <c r="G218" i="18"/>
  <c r="E218" i="18"/>
  <c r="AR221" i="18"/>
  <c r="AP221" i="18"/>
  <c r="AN221" i="18"/>
  <c r="AL221" i="18"/>
  <c r="AJ221" i="18"/>
  <c r="AH221" i="18"/>
  <c r="AF221" i="18"/>
  <c r="AD221" i="18"/>
  <c r="AB221" i="18"/>
  <c r="Z221" i="18"/>
  <c r="X221" i="18"/>
  <c r="V221" i="18"/>
  <c r="T221" i="18"/>
  <c r="R221" i="18"/>
  <c r="P221" i="18"/>
  <c r="N221" i="18"/>
  <c r="L221" i="18"/>
  <c r="J221" i="18"/>
  <c r="H221" i="18"/>
  <c r="F221" i="18"/>
  <c r="D221" i="18"/>
  <c r="AS221" i="18"/>
  <c r="AQ221" i="18"/>
  <c r="AO221" i="18"/>
  <c r="AM221" i="18"/>
  <c r="AK221" i="18"/>
  <c r="AI221" i="18"/>
  <c r="AG221" i="18"/>
  <c r="AE221" i="18"/>
  <c r="AC221" i="18"/>
  <c r="AA221" i="18"/>
  <c r="Y221" i="18"/>
  <c r="W221" i="18"/>
  <c r="U221" i="18"/>
  <c r="S221" i="18"/>
  <c r="Q221" i="18"/>
  <c r="O221" i="18"/>
  <c r="M221" i="18"/>
  <c r="K221" i="18"/>
  <c r="I221" i="18"/>
  <c r="G221" i="18"/>
  <c r="E221" i="18"/>
  <c r="AR224" i="18"/>
  <c r="AP224" i="18"/>
  <c r="AN224" i="18"/>
  <c r="AL224" i="18"/>
  <c r="AJ224" i="18"/>
  <c r="AH224" i="18"/>
  <c r="AF224" i="18"/>
  <c r="AD224" i="18"/>
  <c r="AB224" i="18"/>
  <c r="Z224" i="18"/>
  <c r="X224" i="18"/>
  <c r="V224" i="18"/>
  <c r="T224" i="18"/>
  <c r="R224" i="18"/>
  <c r="P224" i="18"/>
  <c r="N224" i="18"/>
  <c r="L224" i="18"/>
  <c r="J224" i="18"/>
  <c r="H224" i="18"/>
  <c r="F224" i="18"/>
  <c r="D224" i="18"/>
  <c r="AS224" i="18"/>
  <c r="AQ224" i="18"/>
  <c r="AO224" i="18"/>
  <c r="AM224" i="18"/>
  <c r="AK224" i="18"/>
  <c r="AI224" i="18"/>
  <c r="AG224" i="18"/>
  <c r="AE224" i="18"/>
  <c r="AC224" i="18"/>
  <c r="AA224" i="18"/>
  <c r="Y224" i="18"/>
  <c r="W224" i="18"/>
  <c r="U224" i="18"/>
  <c r="S224" i="18"/>
  <c r="Q224" i="18"/>
  <c r="O224" i="18"/>
  <c r="M224" i="18"/>
  <c r="K224" i="18"/>
  <c r="I224" i="18"/>
  <c r="G224" i="18"/>
  <c r="E224" i="18"/>
  <c r="AR227" i="18"/>
  <c r="AP227" i="18"/>
  <c r="AN227" i="18"/>
  <c r="AL227" i="18"/>
  <c r="AJ227" i="18"/>
  <c r="AH227" i="18"/>
  <c r="AF227" i="18"/>
  <c r="AD227" i="18"/>
  <c r="AB227" i="18"/>
  <c r="Z227" i="18"/>
  <c r="X227" i="18"/>
  <c r="V227" i="18"/>
  <c r="T227" i="18"/>
  <c r="R227" i="18"/>
  <c r="P227" i="18"/>
  <c r="N227" i="18"/>
  <c r="L227" i="18"/>
  <c r="J227" i="18"/>
  <c r="H227" i="18"/>
  <c r="F227" i="18"/>
  <c r="D227" i="18"/>
  <c r="AS227" i="18"/>
  <c r="AQ227" i="18"/>
  <c r="AO227" i="18"/>
  <c r="AM227" i="18"/>
  <c r="AK227" i="18"/>
  <c r="AI227" i="18"/>
  <c r="AG227" i="18"/>
  <c r="AE227" i="18"/>
  <c r="AC227" i="18"/>
  <c r="AA227" i="18"/>
  <c r="Y227" i="18"/>
  <c r="W227" i="18"/>
  <c r="U227" i="18"/>
  <c r="S227" i="18"/>
  <c r="Q227" i="18"/>
  <c r="O227" i="18"/>
  <c r="M227" i="18"/>
  <c r="K227" i="18"/>
  <c r="I227" i="18"/>
  <c r="G227" i="18"/>
  <c r="E227" i="18"/>
  <c r="AR230" i="18"/>
  <c r="AP230" i="18"/>
  <c r="AN230" i="18"/>
  <c r="AL230" i="18"/>
  <c r="AJ230" i="18"/>
  <c r="AH230" i="18"/>
  <c r="AF230" i="18"/>
  <c r="AD230" i="18"/>
  <c r="AB230" i="18"/>
  <c r="Z230" i="18"/>
  <c r="X230" i="18"/>
  <c r="V230" i="18"/>
  <c r="T230" i="18"/>
  <c r="R230" i="18"/>
  <c r="P230" i="18"/>
  <c r="N230" i="18"/>
  <c r="L230" i="18"/>
  <c r="J230" i="18"/>
  <c r="H230" i="18"/>
  <c r="F230" i="18"/>
  <c r="D230" i="18"/>
  <c r="AS230" i="18"/>
  <c r="AQ230" i="18"/>
  <c r="AO230" i="18"/>
  <c r="AM230" i="18"/>
  <c r="AK230" i="18"/>
  <c r="AI230" i="18"/>
  <c r="AG230" i="18"/>
  <c r="AE230" i="18"/>
  <c r="AC230" i="18"/>
  <c r="AA230" i="18"/>
  <c r="Y230" i="18"/>
  <c r="W230" i="18"/>
  <c r="U230" i="18"/>
  <c r="S230" i="18"/>
  <c r="Q230" i="18"/>
  <c r="O230" i="18"/>
  <c r="M230" i="18"/>
  <c r="K230" i="18"/>
  <c r="I230" i="18"/>
  <c r="G230" i="18"/>
  <c r="E230" i="18"/>
  <c r="AR233" i="18"/>
  <c r="AP233" i="18"/>
  <c r="AN233" i="18"/>
  <c r="AL233" i="18"/>
  <c r="AJ233" i="18"/>
  <c r="AH233" i="18"/>
  <c r="AF233" i="18"/>
  <c r="AD233" i="18"/>
  <c r="AB233" i="18"/>
  <c r="Z233" i="18"/>
  <c r="X233" i="18"/>
  <c r="V233" i="18"/>
  <c r="T233" i="18"/>
  <c r="R233" i="18"/>
  <c r="P233" i="18"/>
  <c r="N233" i="18"/>
  <c r="L233" i="18"/>
  <c r="J233" i="18"/>
  <c r="H233" i="18"/>
  <c r="F233" i="18"/>
  <c r="D233" i="18"/>
  <c r="AS233" i="18"/>
  <c r="AQ233" i="18"/>
  <c r="AO233" i="18"/>
  <c r="AM233" i="18"/>
  <c r="AK233" i="18"/>
  <c r="AI233" i="18"/>
  <c r="AG233" i="18"/>
  <c r="AE233" i="18"/>
  <c r="AC233" i="18"/>
  <c r="AA233" i="18"/>
  <c r="Y233" i="18"/>
  <c r="W233" i="18"/>
  <c r="U233" i="18"/>
  <c r="S233" i="18"/>
  <c r="Q233" i="18"/>
  <c r="O233" i="18"/>
  <c r="M233" i="18"/>
  <c r="K233" i="18"/>
  <c r="I233" i="18"/>
  <c r="G233" i="18"/>
  <c r="E233" i="18"/>
  <c r="AR236" i="18"/>
  <c r="AP236" i="18"/>
  <c r="AN236" i="18"/>
  <c r="AL236" i="18"/>
  <c r="AJ236" i="18"/>
  <c r="AH236" i="18"/>
  <c r="AF236" i="18"/>
  <c r="AD236" i="18"/>
  <c r="AB236" i="18"/>
  <c r="Z236" i="18"/>
  <c r="X236" i="18"/>
  <c r="V236" i="18"/>
  <c r="T236" i="18"/>
  <c r="R236" i="18"/>
  <c r="P236" i="18"/>
  <c r="N236" i="18"/>
  <c r="L236" i="18"/>
  <c r="J236" i="18"/>
  <c r="H236" i="18"/>
  <c r="F236" i="18"/>
  <c r="D236" i="18"/>
  <c r="AS236" i="18"/>
  <c r="AQ236" i="18"/>
  <c r="AO236" i="18"/>
  <c r="AM236" i="18"/>
  <c r="AK236" i="18"/>
  <c r="AI236" i="18"/>
  <c r="AG236" i="18"/>
  <c r="AE236" i="18"/>
  <c r="AC236" i="18"/>
  <c r="AA236" i="18"/>
  <c r="Y236" i="18"/>
  <c r="W236" i="18"/>
  <c r="U236" i="18"/>
  <c r="S236" i="18"/>
  <c r="Q236" i="18"/>
  <c r="O236" i="18"/>
  <c r="M236" i="18"/>
  <c r="K236" i="18"/>
  <c r="I236" i="18"/>
  <c r="G236" i="18"/>
  <c r="E236" i="18"/>
  <c r="AR239" i="18"/>
  <c r="AP239" i="18"/>
  <c r="AN239" i="18"/>
  <c r="AL239" i="18"/>
  <c r="AJ239" i="18"/>
  <c r="AH239" i="18"/>
  <c r="AF239" i="18"/>
  <c r="AD239" i="18"/>
  <c r="AB239" i="18"/>
  <c r="Z239" i="18"/>
  <c r="X239" i="18"/>
  <c r="V239" i="18"/>
  <c r="T239" i="18"/>
  <c r="R239" i="18"/>
  <c r="P239" i="18"/>
  <c r="N239" i="18"/>
  <c r="L239" i="18"/>
  <c r="J239" i="18"/>
  <c r="H239" i="18"/>
  <c r="F239" i="18"/>
  <c r="D239" i="18"/>
  <c r="AS239" i="18"/>
  <c r="AQ239" i="18"/>
  <c r="AO239" i="18"/>
  <c r="AM239" i="18"/>
  <c r="AK239" i="18"/>
  <c r="AI239" i="18"/>
  <c r="AG239" i="18"/>
  <c r="AE239" i="18"/>
  <c r="AC239" i="18"/>
  <c r="AA239" i="18"/>
  <c r="Y239" i="18"/>
  <c r="W239" i="18"/>
  <c r="U239" i="18"/>
  <c r="S239" i="18"/>
  <c r="Q239" i="18"/>
  <c r="O239" i="18"/>
  <c r="M239" i="18"/>
  <c r="K239" i="18"/>
  <c r="I239" i="18"/>
  <c r="G239" i="18"/>
  <c r="E239" i="18"/>
  <c r="AR242" i="18"/>
  <c r="AP242" i="18"/>
  <c r="AN242" i="18"/>
  <c r="AL242" i="18"/>
  <c r="AJ242" i="18"/>
  <c r="AH242" i="18"/>
  <c r="AF242" i="18"/>
  <c r="AD242" i="18"/>
  <c r="AB242" i="18"/>
  <c r="Z242" i="18"/>
  <c r="X242" i="18"/>
  <c r="V242" i="18"/>
  <c r="T242" i="18"/>
  <c r="R242" i="18"/>
  <c r="P242" i="18"/>
  <c r="N242" i="18"/>
  <c r="L242" i="18"/>
  <c r="J242" i="18"/>
  <c r="H242" i="18"/>
  <c r="F242" i="18"/>
  <c r="D242" i="18"/>
  <c r="AS242" i="18"/>
  <c r="AQ242" i="18"/>
  <c r="AO242" i="18"/>
  <c r="AM242" i="18"/>
  <c r="AK242" i="18"/>
  <c r="AI242" i="18"/>
  <c r="AG242" i="18"/>
  <c r="AE242" i="18"/>
  <c r="AC242" i="18"/>
  <c r="AA242" i="18"/>
  <c r="Y242" i="18"/>
  <c r="W242" i="18"/>
  <c r="U242" i="18"/>
  <c r="S242" i="18"/>
  <c r="Q242" i="18"/>
  <c r="O242" i="18"/>
  <c r="M242" i="18"/>
  <c r="K242" i="18"/>
  <c r="I242" i="18"/>
  <c r="G242" i="18"/>
  <c r="E242" i="18"/>
  <c r="AR245" i="18"/>
  <c r="AP245" i="18"/>
  <c r="AN245" i="18"/>
  <c r="AL245" i="18"/>
  <c r="AJ245" i="18"/>
  <c r="AH245" i="18"/>
  <c r="AF245" i="18"/>
  <c r="AD245" i="18"/>
  <c r="AB245" i="18"/>
  <c r="Z245" i="18"/>
  <c r="X245" i="18"/>
  <c r="V245" i="18"/>
  <c r="T245" i="18"/>
  <c r="R245" i="18"/>
  <c r="P245" i="18"/>
  <c r="N245" i="18"/>
  <c r="L245" i="18"/>
  <c r="J245" i="18"/>
  <c r="H245" i="18"/>
  <c r="F245" i="18"/>
  <c r="D245" i="18"/>
  <c r="AS245" i="18"/>
  <c r="AQ245" i="18"/>
  <c r="AO245" i="18"/>
  <c r="AM245" i="18"/>
  <c r="AK245" i="18"/>
  <c r="AI245" i="18"/>
  <c r="AG245" i="18"/>
  <c r="AE245" i="18"/>
  <c r="AC245" i="18"/>
  <c r="AA245" i="18"/>
  <c r="Y245" i="18"/>
  <c r="W245" i="18"/>
  <c r="U245" i="18"/>
  <c r="S245" i="18"/>
  <c r="Q245" i="18"/>
  <c r="O245" i="18"/>
  <c r="M245" i="18"/>
  <c r="K245" i="18"/>
  <c r="I245" i="18"/>
  <c r="G245" i="18"/>
  <c r="E245" i="18"/>
  <c r="AR188" i="18"/>
  <c r="AP188" i="18"/>
  <c r="AN188" i="18"/>
  <c r="AL188" i="18"/>
  <c r="AJ188" i="18"/>
  <c r="AH188" i="18"/>
  <c r="AF188" i="18"/>
  <c r="AD188" i="18"/>
  <c r="AB188" i="18"/>
  <c r="Z188" i="18"/>
  <c r="X188" i="18"/>
  <c r="V188" i="18"/>
  <c r="T188" i="18"/>
  <c r="R188" i="18"/>
  <c r="P188" i="18"/>
  <c r="N188" i="18"/>
  <c r="L188" i="18"/>
  <c r="J188" i="18"/>
  <c r="H188" i="18"/>
  <c r="F188" i="18"/>
  <c r="D188" i="18"/>
  <c r="AS188" i="18"/>
  <c r="AQ188" i="18"/>
  <c r="AO188" i="18"/>
  <c r="AM188" i="18"/>
  <c r="AK188" i="18"/>
  <c r="AI188" i="18"/>
  <c r="AG188" i="18"/>
  <c r="AE188" i="18"/>
  <c r="AC188" i="18"/>
  <c r="AA188" i="18"/>
  <c r="Y188" i="18"/>
  <c r="W188" i="18"/>
  <c r="U188" i="18"/>
  <c r="S188" i="18"/>
  <c r="Q188" i="18"/>
  <c r="O188" i="18"/>
  <c r="M188" i="18"/>
  <c r="K188" i="18"/>
  <c r="I188" i="18"/>
  <c r="G188" i="18"/>
  <c r="E188" i="18"/>
  <c r="AY142" i="12"/>
  <c r="D144" i="12"/>
  <c r="AZ142" i="12"/>
  <c r="E144" i="12"/>
  <c r="F144" i="12"/>
  <c r="G144" i="12"/>
  <c r="H144" i="12"/>
  <c r="I144" i="12"/>
  <c r="J144" i="12"/>
  <c r="K144" i="12"/>
  <c r="L144" i="12"/>
  <c r="M144" i="12"/>
  <c r="N144" i="12"/>
  <c r="O144" i="12"/>
  <c r="P144" i="12"/>
  <c r="Q144" i="12"/>
  <c r="R144" i="12"/>
  <c r="S144" i="12"/>
  <c r="T144" i="12"/>
  <c r="U144" i="12"/>
  <c r="V144" i="12"/>
  <c r="W144" i="12"/>
  <c r="X144" i="12"/>
  <c r="Y144" i="12"/>
  <c r="Z144" i="12"/>
  <c r="AA144" i="12"/>
  <c r="AB144" i="12"/>
  <c r="AC144" i="12"/>
  <c r="AD144" i="12"/>
  <c r="AE144" i="12"/>
  <c r="AF144" i="12"/>
  <c r="AG144" i="12"/>
  <c r="AH144" i="12"/>
  <c r="AI144" i="12"/>
  <c r="AN144" i="12"/>
  <c r="AO144" i="12"/>
  <c r="AP144" i="12"/>
  <c r="AQ144" i="12"/>
  <c r="AR144" i="12"/>
  <c r="AS144" i="12"/>
  <c r="AT144" i="12"/>
  <c r="AU144" i="12"/>
  <c r="AV144" i="12"/>
  <c r="AW144" i="12"/>
  <c r="AJ144" i="12"/>
  <c r="AK144" i="12"/>
  <c r="AL144" i="12"/>
  <c r="AM144" i="12"/>
  <c r="F34" i="19"/>
  <c r="H34" i="19"/>
  <c r="J34" i="19"/>
  <c r="L34" i="19"/>
  <c r="N34" i="19"/>
  <c r="P34" i="19"/>
  <c r="R34" i="19"/>
  <c r="T34" i="19"/>
  <c r="X34" i="19"/>
  <c r="Z34" i="19"/>
  <c r="AB34" i="19"/>
  <c r="AD34" i="19"/>
  <c r="AF34" i="19"/>
  <c r="AH34" i="19"/>
  <c r="AJ34" i="19"/>
  <c r="AL34" i="19"/>
  <c r="AN34" i="19"/>
  <c r="AP34" i="19"/>
  <c r="AR34" i="19"/>
  <c r="AT34" i="19"/>
  <c r="D34" i="19"/>
  <c r="BA34" i="19" s="1"/>
  <c r="G34" i="19"/>
  <c r="I34" i="19"/>
  <c r="K34" i="19"/>
  <c r="M34" i="19"/>
  <c r="O34" i="19"/>
  <c r="Q34" i="19"/>
  <c r="S34" i="19"/>
  <c r="U34" i="19"/>
  <c r="Y34" i="19"/>
  <c r="AA34" i="19"/>
  <c r="AC34" i="19"/>
  <c r="AE34" i="19"/>
  <c r="AG34" i="19"/>
  <c r="AI34" i="19"/>
  <c r="AK34" i="19"/>
  <c r="AM34" i="19"/>
  <c r="AO34" i="19"/>
  <c r="AQ34" i="19"/>
  <c r="AS34" i="19"/>
  <c r="AU34" i="19"/>
  <c r="E34" i="19"/>
  <c r="BB34" i="19" s="1"/>
  <c r="G43" i="19"/>
  <c r="I43" i="19"/>
  <c r="K43" i="19"/>
  <c r="M43" i="19"/>
  <c r="O43" i="19"/>
  <c r="Q43" i="19"/>
  <c r="S43" i="19"/>
  <c r="U43" i="19"/>
  <c r="Y43" i="19"/>
  <c r="AA43" i="19"/>
  <c r="AC43" i="19"/>
  <c r="AE43" i="19"/>
  <c r="AG43" i="19"/>
  <c r="AI43" i="19"/>
  <c r="AK43" i="19"/>
  <c r="AM43" i="19"/>
  <c r="AO43" i="19"/>
  <c r="AQ43" i="19"/>
  <c r="AS43" i="19"/>
  <c r="AU43" i="19"/>
  <c r="E43" i="19"/>
  <c r="BB43" i="19" s="1"/>
  <c r="F43" i="19"/>
  <c r="H43" i="19"/>
  <c r="J43" i="19"/>
  <c r="L43" i="19"/>
  <c r="N43" i="19"/>
  <c r="P43" i="19"/>
  <c r="R43" i="19"/>
  <c r="T43" i="19"/>
  <c r="X43" i="19"/>
  <c r="Z43" i="19"/>
  <c r="AB43" i="19"/>
  <c r="AD43" i="19"/>
  <c r="AF43" i="19"/>
  <c r="AH43" i="19"/>
  <c r="AJ43" i="19"/>
  <c r="AL43" i="19"/>
  <c r="AN43" i="19"/>
  <c r="AP43" i="19"/>
  <c r="AR43" i="19"/>
  <c r="AT43" i="19"/>
  <c r="D43" i="19"/>
  <c r="BA43" i="19" s="1"/>
  <c r="F84" i="20"/>
  <c r="H84" i="20"/>
  <c r="J84" i="20"/>
  <c r="L84" i="20"/>
  <c r="N84" i="20"/>
  <c r="P84" i="20"/>
  <c r="R84" i="20"/>
  <c r="T84" i="20"/>
  <c r="X84" i="20"/>
  <c r="Z84" i="20"/>
  <c r="AB84" i="20"/>
  <c r="AD84" i="20"/>
  <c r="AF84" i="20"/>
  <c r="AH84" i="20"/>
  <c r="AJ84" i="20"/>
  <c r="AL84" i="20"/>
  <c r="AN84" i="20"/>
  <c r="AP84" i="20"/>
  <c r="AR84" i="20"/>
  <c r="AT84" i="20"/>
  <c r="D84" i="20"/>
  <c r="BA84" i="20" s="1"/>
  <c r="G84" i="20"/>
  <c r="I84" i="20"/>
  <c r="K84" i="20"/>
  <c r="M84" i="20"/>
  <c r="O84" i="20"/>
  <c r="Q84" i="20"/>
  <c r="S84" i="20"/>
  <c r="U84" i="20"/>
  <c r="Y84" i="20"/>
  <c r="AA84" i="20"/>
  <c r="AC84" i="20"/>
  <c r="AE84" i="20"/>
  <c r="AG84" i="20"/>
  <c r="AI84" i="20"/>
  <c r="AK84" i="20"/>
  <c r="AM84" i="20"/>
  <c r="AO84" i="20"/>
  <c r="AQ84" i="20"/>
  <c r="AS84" i="20"/>
  <c r="AU84" i="20"/>
  <c r="E84" i="20"/>
  <c r="BB84" i="20" s="1"/>
  <c r="G132" i="20"/>
  <c r="I132" i="20"/>
  <c r="K132" i="20"/>
  <c r="M132" i="20"/>
  <c r="O132" i="20"/>
  <c r="Q132" i="20"/>
  <c r="S132" i="20"/>
  <c r="U132" i="20"/>
  <c r="Y132" i="20"/>
  <c r="AA132" i="20"/>
  <c r="AC132" i="20"/>
  <c r="AE132" i="20"/>
  <c r="AG132" i="20"/>
  <c r="AI132" i="20"/>
  <c r="AK132" i="20"/>
  <c r="AM132" i="20"/>
  <c r="AO132" i="20"/>
  <c r="AQ132" i="20"/>
  <c r="AS132" i="20"/>
  <c r="AU132" i="20"/>
  <c r="E132" i="20"/>
  <c r="BB132" i="20" s="1"/>
  <c r="F132" i="20"/>
  <c r="H132" i="20"/>
  <c r="J132" i="20"/>
  <c r="L132" i="20"/>
  <c r="N132" i="20"/>
  <c r="P132" i="20"/>
  <c r="R132" i="20"/>
  <c r="T132" i="20"/>
  <c r="X132" i="20"/>
  <c r="Z132" i="20"/>
  <c r="AB132" i="20"/>
  <c r="AD132" i="20"/>
  <c r="AF132" i="20"/>
  <c r="AH132" i="20"/>
  <c r="AJ132" i="20"/>
  <c r="AL132" i="20"/>
  <c r="AN132" i="20"/>
  <c r="AP132" i="20"/>
  <c r="AR132" i="20"/>
  <c r="AT132" i="20"/>
  <c r="D132" i="20"/>
  <c r="BA132" i="20" s="1"/>
  <c r="G129" i="20"/>
  <c r="I129" i="20"/>
  <c r="K129" i="20"/>
  <c r="M129" i="20"/>
  <c r="O129" i="20"/>
  <c r="Q129" i="20"/>
  <c r="S129" i="20"/>
  <c r="U129" i="20"/>
  <c r="Y129" i="20"/>
  <c r="AA129" i="20"/>
  <c r="AC129" i="20"/>
  <c r="AE129" i="20"/>
  <c r="AG129" i="20"/>
  <c r="AI129" i="20"/>
  <c r="AK129" i="20"/>
  <c r="AM129" i="20"/>
  <c r="AO129" i="20"/>
  <c r="AQ129" i="20"/>
  <c r="AS129" i="20"/>
  <c r="AU129" i="20"/>
  <c r="E129" i="20"/>
  <c r="BB129" i="20" s="1"/>
  <c r="F129" i="20"/>
  <c r="H129" i="20"/>
  <c r="J129" i="20"/>
  <c r="L129" i="20"/>
  <c r="N129" i="20"/>
  <c r="P129" i="20"/>
  <c r="R129" i="20"/>
  <c r="T129" i="20"/>
  <c r="X129" i="20"/>
  <c r="Z129" i="20"/>
  <c r="AB129" i="20"/>
  <c r="AD129" i="20"/>
  <c r="AF129" i="20"/>
  <c r="AH129" i="20"/>
  <c r="AJ129" i="20"/>
  <c r="AL129" i="20"/>
  <c r="AN129" i="20"/>
  <c r="AP129" i="20"/>
  <c r="AR129" i="20"/>
  <c r="AT129" i="20"/>
  <c r="D129" i="20"/>
  <c r="BA129" i="20" s="1"/>
  <c r="G126" i="20"/>
  <c r="I126" i="20"/>
  <c r="K126" i="20"/>
  <c r="M126" i="20"/>
  <c r="O126" i="20"/>
  <c r="Q126" i="20"/>
  <c r="S126" i="20"/>
  <c r="U126" i="20"/>
  <c r="Y126" i="20"/>
  <c r="AA126" i="20"/>
  <c r="AC126" i="20"/>
  <c r="AE126" i="20"/>
  <c r="AG126" i="20"/>
  <c r="AI126" i="20"/>
  <c r="AK126" i="20"/>
  <c r="AM126" i="20"/>
  <c r="AO126" i="20"/>
  <c r="AQ126" i="20"/>
  <c r="AS126" i="20"/>
  <c r="AU126" i="20"/>
  <c r="E126" i="20"/>
  <c r="BB126" i="20" s="1"/>
  <c r="F126" i="20"/>
  <c r="H126" i="20"/>
  <c r="J126" i="20"/>
  <c r="L126" i="20"/>
  <c r="N126" i="20"/>
  <c r="P126" i="20"/>
  <c r="R126" i="20"/>
  <c r="T126" i="20"/>
  <c r="X126" i="20"/>
  <c r="Z126" i="20"/>
  <c r="AB126" i="20"/>
  <c r="AD126" i="20"/>
  <c r="AF126" i="20"/>
  <c r="AH126" i="20"/>
  <c r="AJ126" i="20"/>
  <c r="AL126" i="20"/>
  <c r="AN126" i="20"/>
  <c r="AP126" i="20"/>
  <c r="AR126" i="20"/>
  <c r="AT126" i="20"/>
  <c r="D126" i="20"/>
  <c r="BA126" i="20" s="1"/>
  <c r="G123" i="20"/>
  <c r="I123" i="20"/>
  <c r="K123" i="20"/>
  <c r="M123" i="20"/>
  <c r="O123" i="20"/>
  <c r="Q123" i="20"/>
  <c r="S123" i="20"/>
  <c r="U123" i="20"/>
  <c r="Y123" i="20"/>
  <c r="AA123" i="20"/>
  <c r="AC123" i="20"/>
  <c r="AE123" i="20"/>
  <c r="AG123" i="20"/>
  <c r="AI123" i="20"/>
  <c r="AK123" i="20"/>
  <c r="AM123" i="20"/>
  <c r="AO123" i="20"/>
  <c r="AQ123" i="20"/>
  <c r="AS123" i="20"/>
  <c r="AU123" i="20"/>
  <c r="E123" i="20"/>
  <c r="BB123" i="20" s="1"/>
  <c r="F123" i="20"/>
  <c r="H123" i="20"/>
  <c r="J123" i="20"/>
  <c r="L123" i="20"/>
  <c r="N123" i="20"/>
  <c r="P123" i="20"/>
  <c r="R123" i="20"/>
  <c r="T123" i="20"/>
  <c r="X123" i="20"/>
  <c r="Z123" i="20"/>
  <c r="AB123" i="20"/>
  <c r="AD123" i="20"/>
  <c r="AF123" i="20"/>
  <c r="AH123" i="20"/>
  <c r="AJ123" i="20"/>
  <c r="AL123" i="20"/>
  <c r="AN123" i="20"/>
  <c r="AP123" i="20"/>
  <c r="AR123" i="20"/>
  <c r="AT123" i="20"/>
  <c r="D123" i="20"/>
  <c r="BA123" i="20" s="1"/>
  <c r="G120" i="20"/>
  <c r="I120" i="20"/>
  <c r="K120" i="20"/>
  <c r="M120" i="20"/>
  <c r="O120" i="20"/>
  <c r="Q120" i="20"/>
  <c r="S120" i="20"/>
  <c r="U120" i="20"/>
  <c r="Y120" i="20"/>
  <c r="AA120" i="20"/>
  <c r="AC120" i="20"/>
  <c r="AE120" i="20"/>
  <c r="AG120" i="20"/>
  <c r="AI120" i="20"/>
  <c r="AK120" i="20"/>
  <c r="AM120" i="20"/>
  <c r="AO120" i="20"/>
  <c r="AQ120" i="20"/>
  <c r="AS120" i="20"/>
  <c r="AU120" i="20"/>
  <c r="E120" i="20"/>
  <c r="BB120" i="20" s="1"/>
  <c r="F120" i="20"/>
  <c r="H120" i="20"/>
  <c r="J120" i="20"/>
  <c r="L120" i="20"/>
  <c r="N120" i="20"/>
  <c r="P120" i="20"/>
  <c r="R120" i="20"/>
  <c r="T120" i="20"/>
  <c r="X120" i="20"/>
  <c r="Z120" i="20"/>
  <c r="AB120" i="20"/>
  <c r="AD120" i="20"/>
  <c r="AF120" i="20"/>
  <c r="AH120" i="20"/>
  <c r="AJ120" i="20"/>
  <c r="AL120" i="20"/>
  <c r="AN120" i="20"/>
  <c r="AP120" i="20"/>
  <c r="AR120" i="20"/>
  <c r="AT120" i="20"/>
  <c r="D120" i="20"/>
  <c r="BA120" i="20" s="1"/>
  <c r="G117" i="20"/>
  <c r="I117" i="20"/>
  <c r="K117" i="20"/>
  <c r="M117" i="20"/>
  <c r="O117" i="20"/>
  <c r="Q117" i="20"/>
  <c r="S117" i="20"/>
  <c r="U117" i="20"/>
  <c r="Y117" i="20"/>
  <c r="AA117" i="20"/>
  <c r="AC117" i="20"/>
  <c r="AE117" i="20"/>
  <c r="AG117" i="20"/>
  <c r="AI117" i="20"/>
  <c r="AK117" i="20"/>
  <c r="AM117" i="20"/>
  <c r="AO117" i="20"/>
  <c r="AQ117" i="20"/>
  <c r="AS117" i="20"/>
  <c r="AU117" i="20"/>
  <c r="E117" i="20"/>
  <c r="BB117" i="20" s="1"/>
  <c r="F117" i="20"/>
  <c r="H117" i="20"/>
  <c r="J117" i="20"/>
  <c r="L117" i="20"/>
  <c r="N117" i="20"/>
  <c r="P117" i="20"/>
  <c r="R117" i="20"/>
  <c r="T117" i="20"/>
  <c r="X117" i="20"/>
  <c r="Z117" i="20"/>
  <c r="AB117" i="20"/>
  <c r="AD117" i="20"/>
  <c r="AF117" i="20"/>
  <c r="AH117" i="20"/>
  <c r="AJ117" i="20"/>
  <c r="AL117" i="20"/>
  <c r="AN117" i="20"/>
  <c r="AP117" i="20"/>
  <c r="AR117" i="20"/>
  <c r="AT117" i="20"/>
  <c r="D117" i="20"/>
  <c r="BA117" i="20" s="1"/>
  <c r="G114" i="20"/>
  <c r="I114" i="20"/>
  <c r="K114" i="20"/>
  <c r="M114" i="20"/>
  <c r="O114" i="20"/>
  <c r="Q114" i="20"/>
  <c r="S114" i="20"/>
  <c r="Y114" i="20"/>
  <c r="AA114" i="20"/>
  <c r="AC114" i="20"/>
  <c r="AE114" i="20"/>
  <c r="AG114" i="20"/>
  <c r="AI114" i="20"/>
  <c r="AK114" i="20"/>
  <c r="AM114" i="20"/>
  <c r="AO114" i="20"/>
  <c r="AQ114" i="20"/>
  <c r="AS114" i="20"/>
  <c r="AU114" i="20"/>
  <c r="E114" i="20"/>
  <c r="BB114" i="20" s="1"/>
  <c r="F114" i="20"/>
  <c r="H114" i="20"/>
  <c r="J114" i="20"/>
  <c r="L114" i="20"/>
  <c r="N114" i="20"/>
  <c r="P114" i="20"/>
  <c r="R114" i="20"/>
  <c r="X114" i="20"/>
  <c r="Z114" i="20"/>
  <c r="AB114" i="20"/>
  <c r="AD114" i="20"/>
  <c r="AF114" i="20"/>
  <c r="AH114" i="20"/>
  <c r="AJ114" i="20"/>
  <c r="AL114" i="20"/>
  <c r="AN114" i="20"/>
  <c r="AP114" i="20"/>
  <c r="AR114" i="20"/>
  <c r="AT114" i="20"/>
  <c r="D114" i="20"/>
  <c r="BA114" i="20" s="1"/>
  <c r="G111" i="20"/>
  <c r="I111" i="20"/>
  <c r="K111" i="20"/>
  <c r="M111" i="20"/>
  <c r="O111" i="20"/>
  <c r="Q111" i="20"/>
  <c r="S111" i="20"/>
  <c r="Y111" i="20"/>
  <c r="AA111" i="20"/>
  <c r="AC111" i="20"/>
  <c r="AE111" i="20"/>
  <c r="AG111" i="20"/>
  <c r="AI111" i="20"/>
  <c r="AK111" i="20"/>
  <c r="AM111" i="20"/>
  <c r="AO111" i="20"/>
  <c r="AQ111" i="20"/>
  <c r="AS111" i="20"/>
  <c r="AU111" i="20"/>
  <c r="E111" i="20"/>
  <c r="BB111" i="20" s="1"/>
  <c r="F111" i="20"/>
  <c r="H111" i="20"/>
  <c r="J111" i="20"/>
  <c r="L111" i="20"/>
  <c r="N111" i="20"/>
  <c r="P111" i="20"/>
  <c r="R111" i="20"/>
  <c r="X111" i="20"/>
  <c r="Z111" i="20"/>
  <c r="AB111" i="20"/>
  <c r="AD111" i="20"/>
  <c r="AF111" i="20"/>
  <c r="AH111" i="20"/>
  <c r="AJ111" i="20"/>
  <c r="AL111" i="20"/>
  <c r="AN111" i="20"/>
  <c r="AP111" i="20"/>
  <c r="AR111" i="20"/>
  <c r="AT111" i="20"/>
  <c r="D111" i="20"/>
  <c r="BA111" i="20" s="1"/>
  <c r="G108" i="20"/>
  <c r="I108" i="20"/>
  <c r="K108" i="20"/>
  <c r="M108" i="20"/>
  <c r="O108" i="20"/>
  <c r="Q108" i="20"/>
  <c r="S108" i="20"/>
  <c r="U108" i="20"/>
  <c r="Y108" i="20"/>
  <c r="AA108" i="20"/>
  <c r="AC108" i="20"/>
  <c r="AE108" i="20"/>
  <c r="AG108" i="20"/>
  <c r="AI108" i="20"/>
  <c r="AK108" i="20"/>
  <c r="AM108" i="20"/>
  <c r="AO108" i="20"/>
  <c r="AQ108" i="20"/>
  <c r="AS108" i="20"/>
  <c r="AU108" i="20"/>
  <c r="E108" i="20"/>
  <c r="BB108" i="20" s="1"/>
  <c r="F108" i="20"/>
  <c r="H108" i="20"/>
  <c r="J108" i="20"/>
  <c r="L108" i="20"/>
  <c r="N108" i="20"/>
  <c r="P108" i="20"/>
  <c r="R108" i="20"/>
  <c r="T108" i="20"/>
  <c r="X108" i="20"/>
  <c r="Z108" i="20"/>
  <c r="AB108" i="20"/>
  <c r="AD108" i="20"/>
  <c r="AF108" i="20"/>
  <c r="AH108" i="20"/>
  <c r="AJ108" i="20"/>
  <c r="AL108" i="20"/>
  <c r="AN108" i="20"/>
  <c r="AP108" i="20"/>
  <c r="AR108" i="20"/>
  <c r="AT108" i="20"/>
  <c r="D108" i="20"/>
  <c r="BA108" i="20" s="1"/>
  <c r="G105" i="20"/>
  <c r="I105" i="20"/>
  <c r="K105" i="20"/>
  <c r="M105" i="20"/>
  <c r="O105" i="20"/>
  <c r="Q105" i="20"/>
  <c r="S105" i="20"/>
  <c r="U105" i="20"/>
  <c r="Y105" i="20"/>
  <c r="AA105" i="20"/>
  <c r="AC105" i="20"/>
  <c r="AE105" i="20"/>
  <c r="AG105" i="20"/>
  <c r="AI105" i="20"/>
  <c r="AK105" i="20"/>
  <c r="AM105" i="20"/>
  <c r="AO105" i="20"/>
  <c r="AQ105" i="20"/>
  <c r="AS105" i="20"/>
  <c r="AU105" i="20"/>
  <c r="E105" i="20"/>
  <c r="BB105" i="20" s="1"/>
  <c r="F105" i="20"/>
  <c r="H105" i="20"/>
  <c r="J105" i="20"/>
  <c r="L105" i="20"/>
  <c r="N105" i="20"/>
  <c r="P105" i="20"/>
  <c r="R105" i="20"/>
  <c r="T105" i="20"/>
  <c r="X105" i="20"/>
  <c r="Z105" i="20"/>
  <c r="AB105" i="20"/>
  <c r="AD105" i="20"/>
  <c r="AF105" i="20"/>
  <c r="AH105" i="20"/>
  <c r="AJ105" i="20"/>
  <c r="AL105" i="20"/>
  <c r="AN105" i="20"/>
  <c r="AP105" i="20"/>
  <c r="AR105" i="20"/>
  <c r="AT105" i="20"/>
  <c r="D105" i="20"/>
  <c r="BA105" i="20" s="1"/>
  <c r="G102" i="20"/>
  <c r="I102" i="20"/>
  <c r="K102" i="20"/>
  <c r="M102" i="20"/>
  <c r="O102" i="20"/>
  <c r="Q102" i="20"/>
  <c r="S102" i="20"/>
  <c r="U102" i="20"/>
  <c r="Y102" i="20"/>
  <c r="AA102" i="20"/>
  <c r="AC102" i="20"/>
  <c r="AE102" i="20"/>
  <c r="AG102" i="20"/>
  <c r="AI102" i="20"/>
  <c r="AK102" i="20"/>
  <c r="AM102" i="20"/>
  <c r="AO102" i="20"/>
  <c r="AQ102" i="20"/>
  <c r="AS102" i="20"/>
  <c r="AU102" i="20"/>
  <c r="E102" i="20"/>
  <c r="BB102" i="20" s="1"/>
  <c r="F102" i="20"/>
  <c r="H102" i="20"/>
  <c r="J102" i="20"/>
  <c r="L102" i="20"/>
  <c r="N102" i="20"/>
  <c r="P102" i="20"/>
  <c r="R102" i="20"/>
  <c r="T102" i="20"/>
  <c r="X102" i="20"/>
  <c r="Z102" i="20"/>
  <c r="AB102" i="20"/>
  <c r="AD102" i="20"/>
  <c r="AF102" i="20"/>
  <c r="AH102" i="20"/>
  <c r="AJ102" i="20"/>
  <c r="AL102" i="20"/>
  <c r="AN102" i="20"/>
  <c r="AP102" i="20"/>
  <c r="AR102" i="20"/>
  <c r="AT102" i="20"/>
  <c r="D102" i="20"/>
  <c r="BA102" i="20" s="1"/>
  <c r="G99" i="20"/>
  <c r="I99" i="20"/>
  <c r="K99" i="20"/>
  <c r="M99" i="20"/>
  <c r="O99" i="20"/>
  <c r="Q99" i="20"/>
  <c r="S99" i="20"/>
  <c r="U99" i="20"/>
  <c r="Y99" i="20"/>
  <c r="AA99" i="20"/>
  <c r="AC99" i="20"/>
  <c r="AE99" i="20"/>
  <c r="AG99" i="20"/>
  <c r="AI99" i="20"/>
  <c r="AK99" i="20"/>
  <c r="AM99" i="20"/>
  <c r="AO99" i="20"/>
  <c r="AQ99" i="20"/>
  <c r="AS99" i="20"/>
  <c r="AU99" i="20"/>
  <c r="E99" i="20"/>
  <c r="BB99" i="20" s="1"/>
  <c r="F99" i="20"/>
  <c r="H99" i="20"/>
  <c r="J99" i="20"/>
  <c r="L99" i="20"/>
  <c r="N99" i="20"/>
  <c r="P99" i="20"/>
  <c r="R99" i="20"/>
  <c r="T99" i="20"/>
  <c r="X99" i="20"/>
  <c r="Z99" i="20"/>
  <c r="AB99" i="20"/>
  <c r="AD99" i="20"/>
  <c r="AF99" i="20"/>
  <c r="AH99" i="20"/>
  <c r="AJ99" i="20"/>
  <c r="AL99" i="20"/>
  <c r="AN99" i="20"/>
  <c r="AP99" i="20"/>
  <c r="AR99" i="20"/>
  <c r="AT99" i="20"/>
  <c r="D99" i="20"/>
  <c r="BA99" i="20" s="1"/>
  <c r="G96" i="20"/>
  <c r="I96" i="20"/>
  <c r="K96" i="20"/>
  <c r="M96" i="20"/>
  <c r="O96" i="20"/>
  <c r="Q96" i="20"/>
  <c r="S96" i="20"/>
  <c r="U96" i="20"/>
  <c r="Y96" i="20"/>
  <c r="AA96" i="20"/>
  <c r="AC96" i="20"/>
  <c r="AE96" i="20"/>
  <c r="AG96" i="20"/>
  <c r="AI96" i="20"/>
  <c r="AK96" i="20"/>
  <c r="AM96" i="20"/>
  <c r="AO96" i="20"/>
  <c r="AQ96" i="20"/>
  <c r="AS96" i="20"/>
  <c r="AU96" i="20"/>
  <c r="E96" i="20"/>
  <c r="BB96" i="20" s="1"/>
  <c r="F96" i="20"/>
  <c r="H96" i="20"/>
  <c r="J96" i="20"/>
  <c r="L96" i="20"/>
  <c r="N96" i="20"/>
  <c r="P96" i="20"/>
  <c r="R96" i="20"/>
  <c r="T96" i="20"/>
  <c r="X96" i="20"/>
  <c r="Z96" i="20"/>
  <c r="AB96" i="20"/>
  <c r="AD96" i="20"/>
  <c r="AF96" i="20"/>
  <c r="AH96" i="20"/>
  <c r="AJ96" i="20"/>
  <c r="AL96" i="20"/>
  <c r="AN96" i="20"/>
  <c r="AP96" i="20"/>
  <c r="AR96" i="20"/>
  <c r="AT96" i="20"/>
  <c r="D96" i="20"/>
  <c r="BA96" i="20" s="1"/>
  <c r="G93" i="20"/>
  <c r="I93" i="20"/>
  <c r="K93" i="20"/>
  <c r="M93" i="20"/>
  <c r="O93" i="20"/>
  <c r="Q93" i="20"/>
  <c r="S93" i="20"/>
  <c r="U93" i="20"/>
  <c r="Y93" i="20"/>
  <c r="AA93" i="20"/>
  <c r="AC93" i="20"/>
  <c r="AE93" i="20"/>
  <c r="AG93" i="20"/>
  <c r="AI93" i="20"/>
  <c r="AK93" i="20"/>
  <c r="AM93" i="20"/>
  <c r="AO93" i="20"/>
  <c r="AQ93" i="20"/>
  <c r="AS93" i="20"/>
  <c r="AU93" i="20"/>
  <c r="E93" i="20"/>
  <c r="BB93" i="20" s="1"/>
  <c r="F93" i="20"/>
  <c r="H93" i="20"/>
  <c r="J93" i="20"/>
  <c r="L93" i="20"/>
  <c r="N93" i="20"/>
  <c r="P93" i="20"/>
  <c r="R93" i="20"/>
  <c r="T93" i="20"/>
  <c r="X93" i="20"/>
  <c r="Z93" i="20"/>
  <c r="AB93" i="20"/>
  <c r="AD93" i="20"/>
  <c r="AF93" i="20"/>
  <c r="AH93" i="20"/>
  <c r="AJ93" i="20"/>
  <c r="AL93" i="20"/>
  <c r="AN93" i="20"/>
  <c r="AP93" i="20"/>
  <c r="AR93" i="20"/>
  <c r="AT93" i="20"/>
  <c r="D93" i="20"/>
  <c r="BA93" i="20" s="1"/>
  <c r="G90" i="20"/>
  <c r="I90" i="20"/>
  <c r="K90" i="20"/>
  <c r="M90" i="20"/>
  <c r="O90" i="20"/>
  <c r="Q90" i="20"/>
  <c r="S90" i="20"/>
  <c r="U90" i="20"/>
  <c r="Y90" i="20"/>
  <c r="AA90" i="20"/>
  <c r="AC90" i="20"/>
  <c r="AE90" i="20"/>
  <c r="AG90" i="20"/>
  <c r="AI90" i="20"/>
  <c r="AK90" i="20"/>
  <c r="AM90" i="20"/>
  <c r="AO90" i="20"/>
  <c r="AQ90" i="20"/>
  <c r="AS90" i="20"/>
  <c r="AU90" i="20"/>
  <c r="E90" i="20"/>
  <c r="BB90" i="20" s="1"/>
  <c r="F90" i="20"/>
  <c r="H90" i="20"/>
  <c r="J90" i="20"/>
  <c r="L90" i="20"/>
  <c r="N90" i="20"/>
  <c r="P90" i="20"/>
  <c r="R90" i="20"/>
  <c r="T90" i="20"/>
  <c r="X90" i="20"/>
  <c r="Z90" i="20"/>
  <c r="AB90" i="20"/>
  <c r="AD90" i="20"/>
  <c r="AF90" i="20"/>
  <c r="AH90" i="20"/>
  <c r="AJ90" i="20"/>
  <c r="AL90" i="20"/>
  <c r="AN90" i="20"/>
  <c r="AP90" i="20"/>
  <c r="AR90" i="20"/>
  <c r="AT90" i="20"/>
  <c r="D90" i="20"/>
  <c r="BA90" i="20" s="1"/>
  <c r="G87" i="20"/>
  <c r="I87" i="20"/>
  <c r="K87" i="20"/>
  <c r="M87" i="20"/>
  <c r="O87" i="20"/>
  <c r="Q87" i="20"/>
  <c r="S87" i="20"/>
  <c r="Y87" i="20"/>
  <c r="AA87" i="20"/>
  <c r="AC87" i="20"/>
  <c r="AE87" i="20"/>
  <c r="AG87" i="20"/>
  <c r="AI87" i="20"/>
  <c r="AK87" i="20"/>
  <c r="AM87" i="20"/>
  <c r="AO87" i="20"/>
  <c r="AQ87" i="20"/>
  <c r="AS87" i="20"/>
  <c r="AU87" i="20"/>
  <c r="E87" i="20"/>
  <c r="BB87" i="20" s="1"/>
  <c r="F87" i="20"/>
  <c r="H87" i="20"/>
  <c r="J87" i="20"/>
  <c r="L87" i="20"/>
  <c r="N87" i="20"/>
  <c r="P87" i="20"/>
  <c r="R87" i="20"/>
  <c r="X87" i="20"/>
  <c r="Z87" i="20"/>
  <c r="AB87" i="20"/>
  <c r="AD87" i="20"/>
  <c r="AF87" i="20"/>
  <c r="AH87" i="20"/>
  <c r="AJ87" i="20"/>
  <c r="AL87" i="20"/>
  <c r="AN87" i="20"/>
  <c r="AP87" i="20"/>
  <c r="AR87" i="20"/>
  <c r="AT87" i="20"/>
  <c r="D87" i="20"/>
  <c r="BA87" i="20" s="1"/>
  <c r="AY101" i="15"/>
  <c r="AW101" i="15"/>
  <c r="AU101" i="15"/>
  <c r="AS101" i="15"/>
  <c r="AQ101" i="15"/>
  <c r="AO101" i="15"/>
  <c r="AM101" i="15"/>
  <c r="AK101" i="15"/>
  <c r="AI101" i="15"/>
  <c r="AG101" i="15"/>
  <c r="AE101" i="15"/>
  <c r="AC101" i="15"/>
  <c r="AA101" i="15"/>
  <c r="Y101" i="15"/>
  <c r="U101" i="15"/>
  <c r="S101" i="15"/>
  <c r="Q101" i="15"/>
  <c r="O101" i="15"/>
  <c r="M101" i="15"/>
  <c r="K101" i="15"/>
  <c r="I101" i="15"/>
  <c r="G101" i="15"/>
  <c r="E101" i="15"/>
  <c r="AY58" i="15"/>
  <c r="AW58" i="15"/>
  <c r="AU58" i="15"/>
  <c r="AS58" i="15"/>
  <c r="AQ58" i="15"/>
  <c r="AO58" i="15"/>
  <c r="AM58" i="15"/>
  <c r="AK58" i="15"/>
  <c r="AI58" i="15"/>
  <c r="AG58" i="15"/>
  <c r="AE58" i="15"/>
  <c r="AC58" i="15"/>
  <c r="AA58" i="15"/>
  <c r="Y58" i="15"/>
  <c r="U58" i="15"/>
  <c r="S58" i="15"/>
  <c r="Q58" i="15"/>
  <c r="O58" i="15"/>
  <c r="M58" i="15"/>
  <c r="K58" i="15"/>
  <c r="I58" i="15"/>
  <c r="G58" i="15"/>
  <c r="E58" i="15"/>
  <c r="AX101" i="15"/>
  <c r="AV101" i="15"/>
  <c r="AT101" i="15"/>
  <c r="AR101" i="15"/>
  <c r="AP101" i="15"/>
  <c r="AN101" i="15"/>
  <c r="AL101" i="15"/>
  <c r="AJ101" i="15"/>
  <c r="AH101" i="15"/>
  <c r="AF101" i="15"/>
  <c r="AD101" i="15"/>
  <c r="AB101" i="15"/>
  <c r="Z101" i="15"/>
  <c r="X101" i="15"/>
  <c r="T101" i="15"/>
  <c r="R101" i="15"/>
  <c r="P101" i="15"/>
  <c r="N101" i="15"/>
  <c r="L101" i="15"/>
  <c r="J101" i="15"/>
  <c r="H101" i="15"/>
  <c r="F101" i="15"/>
  <c r="D101" i="15"/>
  <c r="AX58" i="15"/>
  <c r="AV58" i="15"/>
  <c r="AT58" i="15"/>
  <c r="AR58" i="15"/>
  <c r="AP58" i="15"/>
  <c r="AN58" i="15"/>
  <c r="AL58" i="15"/>
  <c r="AJ58" i="15"/>
  <c r="AH58" i="15"/>
  <c r="AF58" i="15"/>
  <c r="AD58" i="15"/>
  <c r="AB58" i="15"/>
  <c r="Z58" i="15"/>
  <c r="X58" i="15"/>
  <c r="T58" i="15"/>
  <c r="R58" i="15"/>
  <c r="P58" i="15"/>
  <c r="N58" i="15"/>
  <c r="L58" i="15"/>
  <c r="J58" i="15"/>
  <c r="H58" i="15"/>
  <c r="F58" i="15"/>
  <c r="D58" i="15"/>
  <c r="F64" i="15"/>
  <c r="H64" i="15"/>
  <c r="J64" i="15"/>
  <c r="L64" i="15"/>
  <c r="N64" i="15"/>
  <c r="P64" i="15"/>
  <c r="R64" i="15"/>
  <c r="T64" i="15"/>
  <c r="X64" i="15"/>
  <c r="Z64" i="15"/>
  <c r="AB64" i="15"/>
  <c r="AD64" i="15"/>
  <c r="AF64" i="15"/>
  <c r="AH64" i="15"/>
  <c r="AJ64" i="15"/>
  <c r="AL64" i="15"/>
  <c r="AN64" i="15"/>
  <c r="AP64" i="15"/>
  <c r="AR64" i="15"/>
  <c r="AT64" i="15"/>
  <c r="G64" i="15"/>
  <c r="I64" i="15"/>
  <c r="K64" i="15"/>
  <c r="M64" i="15"/>
  <c r="O64" i="15"/>
  <c r="Q64" i="15"/>
  <c r="S64" i="15"/>
  <c r="U64" i="15"/>
  <c r="Y64" i="15"/>
  <c r="AA64" i="15"/>
  <c r="AC64" i="15"/>
  <c r="AE64" i="15"/>
  <c r="AG64" i="15"/>
  <c r="AI64" i="15"/>
  <c r="AK64" i="15"/>
  <c r="AM64" i="15"/>
  <c r="AO64" i="15"/>
  <c r="AQ64" i="15"/>
  <c r="AS64" i="15"/>
  <c r="AU64" i="15"/>
  <c r="E64" i="15"/>
  <c r="F67" i="15"/>
  <c r="H67" i="15"/>
  <c r="J67" i="15"/>
  <c r="L67" i="15"/>
  <c r="N67" i="15"/>
  <c r="P67" i="15"/>
  <c r="R67" i="15"/>
  <c r="T67" i="15"/>
  <c r="X67" i="15"/>
  <c r="Z67" i="15"/>
  <c r="AB67" i="15"/>
  <c r="AD67" i="15"/>
  <c r="AF67" i="15"/>
  <c r="AH67" i="15"/>
  <c r="AJ67" i="15"/>
  <c r="AL67" i="15"/>
  <c r="AN67" i="15"/>
  <c r="AP67" i="15"/>
  <c r="AR67" i="15"/>
  <c r="AT67" i="15"/>
  <c r="D67" i="15"/>
  <c r="BA67" i="15" s="1"/>
  <c r="G67" i="15"/>
  <c r="I67" i="15"/>
  <c r="K67" i="15"/>
  <c r="M67" i="15"/>
  <c r="O67" i="15"/>
  <c r="Q67" i="15"/>
  <c r="S67" i="15"/>
  <c r="U67" i="15"/>
  <c r="Y67" i="15"/>
  <c r="AA67" i="15"/>
  <c r="AC67" i="15"/>
  <c r="AE67" i="15"/>
  <c r="AG67" i="15"/>
  <c r="AI67" i="15"/>
  <c r="AK67" i="15"/>
  <c r="AM67" i="15"/>
  <c r="AO67" i="15"/>
  <c r="AQ67" i="15"/>
  <c r="AS67" i="15"/>
  <c r="AU67" i="15"/>
  <c r="E67" i="15"/>
  <c r="BB67" i="15" s="1"/>
  <c r="F70" i="15"/>
  <c r="H70" i="15"/>
  <c r="J70" i="15"/>
  <c r="L70" i="15"/>
  <c r="N70" i="15"/>
  <c r="P70" i="15"/>
  <c r="R70" i="15"/>
  <c r="T70" i="15"/>
  <c r="X70" i="15"/>
  <c r="Z70" i="15"/>
  <c r="AB70" i="15"/>
  <c r="AD70" i="15"/>
  <c r="AF70" i="15"/>
  <c r="AH70" i="15"/>
  <c r="AJ70" i="15"/>
  <c r="AL70" i="15"/>
  <c r="AN70" i="15"/>
  <c r="AP70" i="15"/>
  <c r="AR70" i="15"/>
  <c r="AT70" i="15"/>
  <c r="D70" i="15"/>
  <c r="BA70" i="15" s="1"/>
  <c r="G70" i="15"/>
  <c r="I70" i="15"/>
  <c r="K70" i="15"/>
  <c r="M70" i="15"/>
  <c r="O70" i="15"/>
  <c r="Q70" i="15"/>
  <c r="S70" i="15"/>
  <c r="U70" i="15"/>
  <c r="Y70" i="15"/>
  <c r="AA70" i="15"/>
  <c r="AC70" i="15"/>
  <c r="AE70" i="15"/>
  <c r="AG70" i="15"/>
  <c r="AI70" i="15"/>
  <c r="AK70" i="15"/>
  <c r="AM70" i="15"/>
  <c r="AO70" i="15"/>
  <c r="AQ70" i="15"/>
  <c r="AS70" i="15"/>
  <c r="AU70" i="15"/>
  <c r="E70" i="15"/>
  <c r="BB70" i="15" s="1"/>
  <c r="F73" i="15"/>
  <c r="H73" i="15"/>
  <c r="J73" i="15"/>
  <c r="L73" i="15"/>
  <c r="N73" i="15"/>
  <c r="P73" i="15"/>
  <c r="R73" i="15"/>
  <c r="T73" i="15"/>
  <c r="X73" i="15"/>
  <c r="Z73" i="15"/>
  <c r="AB73" i="15"/>
  <c r="AD73" i="15"/>
  <c r="AF73" i="15"/>
  <c r="AH73" i="15"/>
  <c r="AJ73" i="15"/>
  <c r="AL73" i="15"/>
  <c r="AN73" i="15"/>
  <c r="AP73" i="15"/>
  <c r="AR73" i="15"/>
  <c r="AT73" i="15"/>
  <c r="D73" i="15"/>
  <c r="BA73" i="15" s="1"/>
  <c r="G73" i="15"/>
  <c r="I73" i="15"/>
  <c r="K73" i="15"/>
  <c r="M73" i="15"/>
  <c r="O73" i="15"/>
  <c r="Q73" i="15"/>
  <c r="S73" i="15"/>
  <c r="U73" i="15"/>
  <c r="Y73" i="15"/>
  <c r="AA73" i="15"/>
  <c r="AC73" i="15"/>
  <c r="AE73" i="15"/>
  <c r="AG73" i="15"/>
  <c r="AI73" i="15"/>
  <c r="AK73" i="15"/>
  <c r="AM73" i="15"/>
  <c r="AO73" i="15"/>
  <c r="AQ73" i="15"/>
  <c r="AS73" i="15"/>
  <c r="AU73" i="15"/>
  <c r="E73" i="15"/>
  <c r="BB73" i="15" s="1"/>
  <c r="F76" i="15"/>
  <c r="H76" i="15"/>
  <c r="J76" i="15"/>
  <c r="L76" i="15"/>
  <c r="N76" i="15"/>
  <c r="P76" i="15"/>
  <c r="R76" i="15"/>
  <c r="T76" i="15"/>
  <c r="X76" i="15"/>
  <c r="Z76" i="15"/>
  <c r="AB76" i="15"/>
  <c r="AD76" i="15"/>
  <c r="AF76" i="15"/>
  <c r="AH76" i="15"/>
  <c r="AJ76" i="15"/>
  <c r="AL76" i="15"/>
  <c r="AN76" i="15"/>
  <c r="AP76" i="15"/>
  <c r="AR76" i="15"/>
  <c r="AT76" i="15"/>
  <c r="D76" i="15"/>
  <c r="BA76" i="15" s="1"/>
  <c r="G76" i="15"/>
  <c r="I76" i="15"/>
  <c r="K76" i="15"/>
  <c r="M76" i="15"/>
  <c r="O76" i="15"/>
  <c r="Q76" i="15"/>
  <c r="S76" i="15"/>
  <c r="U76" i="15"/>
  <c r="Y76" i="15"/>
  <c r="AA76" i="15"/>
  <c r="AC76" i="15"/>
  <c r="AE76" i="15"/>
  <c r="AG76" i="15"/>
  <c r="AI76" i="15"/>
  <c r="AK76" i="15"/>
  <c r="AM76" i="15"/>
  <c r="AO76" i="15"/>
  <c r="AQ76" i="15"/>
  <c r="AS76" i="15"/>
  <c r="AU76" i="15"/>
  <c r="E76" i="15"/>
  <c r="BB76" i="15" s="1"/>
  <c r="F79" i="15"/>
  <c r="H79" i="15"/>
  <c r="J79" i="15"/>
  <c r="L79" i="15"/>
  <c r="N79" i="15"/>
  <c r="P79" i="15"/>
  <c r="R79" i="15"/>
  <c r="T79" i="15"/>
  <c r="X79" i="15"/>
  <c r="Z79" i="15"/>
  <c r="AB79" i="15"/>
  <c r="AD79" i="15"/>
  <c r="AF79" i="15"/>
  <c r="AH79" i="15"/>
  <c r="AJ79" i="15"/>
  <c r="AL79" i="15"/>
  <c r="AN79" i="15"/>
  <c r="AP79" i="15"/>
  <c r="AR79" i="15"/>
  <c r="AT79" i="15"/>
  <c r="D79" i="15"/>
  <c r="BA79" i="15" s="1"/>
  <c r="G79" i="15"/>
  <c r="I79" i="15"/>
  <c r="K79" i="15"/>
  <c r="M79" i="15"/>
  <c r="O79" i="15"/>
  <c r="Q79" i="15"/>
  <c r="S79" i="15"/>
  <c r="U79" i="15"/>
  <c r="Y79" i="15"/>
  <c r="AA79" i="15"/>
  <c r="AC79" i="15"/>
  <c r="AE79" i="15"/>
  <c r="AG79" i="15"/>
  <c r="AI79" i="15"/>
  <c r="AK79" i="15"/>
  <c r="AM79" i="15"/>
  <c r="AO79" i="15"/>
  <c r="AQ79" i="15"/>
  <c r="AS79" i="15"/>
  <c r="AU79" i="15"/>
  <c r="E79" i="15"/>
  <c r="BB79" i="15" s="1"/>
  <c r="F82" i="15"/>
  <c r="H82" i="15"/>
  <c r="J82" i="15"/>
  <c r="L82" i="15"/>
  <c r="N82" i="15"/>
  <c r="P82" i="15"/>
  <c r="R82" i="15"/>
  <c r="T82" i="15"/>
  <c r="X82" i="15"/>
  <c r="Z82" i="15"/>
  <c r="AB82" i="15"/>
  <c r="AD82" i="15"/>
  <c r="AF82" i="15"/>
  <c r="AH82" i="15"/>
  <c r="AJ82" i="15"/>
  <c r="AL82" i="15"/>
  <c r="AN82" i="15"/>
  <c r="AP82" i="15"/>
  <c r="AR82" i="15"/>
  <c r="AT82" i="15"/>
  <c r="D82" i="15"/>
  <c r="BA82" i="15" s="1"/>
  <c r="G82" i="15"/>
  <c r="I82" i="15"/>
  <c r="K82" i="15"/>
  <c r="M82" i="15"/>
  <c r="O82" i="15"/>
  <c r="Q82" i="15"/>
  <c r="S82" i="15"/>
  <c r="U82" i="15"/>
  <c r="Y82" i="15"/>
  <c r="AA82" i="15"/>
  <c r="AC82" i="15"/>
  <c r="AE82" i="15"/>
  <c r="AG82" i="15"/>
  <c r="AI82" i="15"/>
  <c r="AK82" i="15"/>
  <c r="AM82" i="15"/>
  <c r="AO82" i="15"/>
  <c r="AQ82" i="15"/>
  <c r="AS82" i="15"/>
  <c r="AU82" i="15"/>
  <c r="E82" i="15"/>
  <c r="BB82" i="15" s="1"/>
  <c r="F85" i="15"/>
  <c r="H85" i="15"/>
  <c r="J85" i="15"/>
  <c r="L85" i="15"/>
  <c r="N85" i="15"/>
  <c r="P85" i="15"/>
  <c r="R85" i="15"/>
  <c r="T85" i="15"/>
  <c r="X85" i="15"/>
  <c r="Z85" i="15"/>
  <c r="AB85" i="15"/>
  <c r="AD85" i="15"/>
  <c r="AF85" i="15"/>
  <c r="AH85" i="15"/>
  <c r="AJ85" i="15"/>
  <c r="AL85" i="15"/>
  <c r="AN85" i="15"/>
  <c r="AP85" i="15"/>
  <c r="AR85" i="15"/>
  <c r="AT85" i="15"/>
  <c r="D85" i="15"/>
  <c r="BA85" i="15" s="1"/>
  <c r="G85" i="15"/>
  <c r="I85" i="15"/>
  <c r="K85" i="15"/>
  <c r="M85" i="15"/>
  <c r="O85" i="15"/>
  <c r="Q85" i="15"/>
  <c r="S85" i="15"/>
  <c r="U85" i="15"/>
  <c r="Y85" i="15"/>
  <c r="AA85" i="15"/>
  <c r="AC85" i="15"/>
  <c r="AE85" i="15"/>
  <c r="AG85" i="15"/>
  <c r="AI85" i="15"/>
  <c r="AK85" i="15"/>
  <c r="AM85" i="15"/>
  <c r="AO85" i="15"/>
  <c r="AQ85" i="15"/>
  <c r="AS85" i="15"/>
  <c r="AU85" i="15"/>
  <c r="E85" i="15"/>
  <c r="BB85" i="15" s="1"/>
  <c r="F88" i="15"/>
  <c r="H88" i="15"/>
  <c r="J88" i="15"/>
  <c r="L88" i="15"/>
  <c r="N88" i="15"/>
  <c r="P88" i="15"/>
  <c r="R88" i="15"/>
  <c r="T88" i="15"/>
  <c r="X88" i="15"/>
  <c r="Z88" i="15"/>
  <c r="AB88" i="15"/>
  <c r="AD88" i="15"/>
  <c r="AF88" i="15"/>
  <c r="AH88" i="15"/>
  <c r="AJ88" i="15"/>
  <c r="AL88" i="15"/>
  <c r="AN88" i="15"/>
  <c r="AP88" i="15"/>
  <c r="AR88" i="15"/>
  <c r="AT88" i="15"/>
  <c r="D88" i="15"/>
  <c r="BA88" i="15" s="1"/>
  <c r="G88" i="15"/>
  <c r="I88" i="15"/>
  <c r="K88" i="15"/>
  <c r="M88" i="15"/>
  <c r="O88" i="15"/>
  <c r="Q88" i="15"/>
  <c r="S88" i="15"/>
  <c r="U88" i="15"/>
  <c r="Y88" i="15"/>
  <c r="AA88" i="15"/>
  <c r="AC88" i="15"/>
  <c r="AE88" i="15"/>
  <c r="AG88" i="15"/>
  <c r="AI88" i="15"/>
  <c r="AK88" i="15"/>
  <c r="AM88" i="15"/>
  <c r="AO88" i="15"/>
  <c r="AQ88" i="15"/>
  <c r="AS88" i="15"/>
  <c r="AU88" i="15"/>
  <c r="E88" i="15"/>
  <c r="BB88" i="15" s="1"/>
  <c r="F91" i="15"/>
  <c r="H91" i="15"/>
  <c r="J91" i="15"/>
  <c r="L91" i="15"/>
  <c r="N91" i="15"/>
  <c r="P91" i="15"/>
  <c r="R91" i="15"/>
  <c r="T91" i="15"/>
  <c r="X91" i="15"/>
  <c r="Z91" i="15"/>
  <c r="AB91" i="15"/>
  <c r="AD91" i="15"/>
  <c r="AF91" i="15"/>
  <c r="AH91" i="15"/>
  <c r="AJ91" i="15"/>
  <c r="AL91" i="15"/>
  <c r="AN91" i="15"/>
  <c r="AP91" i="15"/>
  <c r="AR91" i="15"/>
  <c r="AT91" i="15"/>
  <c r="D91" i="15"/>
  <c r="BA91" i="15" s="1"/>
  <c r="G91" i="15"/>
  <c r="I91" i="15"/>
  <c r="K91" i="15"/>
  <c r="M91" i="15"/>
  <c r="O91" i="15"/>
  <c r="Q91" i="15"/>
  <c r="S91" i="15"/>
  <c r="U91" i="15"/>
  <c r="Y91" i="15"/>
  <c r="AA91" i="15"/>
  <c r="AC91" i="15"/>
  <c r="AE91" i="15"/>
  <c r="AG91" i="15"/>
  <c r="AI91" i="15"/>
  <c r="AK91" i="15"/>
  <c r="AM91" i="15"/>
  <c r="AO91" i="15"/>
  <c r="AQ91" i="15"/>
  <c r="AS91" i="15"/>
  <c r="AU91" i="15"/>
  <c r="E91" i="15"/>
  <c r="BB91" i="15" s="1"/>
  <c r="F94" i="15"/>
  <c r="H94" i="15"/>
  <c r="J94" i="15"/>
  <c r="L94" i="15"/>
  <c r="N94" i="15"/>
  <c r="P94" i="15"/>
  <c r="R94" i="15"/>
  <c r="X94" i="15"/>
  <c r="Z94" i="15"/>
  <c r="AB94" i="15"/>
  <c r="AD94" i="15"/>
  <c r="AF94" i="15"/>
  <c r="AH94" i="15"/>
  <c r="AJ94" i="15"/>
  <c r="AL94" i="15"/>
  <c r="AN94" i="15"/>
  <c r="AP94" i="15"/>
  <c r="AR94" i="15"/>
  <c r="AT94" i="15"/>
  <c r="D94" i="15"/>
  <c r="BA94" i="15" s="1"/>
  <c r="G94" i="15"/>
  <c r="I94" i="15"/>
  <c r="K94" i="15"/>
  <c r="M94" i="15"/>
  <c r="O94" i="15"/>
  <c r="Q94" i="15"/>
  <c r="S94" i="15"/>
  <c r="Y94" i="15"/>
  <c r="AA94" i="15"/>
  <c r="AC94" i="15"/>
  <c r="AE94" i="15"/>
  <c r="AG94" i="15"/>
  <c r="AI94" i="15"/>
  <c r="AK94" i="15"/>
  <c r="AM94" i="15"/>
  <c r="AO94" i="15"/>
  <c r="AQ94" i="15"/>
  <c r="AS94" i="15"/>
  <c r="AU94" i="15"/>
  <c r="E94" i="15"/>
  <c r="BB94" i="15" s="1"/>
  <c r="F97" i="15"/>
  <c r="H97" i="15"/>
  <c r="J97" i="15"/>
  <c r="L97" i="15"/>
  <c r="N97" i="15"/>
  <c r="P97" i="15"/>
  <c r="R97" i="15"/>
  <c r="X97" i="15"/>
  <c r="Z97" i="15"/>
  <c r="AB97" i="15"/>
  <c r="AD97" i="15"/>
  <c r="AF97" i="15"/>
  <c r="AH97" i="15"/>
  <c r="AJ97" i="15"/>
  <c r="AL97" i="15"/>
  <c r="AN97" i="15"/>
  <c r="AP97" i="15"/>
  <c r="AR97" i="15"/>
  <c r="AT97" i="15"/>
  <c r="D97" i="15"/>
  <c r="BA97" i="15" s="1"/>
  <c r="G97" i="15"/>
  <c r="I97" i="15"/>
  <c r="K97" i="15"/>
  <c r="M97" i="15"/>
  <c r="O97" i="15"/>
  <c r="Q97" i="15"/>
  <c r="S97" i="15"/>
  <c r="Y97" i="15"/>
  <c r="AA97" i="15"/>
  <c r="AC97" i="15"/>
  <c r="AE97" i="15"/>
  <c r="AG97" i="15"/>
  <c r="AI97" i="15"/>
  <c r="AK97" i="15"/>
  <c r="AM97" i="15"/>
  <c r="AO97" i="15"/>
  <c r="AQ97" i="15"/>
  <c r="AS97" i="15"/>
  <c r="AU97" i="15"/>
  <c r="E97" i="15"/>
  <c r="BB97" i="15" s="1"/>
  <c r="F134" i="16"/>
  <c r="H134" i="16"/>
  <c r="J134" i="16"/>
  <c r="L134" i="16"/>
  <c r="N134" i="16"/>
  <c r="P134" i="16"/>
  <c r="R134" i="16"/>
  <c r="T134" i="16"/>
  <c r="X134" i="16"/>
  <c r="Z134" i="16"/>
  <c r="AB134" i="16"/>
  <c r="AD134" i="16"/>
  <c r="AF134" i="16"/>
  <c r="AH134" i="16"/>
  <c r="AJ134" i="16"/>
  <c r="AL134" i="16"/>
  <c r="AN134" i="16"/>
  <c r="AP134" i="16"/>
  <c r="AR134" i="16"/>
  <c r="AT134" i="16"/>
  <c r="D134" i="16"/>
  <c r="BA134" i="16" s="1"/>
  <c r="G134" i="16"/>
  <c r="I134" i="16"/>
  <c r="K134" i="16"/>
  <c r="M134" i="16"/>
  <c r="O134" i="16"/>
  <c r="Q134" i="16"/>
  <c r="S134" i="16"/>
  <c r="U134" i="16"/>
  <c r="Y134" i="16"/>
  <c r="AA134" i="16"/>
  <c r="AC134" i="16"/>
  <c r="AE134" i="16"/>
  <c r="AG134" i="16"/>
  <c r="AI134" i="16"/>
  <c r="AK134" i="16"/>
  <c r="AM134" i="16"/>
  <c r="AO134" i="16"/>
  <c r="AQ134" i="16"/>
  <c r="AS134" i="16"/>
  <c r="AU134" i="16"/>
  <c r="E134" i="16"/>
  <c r="BB134" i="16" s="1"/>
  <c r="G218" i="16"/>
  <c r="I218" i="16"/>
  <c r="K218" i="16"/>
  <c r="M218" i="16"/>
  <c r="O218" i="16"/>
  <c r="Q218" i="16"/>
  <c r="S218" i="16"/>
  <c r="U218" i="16"/>
  <c r="Y218" i="16"/>
  <c r="AA218" i="16"/>
  <c r="AC218" i="16"/>
  <c r="AE218" i="16"/>
  <c r="AG218" i="16"/>
  <c r="AI218" i="16"/>
  <c r="AK218" i="16"/>
  <c r="AM218" i="16"/>
  <c r="AO218" i="16"/>
  <c r="AQ218" i="16"/>
  <c r="AS218" i="16"/>
  <c r="AU218" i="16"/>
  <c r="E218" i="16"/>
  <c r="BB218" i="16" s="1"/>
  <c r="F218" i="16"/>
  <c r="H218" i="16"/>
  <c r="J218" i="16"/>
  <c r="L218" i="16"/>
  <c r="N218" i="16"/>
  <c r="P218" i="16"/>
  <c r="R218" i="16"/>
  <c r="T218" i="16"/>
  <c r="X218" i="16"/>
  <c r="Z218" i="16"/>
  <c r="AB218" i="16"/>
  <c r="AD218" i="16"/>
  <c r="AF218" i="16"/>
  <c r="AH218" i="16"/>
  <c r="AJ218" i="16"/>
  <c r="AL218" i="16"/>
  <c r="AN218" i="16"/>
  <c r="AP218" i="16"/>
  <c r="AR218" i="16"/>
  <c r="AT218" i="16"/>
  <c r="D218" i="16"/>
  <c r="BA218" i="16" s="1"/>
  <c r="G215" i="16"/>
  <c r="I215" i="16"/>
  <c r="K215" i="16"/>
  <c r="M215" i="16"/>
  <c r="O215" i="16"/>
  <c r="Q215" i="16"/>
  <c r="S215" i="16"/>
  <c r="U215" i="16"/>
  <c r="Y215" i="16"/>
  <c r="AA215" i="16"/>
  <c r="AC215" i="16"/>
  <c r="AE215" i="16"/>
  <c r="AG215" i="16"/>
  <c r="AI215" i="16"/>
  <c r="AK215" i="16"/>
  <c r="AM215" i="16"/>
  <c r="AO215" i="16"/>
  <c r="AQ215" i="16"/>
  <c r="AS215" i="16"/>
  <c r="AU215" i="16"/>
  <c r="E215" i="16"/>
  <c r="BB215" i="16" s="1"/>
  <c r="F215" i="16"/>
  <c r="H215" i="16"/>
  <c r="J215" i="16"/>
  <c r="L215" i="16"/>
  <c r="N215" i="16"/>
  <c r="P215" i="16"/>
  <c r="R215" i="16"/>
  <c r="T215" i="16"/>
  <c r="X215" i="16"/>
  <c r="Z215" i="16"/>
  <c r="AB215" i="16"/>
  <c r="AD215" i="16"/>
  <c r="AF215" i="16"/>
  <c r="AH215" i="16"/>
  <c r="AJ215" i="16"/>
  <c r="AL215" i="16"/>
  <c r="AN215" i="16"/>
  <c r="AP215" i="16"/>
  <c r="AR215" i="16"/>
  <c r="AT215" i="16"/>
  <c r="D215" i="16"/>
  <c r="BA215" i="16" s="1"/>
  <c r="G212" i="16"/>
  <c r="I212" i="16"/>
  <c r="K212" i="16"/>
  <c r="M212" i="16"/>
  <c r="O212" i="16"/>
  <c r="Q212" i="16"/>
  <c r="S212" i="16"/>
  <c r="U212" i="16"/>
  <c r="Y212" i="16"/>
  <c r="AA212" i="16"/>
  <c r="AC212" i="16"/>
  <c r="AE212" i="16"/>
  <c r="AG212" i="16"/>
  <c r="AI212" i="16"/>
  <c r="AK212" i="16"/>
  <c r="AM212" i="16"/>
  <c r="AO212" i="16"/>
  <c r="AQ212" i="16"/>
  <c r="AS212" i="16"/>
  <c r="AU212" i="16"/>
  <c r="E212" i="16"/>
  <c r="BB212" i="16" s="1"/>
  <c r="F212" i="16"/>
  <c r="H212" i="16"/>
  <c r="J212" i="16"/>
  <c r="L212" i="16"/>
  <c r="N212" i="16"/>
  <c r="P212" i="16"/>
  <c r="R212" i="16"/>
  <c r="T212" i="16"/>
  <c r="X212" i="16"/>
  <c r="Z212" i="16"/>
  <c r="AB212" i="16"/>
  <c r="AD212" i="16"/>
  <c r="AF212" i="16"/>
  <c r="AH212" i="16"/>
  <c r="AJ212" i="16"/>
  <c r="AL212" i="16"/>
  <c r="AN212" i="16"/>
  <c r="AP212" i="16"/>
  <c r="AR212" i="16"/>
  <c r="AT212" i="16"/>
  <c r="D212" i="16"/>
  <c r="BA212" i="16" s="1"/>
  <c r="G209" i="16"/>
  <c r="I209" i="16"/>
  <c r="K209" i="16"/>
  <c r="M209" i="16"/>
  <c r="O209" i="16"/>
  <c r="Q209" i="16"/>
  <c r="S209" i="16"/>
  <c r="U209" i="16"/>
  <c r="Y209" i="16"/>
  <c r="AA209" i="16"/>
  <c r="AC209" i="16"/>
  <c r="AE209" i="16"/>
  <c r="AG209" i="16"/>
  <c r="AI209" i="16"/>
  <c r="AK209" i="16"/>
  <c r="AM209" i="16"/>
  <c r="AO209" i="16"/>
  <c r="AQ209" i="16"/>
  <c r="AS209" i="16"/>
  <c r="AU209" i="16"/>
  <c r="E209" i="16"/>
  <c r="BB209" i="16" s="1"/>
  <c r="F209" i="16"/>
  <c r="H209" i="16"/>
  <c r="J209" i="16"/>
  <c r="L209" i="16"/>
  <c r="N209" i="16"/>
  <c r="P209" i="16"/>
  <c r="R209" i="16"/>
  <c r="T209" i="16"/>
  <c r="X209" i="16"/>
  <c r="Z209" i="16"/>
  <c r="AB209" i="16"/>
  <c r="AD209" i="16"/>
  <c r="AF209" i="16"/>
  <c r="AH209" i="16"/>
  <c r="AJ209" i="16"/>
  <c r="AL209" i="16"/>
  <c r="AN209" i="16"/>
  <c r="AP209" i="16"/>
  <c r="AR209" i="16"/>
  <c r="AT209" i="16"/>
  <c r="D209" i="16"/>
  <c r="BA209" i="16" s="1"/>
  <c r="G206" i="16"/>
  <c r="I206" i="16"/>
  <c r="K206" i="16"/>
  <c r="M206" i="16"/>
  <c r="O206" i="16"/>
  <c r="Q206" i="16"/>
  <c r="S206" i="16"/>
  <c r="U206" i="16"/>
  <c r="Y206" i="16"/>
  <c r="AA206" i="16"/>
  <c r="AC206" i="16"/>
  <c r="AE206" i="16"/>
  <c r="AG206" i="16"/>
  <c r="AI206" i="16"/>
  <c r="AK206" i="16"/>
  <c r="AM206" i="16"/>
  <c r="AO206" i="16"/>
  <c r="AQ206" i="16"/>
  <c r="AS206" i="16"/>
  <c r="AU206" i="16"/>
  <c r="E206" i="16"/>
  <c r="BB206" i="16" s="1"/>
  <c r="F206" i="16"/>
  <c r="H206" i="16"/>
  <c r="J206" i="16"/>
  <c r="L206" i="16"/>
  <c r="N206" i="16"/>
  <c r="P206" i="16"/>
  <c r="R206" i="16"/>
  <c r="T206" i="16"/>
  <c r="X206" i="16"/>
  <c r="Z206" i="16"/>
  <c r="AB206" i="16"/>
  <c r="AD206" i="16"/>
  <c r="AF206" i="16"/>
  <c r="AH206" i="16"/>
  <c r="AJ206" i="16"/>
  <c r="AL206" i="16"/>
  <c r="AN206" i="16"/>
  <c r="AP206" i="16"/>
  <c r="AR206" i="16"/>
  <c r="AT206" i="16"/>
  <c r="D206" i="16"/>
  <c r="BA206" i="16" s="1"/>
  <c r="G203" i="16"/>
  <c r="I203" i="16"/>
  <c r="K203" i="16"/>
  <c r="M203" i="16"/>
  <c r="O203" i="16"/>
  <c r="Q203" i="16"/>
  <c r="S203" i="16"/>
  <c r="U203" i="16"/>
  <c r="Y203" i="16"/>
  <c r="AA203" i="16"/>
  <c r="AC203" i="16"/>
  <c r="AE203" i="16"/>
  <c r="AG203" i="16"/>
  <c r="AI203" i="16"/>
  <c r="AK203" i="16"/>
  <c r="AM203" i="16"/>
  <c r="AO203" i="16"/>
  <c r="AQ203" i="16"/>
  <c r="AS203" i="16"/>
  <c r="AU203" i="16"/>
  <c r="E203" i="16"/>
  <c r="BB203" i="16" s="1"/>
  <c r="F203" i="16"/>
  <c r="H203" i="16"/>
  <c r="J203" i="16"/>
  <c r="L203" i="16"/>
  <c r="N203" i="16"/>
  <c r="P203" i="16"/>
  <c r="R203" i="16"/>
  <c r="T203" i="16"/>
  <c r="X203" i="16"/>
  <c r="Z203" i="16"/>
  <c r="AB203" i="16"/>
  <c r="AD203" i="16"/>
  <c r="AF203" i="16"/>
  <c r="AH203" i="16"/>
  <c r="AJ203" i="16"/>
  <c r="AL203" i="16"/>
  <c r="AN203" i="16"/>
  <c r="AP203" i="16"/>
  <c r="AR203" i="16"/>
  <c r="AT203" i="16"/>
  <c r="D203" i="16"/>
  <c r="BA203" i="16" s="1"/>
  <c r="G200" i="16"/>
  <c r="I200" i="16"/>
  <c r="K200" i="16"/>
  <c r="M200" i="16"/>
  <c r="O200" i="16"/>
  <c r="Q200" i="16"/>
  <c r="S200" i="16"/>
  <c r="Y200" i="16"/>
  <c r="AA200" i="16"/>
  <c r="AC200" i="16"/>
  <c r="AE200" i="16"/>
  <c r="AG200" i="16"/>
  <c r="AI200" i="16"/>
  <c r="AK200" i="16"/>
  <c r="AM200" i="16"/>
  <c r="AO200" i="16"/>
  <c r="AQ200" i="16"/>
  <c r="AS200" i="16"/>
  <c r="AU200" i="16"/>
  <c r="E200" i="16"/>
  <c r="BB200" i="16" s="1"/>
  <c r="F200" i="16"/>
  <c r="H200" i="16"/>
  <c r="J200" i="16"/>
  <c r="L200" i="16"/>
  <c r="N200" i="16"/>
  <c r="P200" i="16"/>
  <c r="R200" i="16"/>
  <c r="X200" i="16"/>
  <c r="Z200" i="16"/>
  <c r="AB200" i="16"/>
  <c r="AD200" i="16"/>
  <c r="AF200" i="16"/>
  <c r="AH200" i="16"/>
  <c r="AJ200" i="16"/>
  <c r="AL200" i="16"/>
  <c r="AN200" i="16"/>
  <c r="AP200" i="16"/>
  <c r="AR200" i="16"/>
  <c r="AT200" i="16"/>
  <c r="D200" i="16"/>
  <c r="BA200" i="16" s="1"/>
  <c r="G197" i="16"/>
  <c r="I197" i="16"/>
  <c r="K197" i="16"/>
  <c r="M197" i="16"/>
  <c r="O197" i="16"/>
  <c r="Q197" i="16"/>
  <c r="S197" i="16"/>
  <c r="U197" i="16"/>
  <c r="Y197" i="16"/>
  <c r="AA197" i="16"/>
  <c r="AC197" i="16"/>
  <c r="AE197" i="16"/>
  <c r="AG197" i="16"/>
  <c r="AI197" i="16"/>
  <c r="AK197" i="16"/>
  <c r="AM197" i="16"/>
  <c r="AO197" i="16"/>
  <c r="AQ197" i="16"/>
  <c r="AS197" i="16"/>
  <c r="AU197" i="16"/>
  <c r="E197" i="16"/>
  <c r="BB197" i="16" s="1"/>
  <c r="F197" i="16"/>
  <c r="H197" i="16"/>
  <c r="J197" i="16"/>
  <c r="L197" i="16"/>
  <c r="N197" i="16"/>
  <c r="P197" i="16"/>
  <c r="R197" i="16"/>
  <c r="T197" i="16"/>
  <c r="X197" i="16"/>
  <c r="Z197" i="16"/>
  <c r="AB197" i="16"/>
  <c r="AD197" i="16"/>
  <c r="AF197" i="16"/>
  <c r="AH197" i="16"/>
  <c r="AJ197" i="16"/>
  <c r="AL197" i="16"/>
  <c r="AN197" i="16"/>
  <c r="AP197" i="16"/>
  <c r="AR197" i="16"/>
  <c r="AT197" i="16"/>
  <c r="D197" i="16"/>
  <c r="BA197" i="16" s="1"/>
  <c r="G194" i="16"/>
  <c r="I194" i="16"/>
  <c r="K194" i="16"/>
  <c r="M194" i="16"/>
  <c r="O194" i="16"/>
  <c r="Q194" i="16"/>
  <c r="S194" i="16"/>
  <c r="U194" i="16"/>
  <c r="Y194" i="16"/>
  <c r="AA194" i="16"/>
  <c r="AC194" i="16"/>
  <c r="AE194" i="16"/>
  <c r="AG194" i="16"/>
  <c r="AI194" i="16"/>
  <c r="AK194" i="16"/>
  <c r="AM194" i="16"/>
  <c r="AO194" i="16"/>
  <c r="AQ194" i="16"/>
  <c r="AS194" i="16"/>
  <c r="AU194" i="16"/>
  <c r="E194" i="16"/>
  <c r="BB194" i="16" s="1"/>
  <c r="F194" i="16"/>
  <c r="H194" i="16"/>
  <c r="J194" i="16"/>
  <c r="L194" i="16"/>
  <c r="N194" i="16"/>
  <c r="P194" i="16"/>
  <c r="R194" i="16"/>
  <c r="T194" i="16"/>
  <c r="X194" i="16"/>
  <c r="Z194" i="16"/>
  <c r="AB194" i="16"/>
  <c r="AD194" i="16"/>
  <c r="AF194" i="16"/>
  <c r="AH194" i="16"/>
  <c r="AJ194" i="16"/>
  <c r="AL194" i="16"/>
  <c r="AN194" i="16"/>
  <c r="AP194" i="16"/>
  <c r="AR194" i="16"/>
  <c r="AT194" i="16"/>
  <c r="D194" i="16"/>
  <c r="BA194" i="16" s="1"/>
  <c r="G191" i="16"/>
  <c r="I191" i="16"/>
  <c r="K191" i="16"/>
  <c r="M191" i="16"/>
  <c r="O191" i="16"/>
  <c r="Q191" i="16"/>
  <c r="S191" i="16"/>
  <c r="U191" i="16"/>
  <c r="Y191" i="16"/>
  <c r="AA191" i="16"/>
  <c r="AC191" i="16"/>
  <c r="AE191" i="16"/>
  <c r="AG191" i="16"/>
  <c r="AI191" i="16"/>
  <c r="AK191" i="16"/>
  <c r="AM191" i="16"/>
  <c r="AO191" i="16"/>
  <c r="AQ191" i="16"/>
  <c r="AS191" i="16"/>
  <c r="AU191" i="16"/>
  <c r="E191" i="16"/>
  <c r="BB191" i="16" s="1"/>
  <c r="F191" i="16"/>
  <c r="H191" i="16"/>
  <c r="J191" i="16"/>
  <c r="L191" i="16"/>
  <c r="N191" i="16"/>
  <c r="P191" i="16"/>
  <c r="R191" i="16"/>
  <c r="T191" i="16"/>
  <c r="X191" i="16"/>
  <c r="Z191" i="16"/>
  <c r="AB191" i="16"/>
  <c r="AD191" i="16"/>
  <c r="AF191" i="16"/>
  <c r="AH191" i="16"/>
  <c r="AJ191" i="16"/>
  <c r="AL191" i="16"/>
  <c r="AN191" i="16"/>
  <c r="AP191" i="16"/>
  <c r="AR191" i="16"/>
  <c r="AT191" i="16"/>
  <c r="D191" i="16"/>
  <c r="BA191" i="16" s="1"/>
  <c r="G188" i="16"/>
  <c r="I188" i="16"/>
  <c r="K188" i="16"/>
  <c r="M188" i="16"/>
  <c r="O188" i="16"/>
  <c r="Q188" i="16"/>
  <c r="S188" i="16"/>
  <c r="U188" i="16"/>
  <c r="Y188" i="16"/>
  <c r="AA188" i="16"/>
  <c r="AC188" i="16"/>
  <c r="AE188" i="16"/>
  <c r="AG188" i="16"/>
  <c r="AI188" i="16"/>
  <c r="AK188" i="16"/>
  <c r="AM188" i="16"/>
  <c r="AO188" i="16"/>
  <c r="AQ188" i="16"/>
  <c r="AS188" i="16"/>
  <c r="AU188" i="16"/>
  <c r="E188" i="16"/>
  <c r="BB188" i="16" s="1"/>
  <c r="F188" i="16"/>
  <c r="H188" i="16"/>
  <c r="J188" i="16"/>
  <c r="L188" i="16"/>
  <c r="N188" i="16"/>
  <c r="P188" i="16"/>
  <c r="R188" i="16"/>
  <c r="T188" i="16"/>
  <c r="X188" i="16"/>
  <c r="Z188" i="16"/>
  <c r="AB188" i="16"/>
  <c r="AD188" i="16"/>
  <c r="AF188" i="16"/>
  <c r="AH188" i="16"/>
  <c r="AJ188" i="16"/>
  <c r="AL188" i="16"/>
  <c r="AN188" i="16"/>
  <c r="AP188" i="16"/>
  <c r="AR188" i="16"/>
  <c r="AT188" i="16"/>
  <c r="D188" i="16"/>
  <c r="BA188" i="16" s="1"/>
  <c r="G185" i="16"/>
  <c r="I185" i="16"/>
  <c r="K185" i="16"/>
  <c r="M185" i="16"/>
  <c r="O185" i="16"/>
  <c r="Q185" i="16"/>
  <c r="S185" i="16"/>
  <c r="U185" i="16"/>
  <c r="Y185" i="16"/>
  <c r="AA185" i="16"/>
  <c r="AC185" i="16"/>
  <c r="AE185" i="16"/>
  <c r="AG185" i="16"/>
  <c r="AI185" i="16"/>
  <c r="AK185" i="16"/>
  <c r="AM185" i="16"/>
  <c r="AO185" i="16"/>
  <c r="AQ185" i="16"/>
  <c r="AS185" i="16"/>
  <c r="AU185" i="16"/>
  <c r="E185" i="16"/>
  <c r="BB185" i="16" s="1"/>
  <c r="F185" i="16"/>
  <c r="H185" i="16"/>
  <c r="J185" i="16"/>
  <c r="L185" i="16"/>
  <c r="N185" i="16"/>
  <c r="P185" i="16"/>
  <c r="R185" i="16"/>
  <c r="T185" i="16"/>
  <c r="X185" i="16"/>
  <c r="Z185" i="16"/>
  <c r="AB185" i="16"/>
  <c r="AD185" i="16"/>
  <c r="AF185" i="16"/>
  <c r="AH185" i="16"/>
  <c r="AJ185" i="16"/>
  <c r="AL185" i="16"/>
  <c r="AN185" i="16"/>
  <c r="AP185" i="16"/>
  <c r="AR185" i="16"/>
  <c r="AT185" i="16"/>
  <c r="D185" i="16"/>
  <c r="BA185" i="16" s="1"/>
  <c r="G182" i="16"/>
  <c r="I182" i="16"/>
  <c r="K182" i="16"/>
  <c r="M182" i="16"/>
  <c r="O182" i="16"/>
  <c r="Q182" i="16"/>
  <c r="S182" i="16"/>
  <c r="U182" i="16"/>
  <c r="Y182" i="16"/>
  <c r="AA182" i="16"/>
  <c r="AC182" i="16"/>
  <c r="AE182" i="16"/>
  <c r="AG182" i="16"/>
  <c r="AI182" i="16"/>
  <c r="AK182" i="16"/>
  <c r="AM182" i="16"/>
  <c r="AO182" i="16"/>
  <c r="AQ182" i="16"/>
  <c r="AS182" i="16"/>
  <c r="AU182" i="16"/>
  <c r="E182" i="16"/>
  <c r="BB182" i="16" s="1"/>
  <c r="F182" i="16"/>
  <c r="H182" i="16"/>
  <c r="J182" i="16"/>
  <c r="L182" i="16"/>
  <c r="N182" i="16"/>
  <c r="P182" i="16"/>
  <c r="R182" i="16"/>
  <c r="T182" i="16"/>
  <c r="X182" i="16"/>
  <c r="Z182" i="16"/>
  <c r="AB182" i="16"/>
  <c r="AD182" i="16"/>
  <c r="AF182" i="16"/>
  <c r="AH182" i="16"/>
  <c r="AJ182" i="16"/>
  <c r="AL182" i="16"/>
  <c r="AN182" i="16"/>
  <c r="AP182" i="16"/>
  <c r="AR182" i="16"/>
  <c r="AT182" i="16"/>
  <c r="D182" i="16"/>
  <c r="BA182" i="16" s="1"/>
  <c r="G179" i="16"/>
  <c r="I179" i="16"/>
  <c r="K179" i="16"/>
  <c r="M179" i="16"/>
  <c r="O179" i="16"/>
  <c r="Q179" i="16"/>
  <c r="S179" i="16"/>
  <c r="U179" i="16"/>
  <c r="Y179" i="16"/>
  <c r="AA179" i="16"/>
  <c r="AC179" i="16"/>
  <c r="AE179" i="16"/>
  <c r="AG179" i="16"/>
  <c r="AI179" i="16"/>
  <c r="AK179" i="16"/>
  <c r="AM179" i="16"/>
  <c r="AO179" i="16"/>
  <c r="AQ179" i="16"/>
  <c r="AS179" i="16"/>
  <c r="AU179" i="16"/>
  <c r="E179" i="16"/>
  <c r="BB179" i="16" s="1"/>
  <c r="F179" i="16"/>
  <c r="H179" i="16"/>
  <c r="J179" i="16"/>
  <c r="L179" i="16"/>
  <c r="N179" i="16"/>
  <c r="P179" i="16"/>
  <c r="R179" i="16"/>
  <c r="T179" i="16"/>
  <c r="X179" i="16"/>
  <c r="Z179" i="16"/>
  <c r="AB179" i="16"/>
  <c r="AD179" i="16"/>
  <c r="AF179" i="16"/>
  <c r="AH179" i="16"/>
  <c r="AJ179" i="16"/>
  <c r="AL179" i="16"/>
  <c r="AN179" i="16"/>
  <c r="AP179" i="16"/>
  <c r="AR179" i="16"/>
  <c r="AT179" i="16"/>
  <c r="D179" i="16"/>
  <c r="BA179" i="16" s="1"/>
  <c r="G176" i="16"/>
  <c r="I176" i="16"/>
  <c r="K176" i="16"/>
  <c r="M176" i="16"/>
  <c r="O176" i="16"/>
  <c r="Q176" i="16"/>
  <c r="S176" i="16"/>
  <c r="U176" i="16"/>
  <c r="Y176" i="16"/>
  <c r="AA176" i="16"/>
  <c r="AC176" i="16"/>
  <c r="AE176" i="16"/>
  <c r="AG176" i="16"/>
  <c r="AI176" i="16"/>
  <c r="AK176" i="16"/>
  <c r="AM176" i="16"/>
  <c r="AO176" i="16"/>
  <c r="AQ176" i="16"/>
  <c r="AS176" i="16"/>
  <c r="AU176" i="16"/>
  <c r="E176" i="16"/>
  <c r="BB176" i="16" s="1"/>
  <c r="F176" i="16"/>
  <c r="H176" i="16"/>
  <c r="J176" i="16"/>
  <c r="L176" i="16"/>
  <c r="N176" i="16"/>
  <c r="P176" i="16"/>
  <c r="R176" i="16"/>
  <c r="T176" i="16"/>
  <c r="X176" i="16"/>
  <c r="Z176" i="16"/>
  <c r="AB176" i="16"/>
  <c r="AD176" i="16"/>
  <c r="AF176" i="16"/>
  <c r="AH176" i="16"/>
  <c r="AJ176" i="16"/>
  <c r="AL176" i="16"/>
  <c r="AN176" i="16"/>
  <c r="AP176" i="16"/>
  <c r="AR176" i="16"/>
  <c r="AT176" i="16"/>
  <c r="D176" i="16"/>
  <c r="BA176" i="16" s="1"/>
  <c r="G173" i="16"/>
  <c r="I173" i="16"/>
  <c r="K173" i="16"/>
  <c r="M173" i="16"/>
  <c r="O173" i="16"/>
  <c r="Q173" i="16"/>
  <c r="S173" i="16"/>
  <c r="U173" i="16"/>
  <c r="Y173" i="16"/>
  <c r="AA173" i="16"/>
  <c r="AC173" i="16"/>
  <c r="AE173" i="16"/>
  <c r="AG173" i="16"/>
  <c r="AI173" i="16"/>
  <c r="AK173" i="16"/>
  <c r="AM173" i="16"/>
  <c r="AO173" i="16"/>
  <c r="AQ173" i="16"/>
  <c r="AS173" i="16"/>
  <c r="AU173" i="16"/>
  <c r="E173" i="16"/>
  <c r="BB173" i="16" s="1"/>
  <c r="F173" i="16"/>
  <c r="H173" i="16"/>
  <c r="J173" i="16"/>
  <c r="L173" i="16"/>
  <c r="N173" i="16"/>
  <c r="P173" i="16"/>
  <c r="R173" i="16"/>
  <c r="T173" i="16"/>
  <c r="X173" i="16"/>
  <c r="Z173" i="16"/>
  <c r="AB173" i="16"/>
  <c r="AD173" i="16"/>
  <c r="AF173" i="16"/>
  <c r="AH173" i="16"/>
  <c r="AJ173" i="16"/>
  <c r="AL173" i="16"/>
  <c r="AN173" i="16"/>
  <c r="AP173" i="16"/>
  <c r="AR173" i="16"/>
  <c r="AT173" i="16"/>
  <c r="D173" i="16"/>
  <c r="BA173" i="16" s="1"/>
  <c r="G170" i="16"/>
  <c r="I170" i="16"/>
  <c r="K170" i="16"/>
  <c r="M170" i="16"/>
  <c r="O170" i="16"/>
  <c r="Q170" i="16"/>
  <c r="S170" i="16"/>
  <c r="U170" i="16"/>
  <c r="Y170" i="16"/>
  <c r="AA170" i="16"/>
  <c r="AC170" i="16"/>
  <c r="AE170" i="16"/>
  <c r="AG170" i="16"/>
  <c r="AI170" i="16"/>
  <c r="AK170" i="16"/>
  <c r="AM170" i="16"/>
  <c r="AO170" i="16"/>
  <c r="AQ170" i="16"/>
  <c r="AS170" i="16"/>
  <c r="AU170" i="16"/>
  <c r="E170" i="16"/>
  <c r="BB170" i="16" s="1"/>
  <c r="F170" i="16"/>
  <c r="H170" i="16"/>
  <c r="J170" i="16"/>
  <c r="L170" i="16"/>
  <c r="N170" i="16"/>
  <c r="P170" i="16"/>
  <c r="R170" i="16"/>
  <c r="T170" i="16"/>
  <c r="X170" i="16"/>
  <c r="Z170" i="16"/>
  <c r="AB170" i="16"/>
  <c r="AD170" i="16"/>
  <c r="AF170" i="16"/>
  <c r="AH170" i="16"/>
  <c r="AJ170" i="16"/>
  <c r="AL170" i="16"/>
  <c r="AN170" i="16"/>
  <c r="AP170" i="16"/>
  <c r="AR170" i="16"/>
  <c r="AT170" i="16"/>
  <c r="D170" i="16"/>
  <c r="BA170" i="16" s="1"/>
  <c r="G167" i="16"/>
  <c r="I167" i="16"/>
  <c r="K167" i="16"/>
  <c r="M167" i="16"/>
  <c r="O167" i="16"/>
  <c r="Q167" i="16"/>
  <c r="S167" i="16"/>
  <c r="Y167" i="16"/>
  <c r="AA167" i="16"/>
  <c r="AC167" i="16"/>
  <c r="AE167" i="16"/>
  <c r="AG167" i="16"/>
  <c r="AI167" i="16"/>
  <c r="AK167" i="16"/>
  <c r="AM167" i="16"/>
  <c r="AO167" i="16"/>
  <c r="AQ167" i="16"/>
  <c r="AS167" i="16"/>
  <c r="AU167" i="16"/>
  <c r="E167" i="16"/>
  <c r="BB167" i="16" s="1"/>
  <c r="F167" i="16"/>
  <c r="H167" i="16"/>
  <c r="J167" i="16"/>
  <c r="L167" i="16"/>
  <c r="N167" i="16"/>
  <c r="P167" i="16"/>
  <c r="R167" i="16"/>
  <c r="X167" i="16"/>
  <c r="Z167" i="16"/>
  <c r="AB167" i="16"/>
  <c r="AD167" i="16"/>
  <c r="AF167" i="16"/>
  <c r="AH167" i="16"/>
  <c r="AJ167" i="16"/>
  <c r="AL167" i="16"/>
  <c r="AN167" i="16"/>
  <c r="AP167" i="16"/>
  <c r="AR167" i="16"/>
  <c r="AT167" i="16"/>
  <c r="D167" i="16"/>
  <c r="BA167" i="16" s="1"/>
  <c r="G164" i="16"/>
  <c r="I164" i="16"/>
  <c r="K164" i="16"/>
  <c r="M164" i="16"/>
  <c r="O164" i="16"/>
  <c r="Q164" i="16"/>
  <c r="S164" i="16"/>
  <c r="U164" i="16"/>
  <c r="Y164" i="16"/>
  <c r="AA164" i="16"/>
  <c r="AC164" i="16"/>
  <c r="AE164" i="16"/>
  <c r="AG164" i="16"/>
  <c r="AI164" i="16"/>
  <c r="AK164" i="16"/>
  <c r="AM164" i="16"/>
  <c r="AO164" i="16"/>
  <c r="AQ164" i="16"/>
  <c r="AS164" i="16"/>
  <c r="AU164" i="16"/>
  <c r="E164" i="16"/>
  <c r="BB164" i="16" s="1"/>
  <c r="F164" i="16"/>
  <c r="H164" i="16"/>
  <c r="J164" i="16"/>
  <c r="L164" i="16"/>
  <c r="N164" i="16"/>
  <c r="P164" i="16"/>
  <c r="R164" i="16"/>
  <c r="T164" i="16"/>
  <c r="X164" i="16"/>
  <c r="Z164" i="16"/>
  <c r="AB164" i="16"/>
  <c r="AD164" i="16"/>
  <c r="AF164" i="16"/>
  <c r="AH164" i="16"/>
  <c r="AJ164" i="16"/>
  <c r="AL164" i="16"/>
  <c r="AN164" i="16"/>
  <c r="AP164" i="16"/>
  <c r="AR164" i="16"/>
  <c r="AT164" i="16"/>
  <c r="D164" i="16"/>
  <c r="BA164" i="16" s="1"/>
  <c r="G161" i="16"/>
  <c r="I161" i="16"/>
  <c r="K161" i="16"/>
  <c r="M161" i="16"/>
  <c r="O161" i="16"/>
  <c r="Q161" i="16"/>
  <c r="S161" i="16"/>
  <c r="U161" i="16"/>
  <c r="Y161" i="16"/>
  <c r="AA161" i="16"/>
  <c r="AC161" i="16"/>
  <c r="AE161" i="16"/>
  <c r="AG161" i="16"/>
  <c r="AI161" i="16"/>
  <c r="AK161" i="16"/>
  <c r="AM161" i="16"/>
  <c r="AO161" i="16"/>
  <c r="AQ161" i="16"/>
  <c r="AS161" i="16"/>
  <c r="AU161" i="16"/>
  <c r="E161" i="16"/>
  <c r="BB161" i="16" s="1"/>
  <c r="F161" i="16"/>
  <c r="H161" i="16"/>
  <c r="J161" i="16"/>
  <c r="L161" i="16"/>
  <c r="N161" i="16"/>
  <c r="P161" i="16"/>
  <c r="R161" i="16"/>
  <c r="T161" i="16"/>
  <c r="X161" i="16"/>
  <c r="Z161" i="16"/>
  <c r="AB161" i="16"/>
  <c r="AD161" i="16"/>
  <c r="AF161" i="16"/>
  <c r="AH161" i="16"/>
  <c r="AJ161" i="16"/>
  <c r="AL161" i="16"/>
  <c r="AN161" i="16"/>
  <c r="AP161" i="16"/>
  <c r="AR161" i="16"/>
  <c r="AT161" i="16"/>
  <c r="D161" i="16"/>
  <c r="BA161" i="16" s="1"/>
  <c r="G158" i="16"/>
  <c r="I158" i="16"/>
  <c r="K158" i="16"/>
  <c r="M158" i="16"/>
  <c r="O158" i="16"/>
  <c r="Q158" i="16"/>
  <c r="S158" i="16"/>
  <c r="U158" i="16"/>
  <c r="Y158" i="16"/>
  <c r="AA158" i="16"/>
  <c r="AC158" i="16"/>
  <c r="AE158" i="16"/>
  <c r="AG158" i="16"/>
  <c r="AI158" i="16"/>
  <c r="AK158" i="16"/>
  <c r="AM158" i="16"/>
  <c r="AO158" i="16"/>
  <c r="AQ158" i="16"/>
  <c r="AS158" i="16"/>
  <c r="AU158" i="16"/>
  <c r="E158" i="16"/>
  <c r="BB158" i="16" s="1"/>
  <c r="F158" i="16"/>
  <c r="H158" i="16"/>
  <c r="J158" i="16"/>
  <c r="L158" i="16"/>
  <c r="N158" i="16"/>
  <c r="P158" i="16"/>
  <c r="R158" i="16"/>
  <c r="T158" i="16"/>
  <c r="X158" i="16"/>
  <c r="Z158" i="16"/>
  <c r="AB158" i="16"/>
  <c r="AD158" i="16"/>
  <c r="AF158" i="16"/>
  <c r="AH158" i="16"/>
  <c r="AJ158" i="16"/>
  <c r="AL158" i="16"/>
  <c r="AN158" i="16"/>
  <c r="AP158" i="16"/>
  <c r="AR158" i="16"/>
  <c r="AT158" i="16"/>
  <c r="D158" i="16"/>
  <c r="BA158" i="16" s="1"/>
  <c r="G155" i="16"/>
  <c r="I155" i="16"/>
  <c r="K155" i="16"/>
  <c r="M155" i="16"/>
  <c r="O155" i="16"/>
  <c r="Q155" i="16"/>
  <c r="S155" i="16"/>
  <c r="U155" i="16"/>
  <c r="Y155" i="16"/>
  <c r="AA155" i="16"/>
  <c r="AC155" i="16"/>
  <c r="AE155" i="16"/>
  <c r="AG155" i="16"/>
  <c r="AI155" i="16"/>
  <c r="AK155" i="16"/>
  <c r="AM155" i="16"/>
  <c r="AO155" i="16"/>
  <c r="AQ155" i="16"/>
  <c r="AS155" i="16"/>
  <c r="AU155" i="16"/>
  <c r="E155" i="16"/>
  <c r="BB155" i="16" s="1"/>
  <c r="F155" i="16"/>
  <c r="H155" i="16"/>
  <c r="J155" i="16"/>
  <c r="L155" i="16"/>
  <c r="N155" i="16"/>
  <c r="P155" i="16"/>
  <c r="R155" i="16"/>
  <c r="T155" i="16"/>
  <c r="X155" i="16"/>
  <c r="Z155" i="16"/>
  <c r="AB155" i="16"/>
  <c r="AD155" i="16"/>
  <c r="AF155" i="16"/>
  <c r="AH155" i="16"/>
  <c r="AJ155" i="16"/>
  <c r="AL155" i="16"/>
  <c r="AN155" i="16"/>
  <c r="AP155" i="16"/>
  <c r="AR155" i="16"/>
  <c r="AT155" i="16"/>
  <c r="D155" i="16"/>
  <c r="BA155" i="16" s="1"/>
  <c r="G152" i="16"/>
  <c r="I152" i="16"/>
  <c r="K152" i="16"/>
  <c r="M152" i="16"/>
  <c r="O152" i="16"/>
  <c r="Q152" i="16"/>
  <c r="S152" i="16"/>
  <c r="U152" i="16"/>
  <c r="Y152" i="16"/>
  <c r="AA152" i="16"/>
  <c r="AC152" i="16"/>
  <c r="AE152" i="16"/>
  <c r="AG152" i="16"/>
  <c r="AI152" i="16"/>
  <c r="AK152" i="16"/>
  <c r="AM152" i="16"/>
  <c r="AO152" i="16"/>
  <c r="AQ152" i="16"/>
  <c r="AS152" i="16"/>
  <c r="AU152" i="16"/>
  <c r="E152" i="16"/>
  <c r="BB152" i="16" s="1"/>
  <c r="F152" i="16"/>
  <c r="H152" i="16"/>
  <c r="J152" i="16"/>
  <c r="L152" i="16"/>
  <c r="N152" i="16"/>
  <c r="P152" i="16"/>
  <c r="R152" i="16"/>
  <c r="T152" i="16"/>
  <c r="X152" i="16"/>
  <c r="Z152" i="16"/>
  <c r="AB152" i="16"/>
  <c r="AD152" i="16"/>
  <c r="AF152" i="16"/>
  <c r="AH152" i="16"/>
  <c r="AJ152" i="16"/>
  <c r="AL152" i="16"/>
  <c r="AN152" i="16"/>
  <c r="AP152" i="16"/>
  <c r="AR152" i="16"/>
  <c r="AT152" i="16"/>
  <c r="D152" i="16"/>
  <c r="BA152" i="16" s="1"/>
  <c r="G149" i="16"/>
  <c r="I149" i="16"/>
  <c r="K149" i="16"/>
  <c r="M149" i="16"/>
  <c r="O149" i="16"/>
  <c r="Q149" i="16"/>
  <c r="S149" i="16"/>
  <c r="U149" i="16"/>
  <c r="Y149" i="16"/>
  <c r="AA149" i="16"/>
  <c r="AC149" i="16"/>
  <c r="AE149" i="16"/>
  <c r="AG149" i="16"/>
  <c r="AI149" i="16"/>
  <c r="AK149" i="16"/>
  <c r="AM149" i="16"/>
  <c r="AO149" i="16"/>
  <c r="AQ149" i="16"/>
  <c r="AS149" i="16"/>
  <c r="AU149" i="16"/>
  <c r="E149" i="16"/>
  <c r="BB149" i="16" s="1"/>
  <c r="F149" i="16"/>
  <c r="H149" i="16"/>
  <c r="J149" i="16"/>
  <c r="L149" i="16"/>
  <c r="N149" i="16"/>
  <c r="P149" i="16"/>
  <c r="R149" i="16"/>
  <c r="T149" i="16"/>
  <c r="X149" i="16"/>
  <c r="Z149" i="16"/>
  <c r="AB149" i="16"/>
  <c r="AD149" i="16"/>
  <c r="AF149" i="16"/>
  <c r="AH149" i="16"/>
  <c r="AJ149" i="16"/>
  <c r="AL149" i="16"/>
  <c r="AN149" i="16"/>
  <c r="AP149" i="16"/>
  <c r="AR149" i="16"/>
  <c r="AT149" i="16"/>
  <c r="D149" i="16"/>
  <c r="BA149" i="16" s="1"/>
  <c r="G146" i="16"/>
  <c r="I146" i="16"/>
  <c r="K146" i="16"/>
  <c r="M146" i="16"/>
  <c r="O146" i="16"/>
  <c r="Q146" i="16"/>
  <c r="S146" i="16"/>
  <c r="U146" i="16"/>
  <c r="Y146" i="16"/>
  <c r="AA146" i="16"/>
  <c r="AC146" i="16"/>
  <c r="AE146" i="16"/>
  <c r="AG146" i="16"/>
  <c r="AI146" i="16"/>
  <c r="AK146" i="16"/>
  <c r="AM146" i="16"/>
  <c r="AO146" i="16"/>
  <c r="AQ146" i="16"/>
  <c r="AS146" i="16"/>
  <c r="AU146" i="16"/>
  <c r="E146" i="16"/>
  <c r="BB146" i="16" s="1"/>
  <c r="F146" i="16"/>
  <c r="H146" i="16"/>
  <c r="J146" i="16"/>
  <c r="L146" i="16"/>
  <c r="N146" i="16"/>
  <c r="P146" i="16"/>
  <c r="R146" i="16"/>
  <c r="T146" i="16"/>
  <c r="X146" i="16"/>
  <c r="Z146" i="16"/>
  <c r="AB146" i="16"/>
  <c r="AD146" i="16"/>
  <c r="AF146" i="16"/>
  <c r="AH146" i="16"/>
  <c r="AJ146" i="16"/>
  <c r="AL146" i="16"/>
  <c r="AN146" i="16"/>
  <c r="AP146" i="16"/>
  <c r="AR146" i="16"/>
  <c r="AT146" i="16"/>
  <c r="D146" i="16"/>
  <c r="BA146" i="16" s="1"/>
  <c r="G143" i="16"/>
  <c r="I143" i="16"/>
  <c r="K143" i="16"/>
  <c r="M143" i="16"/>
  <c r="O143" i="16"/>
  <c r="Q143" i="16"/>
  <c r="S143" i="16"/>
  <c r="U143" i="16"/>
  <c r="Y143" i="16"/>
  <c r="AA143" i="16"/>
  <c r="AC143" i="16"/>
  <c r="AE143" i="16"/>
  <c r="AG143" i="16"/>
  <c r="AI143" i="16"/>
  <c r="AK143" i="16"/>
  <c r="AM143" i="16"/>
  <c r="AO143" i="16"/>
  <c r="AQ143" i="16"/>
  <c r="AS143" i="16"/>
  <c r="AU143" i="16"/>
  <c r="E143" i="16"/>
  <c r="BB143" i="16" s="1"/>
  <c r="F143" i="16"/>
  <c r="H143" i="16"/>
  <c r="J143" i="16"/>
  <c r="L143" i="16"/>
  <c r="N143" i="16"/>
  <c r="P143" i="16"/>
  <c r="R143" i="16"/>
  <c r="T143" i="16"/>
  <c r="X143" i="16"/>
  <c r="Z143" i="16"/>
  <c r="AB143" i="16"/>
  <c r="AD143" i="16"/>
  <c r="AF143" i="16"/>
  <c r="AH143" i="16"/>
  <c r="AJ143" i="16"/>
  <c r="AL143" i="16"/>
  <c r="AN143" i="16"/>
  <c r="AP143" i="16"/>
  <c r="AR143" i="16"/>
  <c r="AT143" i="16"/>
  <c r="D143" i="16"/>
  <c r="BA143" i="16" s="1"/>
  <c r="G140" i="16"/>
  <c r="I140" i="16"/>
  <c r="K140" i="16"/>
  <c r="M140" i="16"/>
  <c r="O140" i="16"/>
  <c r="Q140" i="16"/>
  <c r="S140" i="16"/>
  <c r="U140" i="16"/>
  <c r="Y140" i="16"/>
  <c r="AA140" i="16"/>
  <c r="AC140" i="16"/>
  <c r="AE140" i="16"/>
  <c r="AG140" i="16"/>
  <c r="AI140" i="16"/>
  <c r="AK140" i="16"/>
  <c r="AM140" i="16"/>
  <c r="AO140" i="16"/>
  <c r="AQ140" i="16"/>
  <c r="AS140" i="16"/>
  <c r="AU140" i="16"/>
  <c r="E140" i="16"/>
  <c r="BB140" i="16" s="1"/>
  <c r="F140" i="16"/>
  <c r="H140" i="16"/>
  <c r="J140" i="16"/>
  <c r="L140" i="16"/>
  <c r="N140" i="16"/>
  <c r="P140" i="16"/>
  <c r="R140" i="16"/>
  <c r="T140" i="16"/>
  <c r="X140" i="16"/>
  <c r="Z140" i="16"/>
  <c r="AB140" i="16"/>
  <c r="AD140" i="16"/>
  <c r="AF140" i="16"/>
  <c r="AH140" i="16"/>
  <c r="AJ140" i="16"/>
  <c r="AL140" i="16"/>
  <c r="AN140" i="16"/>
  <c r="AP140" i="16"/>
  <c r="AR140" i="16"/>
  <c r="AT140" i="16"/>
  <c r="D140" i="16"/>
  <c r="BA140" i="16" s="1"/>
  <c r="G137" i="16"/>
  <c r="I137" i="16"/>
  <c r="K137" i="16"/>
  <c r="M137" i="16"/>
  <c r="O137" i="16"/>
  <c r="Q137" i="16"/>
  <c r="S137" i="16"/>
  <c r="U137" i="16"/>
  <c r="Y137" i="16"/>
  <c r="AA137" i="16"/>
  <c r="AC137" i="16"/>
  <c r="AE137" i="16"/>
  <c r="AG137" i="16"/>
  <c r="AI137" i="16"/>
  <c r="AK137" i="16"/>
  <c r="AM137" i="16"/>
  <c r="AO137" i="16"/>
  <c r="AQ137" i="16"/>
  <c r="AS137" i="16"/>
  <c r="AU137" i="16"/>
  <c r="E137" i="16"/>
  <c r="BB137" i="16" s="1"/>
  <c r="F137" i="16"/>
  <c r="H137" i="16"/>
  <c r="J137" i="16"/>
  <c r="L137" i="16"/>
  <c r="N137" i="16"/>
  <c r="P137" i="16"/>
  <c r="R137" i="16"/>
  <c r="T137" i="16"/>
  <c r="X137" i="16"/>
  <c r="Z137" i="16"/>
  <c r="AB137" i="16"/>
  <c r="AD137" i="16"/>
  <c r="AF137" i="16"/>
  <c r="AH137" i="16"/>
  <c r="AJ137" i="16"/>
  <c r="AL137" i="16"/>
  <c r="AN137" i="16"/>
  <c r="AP137" i="16"/>
  <c r="AR137" i="16"/>
  <c r="AT137" i="16"/>
  <c r="D137" i="16"/>
  <c r="BA137" i="16" s="1"/>
  <c r="BA221" i="16"/>
  <c r="BB221" i="16"/>
  <c r="AY100" i="13"/>
  <c r="AW100" i="13"/>
  <c r="AU100" i="13"/>
  <c r="AS100" i="13"/>
  <c r="AQ100" i="13"/>
  <c r="AO100" i="13"/>
  <c r="AM100" i="13"/>
  <c r="AK100" i="13"/>
  <c r="AI100" i="13"/>
  <c r="AG100" i="13"/>
  <c r="AE100" i="13"/>
  <c r="AC100" i="13"/>
  <c r="AA100" i="13"/>
  <c r="Y100" i="13"/>
  <c r="U100" i="13"/>
  <c r="S100" i="13"/>
  <c r="Q100" i="13"/>
  <c r="O100" i="13"/>
  <c r="M100" i="13"/>
  <c r="K100" i="13"/>
  <c r="I100" i="13"/>
  <c r="G100" i="13"/>
  <c r="E100" i="13"/>
  <c r="AX100" i="13"/>
  <c r="AV100" i="13"/>
  <c r="AT100" i="13"/>
  <c r="AR100" i="13"/>
  <c r="AP100" i="13"/>
  <c r="AN100" i="13"/>
  <c r="AL100" i="13"/>
  <c r="AJ100" i="13"/>
  <c r="AH100" i="13"/>
  <c r="AF100" i="13"/>
  <c r="AD100" i="13"/>
  <c r="AB100" i="13"/>
  <c r="Z100" i="13"/>
  <c r="X100" i="13"/>
  <c r="T100" i="13"/>
  <c r="R100" i="13"/>
  <c r="P100" i="13"/>
  <c r="N100" i="13"/>
  <c r="L100" i="13"/>
  <c r="J100" i="13"/>
  <c r="H100" i="13"/>
  <c r="F100" i="13"/>
  <c r="D100" i="13"/>
  <c r="BA99" i="13"/>
  <c r="F72" i="13"/>
  <c r="H72" i="13"/>
  <c r="J72" i="13"/>
  <c r="L72" i="13"/>
  <c r="N72" i="13"/>
  <c r="P72" i="13"/>
  <c r="R72" i="13"/>
  <c r="T72" i="13"/>
  <c r="X72" i="13"/>
  <c r="Z72" i="13"/>
  <c r="AB72" i="13"/>
  <c r="AD72" i="13"/>
  <c r="AF72" i="13"/>
  <c r="AH72" i="13"/>
  <c r="AJ72" i="13"/>
  <c r="AL72" i="13"/>
  <c r="AN72" i="13"/>
  <c r="AP72" i="13"/>
  <c r="AR72" i="13"/>
  <c r="AT72" i="13"/>
  <c r="D72" i="13"/>
  <c r="BB99" i="13"/>
  <c r="G72" i="13"/>
  <c r="I72" i="13"/>
  <c r="K72" i="13"/>
  <c r="M72" i="13"/>
  <c r="O72" i="13"/>
  <c r="Q72" i="13"/>
  <c r="S72" i="13"/>
  <c r="U72" i="13"/>
  <c r="Y72" i="13"/>
  <c r="AA72" i="13"/>
  <c r="AC72" i="13"/>
  <c r="AE72" i="13"/>
  <c r="AG72" i="13"/>
  <c r="AI72" i="13"/>
  <c r="AK72" i="13"/>
  <c r="AM72" i="13"/>
  <c r="AO72" i="13"/>
  <c r="AQ72" i="13"/>
  <c r="AS72" i="13"/>
  <c r="AU72" i="13"/>
  <c r="E72" i="13"/>
  <c r="F75" i="13"/>
  <c r="H75" i="13"/>
  <c r="J75" i="13"/>
  <c r="L75" i="13"/>
  <c r="N75" i="13"/>
  <c r="P75" i="13"/>
  <c r="R75" i="13"/>
  <c r="T75" i="13"/>
  <c r="X75" i="13"/>
  <c r="Z75" i="13"/>
  <c r="AB75" i="13"/>
  <c r="AD75" i="13"/>
  <c r="AF75" i="13"/>
  <c r="AH75" i="13"/>
  <c r="AJ75" i="13"/>
  <c r="AL75" i="13"/>
  <c r="AN75" i="13"/>
  <c r="AP75" i="13"/>
  <c r="AR75" i="13"/>
  <c r="AT75" i="13"/>
  <c r="D75" i="13"/>
  <c r="G75" i="13"/>
  <c r="I75" i="13"/>
  <c r="K75" i="13"/>
  <c r="M75" i="13"/>
  <c r="O75" i="13"/>
  <c r="Q75" i="13"/>
  <c r="S75" i="13"/>
  <c r="U75" i="13"/>
  <c r="Y75" i="13"/>
  <c r="AA75" i="13"/>
  <c r="AC75" i="13"/>
  <c r="AE75" i="13"/>
  <c r="AG75" i="13"/>
  <c r="AI75" i="13"/>
  <c r="AK75" i="13"/>
  <c r="AM75" i="13"/>
  <c r="AO75" i="13"/>
  <c r="AQ75" i="13"/>
  <c r="AS75" i="13"/>
  <c r="AU75" i="13"/>
  <c r="E75" i="13"/>
  <c r="F78" i="13"/>
  <c r="H78" i="13"/>
  <c r="J78" i="13"/>
  <c r="L78" i="13"/>
  <c r="N78" i="13"/>
  <c r="P78" i="13"/>
  <c r="R78" i="13"/>
  <c r="T78" i="13"/>
  <c r="X78" i="13"/>
  <c r="Z78" i="13"/>
  <c r="AB78" i="13"/>
  <c r="AD78" i="13"/>
  <c r="AF78" i="13"/>
  <c r="AH78" i="13"/>
  <c r="AJ78" i="13"/>
  <c r="AL78" i="13"/>
  <c r="AN78" i="13"/>
  <c r="AP78" i="13"/>
  <c r="AR78" i="13"/>
  <c r="AT78" i="13"/>
  <c r="D78" i="13"/>
  <c r="G78" i="13"/>
  <c r="I78" i="13"/>
  <c r="K78" i="13"/>
  <c r="M78" i="13"/>
  <c r="O78" i="13"/>
  <c r="Q78" i="13"/>
  <c r="S78" i="13"/>
  <c r="U78" i="13"/>
  <c r="Y78" i="13"/>
  <c r="AA78" i="13"/>
  <c r="AC78" i="13"/>
  <c r="AE78" i="13"/>
  <c r="AG78" i="13"/>
  <c r="AI78" i="13"/>
  <c r="AK78" i="13"/>
  <c r="AM78" i="13"/>
  <c r="AO78" i="13"/>
  <c r="AQ78" i="13"/>
  <c r="AS78" i="13"/>
  <c r="AU78" i="13"/>
  <c r="E78" i="13"/>
  <c r="G96" i="13"/>
  <c r="I96" i="13"/>
  <c r="K96" i="13"/>
  <c r="M96" i="13"/>
  <c r="O96" i="13"/>
  <c r="Q96" i="13"/>
  <c r="S96" i="13"/>
  <c r="U96" i="13"/>
  <c r="Y96" i="13"/>
  <c r="AA96" i="13"/>
  <c r="AC96" i="13"/>
  <c r="AE96" i="13"/>
  <c r="AG96" i="13"/>
  <c r="AI96" i="13"/>
  <c r="AK96" i="13"/>
  <c r="AM96" i="13"/>
  <c r="AO96" i="13"/>
  <c r="AQ96" i="13"/>
  <c r="AS96" i="13"/>
  <c r="AU96" i="13"/>
  <c r="E96" i="13"/>
  <c r="F96" i="13"/>
  <c r="H96" i="13"/>
  <c r="J96" i="13"/>
  <c r="L96" i="13"/>
  <c r="N96" i="13"/>
  <c r="P96" i="13"/>
  <c r="R96" i="13"/>
  <c r="T96" i="13"/>
  <c r="X96" i="13"/>
  <c r="Z96" i="13"/>
  <c r="AB96" i="13"/>
  <c r="AD96" i="13"/>
  <c r="AF96" i="13"/>
  <c r="AH96" i="13"/>
  <c r="AJ96" i="13"/>
  <c r="AL96" i="13"/>
  <c r="AN96" i="13"/>
  <c r="AP96" i="13"/>
  <c r="AR96" i="13"/>
  <c r="AT96" i="13"/>
  <c r="D96" i="13"/>
  <c r="G93" i="13"/>
  <c r="I93" i="13"/>
  <c r="K93" i="13"/>
  <c r="M93" i="13"/>
  <c r="O93" i="13"/>
  <c r="Q93" i="13"/>
  <c r="S93" i="13"/>
  <c r="U93" i="13"/>
  <c r="Y93" i="13"/>
  <c r="AA93" i="13"/>
  <c r="AC93" i="13"/>
  <c r="AE93" i="13"/>
  <c r="AG93" i="13"/>
  <c r="AI93" i="13"/>
  <c r="AK93" i="13"/>
  <c r="AM93" i="13"/>
  <c r="AO93" i="13"/>
  <c r="AQ93" i="13"/>
  <c r="AS93" i="13"/>
  <c r="AU93" i="13"/>
  <c r="E93" i="13"/>
  <c r="F93" i="13"/>
  <c r="H93" i="13"/>
  <c r="J93" i="13"/>
  <c r="L93" i="13"/>
  <c r="N93" i="13"/>
  <c r="P93" i="13"/>
  <c r="R93" i="13"/>
  <c r="T93" i="13"/>
  <c r="X93" i="13"/>
  <c r="Z93" i="13"/>
  <c r="AB93" i="13"/>
  <c r="AD93" i="13"/>
  <c r="AF93" i="13"/>
  <c r="AH93" i="13"/>
  <c r="AJ93" i="13"/>
  <c r="AL93" i="13"/>
  <c r="AN93" i="13"/>
  <c r="AP93" i="13"/>
  <c r="AR93" i="13"/>
  <c r="AT93" i="13"/>
  <c r="D93" i="13"/>
  <c r="G90" i="13"/>
  <c r="I90" i="13"/>
  <c r="K90" i="13"/>
  <c r="M90" i="13"/>
  <c r="O90" i="13"/>
  <c r="Q90" i="13"/>
  <c r="S90" i="13"/>
  <c r="U90" i="13"/>
  <c r="Y90" i="13"/>
  <c r="AA90" i="13"/>
  <c r="AC90" i="13"/>
  <c r="AE90" i="13"/>
  <c r="AG90" i="13"/>
  <c r="AI90" i="13"/>
  <c r="AK90" i="13"/>
  <c r="AM90" i="13"/>
  <c r="AO90" i="13"/>
  <c r="AQ90" i="13"/>
  <c r="AS90" i="13"/>
  <c r="AU90" i="13"/>
  <c r="E90" i="13"/>
  <c r="F90" i="13"/>
  <c r="H90" i="13"/>
  <c r="J90" i="13"/>
  <c r="L90" i="13"/>
  <c r="N90" i="13"/>
  <c r="P90" i="13"/>
  <c r="R90" i="13"/>
  <c r="T90" i="13"/>
  <c r="X90" i="13"/>
  <c r="Z90" i="13"/>
  <c r="AB90" i="13"/>
  <c r="AD90" i="13"/>
  <c r="AF90" i="13"/>
  <c r="AH90" i="13"/>
  <c r="AJ90" i="13"/>
  <c r="AL90" i="13"/>
  <c r="AN90" i="13"/>
  <c r="AP90" i="13"/>
  <c r="AR90" i="13"/>
  <c r="AT90" i="13"/>
  <c r="D90" i="13"/>
  <c r="G87" i="13"/>
  <c r="I87" i="13"/>
  <c r="K87" i="13"/>
  <c r="M87" i="13"/>
  <c r="O87" i="13"/>
  <c r="Q87" i="13"/>
  <c r="S87" i="13"/>
  <c r="U87" i="13"/>
  <c r="Y87" i="13"/>
  <c r="AA87" i="13"/>
  <c r="AC87" i="13"/>
  <c r="AE87" i="13"/>
  <c r="AG87" i="13"/>
  <c r="AI87" i="13"/>
  <c r="AK87" i="13"/>
  <c r="AM87" i="13"/>
  <c r="AO87" i="13"/>
  <c r="AQ87" i="13"/>
  <c r="AS87" i="13"/>
  <c r="AU87" i="13"/>
  <c r="E87" i="13"/>
  <c r="F87" i="13"/>
  <c r="H87" i="13"/>
  <c r="J87" i="13"/>
  <c r="L87" i="13"/>
  <c r="N87" i="13"/>
  <c r="P87" i="13"/>
  <c r="R87" i="13"/>
  <c r="T87" i="13"/>
  <c r="X87" i="13"/>
  <c r="Z87" i="13"/>
  <c r="AB87" i="13"/>
  <c r="AD87" i="13"/>
  <c r="AF87" i="13"/>
  <c r="AH87" i="13"/>
  <c r="AJ87" i="13"/>
  <c r="AL87" i="13"/>
  <c r="AN87" i="13"/>
  <c r="AP87" i="13"/>
  <c r="AR87" i="13"/>
  <c r="AT87" i="13"/>
  <c r="D87" i="13"/>
  <c r="G84" i="13"/>
  <c r="I84" i="13"/>
  <c r="K84" i="13"/>
  <c r="M84" i="13"/>
  <c r="O84" i="13"/>
  <c r="Q84" i="13"/>
  <c r="S84" i="13"/>
  <c r="U84" i="13"/>
  <c r="Y84" i="13"/>
  <c r="AA84" i="13"/>
  <c r="AC84" i="13"/>
  <c r="AE84" i="13"/>
  <c r="AG84" i="13"/>
  <c r="AI84" i="13"/>
  <c r="AK84" i="13"/>
  <c r="AM84" i="13"/>
  <c r="AO84" i="13"/>
  <c r="AQ84" i="13"/>
  <c r="AS84" i="13"/>
  <c r="AU84" i="13"/>
  <c r="E84" i="13"/>
  <c r="F84" i="13"/>
  <c r="H84" i="13"/>
  <c r="J84" i="13"/>
  <c r="L84" i="13"/>
  <c r="N84" i="13"/>
  <c r="P84" i="13"/>
  <c r="R84" i="13"/>
  <c r="T84" i="13"/>
  <c r="X84" i="13"/>
  <c r="Z84" i="13"/>
  <c r="AB84" i="13"/>
  <c r="AD84" i="13"/>
  <c r="AF84" i="13"/>
  <c r="AH84" i="13"/>
  <c r="AJ84" i="13"/>
  <c r="AL84" i="13"/>
  <c r="AN84" i="13"/>
  <c r="AP84" i="13"/>
  <c r="AR84" i="13"/>
  <c r="AT84" i="13"/>
  <c r="D84" i="13"/>
  <c r="BA63" i="17"/>
  <c r="BB63" i="17"/>
  <c r="AY120" i="17"/>
  <c r="AW120" i="17"/>
  <c r="AU120" i="17"/>
  <c r="AS120" i="17"/>
  <c r="AQ120" i="17"/>
  <c r="AO120" i="17"/>
  <c r="AM120" i="17"/>
  <c r="AK120" i="17"/>
  <c r="AI120" i="17"/>
  <c r="AG120" i="17"/>
  <c r="AE120" i="17"/>
  <c r="AC120" i="17"/>
  <c r="AA120" i="17"/>
  <c r="Y120" i="17"/>
  <c r="U120" i="17"/>
  <c r="S120" i="17"/>
  <c r="Q120" i="17"/>
  <c r="O120" i="17"/>
  <c r="M120" i="17"/>
  <c r="K120" i="17"/>
  <c r="I120" i="17"/>
  <c r="G120" i="17"/>
  <c r="E120" i="17"/>
  <c r="E54" i="17"/>
  <c r="G54" i="17"/>
  <c r="I54" i="17"/>
  <c r="K54" i="17"/>
  <c r="M54" i="17"/>
  <c r="O54" i="17"/>
  <c r="Q54" i="17"/>
  <c r="S54" i="17"/>
  <c r="U54" i="17"/>
  <c r="Y54" i="17"/>
  <c r="AA54" i="17"/>
  <c r="AC54" i="17"/>
  <c r="AE54" i="17"/>
  <c r="AG54" i="17"/>
  <c r="AI54" i="17"/>
  <c r="AK54" i="17"/>
  <c r="AM54" i="17"/>
  <c r="AO54" i="17"/>
  <c r="AQ54" i="17"/>
  <c r="AS54" i="17"/>
  <c r="AU54" i="17"/>
  <c r="D54" i="17"/>
  <c r="F54" i="17"/>
  <c r="H54" i="17"/>
  <c r="J54" i="17"/>
  <c r="L54" i="17"/>
  <c r="N54" i="17"/>
  <c r="P54" i="17"/>
  <c r="R54" i="17"/>
  <c r="T54" i="17"/>
  <c r="X54" i="17"/>
  <c r="Z54" i="17"/>
  <c r="AB54" i="17"/>
  <c r="AD54" i="17"/>
  <c r="AF54" i="17"/>
  <c r="AH54" i="17"/>
  <c r="AJ54" i="17"/>
  <c r="AL54" i="17"/>
  <c r="AN54" i="17"/>
  <c r="AP54" i="17"/>
  <c r="AR54" i="17"/>
  <c r="AT54" i="17"/>
  <c r="AX120" i="17"/>
  <c r="AV120" i="17"/>
  <c r="AT120" i="17"/>
  <c r="AR120" i="17"/>
  <c r="AP120" i="17"/>
  <c r="AN120" i="17"/>
  <c r="AL120" i="17"/>
  <c r="AJ120" i="17"/>
  <c r="AH120" i="17"/>
  <c r="AF120" i="17"/>
  <c r="AD120" i="17"/>
  <c r="AB120" i="17"/>
  <c r="Z120" i="17"/>
  <c r="X120" i="17"/>
  <c r="T120" i="17"/>
  <c r="R120" i="17"/>
  <c r="P120" i="17"/>
  <c r="N120" i="17"/>
  <c r="L120" i="17"/>
  <c r="J120" i="17"/>
  <c r="H120" i="17"/>
  <c r="F120" i="17"/>
  <c r="D120" i="17"/>
  <c r="BR276" i="5"/>
  <c r="BQ276" i="5"/>
  <c r="BN149" i="11"/>
  <c r="BM149" i="11"/>
  <c r="BA54" i="20"/>
  <c r="F3" i="20"/>
  <c r="H3" i="20"/>
  <c r="J3" i="20"/>
  <c r="L3" i="20"/>
  <c r="N3" i="20"/>
  <c r="P3" i="20"/>
  <c r="R3" i="20"/>
  <c r="T3" i="20"/>
  <c r="X3" i="20"/>
  <c r="Z3" i="20"/>
  <c r="AB3" i="20"/>
  <c r="AD3" i="20"/>
  <c r="AF3" i="20"/>
  <c r="AH3" i="20"/>
  <c r="AJ3" i="20"/>
  <c r="AL3" i="20"/>
  <c r="AN3" i="20"/>
  <c r="AP3" i="20"/>
  <c r="AR3" i="20"/>
  <c r="AT3" i="20"/>
  <c r="AV3" i="20"/>
  <c r="AX3" i="20"/>
  <c r="D3" i="20"/>
  <c r="BB54" i="20"/>
  <c r="G3" i="20"/>
  <c r="I3" i="20"/>
  <c r="K3" i="20"/>
  <c r="M3" i="20"/>
  <c r="O3" i="20"/>
  <c r="Q3" i="20"/>
  <c r="S3" i="20"/>
  <c r="U3" i="20"/>
  <c r="Y3" i="20"/>
  <c r="AA3" i="20"/>
  <c r="AC3" i="20"/>
  <c r="AE3" i="20"/>
  <c r="AG3" i="20"/>
  <c r="AI3" i="20"/>
  <c r="AK3" i="20"/>
  <c r="AM3" i="20"/>
  <c r="AO3" i="20"/>
  <c r="AQ3" i="20"/>
  <c r="AS3" i="20"/>
  <c r="AU3" i="20"/>
  <c r="AW3" i="20"/>
  <c r="AY3" i="20"/>
  <c r="E3" i="20"/>
  <c r="F6" i="20"/>
  <c r="H6" i="20"/>
  <c r="J6" i="20"/>
  <c r="L6" i="20"/>
  <c r="N6" i="20"/>
  <c r="P6" i="20"/>
  <c r="R6" i="20"/>
  <c r="T6" i="20"/>
  <c r="X6" i="20"/>
  <c r="Z6" i="20"/>
  <c r="AB6" i="20"/>
  <c r="AD6" i="20"/>
  <c r="AF6" i="20"/>
  <c r="AH6" i="20"/>
  <c r="AJ6" i="20"/>
  <c r="AL6" i="20"/>
  <c r="AN6" i="20"/>
  <c r="AP6" i="20"/>
  <c r="AR6" i="20"/>
  <c r="AT6" i="20"/>
  <c r="AV6" i="20"/>
  <c r="AX6" i="20"/>
  <c r="D6" i="20"/>
  <c r="G6" i="20"/>
  <c r="I6" i="20"/>
  <c r="K6" i="20"/>
  <c r="M6" i="20"/>
  <c r="O6" i="20"/>
  <c r="Q6" i="20"/>
  <c r="S6" i="20"/>
  <c r="U6" i="20"/>
  <c r="Y6" i="20"/>
  <c r="AA6" i="20"/>
  <c r="AC6" i="20"/>
  <c r="AE6" i="20"/>
  <c r="AG6" i="20"/>
  <c r="AI6" i="20"/>
  <c r="AK6" i="20"/>
  <c r="AM6" i="20"/>
  <c r="AO6" i="20"/>
  <c r="AQ6" i="20"/>
  <c r="AS6" i="20"/>
  <c r="AU6" i="20"/>
  <c r="AW6" i="20"/>
  <c r="AY6" i="20"/>
  <c r="E6" i="20"/>
  <c r="F9" i="20"/>
  <c r="H9" i="20"/>
  <c r="J9" i="20"/>
  <c r="L9" i="20"/>
  <c r="N9" i="20"/>
  <c r="P9" i="20"/>
  <c r="R9" i="20"/>
  <c r="T9" i="20"/>
  <c r="X9" i="20"/>
  <c r="Z9" i="20"/>
  <c r="AB9" i="20"/>
  <c r="AD9" i="20"/>
  <c r="AF9" i="20"/>
  <c r="AH9" i="20"/>
  <c r="AJ9" i="20"/>
  <c r="AL9" i="20"/>
  <c r="AN9" i="20"/>
  <c r="AP9" i="20"/>
  <c r="AR9" i="20"/>
  <c r="AT9" i="20"/>
  <c r="AV9" i="20"/>
  <c r="AX9" i="20"/>
  <c r="D9" i="20"/>
  <c r="G9" i="20"/>
  <c r="I9" i="20"/>
  <c r="K9" i="20"/>
  <c r="M9" i="20"/>
  <c r="O9" i="20"/>
  <c r="Q9" i="20"/>
  <c r="S9" i="20"/>
  <c r="U9" i="20"/>
  <c r="Y9" i="20"/>
  <c r="AA9" i="20"/>
  <c r="AC9" i="20"/>
  <c r="AE9" i="20"/>
  <c r="AG9" i="20"/>
  <c r="AI9" i="20"/>
  <c r="AK9" i="20"/>
  <c r="AM9" i="20"/>
  <c r="AO9" i="20"/>
  <c r="AQ9" i="20"/>
  <c r="AS9" i="20"/>
  <c r="AU9" i="20"/>
  <c r="AW9" i="20"/>
  <c r="AY9" i="20"/>
  <c r="E9" i="20"/>
  <c r="F12" i="20"/>
  <c r="H12" i="20"/>
  <c r="J12" i="20"/>
  <c r="L12" i="20"/>
  <c r="N12" i="20"/>
  <c r="P12" i="20"/>
  <c r="R12" i="20"/>
  <c r="T12" i="20"/>
  <c r="X12" i="20"/>
  <c r="Z12" i="20"/>
  <c r="AB12" i="20"/>
  <c r="AD12" i="20"/>
  <c r="AF12" i="20"/>
  <c r="AH12" i="20"/>
  <c r="AJ12" i="20"/>
  <c r="AL12" i="20"/>
  <c r="AN12" i="20"/>
  <c r="AP12" i="20"/>
  <c r="AR12" i="20"/>
  <c r="AT12" i="20"/>
  <c r="AV12" i="20"/>
  <c r="AX12" i="20"/>
  <c r="D12" i="20"/>
  <c r="G12" i="20"/>
  <c r="I12" i="20"/>
  <c r="K12" i="20"/>
  <c r="M12" i="20"/>
  <c r="O12" i="20"/>
  <c r="Q12" i="20"/>
  <c r="S12" i="20"/>
  <c r="U12" i="20"/>
  <c r="Y12" i="20"/>
  <c r="AA12" i="20"/>
  <c r="AC12" i="20"/>
  <c r="AE12" i="20"/>
  <c r="AG12" i="20"/>
  <c r="AI12" i="20"/>
  <c r="AK12" i="20"/>
  <c r="AM12" i="20"/>
  <c r="AO12" i="20"/>
  <c r="AQ12" i="20"/>
  <c r="AS12" i="20"/>
  <c r="AU12" i="20"/>
  <c r="AW12" i="20"/>
  <c r="AY12" i="20"/>
  <c r="E12" i="20"/>
  <c r="F15" i="20"/>
  <c r="H15" i="20"/>
  <c r="J15" i="20"/>
  <c r="L15" i="20"/>
  <c r="N15" i="20"/>
  <c r="P15" i="20"/>
  <c r="R15" i="20"/>
  <c r="T15" i="20"/>
  <c r="X15" i="20"/>
  <c r="Z15" i="20"/>
  <c r="AB15" i="20"/>
  <c r="AD15" i="20"/>
  <c r="AF15" i="20"/>
  <c r="AH15" i="20"/>
  <c r="AJ15" i="20"/>
  <c r="AL15" i="20"/>
  <c r="AN15" i="20"/>
  <c r="AP15" i="20"/>
  <c r="AR15" i="20"/>
  <c r="AT15" i="20"/>
  <c r="AV15" i="20"/>
  <c r="AX15" i="20"/>
  <c r="D15" i="20"/>
  <c r="G15" i="20"/>
  <c r="I15" i="20"/>
  <c r="K15" i="20"/>
  <c r="M15" i="20"/>
  <c r="O15" i="20"/>
  <c r="Q15" i="20"/>
  <c r="S15" i="20"/>
  <c r="U15" i="20"/>
  <c r="Y15" i="20"/>
  <c r="AA15" i="20"/>
  <c r="AC15" i="20"/>
  <c r="AE15" i="20"/>
  <c r="AG15" i="20"/>
  <c r="AI15" i="20"/>
  <c r="AK15" i="20"/>
  <c r="AM15" i="20"/>
  <c r="AO15" i="20"/>
  <c r="AQ15" i="20"/>
  <c r="AS15" i="20"/>
  <c r="AU15" i="20"/>
  <c r="AW15" i="20"/>
  <c r="AY15" i="20"/>
  <c r="E15" i="20"/>
  <c r="F18" i="20"/>
  <c r="H18" i="20"/>
  <c r="J18" i="20"/>
  <c r="L18" i="20"/>
  <c r="N18" i="20"/>
  <c r="P18" i="20"/>
  <c r="R18" i="20"/>
  <c r="T18" i="20"/>
  <c r="X18" i="20"/>
  <c r="Z18" i="20"/>
  <c r="AB18" i="20"/>
  <c r="AD18" i="20"/>
  <c r="AF18" i="20"/>
  <c r="AH18" i="20"/>
  <c r="AJ18" i="20"/>
  <c r="AL18" i="20"/>
  <c r="AN18" i="20"/>
  <c r="AP18" i="20"/>
  <c r="AR18" i="20"/>
  <c r="AT18" i="20"/>
  <c r="AV18" i="20"/>
  <c r="AX18" i="20"/>
  <c r="D18" i="20"/>
  <c r="G18" i="20"/>
  <c r="I18" i="20"/>
  <c r="K18" i="20"/>
  <c r="M18" i="20"/>
  <c r="O18" i="20"/>
  <c r="Q18" i="20"/>
  <c r="S18" i="20"/>
  <c r="U18" i="20"/>
  <c r="Y18" i="20"/>
  <c r="AA18" i="20"/>
  <c r="AC18" i="20"/>
  <c r="AE18" i="20"/>
  <c r="AG18" i="20"/>
  <c r="AI18" i="20"/>
  <c r="AK18" i="20"/>
  <c r="AM18" i="20"/>
  <c r="AO18" i="20"/>
  <c r="AQ18" i="20"/>
  <c r="AS18" i="20"/>
  <c r="AU18" i="20"/>
  <c r="AW18" i="20"/>
  <c r="AY18" i="20"/>
  <c r="E18" i="20"/>
  <c r="F21" i="20"/>
  <c r="H21" i="20"/>
  <c r="J21" i="20"/>
  <c r="L21" i="20"/>
  <c r="N21" i="20"/>
  <c r="P21" i="20"/>
  <c r="R21" i="20"/>
  <c r="T21" i="20"/>
  <c r="X21" i="20"/>
  <c r="Z21" i="20"/>
  <c r="AB21" i="20"/>
  <c r="AD21" i="20"/>
  <c r="AF21" i="20"/>
  <c r="AH21" i="20"/>
  <c r="AJ21" i="20"/>
  <c r="AL21" i="20"/>
  <c r="AN21" i="20"/>
  <c r="AP21" i="20"/>
  <c r="AR21" i="20"/>
  <c r="AT21" i="20"/>
  <c r="AV21" i="20"/>
  <c r="AX21" i="20"/>
  <c r="D21" i="20"/>
  <c r="G21" i="20"/>
  <c r="I21" i="20"/>
  <c r="K21" i="20"/>
  <c r="M21" i="20"/>
  <c r="O21" i="20"/>
  <c r="Q21" i="20"/>
  <c r="S21" i="20"/>
  <c r="U21" i="20"/>
  <c r="Y21" i="20"/>
  <c r="AA21" i="20"/>
  <c r="AC21" i="20"/>
  <c r="AE21" i="20"/>
  <c r="AG21" i="20"/>
  <c r="AI21" i="20"/>
  <c r="AK21" i="20"/>
  <c r="AM21" i="20"/>
  <c r="AO21" i="20"/>
  <c r="AQ21" i="20"/>
  <c r="AS21" i="20"/>
  <c r="AU21" i="20"/>
  <c r="AW21" i="20"/>
  <c r="AY21" i="20"/>
  <c r="E21" i="20"/>
  <c r="F24" i="20"/>
  <c r="H24" i="20"/>
  <c r="J24" i="20"/>
  <c r="L24" i="20"/>
  <c r="N24" i="20"/>
  <c r="P24" i="20"/>
  <c r="R24" i="20"/>
  <c r="T24" i="20"/>
  <c r="X24" i="20"/>
  <c r="Z24" i="20"/>
  <c r="AB24" i="20"/>
  <c r="AD24" i="20"/>
  <c r="AF24" i="20"/>
  <c r="AH24" i="20"/>
  <c r="AJ24" i="20"/>
  <c r="AL24" i="20"/>
  <c r="AN24" i="20"/>
  <c r="AP24" i="20"/>
  <c r="AR24" i="20"/>
  <c r="AT24" i="20"/>
  <c r="AV24" i="20"/>
  <c r="AX24" i="20"/>
  <c r="D24" i="20"/>
  <c r="G24" i="20"/>
  <c r="I24" i="20"/>
  <c r="K24" i="20"/>
  <c r="M24" i="20"/>
  <c r="O24" i="20"/>
  <c r="Q24" i="20"/>
  <c r="S24" i="20"/>
  <c r="U24" i="20"/>
  <c r="Y24" i="20"/>
  <c r="AA24" i="20"/>
  <c r="AC24" i="20"/>
  <c r="AE24" i="20"/>
  <c r="AG24" i="20"/>
  <c r="AI24" i="20"/>
  <c r="AK24" i="20"/>
  <c r="AM24" i="20"/>
  <c r="AO24" i="20"/>
  <c r="AQ24" i="20"/>
  <c r="AS24" i="20"/>
  <c r="AU24" i="20"/>
  <c r="AW24" i="20"/>
  <c r="AY24" i="20"/>
  <c r="E24" i="20"/>
  <c r="F27" i="20"/>
  <c r="H27" i="20"/>
  <c r="J27" i="20"/>
  <c r="L27" i="20"/>
  <c r="N27" i="20"/>
  <c r="P27" i="20"/>
  <c r="R27" i="20"/>
  <c r="T27" i="20"/>
  <c r="X27" i="20"/>
  <c r="Z27" i="20"/>
  <c r="AB27" i="20"/>
  <c r="AD27" i="20"/>
  <c r="AF27" i="20"/>
  <c r="AH27" i="20"/>
  <c r="AJ27" i="20"/>
  <c r="AL27" i="20"/>
  <c r="AN27" i="20"/>
  <c r="AP27" i="20"/>
  <c r="AR27" i="20"/>
  <c r="AT27" i="20"/>
  <c r="AV27" i="20"/>
  <c r="AX27" i="20"/>
  <c r="D27" i="20"/>
  <c r="G27" i="20"/>
  <c r="I27" i="20"/>
  <c r="K27" i="20"/>
  <c r="M27" i="20"/>
  <c r="O27" i="20"/>
  <c r="Q27" i="20"/>
  <c r="S27" i="20"/>
  <c r="U27" i="20"/>
  <c r="Y27" i="20"/>
  <c r="AA27" i="20"/>
  <c r="AC27" i="20"/>
  <c r="AE27" i="20"/>
  <c r="AG27" i="20"/>
  <c r="AI27" i="20"/>
  <c r="AK27" i="20"/>
  <c r="AM27" i="20"/>
  <c r="AO27" i="20"/>
  <c r="AQ27" i="20"/>
  <c r="AS27" i="20"/>
  <c r="AU27" i="20"/>
  <c r="AW27" i="20"/>
  <c r="AY27" i="20"/>
  <c r="E27" i="20"/>
  <c r="F30" i="20"/>
  <c r="H30" i="20"/>
  <c r="J30" i="20"/>
  <c r="L30" i="20"/>
  <c r="N30" i="20"/>
  <c r="P30" i="20"/>
  <c r="R30" i="20"/>
  <c r="T30" i="20"/>
  <c r="X30" i="20"/>
  <c r="Z30" i="20"/>
  <c r="AB30" i="20"/>
  <c r="AD30" i="20"/>
  <c r="AF30" i="20"/>
  <c r="AH30" i="20"/>
  <c r="AJ30" i="20"/>
  <c r="AL30" i="20"/>
  <c r="AN30" i="20"/>
  <c r="AP30" i="20"/>
  <c r="AR30" i="20"/>
  <c r="AT30" i="20"/>
  <c r="AV30" i="20"/>
  <c r="AX30" i="20"/>
  <c r="D30" i="20"/>
  <c r="G30" i="20"/>
  <c r="I30" i="20"/>
  <c r="K30" i="20"/>
  <c r="M30" i="20"/>
  <c r="O30" i="20"/>
  <c r="Q30" i="20"/>
  <c r="S30" i="20"/>
  <c r="U30" i="20"/>
  <c r="Y30" i="20"/>
  <c r="AA30" i="20"/>
  <c r="AC30" i="20"/>
  <c r="AE30" i="20"/>
  <c r="AG30" i="20"/>
  <c r="AI30" i="20"/>
  <c r="AK30" i="20"/>
  <c r="AM30" i="20"/>
  <c r="AO30" i="20"/>
  <c r="AQ30" i="20"/>
  <c r="AS30" i="20"/>
  <c r="AU30" i="20"/>
  <c r="AW30" i="20"/>
  <c r="AY30" i="20"/>
  <c r="E30" i="20"/>
  <c r="F33" i="20"/>
  <c r="H33" i="20"/>
  <c r="J33" i="20"/>
  <c r="L33" i="20"/>
  <c r="N33" i="20"/>
  <c r="P33" i="20"/>
  <c r="R33" i="20"/>
  <c r="T33" i="20"/>
  <c r="X33" i="20"/>
  <c r="Z33" i="20"/>
  <c r="AB33" i="20"/>
  <c r="AD33" i="20"/>
  <c r="AF33" i="20"/>
  <c r="AH33" i="20"/>
  <c r="AJ33" i="20"/>
  <c r="AL33" i="20"/>
  <c r="AN33" i="20"/>
  <c r="AP33" i="20"/>
  <c r="AR33" i="20"/>
  <c r="AT33" i="20"/>
  <c r="AV33" i="20"/>
  <c r="AX33" i="20"/>
  <c r="D33" i="20"/>
  <c r="G33" i="20"/>
  <c r="I33" i="20"/>
  <c r="K33" i="20"/>
  <c r="M33" i="20"/>
  <c r="O33" i="20"/>
  <c r="Q33" i="20"/>
  <c r="S33" i="20"/>
  <c r="U33" i="20"/>
  <c r="Y33" i="20"/>
  <c r="AA33" i="20"/>
  <c r="AC33" i="20"/>
  <c r="AE33" i="20"/>
  <c r="AG33" i="20"/>
  <c r="AI33" i="20"/>
  <c r="AK33" i="20"/>
  <c r="AM33" i="20"/>
  <c r="AO33" i="20"/>
  <c r="AQ33" i="20"/>
  <c r="AS33" i="20"/>
  <c r="AU33" i="20"/>
  <c r="AW33" i="20"/>
  <c r="AY33" i="20"/>
  <c r="E33" i="20"/>
  <c r="F36" i="20"/>
  <c r="H36" i="20"/>
  <c r="J36" i="20"/>
  <c r="L36" i="20"/>
  <c r="N36" i="20"/>
  <c r="P36" i="20"/>
  <c r="R36" i="20"/>
  <c r="T36" i="20"/>
  <c r="X36" i="20"/>
  <c r="Z36" i="20"/>
  <c r="AB36" i="20"/>
  <c r="AD36" i="20"/>
  <c r="AF36" i="20"/>
  <c r="AH36" i="20"/>
  <c r="AJ36" i="20"/>
  <c r="AL36" i="20"/>
  <c r="AN36" i="20"/>
  <c r="AP36" i="20"/>
  <c r="AR36" i="20"/>
  <c r="AT36" i="20"/>
  <c r="AV36" i="20"/>
  <c r="AX36" i="20"/>
  <c r="D36" i="20"/>
  <c r="G36" i="20"/>
  <c r="I36" i="20"/>
  <c r="K36" i="20"/>
  <c r="M36" i="20"/>
  <c r="O36" i="20"/>
  <c r="Q36" i="20"/>
  <c r="S36" i="20"/>
  <c r="U36" i="20"/>
  <c r="Y36" i="20"/>
  <c r="AA36" i="20"/>
  <c r="AC36" i="20"/>
  <c r="AE36" i="20"/>
  <c r="AG36" i="20"/>
  <c r="AI36" i="20"/>
  <c r="AK36" i="20"/>
  <c r="AM36" i="20"/>
  <c r="AO36" i="20"/>
  <c r="AQ36" i="20"/>
  <c r="AS36" i="20"/>
  <c r="AU36" i="20"/>
  <c r="AW36" i="20"/>
  <c r="AY36" i="20"/>
  <c r="E36" i="20"/>
  <c r="F39" i="20"/>
  <c r="H39" i="20"/>
  <c r="J39" i="20"/>
  <c r="L39" i="20"/>
  <c r="N39" i="20"/>
  <c r="P39" i="20"/>
  <c r="R39" i="20"/>
  <c r="T39" i="20"/>
  <c r="X39" i="20"/>
  <c r="Z39" i="20"/>
  <c r="AB39" i="20"/>
  <c r="AD39" i="20"/>
  <c r="AF39" i="20"/>
  <c r="AH39" i="20"/>
  <c r="AJ39" i="20"/>
  <c r="AL39" i="20"/>
  <c r="AN39" i="20"/>
  <c r="AP39" i="20"/>
  <c r="AR39" i="20"/>
  <c r="AT39" i="20"/>
  <c r="AV39" i="20"/>
  <c r="AX39" i="20"/>
  <c r="D39" i="20"/>
  <c r="G39" i="20"/>
  <c r="I39" i="20"/>
  <c r="K39" i="20"/>
  <c r="M39" i="20"/>
  <c r="O39" i="20"/>
  <c r="Q39" i="20"/>
  <c r="S39" i="20"/>
  <c r="U39" i="20"/>
  <c r="Y39" i="20"/>
  <c r="AA39" i="20"/>
  <c r="AC39" i="20"/>
  <c r="AE39" i="20"/>
  <c r="AG39" i="20"/>
  <c r="AI39" i="20"/>
  <c r="AK39" i="20"/>
  <c r="AM39" i="20"/>
  <c r="AO39" i="20"/>
  <c r="AQ39" i="20"/>
  <c r="AS39" i="20"/>
  <c r="AU39" i="20"/>
  <c r="AW39" i="20"/>
  <c r="AY39" i="20"/>
  <c r="E39" i="20"/>
  <c r="F42" i="20"/>
  <c r="H42" i="20"/>
  <c r="J42" i="20"/>
  <c r="L42" i="20"/>
  <c r="N42" i="20"/>
  <c r="P42" i="20"/>
  <c r="R42" i="20"/>
  <c r="T42" i="20"/>
  <c r="X42" i="20"/>
  <c r="Z42" i="20"/>
  <c r="AB42" i="20"/>
  <c r="AD42" i="20"/>
  <c r="AF42" i="20"/>
  <c r="AH42" i="20"/>
  <c r="AJ42" i="20"/>
  <c r="AL42" i="20"/>
  <c r="AN42" i="20"/>
  <c r="AP42" i="20"/>
  <c r="AR42" i="20"/>
  <c r="AT42" i="20"/>
  <c r="AV42" i="20"/>
  <c r="AX42" i="20"/>
  <c r="D42" i="20"/>
  <c r="G42" i="20"/>
  <c r="I42" i="20"/>
  <c r="K42" i="20"/>
  <c r="M42" i="20"/>
  <c r="O42" i="20"/>
  <c r="Q42" i="20"/>
  <c r="S42" i="20"/>
  <c r="U42" i="20"/>
  <c r="Y42" i="20"/>
  <c r="AA42" i="20"/>
  <c r="AC42" i="20"/>
  <c r="AE42" i="20"/>
  <c r="AG42" i="20"/>
  <c r="AI42" i="20"/>
  <c r="AK42" i="20"/>
  <c r="AM42" i="20"/>
  <c r="AO42" i="20"/>
  <c r="AQ42" i="20"/>
  <c r="AS42" i="20"/>
  <c r="AU42" i="20"/>
  <c r="AW42" i="20"/>
  <c r="AY42" i="20"/>
  <c r="E42" i="20"/>
  <c r="F45" i="20"/>
  <c r="H45" i="20"/>
  <c r="J45" i="20"/>
  <c r="L45" i="20"/>
  <c r="N45" i="20"/>
  <c r="P45" i="20"/>
  <c r="R45" i="20"/>
  <c r="T45" i="20"/>
  <c r="X45" i="20"/>
  <c r="Z45" i="20"/>
  <c r="AB45" i="20"/>
  <c r="AD45" i="20"/>
  <c r="AF45" i="20"/>
  <c r="AH45" i="20"/>
  <c r="AJ45" i="20"/>
  <c r="AL45" i="20"/>
  <c r="AN45" i="20"/>
  <c r="AP45" i="20"/>
  <c r="AR45" i="20"/>
  <c r="AT45" i="20"/>
  <c r="AV45" i="20"/>
  <c r="AX45" i="20"/>
  <c r="D45" i="20"/>
  <c r="G45" i="20"/>
  <c r="I45" i="20"/>
  <c r="K45" i="20"/>
  <c r="M45" i="20"/>
  <c r="O45" i="20"/>
  <c r="Q45" i="20"/>
  <c r="S45" i="20"/>
  <c r="U45" i="20"/>
  <c r="Y45" i="20"/>
  <c r="AA45" i="20"/>
  <c r="AC45" i="20"/>
  <c r="AE45" i="20"/>
  <c r="AG45" i="20"/>
  <c r="AI45" i="20"/>
  <c r="AK45" i="20"/>
  <c r="AM45" i="20"/>
  <c r="AO45" i="20"/>
  <c r="AQ45" i="20"/>
  <c r="AS45" i="20"/>
  <c r="AU45" i="20"/>
  <c r="AW45" i="20"/>
  <c r="AY45" i="20"/>
  <c r="E45" i="20"/>
  <c r="F48" i="20"/>
  <c r="H48" i="20"/>
  <c r="J48" i="20"/>
  <c r="L48" i="20"/>
  <c r="N48" i="20"/>
  <c r="P48" i="20"/>
  <c r="R48" i="20"/>
  <c r="T48" i="20"/>
  <c r="X48" i="20"/>
  <c r="Z48" i="20"/>
  <c r="AB48" i="20"/>
  <c r="AD48" i="20"/>
  <c r="AF48" i="20"/>
  <c r="AH48" i="20"/>
  <c r="AJ48" i="20"/>
  <c r="AL48" i="20"/>
  <c r="AN48" i="20"/>
  <c r="AP48" i="20"/>
  <c r="AR48" i="20"/>
  <c r="AT48" i="20"/>
  <c r="AV48" i="20"/>
  <c r="AX48" i="20"/>
  <c r="D48" i="20"/>
  <c r="G48" i="20"/>
  <c r="I48" i="20"/>
  <c r="K48" i="20"/>
  <c r="M48" i="20"/>
  <c r="O48" i="20"/>
  <c r="Q48" i="20"/>
  <c r="S48" i="20"/>
  <c r="U48" i="20"/>
  <c r="Y48" i="20"/>
  <c r="AA48" i="20"/>
  <c r="AC48" i="20"/>
  <c r="AE48" i="20"/>
  <c r="AG48" i="20"/>
  <c r="AI48" i="20"/>
  <c r="AK48" i="20"/>
  <c r="AM48" i="20"/>
  <c r="AO48" i="20"/>
  <c r="AQ48" i="20"/>
  <c r="AS48" i="20"/>
  <c r="AU48" i="20"/>
  <c r="AW48" i="20"/>
  <c r="AY48" i="20"/>
  <c r="E48" i="20"/>
  <c r="F51" i="20"/>
  <c r="H51" i="20"/>
  <c r="J51" i="20"/>
  <c r="L51" i="20"/>
  <c r="N51" i="20"/>
  <c r="P51" i="20"/>
  <c r="R51" i="20"/>
  <c r="T51" i="20"/>
  <c r="X51" i="20"/>
  <c r="Z51" i="20"/>
  <c r="AB51" i="20"/>
  <c r="AD51" i="20"/>
  <c r="AF51" i="20"/>
  <c r="AH51" i="20"/>
  <c r="AJ51" i="20"/>
  <c r="AL51" i="20"/>
  <c r="AN51" i="20"/>
  <c r="AP51" i="20"/>
  <c r="AR51" i="20"/>
  <c r="AT51" i="20"/>
  <c r="AV51" i="20"/>
  <c r="AX51" i="20"/>
  <c r="D51" i="20"/>
  <c r="G51" i="20"/>
  <c r="I51" i="20"/>
  <c r="K51" i="20"/>
  <c r="M51" i="20"/>
  <c r="O51" i="20"/>
  <c r="Q51" i="20"/>
  <c r="S51" i="20"/>
  <c r="U51" i="20"/>
  <c r="Y51" i="20"/>
  <c r="AA51" i="20"/>
  <c r="AC51" i="20"/>
  <c r="AE51" i="20"/>
  <c r="AG51" i="20"/>
  <c r="AI51" i="20"/>
  <c r="AK51" i="20"/>
  <c r="AM51" i="20"/>
  <c r="AO51" i="20"/>
  <c r="AQ51" i="20"/>
  <c r="AS51" i="20"/>
  <c r="AU51" i="20"/>
  <c r="AW51" i="20"/>
  <c r="AY51" i="20"/>
  <c r="E51" i="20"/>
  <c r="BA18" i="19"/>
  <c r="F3" i="19"/>
  <c r="H3" i="19"/>
  <c r="J3" i="19"/>
  <c r="L3" i="19"/>
  <c r="N3" i="19"/>
  <c r="P3" i="19"/>
  <c r="R3" i="19"/>
  <c r="T3" i="19"/>
  <c r="X3" i="19"/>
  <c r="Z3" i="19"/>
  <c r="AB3" i="19"/>
  <c r="AD3" i="19"/>
  <c r="AF3" i="19"/>
  <c r="AH3" i="19"/>
  <c r="AJ3" i="19"/>
  <c r="AL3" i="19"/>
  <c r="AN3" i="19"/>
  <c r="AP3" i="19"/>
  <c r="AR3" i="19"/>
  <c r="AT3" i="19"/>
  <c r="AV3" i="19"/>
  <c r="AX3" i="19"/>
  <c r="D3" i="19"/>
  <c r="BB18" i="19"/>
  <c r="G3" i="19"/>
  <c r="I3" i="19"/>
  <c r="K3" i="19"/>
  <c r="M3" i="19"/>
  <c r="O3" i="19"/>
  <c r="Q3" i="19"/>
  <c r="S3" i="19"/>
  <c r="U3" i="19"/>
  <c r="Y3" i="19"/>
  <c r="AA3" i="19"/>
  <c r="AC3" i="19"/>
  <c r="AE3" i="19"/>
  <c r="AG3" i="19"/>
  <c r="AI3" i="19"/>
  <c r="AK3" i="19"/>
  <c r="AM3" i="19"/>
  <c r="AO3" i="19"/>
  <c r="AQ3" i="19"/>
  <c r="AS3" i="19"/>
  <c r="AU3" i="19"/>
  <c r="AW3" i="19"/>
  <c r="AY3" i="19"/>
  <c r="E3" i="19"/>
  <c r="F6" i="19"/>
  <c r="H6" i="19"/>
  <c r="J6" i="19"/>
  <c r="L6" i="19"/>
  <c r="N6" i="19"/>
  <c r="P6" i="19"/>
  <c r="R6" i="19"/>
  <c r="T6" i="19"/>
  <c r="X6" i="19"/>
  <c r="Z6" i="19"/>
  <c r="AB6" i="19"/>
  <c r="AD6" i="19"/>
  <c r="AF6" i="19"/>
  <c r="AH6" i="19"/>
  <c r="AJ6" i="19"/>
  <c r="AL6" i="19"/>
  <c r="AN6" i="19"/>
  <c r="AP6" i="19"/>
  <c r="AR6" i="19"/>
  <c r="AT6" i="19"/>
  <c r="AV6" i="19"/>
  <c r="AX6" i="19"/>
  <c r="D6" i="19"/>
  <c r="G6" i="19"/>
  <c r="I6" i="19"/>
  <c r="K6" i="19"/>
  <c r="M6" i="19"/>
  <c r="O6" i="19"/>
  <c r="Q6" i="19"/>
  <c r="S6" i="19"/>
  <c r="U6" i="19"/>
  <c r="Y6" i="19"/>
  <c r="AA6" i="19"/>
  <c r="AC6" i="19"/>
  <c r="AE6" i="19"/>
  <c r="AG6" i="19"/>
  <c r="AI6" i="19"/>
  <c r="AK6" i="19"/>
  <c r="AM6" i="19"/>
  <c r="AO6" i="19"/>
  <c r="AQ6" i="19"/>
  <c r="AS6" i="19"/>
  <c r="AU6" i="19"/>
  <c r="AW6" i="19"/>
  <c r="AY6" i="19"/>
  <c r="E6" i="19"/>
  <c r="F9" i="19"/>
  <c r="H9" i="19"/>
  <c r="J9" i="19"/>
  <c r="L9" i="19"/>
  <c r="N9" i="19"/>
  <c r="P9" i="19"/>
  <c r="R9" i="19"/>
  <c r="T9" i="19"/>
  <c r="X9" i="19"/>
  <c r="Z9" i="19"/>
  <c r="AB9" i="19"/>
  <c r="AD9" i="19"/>
  <c r="AF9" i="19"/>
  <c r="AH9" i="19"/>
  <c r="AJ9" i="19"/>
  <c r="AL9" i="19"/>
  <c r="AN9" i="19"/>
  <c r="AP9" i="19"/>
  <c r="AR9" i="19"/>
  <c r="AT9" i="19"/>
  <c r="AV9" i="19"/>
  <c r="AX9" i="19"/>
  <c r="D9" i="19"/>
  <c r="G9" i="19"/>
  <c r="I9" i="19"/>
  <c r="K9" i="19"/>
  <c r="M9" i="19"/>
  <c r="O9" i="19"/>
  <c r="Q9" i="19"/>
  <c r="S9" i="19"/>
  <c r="U9" i="19"/>
  <c r="Y9" i="19"/>
  <c r="AA9" i="19"/>
  <c r="AC9" i="19"/>
  <c r="AE9" i="19"/>
  <c r="AG9" i="19"/>
  <c r="AI9" i="19"/>
  <c r="AK9" i="19"/>
  <c r="AM9" i="19"/>
  <c r="AO9" i="19"/>
  <c r="AQ9" i="19"/>
  <c r="AS9" i="19"/>
  <c r="AU9" i="19"/>
  <c r="AW9" i="19"/>
  <c r="AY9" i="19"/>
  <c r="E9" i="19"/>
  <c r="F12" i="19"/>
  <c r="H12" i="19"/>
  <c r="J12" i="19"/>
  <c r="L12" i="19"/>
  <c r="N12" i="19"/>
  <c r="P12" i="19"/>
  <c r="R12" i="19"/>
  <c r="T12" i="19"/>
  <c r="X12" i="19"/>
  <c r="Z12" i="19"/>
  <c r="AB12" i="19"/>
  <c r="AD12" i="19"/>
  <c r="AF12" i="19"/>
  <c r="AH12" i="19"/>
  <c r="AJ12" i="19"/>
  <c r="AL12" i="19"/>
  <c r="AN12" i="19"/>
  <c r="AP12" i="19"/>
  <c r="AR12" i="19"/>
  <c r="AT12" i="19"/>
  <c r="AV12" i="19"/>
  <c r="AX12" i="19"/>
  <c r="D12" i="19"/>
  <c r="G12" i="19"/>
  <c r="I12" i="19"/>
  <c r="K12" i="19"/>
  <c r="M12" i="19"/>
  <c r="O12" i="19"/>
  <c r="Q12" i="19"/>
  <c r="S12" i="19"/>
  <c r="U12" i="19"/>
  <c r="Y12" i="19"/>
  <c r="AA12" i="19"/>
  <c r="AC12" i="19"/>
  <c r="AE12" i="19"/>
  <c r="AG12" i="19"/>
  <c r="AI12" i="19"/>
  <c r="AK12" i="19"/>
  <c r="AM12" i="19"/>
  <c r="AO12" i="19"/>
  <c r="AQ12" i="19"/>
  <c r="AS12" i="19"/>
  <c r="AU12" i="19"/>
  <c r="AW12" i="19"/>
  <c r="AY12" i="19"/>
  <c r="E12" i="19"/>
  <c r="BB15" i="19"/>
  <c r="F3" i="18"/>
  <c r="H3" i="18"/>
  <c r="J3" i="18"/>
  <c r="L3" i="18"/>
  <c r="N3" i="18"/>
  <c r="P3" i="18"/>
  <c r="R3" i="18"/>
  <c r="T3" i="18"/>
  <c r="V3" i="18"/>
  <c r="X3" i="18"/>
  <c r="Z3" i="18"/>
  <c r="AB3" i="18"/>
  <c r="AD3" i="18"/>
  <c r="AF3" i="18"/>
  <c r="AH3" i="18"/>
  <c r="AJ3" i="18"/>
  <c r="AL3" i="18"/>
  <c r="AN3" i="18"/>
  <c r="AP3" i="18"/>
  <c r="AR3" i="18"/>
  <c r="AT3" i="18"/>
  <c r="AV3" i="18"/>
  <c r="G3" i="18"/>
  <c r="I3" i="18"/>
  <c r="K3" i="18"/>
  <c r="M3" i="18"/>
  <c r="O3" i="18"/>
  <c r="Q3" i="18"/>
  <c r="S3" i="18"/>
  <c r="U3" i="18"/>
  <c r="W3" i="18"/>
  <c r="Y3" i="18"/>
  <c r="AA3" i="18"/>
  <c r="AC3" i="18"/>
  <c r="AE3" i="18"/>
  <c r="AG3" i="18"/>
  <c r="AI3" i="18"/>
  <c r="AK3" i="18"/>
  <c r="AM3" i="18"/>
  <c r="AO3" i="18"/>
  <c r="AQ3" i="18"/>
  <c r="AS3" i="18"/>
  <c r="AU3" i="18"/>
  <c r="AW3" i="18"/>
  <c r="D6" i="18"/>
  <c r="F6" i="18"/>
  <c r="H6" i="18"/>
  <c r="J6" i="18"/>
  <c r="L6" i="18"/>
  <c r="N6" i="18"/>
  <c r="P6" i="18"/>
  <c r="R6" i="18"/>
  <c r="T6" i="18"/>
  <c r="V6" i="18"/>
  <c r="X6" i="18"/>
  <c r="Z6" i="18"/>
  <c r="AB6" i="18"/>
  <c r="AD6" i="18"/>
  <c r="AF6" i="18"/>
  <c r="AH6" i="18"/>
  <c r="AJ6" i="18"/>
  <c r="AL6" i="18"/>
  <c r="AN6" i="18"/>
  <c r="AP6" i="18"/>
  <c r="AR6" i="18"/>
  <c r="AT6" i="18"/>
  <c r="AV6" i="18"/>
  <c r="E6" i="18"/>
  <c r="G6" i="18"/>
  <c r="I6" i="18"/>
  <c r="K6" i="18"/>
  <c r="M6" i="18"/>
  <c r="O6" i="18"/>
  <c r="Q6" i="18"/>
  <c r="S6" i="18"/>
  <c r="U6" i="18"/>
  <c r="W6" i="18"/>
  <c r="Y6" i="18"/>
  <c r="AA6" i="18"/>
  <c r="AC6" i="18"/>
  <c r="AE6" i="18"/>
  <c r="AG6" i="18"/>
  <c r="AI6" i="18"/>
  <c r="AK6" i="18"/>
  <c r="AM6" i="18"/>
  <c r="AO6" i="18"/>
  <c r="AQ6" i="18"/>
  <c r="AS6" i="18"/>
  <c r="AU6" i="18"/>
  <c r="AW6" i="18"/>
  <c r="D9" i="18"/>
  <c r="F9" i="18"/>
  <c r="H9" i="18"/>
  <c r="J9" i="18"/>
  <c r="L9" i="18"/>
  <c r="N9" i="18"/>
  <c r="P9" i="18"/>
  <c r="R9" i="18"/>
  <c r="T9" i="18"/>
  <c r="V9" i="18"/>
  <c r="X9" i="18"/>
  <c r="Z9" i="18"/>
  <c r="AB9" i="18"/>
  <c r="AD9" i="18"/>
  <c r="AF9" i="18"/>
  <c r="AH9" i="18"/>
  <c r="AJ9" i="18"/>
  <c r="AL9" i="18"/>
  <c r="AN9" i="18"/>
  <c r="AP9" i="18"/>
  <c r="AR9" i="18"/>
  <c r="AT9" i="18"/>
  <c r="AV9" i="18"/>
  <c r="E9" i="18"/>
  <c r="G9" i="18"/>
  <c r="I9" i="18"/>
  <c r="K9" i="18"/>
  <c r="M9" i="18"/>
  <c r="O9" i="18"/>
  <c r="Q9" i="18"/>
  <c r="S9" i="18"/>
  <c r="U9" i="18"/>
  <c r="W9" i="18"/>
  <c r="Y9" i="18"/>
  <c r="AA9" i="18"/>
  <c r="AC9" i="18"/>
  <c r="AE9" i="18"/>
  <c r="AG9" i="18"/>
  <c r="AI9" i="18"/>
  <c r="AK9" i="18"/>
  <c r="AM9" i="18"/>
  <c r="AO9" i="18"/>
  <c r="AQ9" i="18"/>
  <c r="AS9" i="18"/>
  <c r="AU9" i="18"/>
  <c r="AW9" i="18"/>
  <c r="D12" i="18"/>
  <c r="F12" i="18"/>
  <c r="H12" i="18"/>
  <c r="J12" i="18"/>
  <c r="L12" i="18"/>
  <c r="N12" i="18"/>
  <c r="P12" i="18"/>
  <c r="R12" i="18"/>
  <c r="T12" i="18"/>
  <c r="V12" i="18"/>
  <c r="X12" i="18"/>
  <c r="Z12" i="18"/>
  <c r="AB12" i="18"/>
  <c r="AD12" i="18"/>
  <c r="AF12" i="18"/>
  <c r="AH12" i="18"/>
  <c r="AJ12" i="18"/>
  <c r="AL12" i="18"/>
  <c r="AN12" i="18"/>
  <c r="AP12" i="18"/>
  <c r="AR12" i="18"/>
  <c r="AT12" i="18"/>
  <c r="AV12" i="18"/>
  <c r="E12" i="18"/>
  <c r="G12" i="18"/>
  <c r="I12" i="18"/>
  <c r="K12" i="18"/>
  <c r="M12" i="18"/>
  <c r="O12" i="18"/>
  <c r="Q12" i="18"/>
  <c r="S12" i="18"/>
  <c r="U12" i="18"/>
  <c r="W12" i="18"/>
  <c r="Y12" i="18"/>
  <c r="AA12" i="18"/>
  <c r="AC12" i="18"/>
  <c r="AE12" i="18"/>
  <c r="AG12" i="18"/>
  <c r="AI12" i="18"/>
  <c r="AK12" i="18"/>
  <c r="AM12" i="18"/>
  <c r="AO12" i="18"/>
  <c r="AQ12" i="18"/>
  <c r="AS12" i="18"/>
  <c r="AU12" i="18"/>
  <c r="AW12" i="18"/>
  <c r="D15" i="18"/>
  <c r="F15" i="18"/>
  <c r="H15" i="18"/>
  <c r="J15" i="18"/>
  <c r="L15" i="18"/>
  <c r="N15" i="18"/>
  <c r="P15" i="18"/>
  <c r="R15" i="18"/>
  <c r="T15" i="18"/>
  <c r="V15" i="18"/>
  <c r="X15" i="18"/>
  <c r="Z15" i="18"/>
  <c r="AB15" i="18"/>
  <c r="AD15" i="18"/>
  <c r="AF15" i="18"/>
  <c r="AH15" i="18"/>
  <c r="AJ15" i="18"/>
  <c r="AL15" i="18"/>
  <c r="AN15" i="18"/>
  <c r="AP15" i="18"/>
  <c r="AR15" i="18"/>
  <c r="AT15" i="18"/>
  <c r="AV15" i="18"/>
  <c r="E15" i="18"/>
  <c r="G15" i="18"/>
  <c r="I15" i="18"/>
  <c r="K15" i="18"/>
  <c r="M15" i="18"/>
  <c r="O15" i="18"/>
  <c r="Q15" i="18"/>
  <c r="S15" i="18"/>
  <c r="U15" i="18"/>
  <c r="W15" i="18"/>
  <c r="Y15" i="18"/>
  <c r="AA15" i="18"/>
  <c r="AC15" i="18"/>
  <c r="AE15" i="18"/>
  <c r="AG15" i="18"/>
  <c r="AI15" i="18"/>
  <c r="AK15" i="18"/>
  <c r="AM15" i="18"/>
  <c r="AO15" i="18"/>
  <c r="AQ15" i="18"/>
  <c r="AS15" i="18"/>
  <c r="AU15" i="18"/>
  <c r="AW15" i="18"/>
  <c r="D18" i="18"/>
  <c r="F18" i="18"/>
  <c r="H18" i="18"/>
  <c r="J18" i="18"/>
  <c r="L18" i="18"/>
  <c r="N18" i="18"/>
  <c r="P18" i="18"/>
  <c r="R18" i="18"/>
  <c r="T18" i="18"/>
  <c r="V18" i="18"/>
  <c r="X18" i="18"/>
  <c r="Z18" i="18"/>
  <c r="AB18" i="18"/>
  <c r="AD18" i="18"/>
  <c r="AF18" i="18"/>
  <c r="AH18" i="18"/>
  <c r="AJ18" i="18"/>
  <c r="AL18" i="18"/>
  <c r="AN18" i="18"/>
  <c r="AP18" i="18"/>
  <c r="AR18" i="18"/>
  <c r="AT18" i="18"/>
  <c r="AV18" i="18"/>
  <c r="E18" i="18"/>
  <c r="G18" i="18"/>
  <c r="I18" i="18"/>
  <c r="K18" i="18"/>
  <c r="M18" i="18"/>
  <c r="O18" i="18"/>
  <c r="Q18" i="18"/>
  <c r="S18" i="18"/>
  <c r="U18" i="18"/>
  <c r="W18" i="18"/>
  <c r="Y18" i="18"/>
  <c r="AA18" i="18"/>
  <c r="AC18" i="18"/>
  <c r="AE18" i="18"/>
  <c r="AG18" i="18"/>
  <c r="AI18" i="18"/>
  <c r="AK18" i="18"/>
  <c r="AM18" i="18"/>
  <c r="AO18" i="18"/>
  <c r="AQ18" i="18"/>
  <c r="AS18" i="18"/>
  <c r="AU18" i="18"/>
  <c r="AW18" i="18"/>
  <c r="D21" i="18"/>
  <c r="F21" i="18"/>
  <c r="H21" i="18"/>
  <c r="J21" i="18"/>
  <c r="L21" i="18"/>
  <c r="N21" i="18"/>
  <c r="P21" i="18"/>
  <c r="R21" i="18"/>
  <c r="T21" i="18"/>
  <c r="V21" i="18"/>
  <c r="X21" i="18"/>
  <c r="Z21" i="18"/>
  <c r="AB21" i="18"/>
  <c r="AD21" i="18"/>
  <c r="AF21" i="18"/>
  <c r="AH21" i="18"/>
  <c r="AJ21" i="18"/>
  <c r="AL21" i="18"/>
  <c r="AN21" i="18"/>
  <c r="AP21" i="18"/>
  <c r="AR21" i="18"/>
  <c r="AT21" i="18"/>
  <c r="AV21" i="18"/>
  <c r="E21" i="18"/>
  <c r="G21" i="18"/>
  <c r="I21" i="18"/>
  <c r="K21" i="18"/>
  <c r="M21" i="18"/>
  <c r="O21" i="18"/>
  <c r="Q21" i="18"/>
  <c r="S21" i="18"/>
  <c r="U21" i="18"/>
  <c r="W21" i="18"/>
  <c r="Y21" i="18"/>
  <c r="AA21" i="18"/>
  <c r="AC21" i="18"/>
  <c r="AE21" i="18"/>
  <c r="AG21" i="18"/>
  <c r="AI21" i="18"/>
  <c r="AK21" i="18"/>
  <c r="AM21" i="18"/>
  <c r="AO21" i="18"/>
  <c r="AQ21" i="18"/>
  <c r="AS21" i="18"/>
  <c r="AU21" i="18"/>
  <c r="AW21" i="18"/>
  <c r="F24" i="18"/>
  <c r="H24" i="18"/>
  <c r="J24" i="18"/>
  <c r="L24" i="18"/>
  <c r="N24" i="18"/>
  <c r="P24" i="18"/>
  <c r="R24" i="18"/>
  <c r="T24" i="18"/>
  <c r="V24" i="18"/>
  <c r="X24" i="18"/>
  <c r="Z24" i="18"/>
  <c r="AB24" i="18"/>
  <c r="AD24" i="18"/>
  <c r="AF24" i="18"/>
  <c r="AH24" i="18"/>
  <c r="AJ24" i="18"/>
  <c r="AL24" i="18"/>
  <c r="AN24" i="18"/>
  <c r="AP24" i="18"/>
  <c r="AR24" i="18"/>
  <c r="AT24" i="18"/>
  <c r="AV24" i="18"/>
  <c r="D24" i="18"/>
  <c r="G24" i="18"/>
  <c r="I24" i="18"/>
  <c r="K24" i="18"/>
  <c r="M24" i="18"/>
  <c r="O24" i="18"/>
  <c r="Q24" i="18"/>
  <c r="S24" i="18"/>
  <c r="U24" i="18"/>
  <c r="W24" i="18"/>
  <c r="Y24" i="18"/>
  <c r="AA24" i="18"/>
  <c r="AC24" i="18"/>
  <c r="AE24" i="18"/>
  <c r="AG24" i="18"/>
  <c r="AI24" i="18"/>
  <c r="AK24" i="18"/>
  <c r="AM24" i="18"/>
  <c r="AO24" i="18"/>
  <c r="AQ24" i="18"/>
  <c r="AS24" i="18"/>
  <c r="AU24" i="18"/>
  <c r="AW24" i="18"/>
  <c r="E24" i="18"/>
  <c r="F27" i="18"/>
  <c r="H27" i="18"/>
  <c r="J27" i="18"/>
  <c r="L27" i="18"/>
  <c r="N27" i="18"/>
  <c r="P27" i="18"/>
  <c r="R27" i="18"/>
  <c r="T27" i="18"/>
  <c r="V27" i="18"/>
  <c r="X27" i="18"/>
  <c r="Z27" i="18"/>
  <c r="AB27" i="18"/>
  <c r="AD27" i="18"/>
  <c r="AF27" i="18"/>
  <c r="AH27" i="18"/>
  <c r="AJ27" i="18"/>
  <c r="AL27" i="18"/>
  <c r="AN27" i="18"/>
  <c r="AP27" i="18"/>
  <c r="AR27" i="18"/>
  <c r="AT27" i="18"/>
  <c r="AV27" i="18"/>
  <c r="D27" i="18"/>
  <c r="G27" i="18"/>
  <c r="I27" i="18"/>
  <c r="K27" i="18"/>
  <c r="M27" i="18"/>
  <c r="O27" i="18"/>
  <c r="Q27" i="18"/>
  <c r="S27" i="18"/>
  <c r="U27" i="18"/>
  <c r="W27" i="18"/>
  <c r="Y27" i="18"/>
  <c r="AA27" i="18"/>
  <c r="AC27" i="18"/>
  <c r="AE27" i="18"/>
  <c r="AG27" i="18"/>
  <c r="AI27" i="18"/>
  <c r="AK27" i="18"/>
  <c r="AM27" i="18"/>
  <c r="AO27" i="18"/>
  <c r="AQ27" i="18"/>
  <c r="AS27" i="18"/>
  <c r="AU27" i="18"/>
  <c r="AW27" i="18"/>
  <c r="E27" i="18"/>
  <c r="F30" i="18"/>
  <c r="H30" i="18"/>
  <c r="J30" i="18"/>
  <c r="L30" i="18"/>
  <c r="N30" i="18"/>
  <c r="P30" i="18"/>
  <c r="R30" i="18"/>
  <c r="T30" i="18"/>
  <c r="V30" i="18"/>
  <c r="X30" i="18"/>
  <c r="Z30" i="18"/>
  <c r="AB30" i="18"/>
  <c r="AD30" i="18"/>
  <c r="AF30" i="18"/>
  <c r="AH30" i="18"/>
  <c r="AJ30" i="18"/>
  <c r="AL30" i="18"/>
  <c r="AN30" i="18"/>
  <c r="AP30" i="18"/>
  <c r="AR30" i="18"/>
  <c r="AT30" i="18"/>
  <c r="AV30" i="18"/>
  <c r="D30" i="18"/>
  <c r="G30" i="18"/>
  <c r="I30" i="18"/>
  <c r="K30" i="18"/>
  <c r="M30" i="18"/>
  <c r="O30" i="18"/>
  <c r="Q30" i="18"/>
  <c r="S30" i="18"/>
  <c r="U30" i="18"/>
  <c r="W30" i="18"/>
  <c r="Y30" i="18"/>
  <c r="AA30" i="18"/>
  <c r="AC30" i="18"/>
  <c r="AE30" i="18"/>
  <c r="AG30" i="18"/>
  <c r="AI30" i="18"/>
  <c r="AK30" i="18"/>
  <c r="AM30" i="18"/>
  <c r="AO30" i="18"/>
  <c r="AQ30" i="18"/>
  <c r="AS30" i="18"/>
  <c r="AU30" i="18"/>
  <c r="AW30" i="18"/>
  <c r="E30" i="18"/>
  <c r="F33" i="18"/>
  <c r="H33" i="18"/>
  <c r="J33" i="18"/>
  <c r="L33" i="18"/>
  <c r="N33" i="18"/>
  <c r="P33" i="18"/>
  <c r="R33" i="18"/>
  <c r="T33" i="18"/>
  <c r="V33" i="18"/>
  <c r="X33" i="18"/>
  <c r="Z33" i="18"/>
  <c r="AB33" i="18"/>
  <c r="AD33" i="18"/>
  <c r="AF33" i="18"/>
  <c r="AH33" i="18"/>
  <c r="AJ33" i="18"/>
  <c r="AL33" i="18"/>
  <c r="AN33" i="18"/>
  <c r="AP33" i="18"/>
  <c r="AR33" i="18"/>
  <c r="AT33" i="18"/>
  <c r="AV33" i="18"/>
  <c r="D33" i="18"/>
  <c r="G33" i="18"/>
  <c r="I33" i="18"/>
  <c r="K33" i="18"/>
  <c r="M33" i="18"/>
  <c r="O33" i="18"/>
  <c r="Q33" i="18"/>
  <c r="S33" i="18"/>
  <c r="U33" i="18"/>
  <c r="W33" i="18"/>
  <c r="Y33" i="18"/>
  <c r="AA33" i="18"/>
  <c r="AC33" i="18"/>
  <c r="AE33" i="18"/>
  <c r="AG33" i="18"/>
  <c r="AI33" i="18"/>
  <c r="AK33" i="18"/>
  <c r="AM33" i="18"/>
  <c r="AO33" i="18"/>
  <c r="AQ33" i="18"/>
  <c r="AS33" i="18"/>
  <c r="AU33" i="18"/>
  <c r="AW33" i="18"/>
  <c r="E33" i="18"/>
  <c r="F36" i="18"/>
  <c r="H36" i="18"/>
  <c r="J36" i="18"/>
  <c r="L36" i="18"/>
  <c r="N36" i="18"/>
  <c r="P36" i="18"/>
  <c r="R36" i="18"/>
  <c r="T36" i="18"/>
  <c r="V36" i="18"/>
  <c r="X36" i="18"/>
  <c r="Z36" i="18"/>
  <c r="AB36" i="18"/>
  <c r="AD36" i="18"/>
  <c r="AF36" i="18"/>
  <c r="AH36" i="18"/>
  <c r="AJ36" i="18"/>
  <c r="AL36" i="18"/>
  <c r="AN36" i="18"/>
  <c r="AP36" i="18"/>
  <c r="AR36" i="18"/>
  <c r="AT36" i="18"/>
  <c r="AV36" i="18"/>
  <c r="D36" i="18"/>
  <c r="G36" i="18"/>
  <c r="I36" i="18"/>
  <c r="K36" i="18"/>
  <c r="M36" i="18"/>
  <c r="O36" i="18"/>
  <c r="Q36" i="18"/>
  <c r="S36" i="18"/>
  <c r="U36" i="18"/>
  <c r="W36" i="18"/>
  <c r="Y36" i="18"/>
  <c r="AA36" i="18"/>
  <c r="AC36" i="18"/>
  <c r="AE36" i="18"/>
  <c r="AG36" i="18"/>
  <c r="AI36" i="18"/>
  <c r="AK36" i="18"/>
  <c r="AM36" i="18"/>
  <c r="AO36" i="18"/>
  <c r="AQ36" i="18"/>
  <c r="AS36" i="18"/>
  <c r="AU36" i="18"/>
  <c r="AW36" i="18"/>
  <c r="E36" i="18"/>
  <c r="F39" i="18"/>
  <c r="H39" i="18"/>
  <c r="J39" i="18"/>
  <c r="L39" i="18"/>
  <c r="N39" i="18"/>
  <c r="P39" i="18"/>
  <c r="R39" i="18"/>
  <c r="T39" i="18"/>
  <c r="V39" i="18"/>
  <c r="X39" i="18"/>
  <c r="Z39" i="18"/>
  <c r="AB39" i="18"/>
  <c r="AD39" i="18"/>
  <c r="AF39" i="18"/>
  <c r="AH39" i="18"/>
  <c r="AJ39" i="18"/>
  <c r="AL39" i="18"/>
  <c r="AN39" i="18"/>
  <c r="AP39" i="18"/>
  <c r="AR39" i="18"/>
  <c r="AT39" i="18"/>
  <c r="AV39" i="18"/>
  <c r="D39" i="18"/>
  <c r="G39" i="18"/>
  <c r="I39" i="18"/>
  <c r="K39" i="18"/>
  <c r="M39" i="18"/>
  <c r="O39" i="18"/>
  <c r="Q39" i="18"/>
  <c r="S39" i="18"/>
  <c r="U39" i="18"/>
  <c r="W39" i="18"/>
  <c r="Y39" i="18"/>
  <c r="AA39" i="18"/>
  <c r="AC39" i="18"/>
  <c r="AE39" i="18"/>
  <c r="AG39" i="18"/>
  <c r="AI39" i="18"/>
  <c r="AK39" i="18"/>
  <c r="AM39" i="18"/>
  <c r="AO39" i="18"/>
  <c r="AQ39" i="18"/>
  <c r="AS39" i="18"/>
  <c r="AU39" i="18"/>
  <c r="AW39" i="18"/>
  <c r="E39" i="18"/>
  <c r="F45" i="18"/>
  <c r="H45" i="18"/>
  <c r="J45" i="18"/>
  <c r="L45" i="18"/>
  <c r="N45" i="18"/>
  <c r="P45" i="18"/>
  <c r="R45" i="18"/>
  <c r="T45" i="18"/>
  <c r="V45" i="18"/>
  <c r="X45" i="18"/>
  <c r="Z45" i="18"/>
  <c r="AB45" i="18"/>
  <c r="AD45" i="18"/>
  <c r="AF45" i="18"/>
  <c r="AH45" i="18"/>
  <c r="AJ45" i="18"/>
  <c r="AL45" i="18"/>
  <c r="AN45" i="18"/>
  <c r="AP45" i="18"/>
  <c r="AR45" i="18"/>
  <c r="AT45" i="18"/>
  <c r="AV45" i="18"/>
  <c r="D45" i="18"/>
  <c r="G45" i="18"/>
  <c r="I45" i="18"/>
  <c r="K45" i="18"/>
  <c r="M45" i="18"/>
  <c r="O45" i="18"/>
  <c r="Q45" i="18"/>
  <c r="S45" i="18"/>
  <c r="U45" i="18"/>
  <c r="W45" i="18"/>
  <c r="Y45" i="18"/>
  <c r="AA45" i="18"/>
  <c r="AC45" i="18"/>
  <c r="AE45" i="18"/>
  <c r="AG45" i="18"/>
  <c r="AI45" i="18"/>
  <c r="AK45" i="18"/>
  <c r="AM45" i="18"/>
  <c r="AO45" i="18"/>
  <c r="AQ45" i="18"/>
  <c r="AS45" i="18"/>
  <c r="AU45" i="18"/>
  <c r="AW45" i="18"/>
  <c r="E45" i="18"/>
  <c r="F48" i="18"/>
  <c r="H48" i="18"/>
  <c r="J48" i="18"/>
  <c r="L48" i="18"/>
  <c r="N48" i="18"/>
  <c r="P48" i="18"/>
  <c r="R48" i="18"/>
  <c r="T48" i="18"/>
  <c r="V48" i="18"/>
  <c r="X48" i="18"/>
  <c r="Z48" i="18"/>
  <c r="AB48" i="18"/>
  <c r="AD48" i="18"/>
  <c r="AF48" i="18"/>
  <c r="AH48" i="18"/>
  <c r="AJ48" i="18"/>
  <c r="AL48" i="18"/>
  <c r="AN48" i="18"/>
  <c r="AP48" i="18"/>
  <c r="AR48" i="18"/>
  <c r="AT48" i="18"/>
  <c r="AV48" i="18"/>
  <c r="D48" i="18"/>
  <c r="G48" i="18"/>
  <c r="I48" i="18"/>
  <c r="K48" i="18"/>
  <c r="M48" i="18"/>
  <c r="O48" i="18"/>
  <c r="Q48" i="18"/>
  <c r="S48" i="18"/>
  <c r="U48" i="18"/>
  <c r="W48" i="18"/>
  <c r="Y48" i="18"/>
  <c r="AA48" i="18"/>
  <c r="AC48" i="18"/>
  <c r="AE48" i="18"/>
  <c r="AG48" i="18"/>
  <c r="AI48" i="18"/>
  <c r="AK48" i="18"/>
  <c r="AM48" i="18"/>
  <c r="AO48" i="18"/>
  <c r="AQ48" i="18"/>
  <c r="AS48" i="18"/>
  <c r="AU48" i="18"/>
  <c r="AW48" i="18"/>
  <c r="E48" i="18"/>
  <c r="F51" i="18"/>
  <c r="H51" i="18"/>
  <c r="J51" i="18"/>
  <c r="L51" i="18"/>
  <c r="N51" i="18"/>
  <c r="P51" i="18"/>
  <c r="R51" i="18"/>
  <c r="T51" i="18"/>
  <c r="V51" i="18"/>
  <c r="X51" i="18"/>
  <c r="Z51" i="18"/>
  <c r="AB51" i="18"/>
  <c r="AD51" i="18"/>
  <c r="AF51" i="18"/>
  <c r="AH51" i="18"/>
  <c r="AJ51" i="18"/>
  <c r="AL51" i="18"/>
  <c r="AN51" i="18"/>
  <c r="AP51" i="18"/>
  <c r="AR51" i="18"/>
  <c r="AT51" i="18"/>
  <c r="AV51" i="18"/>
  <c r="D51" i="18"/>
  <c r="G51" i="18"/>
  <c r="I51" i="18"/>
  <c r="K51" i="18"/>
  <c r="M51" i="18"/>
  <c r="O51" i="18"/>
  <c r="Q51" i="18"/>
  <c r="S51" i="18"/>
  <c r="U51" i="18"/>
  <c r="W51" i="18"/>
  <c r="Y51" i="18"/>
  <c r="AA51" i="18"/>
  <c r="AC51" i="18"/>
  <c r="AE51" i="18"/>
  <c r="AG51" i="18"/>
  <c r="AI51" i="18"/>
  <c r="AK51" i="18"/>
  <c r="AM51" i="18"/>
  <c r="AO51" i="18"/>
  <c r="AQ51" i="18"/>
  <c r="AS51" i="18"/>
  <c r="AU51" i="18"/>
  <c r="AW51" i="18"/>
  <c r="E51" i="18"/>
  <c r="F54" i="18"/>
  <c r="H54" i="18"/>
  <c r="J54" i="18"/>
  <c r="L54" i="18"/>
  <c r="N54" i="18"/>
  <c r="P54" i="18"/>
  <c r="R54" i="18"/>
  <c r="T54" i="18"/>
  <c r="V54" i="18"/>
  <c r="X54" i="18"/>
  <c r="Z54" i="18"/>
  <c r="AB54" i="18"/>
  <c r="AD54" i="18"/>
  <c r="AF54" i="18"/>
  <c r="AH54" i="18"/>
  <c r="AJ54" i="18"/>
  <c r="AL54" i="18"/>
  <c r="AN54" i="18"/>
  <c r="AP54" i="18"/>
  <c r="AR54" i="18"/>
  <c r="AT54" i="18"/>
  <c r="AV54" i="18"/>
  <c r="D54" i="18"/>
  <c r="G54" i="18"/>
  <c r="I54" i="18"/>
  <c r="K54" i="18"/>
  <c r="M54" i="18"/>
  <c r="O54" i="18"/>
  <c r="Q54" i="18"/>
  <c r="S54" i="18"/>
  <c r="U54" i="18"/>
  <c r="W54" i="18"/>
  <c r="Y54" i="18"/>
  <c r="AA54" i="18"/>
  <c r="AC54" i="18"/>
  <c r="AE54" i="18"/>
  <c r="AG54" i="18"/>
  <c r="AI54" i="18"/>
  <c r="AK54" i="18"/>
  <c r="AM54" i="18"/>
  <c r="AO54" i="18"/>
  <c r="AQ54" i="18"/>
  <c r="AS54" i="18"/>
  <c r="AU54" i="18"/>
  <c r="AW54" i="18"/>
  <c r="E54" i="18"/>
  <c r="F57" i="18"/>
  <c r="H57" i="18"/>
  <c r="J57" i="18"/>
  <c r="L57" i="18"/>
  <c r="N57" i="18"/>
  <c r="P57" i="18"/>
  <c r="R57" i="18"/>
  <c r="T57" i="18"/>
  <c r="V57" i="18"/>
  <c r="X57" i="18"/>
  <c r="Z57" i="18"/>
  <c r="AB57" i="18"/>
  <c r="AD57" i="18"/>
  <c r="AF57" i="18"/>
  <c r="AH57" i="18"/>
  <c r="AJ57" i="18"/>
  <c r="AL57" i="18"/>
  <c r="AN57" i="18"/>
  <c r="AP57" i="18"/>
  <c r="AR57" i="18"/>
  <c r="AT57" i="18"/>
  <c r="AV57" i="18"/>
  <c r="D57" i="18"/>
  <c r="G57" i="18"/>
  <c r="I57" i="18"/>
  <c r="K57" i="18"/>
  <c r="M57" i="18"/>
  <c r="O57" i="18"/>
  <c r="Q57" i="18"/>
  <c r="S57" i="18"/>
  <c r="U57" i="18"/>
  <c r="W57" i="18"/>
  <c r="Y57" i="18"/>
  <c r="AA57" i="18"/>
  <c r="AC57" i="18"/>
  <c r="AE57" i="18"/>
  <c r="AG57" i="18"/>
  <c r="AI57" i="18"/>
  <c r="AK57" i="18"/>
  <c r="AM57" i="18"/>
  <c r="AO57" i="18"/>
  <c r="AQ57" i="18"/>
  <c r="AS57" i="18"/>
  <c r="AU57" i="18"/>
  <c r="AW57" i="18"/>
  <c r="E57" i="18"/>
  <c r="F60" i="18"/>
  <c r="H60" i="18"/>
  <c r="J60" i="18"/>
  <c r="L60" i="18"/>
  <c r="N60" i="18"/>
  <c r="P60" i="18"/>
  <c r="R60" i="18"/>
  <c r="T60" i="18"/>
  <c r="V60" i="18"/>
  <c r="X60" i="18"/>
  <c r="Z60" i="18"/>
  <c r="AB60" i="18"/>
  <c r="AD60" i="18"/>
  <c r="AF60" i="18"/>
  <c r="AH60" i="18"/>
  <c r="AJ60" i="18"/>
  <c r="AL60" i="18"/>
  <c r="AN60" i="18"/>
  <c r="AP60" i="18"/>
  <c r="AR60" i="18"/>
  <c r="AT60" i="18"/>
  <c r="AV60" i="18"/>
  <c r="D60" i="18"/>
  <c r="G60" i="18"/>
  <c r="I60" i="18"/>
  <c r="K60" i="18"/>
  <c r="M60" i="18"/>
  <c r="O60" i="18"/>
  <c r="Q60" i="18"/>
  <c r="S60" i="18"/>
  <c r="U60" i="18"/>
  <c r="W60" i="18"/>
  <c r="Y60" i="18"/>
  <c r="AA60" i="18"/>
  <c r="AC60" i="18"/>
  <c r="AE60" i="18"/>
  <c r="AG60" i="18"/>
  <c r="AI60" i="18"/>
  <c r="AK60" i="18"/>
  <c r="AM60" i="18"/>
  <c r="AO60" i="18"/>
  <c r="AQ60" i="18"/>
  <c r="AS60" i="18"/>
  <c r="AU60" i="18"/>
  <c r="AW60" i="18"/>
  <c r="E60" i="18"/>
  <c r="F63" i="18"/>
  <c r="H63" i="18"/>
  <c r="J63" i="18"/>
  <c r="L63" i="18"/>
  <c r="N63" i="18"/>
  <c r="P63" i="18"/>
  <c r="R63" i="18"/>
  <c r="T63" i="18"/>
  <c r="V63" i="18"/>
  <c r="X63" i="18"/>
  <c r="Z63" i="18"/>
  <c r="AB63" i="18"/>
  <c r="AD63" i="18"/>
  <c r="AF63" i="18"/>
  <c r="AH63" i="18"/>
  <c r="AJ63" i="18"/>
  <c r="AL63" i="18"/>
  <c r="AN63" i="18"/>
  <c r="AP63" i="18"/>
  <c r="AR63" i="18"/>
  <c r="AT63" i="18"/>
  <c r="AV63" i="18"/>
  <c r="D63" i="18"/>
  <c r="G63" i="18"/>
  <c r="I63" i="18"/>
  <c r="K63" i="18"/>
  <c r="M63" i="18"/>
  <c r="O63" i="18"/>
  <c r="Q63" i="18"/>
  <c r="S63" i="18"/>
  <c r="U63" i="18"/>
  <c r="W63" i="18"/>
  <c r="Y63" i="18"/>
  <c r="AA63" i="18"/>
  <c r="AC63" i="18"/>
  <c r="AE63" i="18"/>
  <c r="AG63" i="18"/>
  <c r="AI63" i="18"/>
  <c r="AK63" i="18"/>
  <c r="AM63" i="18"/>
  <c r="AO63" i="18"/>
  <c r="AQ63" i="18"/>
  <c r="AS63" i="18"/>
  <c r="AU63" i="18"/>
  <c r="AW63" i="18"/>
  <c r="E63" i="18"/>
  <c r="F66" i="18"/>
  <c r="H66" i="18"/>
  <c r="J66" i="18"/>
  <c r="L66" i="18"/>
  <c r="N66" i="18"/>
  <c r="P66" i="18"/>
  <c r="R66" i="18"/>
  <c r="T66" i="18"/>
  <c r="V66" i="18"/>
  <c r="X66" i="18"/>
  <c r="Z66" i="18"/>
  <c r="AB66" i="18"/>
  <c r="AD66" i="18"/>
  <c r="AF66" i="18"/>
  <c r="AH66" i="18"/>
  <c r="AJ66" i="18"/>
  <c r="AL66" i="18"/>
  <c r="AN66" i="18"/>
  <c r="AP66" i="18"/>
  <c r="AR66" i="18"/>
  <c r="AT66" i="18"/>
  <c r="AV66" i="18"/>
  <c r="D66" i="18"/>
  <c r="G66" i="18"/>
  <c r="I66" i="18"/>
  <c r="K66" i="18"/>
  <c r="M66" i="18"/>
  <c r="O66" i="18"/>
  <c r="Q66" i="18"/>
  <c r="S66" i="18"/>
  <c r="U66" i="18"/>
  <c r="W66" i="18"/>
  <c r="Y66" i="18"/>
  <c r="AA66" i="18"/>
  <c r="AC66" i="18"/>
  <c r="AE66" i="18"/>
  <c r="AG66" i="18"/>
  <c r="AI66" i="18"/>
  <c r="AK66" i="18"/>
  <c r="AM66" i="18"/>
  <c r="AO66" i="18"/>
  <c r="AQ66" i="18"/>
  <c r="AS66" i="18"/>
  <c r="AU66" i="18"/>
  <c r="AW66" i="18"/>
  <c r="E66" i="18"/>
  <c r="F69" i="18"/>
  <c r="H69" i="18"/>
  <c r="J69" i="18"/>
  <c r="L69" i="18"/>
  <c r="N69" i="18"/>
  <c r="P69" i="18"/>
  <c r="R69" i="18"/>
  <c r="T69" i="18"/>
  <c r="V69" i="18"/>
  <c r="X69" i="18"/>
  <c r="Z69" i="18"/>
  <c r="AB69" i="18"/>
  <c r="AD69" i="18"/>
  <c r="AF69" i="18"/>
  <c r="AH69" i="18"/>
  <c r="AJ69" i="18"/>
  <c r="AL69" i="18"/>
  <c r="AN69" i="18"/>
  <c r="AP69" i="18"/>
  <c r="AR69" i="18"/>
  <c r="AT69" i="18"/>
  <c r="AV69" i="18"/>
  <c r="D69" i="18"/>
  <c r="G69" i="18"/>
  <c r="I69" i="18"/>
  <c r="K69" i="18"/>
  <c r="M69" i="18"/>
  <c r="O69" i="18"/>
  <c r="Q69" i="18"/>
  <c r="S69" i="18"/>
  <c r="U69" i="18"/>
  <c r="W69" i="18"/>
  <c r="Y69" i="18"/>
  <c r="AA69" i="18"/>
  <c r="AC69" i="18"/>
  <c r="AE69" i="18"/>
  <c r="AG69" i="18"/>
  <c r="AI69" i="18"/>
  <c r="AK69" i="18"/>
  <c r="AM69" i="18"/>
  <c r="AO69" i="18"/>
  <c r="AQ69" i="18"/>
  <c r="AS69" i="18"/>
  <c r="AU69" i="18"/>
  <c r="AW69" i="18"/>
  <c r="E69" i="18"/>
  <c r="F72" i="18"/>
  <c r="H72" i="18"/>
  <c r="J72" i="18"/>
  <c r="L72" i="18"/>
  <c r="N72" i="18"/>
  <c r="P72" i="18"/>
  <c r="R72" i="18"/>
  <c r="T72" i="18"/>
  <c r="V72" i="18"/>
  <c r="X72" i="18"/>
  <c r="Z72" i="18"/>
  <c r="AB72" i="18"/>
  <c r="AD72" i="18"/>
  <c r="AF72" i="18"/>
  <c r="AH72" i="18"/>
  <c r="AJ72" i="18"/>
  <c r="AL72" i="18"/>
  <c r="AN72" i="18"/>
  <c r="AP72" i="18"/>
  <c r="AR72" i="18"/>
  <c r="AT72" i="18"/>
  <c r="AV72" i="18"/>
  <c r="D72" i="18"/>
  <c r="G72" i="18"/>
  <c r="I72" i="18"/>
  <c r="K72" i="18"/>
  <c r="M72" i="18"/>
  <c r="O72" i="18"/>
  <c r="Q72" i="18"/>
  <c r="S72" i="18"/>
  <c r="U72" i="18"/>
  <c r="W72" i="18"/>
  <c r="Y72" i="18"/>
  <c r="AA72" i="18"/>
  <c r="AC72" i="18"/>
  <c r="AE72" i="18"/>
  <c r="AG72" i="18"/>
  <c r="AI72" i="18"/>
  <c r="AK72" i="18"/>
  <c r="AM72" i="18"/>
  <c r="AO72" i="18"/>
  <c r="AQ72" i="18"/>
  <c r="AS72" i="18"/>
  <c r="AU72" i="18"/>
  <c r="AW72" i="18"/>
  <c r="E72" i="18"/>
  <c r="F75" i="18"/>
  <c r="H75" i="18"/>
  <c r="J75" i="18"/>
  <c r="L75" i="18"/>
  <c r="N75" i="18"/>
  <c r="P75" i="18"/>
  <c r="R75" i="18"/>
  <c r="T75" i="18"/>
  <c r="V75" i="18"/>
  <c r="X75" i="18"/>
  <c r="Z75" i="18"/>
  <c r="AB75" i="18"/>
  <c r="AD75" i="18"/>
  <c r="AF75" i="18"/>
  <c r="AH75" i="18"/>
  <c r="AJ75" i="18"/>
  <c r="AL75" i="18"/>
  <c r="AN75" i="18"/>
  <c r="AP75" i="18"/>
  <c r="AR75" i="18"/>
  <c r="AT75" i="18"/>
  <c r="AV75" i="18"/>
  <c r="D75" i="18"/>
  <c r="G75" i="18"/>
  <c r="I75" i="18"/>
  <c r="K75" i="18"/>
  <c r="M75" i="18"/>
  <c r="O75" i="18"/>
  <c r="Q75" i="18"/>
  <c r="S75" i="18"/>
  <c r="U75" i="18"/>
  <c r="W75" i="18"/>
  <c r="Y75" i="18"/>
  <c r="AA75" i="18"/>
  <c r="AC75" i="18"/>
  <c r="AE75" i="18"/>
  <c r="AG75" i="18"/>
  <c r="AI75" i="18"/>
  <c r="AK75" i="18"/>
  <c r="AM75" i="18"/>
  <c r="AO75" i="18"/>
  <c r="AQ75" i="18"/>
  <c r="AS75" i="18"/>
  <c r="AU75" i="18"/>
  <c r="AW75" i="18"/>
  <c r="E75" i="18"/>
  <c r="F78" i="18"/>
  <c r="H78" i="18"/>
  <c r="J78" i="18"/>
  <c r="L78" i="18"/>
  <c r="N78" i="18"/>
  <c r="P78" i="18"/>
  <c r="R78" i="18"/>
  <c r="T78" i="18"/>
  <c r="V78" i="18"/>
  <c r="X78" i="18"/>
  <c r="Z78" i="18"/>
  <c r="AB78" i="18"/>
  <c r="AD78" i="18"/>
  <c r="AF78" i="18"/>
  <c r="AH78" i="18"/>
  <c r="AJ78" i="18"/>
  <c r="AL78" i="18"/>
  <c r="AN78" i="18"/>
  <c r="AP78" i="18"/>
  <c r="AR78" i="18"/>
  <c r="AT78" i="18"/>
  <c r="AV78" i="18"/>
  <c r="D78" i="18"/>
  <c r="G78" i="18"/>
  <c r="I78" i="18"/>
  <c r="K78" i="18"/>
  <c r="M78" i="18"/>
  <c r="O78" i="18"/>
  <c r="Q78" i="18"/>
  <c r="S78" i="18"/>
  <c r="U78" i="18"/>
  <c r="W78" i="18"/>
  <c r="Y78" i="18"/>
  <c r="AA78" i="18"/>
  <c r="AC78" i="18"/>
  <c r="AE78" i="18"/>
  <c r="AG78" i="18"/>
  <c r="AI78" i="18"/>
  <c r="AK78" i="18"/>
  <c r="AM78" i="18"/>
  <c r="AO78" i="18"/>
  <c r="AQ78" i="18"/>
  <c r="AS78" i="18"/>
  <c r="AU78" i="18"/>
  <c r="AW78" i="18"/>
  <c r="E78" i="18"/>
  <c r="F81" i="18"/>
  <c r="H81" i="18"/>
  <c r="J81" i="18"/>
  <c r="L81" i="18"/>
  <c r="N81" i="18"/>
  <c r="P81" i="18"/>
  <c r="R81" i="18"/>
  <c r="T81" i="18"/>
  <c r="V81" i="18"/>
  <c r="X81" i="18"/>
  <c r="Z81" i="18"/>
  <c r="AB81" i="18"/>
  <c r="AD81" i="18"/>
  <c r="AF81" i="18"/>
  <c r="AH81" i="18"/>
  <c r="AJ81" i="18"/>
  <c r="AL81" i="18"/>
  <c r="AN81" i="18"/>
  <c r="AP81" i="18"/>
  <c r="AR81" i="18"/>
  <c r="AT81" i="18"/>
  <c r="AV81" i="18"/>
  <c r="D81" i="18"/>
  <c r="G81" i="18"/>
  <c r="I81" i="18"/>
  <c r="K81" i="18"/>
  <c r="M81" i="18"/>
  <c r="O81" i="18"/>
  <c r="Q81" i="18"/>
  <c r="S81" i="18"/>
  <c r="U81" i="18"/>
  <c r="W81" i="18"/>
  <c r="Y81" i="18"/>
  <c r="AA81" i="18"/>
  <c r="AC81" i="18"/>
  <c r="AE81" i="18"/>
  <c r="AG81" i="18"/>
  <c r="AI81" i="18"/>
  <c r="AK81" i="18"/>
  <c r="AM81" i="18"/>
  <c r="AO81" i="18"/>
  <c r="AQ81" i="18"/>
  <c r="AS81" i="18"/>
  <c r="AU81" i="18"/>
  <c r="AW81" i="18"/>
  <c r="E81" i="18"/>
  <c r="F84" i="18"/>
  <c r="H84" i="18"/>
  <c r="J84" i="18"/>
  <c r="L84" i="18"/>
  <c r="N84" i="18"/>
  <c r="P84" i="18"/>
  <c r="R84" i="18"/>
  <c r="T84" i="18"/>
  <c r="V84" i="18"/>
  <c r="X84" i="18"/>
  <c r="Z84" i="18"/>
  <c r="AB84" i="18"/>
  <c r="AD84" i="18"/>
  <c r="AF84" i="18"/>
  <c r="AH84" i="18"/>
  <c r="AJ84" i="18"/>
  <c r="AL84" i="18"/>
  <c r="AN84" i="18"/>
  <c r="AP84" i="18"/>
  <c r="AR84" i="18"/>
  <c r="AT84" i="18"/>
  <c r="AV84" i="18"/>
  <c r="D84" i="18"/>
  <c r="G84" i="18"/>
  <c r="I84" i="18"/>
  <c r="K84" i="18"/>
  <c r="M84" i="18"/>
  <c r="O84" i="18"/>
  <c r="Q84" i="18"/>
  <c r="S84" i="18"/>
  <c r="U84" i="18"/>
  <c r="W84" i="18"/>
  <c r="Y84" i="18"/>
  <c r="AA84" i="18"/>
  <c r="AC84" i="18"/>
  <c r="AE84" i="18"/>
  <c r="AG84" i="18"/>
  <c r="AI84" i="18"/>
  <c r="AK84" i="18"/>
  <c r="AM84" i="18"/>
  <c r="AO84" i="18"/>
  <c r="AQ84" i="18"/>
  <c r="AS84" i="18"/>
  <c r="AU84" i="18"/>
  <c r="AW84" i="18"/>
  <c r="E84" i="18"/>
  <c r="F87" i="18"/>
  <c r="H87" i="18"/>
  <c r="J87" i="18"/>
  <c r="L87" i="18"/>
  <c r="N87" i="18"/>
  <c r="P87" i="18"/>
  <c r="R87" i="18"/>
  <c r="T87" i="18"/>
  <c r="V87" i="18"/>
  <c r="X87" i="18"/>
  <c r="Z87" i="18"/>
  <c r="AB87" i="18"/>
  <c r="AD87" i="18"/>
  <c r="AF87" i="18"/>
  <c r="AH87" i="18"/>
  <c r="AJ87" i="18"/>
  <c r="AL87" i="18"/>
  <c r="AN87" i="18"/>
  <c r="AP87" i="18"/>
  <c r="AR87" i="18"/>
  <c r="AT87" i="18"/>
  <c r="AV87" i="18"/>
  <c r="D87" i="18"/>
  <c r="G87" i="18"/>
  <c r="I87" i="18"/>
  <c r="K87" i="18"/>
  <c r="M87" i="18"/>
  <c r="O87" i="18"/>
  <c r="Q87" i="18"/>
  <c r="S87" i="18"/>
  <c r="U87" i="18"/>
  <c r="W87" i="18"/>
  <c r="Y87" i="18"/>
  <c r="AA87" i="18"/>
  <c r="AC87" i="18"/>
  <c r="AE87" i="18"/>
  <c r="AG87" i="18"/>
  <c r="AI87" i="18"/>
  <c r="AK87" i="18"/>
  <c r="AM87" i="18"/>
  <c r="AO87" i="18"/>
  <c r="AQ87" i="18"/>
  <c r="AS87" i="18"/>
  <c r="AU87" i="18"/>
  <c r="AW87" i="18"/>
  <c r="E87" i="18"/>
  <c r="F90" i="18"/>
  <c r="H90" i="18"/>
  <c r="J90" i="18"/>
  <c r="L90" i="18"/>
  <c r="N90" i="18"/>
  <c r="P90" i="18"/>
  <c r="R90" i="18"/>
  <c r="T90" i="18"/>
  <c r="V90" i="18"/>
  <c r="X90" i="18"/>
  <c r="Z90" i="18"/>
  <c r="AB90" i="18"/>
  <c r="AD90" i="18"/>
  <c r="AF90" i="18"/>
  <c r="AH90" i="18"/>
  <c r="AJ90" i="18"/>
  <c r="AL90" i="18"/>
  <c r="AN90" i="18"/>
  <c r="AP90" i="18"/>
  <c r="AR90" i="18"/>
  <c r="AT90" i="18"/>
  <c r="AV90" i="18"/>
  <c r="D90" i="18"/>
  <c r="G90" i="18"/>
  <c r="I90" i="18"/>
  <c r="K90" i="18"/>
  <c r="M90" i="18"/>
  <c r="O90" i="18"/>
  <c r="Q90" i="18"/>
  <c r="S90" i="18"/>
  <c r="U90" i="18"/>
  <c r="W90" i="18"/>
  <c r="Y90" i="18"/>
  <c r="AA90" i="18"/>
  <c r="AC90" i="18"/>
  <c r="AE90" i="18"/>
  <c r="AG90" i="18"/>
  <c r="AI90" i="18"/>
  <c r="AK90" i="18"/>
  <c r="AM90" i="18"/>
  <c r="AO90" i="18"/>
  <c r="AQ90" i="18"/>
  <c r="AS90" i="18"/>
  <c r="AU90" i="18"/>
  <c r="AW90" i="18"/>
  <c r="E90" i="18"/>
  <c r="F93" i="18"/>
  <c r="H93" i="18"/>
  <c r="J93" i="18"/>
  <c r="L93" i="18"/>
  <c r="N93" i="18"/>
  <c r="P93" i="18"/>
  <c r="R93" i="18"/>
  <c r="T93" i="18"/>
  <c r="V93" i="18"/>
  <c r="X93" i="18"/>
  <c r="Z93" i="18"/>
  <c r="AB93" i="18"/>
  <c r="AD93" i="18"/>
  <c r="AF93" i="18"/>
  <c r="AH93" i="18"/>
  <c r="AJ93" i="18"/>
  <c r="AL93" i="18"/>
  <c r="AN93" i="18"/>
  <c r="AP93" i="18"/>
  <c r="AR93" i="18"/>
  <c r="AT93" i="18"/>
  <c r="AV93" i="18"/>
  <c r="D93" i="18"/>
  <c r="G93" i="18"/>
  <c r="I93" i="18"/>
  <c r="K93" i="18"/>
  <c r="M93" i="18"/>
  <c r="O93" i="18"/>
  <c r="Q93" i="18"/>
  <c r="S93" i="18"/>
  <c r="U93" i="18"/>
  <c r="W93" i="18"/>
  <c r="Y93" i="18"/>
  <c r="AA93" i="18"/>
  <c r="AC93" i="18"/>
  <c r="AE93" i="18"/>
  <c r="AG93" i="18"/>
  <c r="AI93" i="18"/>
  <c r="AK93" i="18"/>
  <c r="AM93" i="18"/>
  <c r="AO93" i="18"/>
  <c r="AQ93" i="18"/>
  <c r="AS93" i="18"/>
  <c r="AU93" i="18"/>
  <c r="AW93" i="18"/>
  <c r="E93" i="18"/>
  <c r="F96" i="18"/>
  <c r="H96" i="18"/>
  <c r="J96" i="18"/>
  <c r="L96" i="18"/>
  <c r="N96" i="18"/>
  <c r="P96" i="18"/>
  <c r="R96" i="18"/>
  <c r="T96" i="18"/>
  <c r="V96" i="18"/>
  <c r="X96" i="18"/>
  <c r="Z96" i="18"/>
  <c r="AB96" i="18"/>
  <c r="AD96" i="18"/>
  <c r="AF96" i="18"/>
  <c r="AH96" i="18"/>
  <c r="AJ96" i="18"/>
  <c r="AL96" i="18"/>
  <c r="AN96" i="18"/>
  <c r="AP96" i="18"/>
  <c r="AR96" i="18"/>
  <c r="AT96" i="18"/>
  <c r="AV96" i="18"/>
  <c r="D96" i="18"/>
  <c r="G96" i="18"/>
  <c r="I96" i="18"/>
  <c r="K96" i="18"/>
  <c r="M96" i="18"/>
  <c r="O96" i="18"/>
  <c r="Q96" i="18"/>
  <c r="S96" i="18"/>
  <c r="U96" i="18"/>
  <c r="W96" i="18"/>
  <c r="Y96" i="18"/>
  <c r="AA96" i="18"/>
  <c r="AC96" i="18"/>
  <c r="AE96" i="18"/>
  <c r="AG96" i="18"/>
  <c r="AI96" i="18"/>
  <c r="AK96" i="18"/>
  <c r="AM96" i="18"/>
  <c r="AO96" i="18"/>
  <c r="AQ96" i="18"/>
  <c r="AS96" i="18"/>
  <c r="AU96" i="18"/>
  <c r="AW96" i="18"/>
  <c r="E96" i="18"/>
  <c r="F99" i="18"/>
  <c r="H99" i="18"/>
  <c r="J99" i="18"/>
  <c r="L99" i="18"/>
  <c r="N99" i="18"/>
  <c r="P99" i="18"/>
  <c r="R99" i="18"/>
  <c r="T99" i="18"/>
  <c r="V99" i="18"/>
  <c r="X99" i="18"/>
  <c r="Z99" i="18"/>
  <c r="AB99" i="18"/>
  <c r="AD99" i="18"/>
  <c r="AF99" i="18"/>
  <c r="AH99" i="18"/>
  <c r="AJ99" i="18"/>
  <c r="AL99" i="18"/>
  <c r="AN99" i="18"/>
  <c r="AP99" i="18"/>
  <c r="AR99" i="18"/>
  <c r="AT99" i="18"/>
  <c r="AV99" i="18"/>
  <c r="D99" i="18"/>
  <c r="G99" i="18"/>
  <c r="I99" i="18"/>
  <c r="K99" i="18"/>
  <c r="M99" i="18"/>
  <c r="O99" i="18"/>
  <c r="Q99" i="18"/>
  <c r="S99" i="18"/>
  <c r="U99" i="18"/>
  <c r="W99" i="18"/>
  <c r="Y99" i="18"/>
  <c r="AA99" i="18"/>
  <c r="AC99" i="18"/>
  <c r="AE99" i="18"/>
  <c r="AG99" i="18"/>
  <c r="AI99" i="18"/>
  <c r="AK99" i="18"/>
  <c r="AM99" i="18"/>
  <c r="AO99" i="18"/>
  <c r="AQ99" i="18"/>
  <c r="AS99" i="18"/>
  <c r="AU99" i="18"/>
  <c r="AW99" i="18"/>
  <c r="E99" i="18"/>
  <c r="F42" i="18"/>
  <c r="H42" i="18"/>
  <c r="J42" i="18"/>
  <c r="L42" i="18"/>
  <c r="N42" i="18"/>
  <c r="P42" i="18"/>
  <c r="R42" i="18"/>
  <c r="T42" i="18"/>
  <c r="V42" i="18"/>
  <c r="X42" i="18"/>
  <c r="Z42" i="18"/>
  <c r="AB42" i="18"/>
  <c r="AD42" i="18"/>
  <c r="AF42" i="18"/>
  <c r="AH42" i="18"/>
  <c r="AJ42" i="18"/>
  <c r="AL42" i="18"/>
  <c r="AN42" i="18"/>
  <c r="AP42" i="18"/>
  <c r="AR42" i="18"/>
  <c r="AT42" i="18"/>
  <c r="AV42" i="18"/>
  <c r="D42" i="18"/>
  <c r="G42" i="18"/>
  <c r="I42" i="18"/>
  <c r="K42" i="18"/>
  <c r="M42" i="18"/>
  <c r="O42" i="18"/>
  <c r="Q42" i="18"/>
  <c r="S42" i="18"/>
  <c r="U42" i="18"/>
  <c r="W42" i="18"/>
  <c r="Y42" i="18"/>
  <c r="AA42" i="18"/>
  <c r="AC42" i="18"/>
  <c r="AE42" i="18"/>
  <c r="AG42" i="18"/>
  <c r="AI42" i="18"/>
  <c r="AK42" i="18"/>
  <c r="AM42" i="18"/>
  <c r="AO42" i="18"/>
  <c r="AQ42" i="18"/>
  <c r="AS42" i="18"/>
  <c r="AU42" i="18"/>
  <c r="AW42" i="18"/>
  <c r="E42" i="18"/>
  <c r="AZ102" i="18"/>
  <c r="AY105" i="18"/>
  <c r="D3" i="18"/>
  <c r="AZ105" i="18"/>
  <c r="E3" i="18"/>
  <c r="F3" i="17"/>
  <c r="H3" i="17"/>
  <c r="J3" i="17"/>
  <c r="L3" i="17"/>
  <c r="N3" i="17"/>
  <c r="P3" i="17"/>
  <c r="R3" i="17"/>
  <c r="T3" i="17"/>
  <c r="X3" i="17"/>
  <c r="Z3" i="17"/>
  <c r="AB3" i="17"/>
  <c r="AD3" i="17"/>
  <c r="AF3" i="17"/>
  <c r="AH3" i="17"/>
  <c r="AJ3" i="17"/>
  <c r="AL3" i="17"/>
  <c r="AN3" i="17"/>
  <c r="AP3" i="17"/>
  <c r="AR3" i="17"/>
  <c r="AT3" i="17"/>
  <c r="AV3" i="17"/>
  <c r="AX3" i="17"/>
  <c r="D3" i="17"/>
  <c r="G3" i="17"/>
  <c r="I3" i="17"/>
  <c r="K3" i="17"/>
  <c r="M3" i="17"/>
  <c r="O3" i="17"/>
  <c r="Q3" i="17"/>
  <c r="S3" i="17"/>
  <c r="U3" i="17"/>
  <c r="Y3" i="17"/>
  <c r="AA3" i="17"/>
  <c r="AC3" i="17"/>
  <c r="AE3" i="17"/>
  <c r="AG3" i="17"/>
  <c r="AI3" i="17"/>
  <c r="AK3" i="17"/>
  <c r="AM3" i="17"/>
  <c r="AO3" i="17"/>
  <c r="AQ3" i="17"/>
  <c r="AS3" i="17"/>
  <c r="AU3" i="17"/>
  <c r="AW3" i="17"/>
  <c r="AY3" i="17"/>
  <c r="E3" i="17"/>
  <c r="F6" i="17"/>
  <c r="H6" i="17"/>
  <c r="J6" i="17"/>
  <c r="L6" i="17"/>
  <c r="N6" i="17"/>
  <c r="P6" i="17"/>
  <c r="R6" i="17"/>
  <c r="T6" i="17"/>
  <c r="X6" i="17"/>
  <c r="Z6" i="17"/>
  <c r="AB6" i="17"/>
  <c r="AD6" i="17"/>
  <c r="AF6" i="17"/>
  <c r="AH6" i="17"/>
  <c r="AJ6" i="17"/>
  <c r="AL6" i="17"/>
  <c r="AN6" i="17"/>
  <c r="AP6" i="17"/>
  <c r="AR6" i="17"/>
  <c r="AT6" i="17"/>
  <c r="AV6" i="17"/>
  <c r="AX6" i="17"/>
  <c r="D6" i="17"/>
  <c r="G6" i="17"/>
  <c r="I6" i="17"/>
  <c r="K6" i="17"/>
  <c r="M6" i="17"/>
  <c r="O6" i="17"/>
  <c r="Q6" i="17"/>
  <c r="S6" i="17"/>
  <c r="U6" i="17"/>
  <c r="Y6" i="17"/>
  <c r="AA6" i="17"/>
  <c r="AC6" i="17"/>
  <c r="AE6" i="17"/>
  <c r="AG6" i="17"/>
  <c r="AI6" i="17"/>
  <c r="AK6" i="17"/>
  <c r="AM6" i="17"/>
  <c r="AO6" i="17"/>
  <c r="AQ6" i="17"/>
  <c r="AS6" i="17"/>
  <c r="AU6" i="17"/>
  <c r="AW6" i="17"/>
  <c r="AY6" i="17"/>
  <c r="E6" i="17"/>
  <c r="F9" i="17"/>
  <c r="H9" i="17"/>
  <c r="J9" i="17"/>
  <c r="L9" i="17"/>
  <c r="N9" i="17"/>
  <c r="P9" i="17"/>
  <c r="R9" i="17"/>
  <c r="X9" i="17"/>
  <c r="Z9" i="17"/>
  <c r="AB9" i="17"/>
  <c r="AD9" i="17"/>
  <c r="AF9" i="17"/>
  <c r="AH9" i="17"/>
  <c r="AJ9" i="17"/>
  <c r="AL9" i="17"/>
  <c r="AN9" i="17"/>
  <c r="AP9" i="17"/>
  <c r="AR9" i="17"/>
  <c r="AT9" i="17"/>
  <c r="AV9" i="17"/>
  <c r="AX9" i="17"/>
  <c r="D9" i="17"/>
  <c r="G9" i="17"/>
  <c r="I9" i="17"/>
  <c r="K9" i="17"/>
  <c r="M9" i="17"/>
  <c r="O9" i="17"/>
  <c r="Q9" i="17"/>
  <c r="S9" i="17"/>
  <c r="Y9" i="17"/>
  <c r="AA9" i="17"/>
  <c r="AC9" i="17"/>
  <c r="AE9" i="17"/>
  <c r="AG9" i="17"/>
  <c r="AI9" i="17"/>
  <c r="AK9" i="17"/>
  <c r="AM9" i="17"/>
  <c r="AO9" i="17"/>
  <c r="AQ9" i="17"/>
  <c r="AS9" i="17"/>
  <c r="AU9" i="17"/>
  <c r="AW9" i="17"/>
  <c r="AY9" i="17"/>
  <c r="E9" i="17"/>
  <c r="F12" i="17"/>
  <c r="H12" i="17"/>
  <c r="J12" i="17"/>
  <c r="L12" i="17"/>
  <c r="N12" i="17"/>
  <c r="P12" i="17"/>
  <c r="R12" i="17"/>
  <c r="X12" i="17"/>
  <c r="Z12" i="17"/>
  <c r="AB12" i="17"/>
  <c r="AD12" i="17"/>
  <c r="AF12" i="17"/>
  <c r="AH12" i="17"/>
  <c r="AJ12" i="17"/>
  <c r="AL12" i="17"/>
  <c r="AN12" i="17"/>
  <c r="AP12" i="17"/>
  <c r="AR12" i="17"/>
  <c r="AT12" i="17"/>
  <c r="AV12" i="17"/>
  <c r="AX12" i="17"/>
  <c r="D12" i="17"/>
  <c r="G12" i="17"/>
  <c r="I12" i="17"/>
  <c r="K12" i="17"/>
  <c r="M12" i="17"/>
  <c r="O12" i="17"/>
  <c r="Q12" i="17"/>
  <c r="S12" i="17"/>
  <c r="Y12" i="17"/>
  <c r="AA12" i="17"/>
  <c r="AC12" i="17"/>
  <c r="AE12" i="17"/>
  <c r="AG12" i="17"/>
  <c r="AI12" i="17"/>
  <c r="AK12" i="17"/>
  <c r="AM12" i="17"/>
  <c r="AO12" i="17"/>
  <c r="AQ12" i="17"/>
  <c r="AS12" i="17"/>
  <c r="AU12" i="17"/>
  <c r="AW12" i="17"/>
  <c r="AY12" i="17"/>
  <c r="E12" i="17"/>
  <c r="F15" i="17"/>
  <c r="H15" i="17"/>
  <c r="J15" i="17"/>
  <c r="L15" i="17"/>
  <c r="N15" i="17"/>
  <c r="P15" i="17"/>
  <c r="R15" i="17"/>
  <c r="T15" i="17"/>
  <c r="X15" i="17"/>
  <c r="Z15" i="17"/>
  <c r="AB15" i="17"/>
  <c r="AD15" i="17"/>
  <c r="AF15" i="17"/>
  <c r="AH15" i="17"/>
  <c r="AJ15" i="17"/>
  <c r="AL15" i="17"/>
  <c r="AN15" i="17"/>
  <c r="AP15" i="17"/>
  <c r="AR15" i="17"/>
  <c r="AT15" i="17"/>
  <c r="AV15" i="17"/>
  <c r="AX15" i="17"/>
  <c r="D15" i="17"/>
  <c r="G15" i="17"/>
  <c r="I15" i="17"/>
  <c r="K15" i="17"/>
  <c r="M15" i="17"/>
  <c r="O15" i="17"/>
  <c r="Q15" i="17"/>
  <c r="S15" i="17"/>
  <c r="U15" i="17"/>
  <c r="Y15" i="17"/>
  <c r="AA15" i="17"/>
  <c r="AC15" i="17"/>
  <c r="AE15" i="17"/>
  <c r="AG15" i="17"/>
  <c r="AI15" i="17"/>
  <c r="AK15" i="17"/>
  <c r="AM15" i="17"/>
  <c r="AO15" i="17"/>
  <c r="AQ15" i="17"/>
  <c r="AS15" i="17"/>
  <c r="AU15" i="17"/>
  <c r="AW15" i="17"/>
  <c r="AY15" i="17"/>
  <c r="E15" i="17"/>
  <c r="F18" i="17"/>
  <c r="H18" i="17"/>
  <c r="J18" i="17"/>
  <c r="L18" i="17"/>
  <c r="N18" i="17"/>
  <c r="P18" i="17"/>
  <c r="R18" i="17"/>
  <c r="T18" i="17"/>
  <c r="X18" i="17"/>
  <c r="Z18" i="17"/>
  <c r="AB18" i="17"/>
  <c r="AD18" i="17"/>
  <c r="AF18" i="17"/>
  <c r="AH18" i="17"/>
  <c r="AJ18" i="17"/>
  <c r="AL18" i="17"/>
  <c r="AN18" i="17"/>
  <c r="AP18" i="17"/>
  <c r="AR18" i="17"/>
  <c r="AT18" i="17"/>
  <c r="AV18" i="17"/>
  <c r="AX18" i="17"/>
  <c r="D18" i="17"/>
  <c r="G18" i="17"/>
  <c r="I18" i="17"/>
  <c r="K18" i="17"/>
  <c r="M18" i="17"/>
  <c r="O18" i="17"/>
  <c r="Q18" i="17"/>
  <c r="S18" i="17"/>
  <c r="U18" i="17"/>
  <c r="Y18" i="17"/>
  <c r="AA18" i="17"/>
  <c r="AC18" i="17"/>
  <c r="AE18" i="17"/>
  <c r="AG18" i="17"/>
  <c r="AI18" i="17"/>
  <c r="AK18" i="17"/>
  <c r="AM18" i="17"/>
  <c r="AO18" i="17"/>
  <c r="AQ18" i="17"/>
  <c r="AS18" i="17"/>
  <c r="AU18" i="17"/>
  <c r="AW18" i="17"/>
  <c r="AY18" i="17"/>
  <c r="E18" i="17"/>
  <c r="F21" i="17"/>
  <c r="H21" i="17"/>
  <c r="J21" i="17"/>
  <c r="L21" i="17"/>
  <c r="N21" i="17"/>
  <c r="P21" i="17"/>
  <c r="R21" i="17"/>
  <c r="T21" i="17"/>
  <c r="X21" i="17"/>
  <c r="Z21" i="17"/>
  <c r="AB21" i="17"/>
  <c r="AD21" i="17"/>
  <c r="AF21" i="17"/>
  <c r="AH21" i="17"/>
  <c r="AJ21" i="17"/>
  <c r="AL21" i="17"/>
  <c r="AN21" i="17"/>
  <c r="AP21" i="17"/>
  <c r="AR21" i="17"/>
  <c r="AT21" i="17"/>
  <c r="AV21" i="17"/>
  <c r="AX21" i="17"/>
  <c r="D21" i="17"/>
  <c r="G21" i="17"/>
  <c r="I21" i="17"/>
  <c r="K21" i="17"/>
  <c r="M21" i="17"/>
  <c r="O21" i="17"/>
  <c r="Q21" i="17"/>
  <c r="S21" i="17"/>
  <c r="U21" i="17"/>
  <c r="Y21" i="17"/>
  <c r="AA21" i="17"/>
  <c r="AC21" i="17"/>
  <c r="AE21" i="17"/>
  <c r="AG21" i="17"/>
  <c r="AI21" i="17"/>
  <c r="AK21" i="17"/>
  <c r="AM21" i="17"/>
  <c r="AO21" i="17"/>
  <c r="AQ21" i="17"/>
  <c r="AS21" i="17"/>
  <c r="AU21" i="17"/>
  <c r="AW21" i="17"/>
  <c r="AY21" i="17"/>
  <c r="E21" i="17"/>
  <c r="F24" i="17"/>
  <c r="H24" i="17"/>
  <c r="J24" i="17"/>
  <c r="L24" i="17"/>
  <c r="N24" i="17"/>
  <c r="P24" i="17"/>
  <c r="R24" i="17"/>
  <c r="T24" i="17"/>
  <c r="X24" i="17"/>
  <c r="Z24" i="17"/>
  <c r="AB24" i="17"/>
  <c r="AD24" i="17"/>
  <c r="AF24" i="17"/>
  <c r="AH24" i="17"/>
  <c r="AJ24" i="17"/>
  <c r="AL24" i="17"/>
  <c r="AN24" i="17"/>
  <c r="AP24" i="17"/>
  <c r="AR24" i="17"/>
  <c r="AT24" i="17"/>
  <c r="AV24" i="17"/>
  <c r="AX24" i="17"/>
  <c r="D24" i="17"/>
  <c r="G24" i="17"/>
  <c r="I24" i="17"/>
  <c r="K24" i="17"/>
  <c r="M24" i="17"/>
  <c r="O24" i="17"/>
  <c r="Q24" i="17"/>
  <c r="S24" i="17"/>
  <c r="U24" i="17"/>
  <c r="Y24" i="17"/>
  <c r="AA24" i="17"/>
  <c r="AC24" i="17"/>
  <c r="AE24" i="17"/>
  <c r="AG24" i="17"/>
  <c r="AI24" i="17"/>
  <c r="AK24" i="17"/>
  <c r="AM24" i="17"/>
  <c r="AO24" i="17"/>
  <c r="AQ24" i="17"/>
  <c r="AS24" i="17"/>
  <c r="AU24" i="17"/>
  <c r="AW24" i="17"/>
  <c r="AY24" i="17"/>
  <c r="E24" i="17"/>
  <c r="F27" i="17"/>
  <c r="H27" i="17"/>
  <c r="J27" i="17"/>
  <c r="L27" i="17"/>
  <c r="N27" i="17"/>
  <c r="P27" i="17"/>
  <c r="R27" i="17"/>
  <c r="T27" i="17"/>
  <c r="X27" i="17"/>
  <c r="Z27" i="17"/>
  <c r="AB27" i="17"/>
  <c r="AD27" i="17"/>
  <c r="AF27" i="17"/>
  <c r="AH27" i="17"/>
  <c r="AJ27" i="17"/>
  <c r="AL27" i="17"/>
  <c r="AN27" i="17"/>
  <c r="AP27" i="17"/>
  <c r="AR27" i="17"/>
  <c r="AT27" i="17"/>
  <c r="AV27" i="17"/>
  <c r="AX27" i="17"/>
  <c r="D27" i="17"/>
  <c r="G27" i="17"/>
  <c r="I27" i="17"/>
  <c r="K27" i="17"/>
  <c r="M27" i="17"/>
  <c r="O27" i="17"/>
  <c r="Q27" i="17"/>
  <c r="S27" i="17"/>
  <c r="U27" i="17"/>
  <c r="Y27" i="17"/>
  <c r="AA27" i="17"/>
  <c r="AC27" i="17"/>
  <c r="AE27" i="17"/>
  <c r="AG27" i="17"/>
  <c r="AI27" i="17"/>
  <c r="AK27" i="17"/>
  <c r="AM27" i="17"/>
  <c r="AO27" i="17"/>
  <c r="AQ27" i="17"/>
  <c r="AS27" i="17"/>
  <c r="AU27" i="17"/>
  <c r="AW27" i="17"/>
  <c r="AY27" i="17"/>
  <c r="E27" i="17"/>
  <c r="F30" i="17"/>
  <c r="H30" i="17"/>
  <c r="J30" i="17"/>
  <c r="L30" i="17"/>
  <c r="N30" i="17"/>
  <c r="P30" i="17"/>
  <c r="R30" i="17"/>
  <c r="T30" i="17"/>
  <c r="X30" i="17"/>
  <c r="Z30" i="17"/>
  <c r="AB30" i="17"/>
  <c r="AD30" i="17"/>
  <c r="AF30" i="17"/>
  <c r="AH30" i="17"/>
  <c r="AJ30" i="17"/>
  <c r="AL30" i="17"/>
  <c r="AN30" i="17"/>
  <c r="AP30" i="17"/>
  <c r="AR30" i="17"/>
  <c r="AT30" i="17"/>
  <c r="AV30" i="17"/>
  <c r="AX30" i="17"/>
  <c r="D30" i="17"/>
  <c r="G30" i="17"/>
  <c r="I30" i="17"/>
  <c r="K30" i="17"/>
  <c r="M30" i="17"/>
  <c r="O30" i="17"/>
  <c r="Q30" i="17"/>
  <c r="S30" i="17"/>
  <c r="U30" i="17"/>
  <c r="Y30" i="17"/>
  <c r="AA30" i="17"/>
  <c r="AC30" i="17"/>
  <c r="AE30" i="17"/>
  <c r="AG30" i="17"/>
  <c r="AI30" i="17"/>
  <c r="AK30" i="17"/>
  <c r="AM30" i="17"/>
  <c r="AO30" i="17"/>
  <c r="AQ30" i="17"/>
  <c r="AS30" i="17"/>
  <c r="AU30" i="17"/>
  <c r="AW30" i="17"/>
  <c r="AY30" i="17"/>
  <c r="E30" i="17"/>
  <c r="F33" i="17"/>
  <c r="H33" i="17"/>
  <c r="J33" i="17"/>
  <c r="L33" i="17"/>
  <c r="N33" i="17"/>
  <c r="P33" i="17"/>
  <c r="R33" i="17"/>
  <c r="T33" i="17"/>
  <c r="X33" i="17"/>
  <c r="Z33" i="17"/>
  <c r="AB33" i="17"/>
  <c r="AD33" i="17"/>
  <c r="AF33" i="17"/>
  <c r="AH33" i="17"/>
  <c r="AJ33" i="17"/>
  <c r="AL33" i="17"/>
  <c r="AN33" i="17"/>
  <c r="AP33" i="17"/>
  <c r="AR33" i="17"/>
  <c r="AT33" i="17"/>
  <c r="AV33" i="17"/>
  <c r="AX33" i="17"/>
  <c r="D33" i="17"/>
  <c r="G33" i="17"/>
  <c r="I33" i="17"/>
  <c r="K33" i="17"/>
  <c r="M33" i="17"/>
  <c r="O33" i="17"/>
  <c r="Q33" i="17"/>
  <c r="S33" i="17"/>
  <c r="U33" i="17"/>
  <c r="Y33" i="17"/>
  <c r="AA33" i="17"/>
  <c r="AC33" i="17"/>
  <c r="AE33" i="17"/>
  <c r="AG33" i="17"/>
  <c r="AI33" i="17"/>
  <c r="AK33" i="17"/>
  <c r="AM33" i="17"/>
  <c r="AO33" i="17"/>
  <c r="AQ33" i="17"/>
  <c r="AS33" i="17"/>
  <c r="AU33" i="17"/>
  <c r="AW33" i="17"/>
  <c r="AY33" i="17"/>
  <c r="E33" i="17"/>
  <c r="F36" i="17"/>
  <c r="H36" i="17"/>
  <c r="J36" i="17"/>
  <c r="L36" i="17"/>
  <c r="N36" i="17"/>
  <c r="P36" i="17"/>
  <c r="R36" i="17"/>
  <c r="T36" i="17"/>
  <c r="X36" i="17"/>
  <c r="Z36" i="17"/>
  <c r="AB36" i="17"/>
  <c r="AD36" i="17"/>
  <c r="AF36" i="17"/>
  <c r="AH36" i="17"/>
  <c r="AJ36" i="17"/>
  <c r="AL36" i="17"/>
  <c r="AN36" i="17"/>
  <c r="AP36" i="17"/>
  <c r="AR36" i="17"/>
  <c r="AT36" i="17"/>
  <c r="AV36" i="17"/>
  <c r="AX36" i="17"/>
  <c r="D36" i="17"/>
  <c r="G36" i="17"/>
  <c r="I36" i="17"/>
  <c r="K36" i="17"/>
  <c r="M36" i="17"/>
  <c r="O36" i="17"/>
  <c r="Q36" i="17"/>
  <c r="S36" i="17"/>
  <c r="U36" i="17"/>
  <c r="Y36" i="17"/>
  <c r="AA36" i="17"/>
  <c r="AC36" i="17"/>
  <c r="AE36" i="17"/>
  <c r="AG36" i="17"/>
  <c r="AI36" i="17"/>
  <c r="AK36" i="17"/>
  <c r="AM36" i="17"/>
  <c r="AO36" i="17"/>
  <c r="AQ36" i="17"/>
  <c r="AS36" i="17"/>
  <c r="AU36" i="17"/>
  <c r="AW36" i="17"/>
  <c r="AY36" i="17"/>
  <c r="E36" i="17"/>
  <c r="AV39" i="17"/>
  <c r="AX39" i="17"/>
  <c r="AW39" i="17"/>
  <c r="AY39" i="17"/>
  <c r="F42" i="17"/>
  <c r="H42" i="17"/>
  <c r="J42" i="17"/>
  <c r="L42" i="17"/>
  <c r="N42" i="17"/>
  <c r="P42" i="17"/>
  <c r="R42" i="17"/>
  <c r="T42" i="17"/>
  <c r="X42" i="17"/>
  <c r="Z42" i="17"/>
  <c r="AB42" i="17"/>
  <c r="AD42" i="17"/>
  <c r="AF42" i="17"/>
  <c r="AH42" i="17"/>
  <c r="AJ42" i="17"/>
  <c r="AL42" i="17"/>
  <c r="AN42" i="17"/>
  <c r="AP42" i="17"/>
  <c r="AR42" i="17"/>
  <c r="AT42" i="17"/>
  <c r="AV42" i="17"/>
  <c r="AX42" i="17"/>
  <c r="D42" i="17"/>
  <c r="G42" i="17"/>
  <c r="I42" i="17"/>
  <c r="K42" i="17"/>
  <c r="M42" i="17"/>
  <c r="O42" i="17"/>
  <c r="Q42" i="17"/>
  <c r="S42" i="17"/>
  <c r="U42" i="17"/>
  <c r="Y42" i="17"/>
  <c r="AA42" i="17"/>
  <c r="AC42" i="17"/>
  <c r="AE42" i="17"/>
  <c r="AG42" i="17"/>
  <c r="AI42" i="17"/>
  <c r="AK42" i="17"/>
  <c r="AM42" i="17"/>
  <c r="AO42" i="17"/>
  <c r="AQ42" i="17"/>
  <c r="AS42" i="17"/>
  <c r="AU42" i="17"/>
  <c r="AW42" i="17"/>
  <c r="AY42" i="17"/>
  <c r="E42" i="17"/>
  <c r="F45" i="17"/>
  <c r="H45" i="17"/>
  <c r="J45" i="17"/>
  <c r="L45" i="17"/>
  <c r="N45" i="17"/>
  <c r="P45" i="17"/>
  <c r="R45" i="17"/>
  <c r="T45" i="17"/>
  <c r="X45" i="17"/>
  <c r="Z45" i="17"/>
  <c r="AB45" i="17"/>
  <c r="AD45" i="17"/>
  <c r="AF45" i="17"/>
  <c r="AH45" i="17"/>
  <c r="AJ45" i="17"/>
  <c r="AL45" i="17"/>
  <c r="AN45" i="17"/>
  <c r="AP45" i="17"/>
  <c r="AR45" i="17"/>
  <c r="AT45" i="17"/>
  <c r="AV45" i="17"/>
  <c r="AX45" i="17"/>
  <c r="D45" i="17"/>
  <c r="G45" i="17"/>
  <c r="I45" i="17"/>
  <c r="K45" i="17"/>
  <c r="M45" i="17"/>
  <c r="O45" i="17"/>
  <c r="Q45" i="17"/>
  <c r="S45" i="17"/>
  <c r="U45" i="17"/>
  <c r="Y45" i="17"/>
  <c r="AA45" i="17"/>
  <c r="AC45" i="17"/>
  <c r="AE45" i="17"/>
  <c r="AG45" i="17"/>
  <c r="AI45" i="17"/>
  <c r="AK45" i="17"/>
  <c r="AM45" i="17"/>
  <c r="AO45" i="17"/>
  <c r="AQ45" i="17"/>
  <c r="AS45" i="17"/>
  <c r="AU45" i="17"/>
  <c r="AW45" i="17"/>
  <c r="AY45" i="17"/>
  <c r="E45" i="17"/>
  <c r="F48" i="17"/>
  <c r="H48" i="17"/>
  <c r="J48" i="17"/>
  <c r="L48" i="17"/>
  <c r="N48" i="17"/>
  <c r="P48" i="17"/>
  <c r="R48" i="17"/>
  <c r="T48" i="17"/>
  <c r="X48" i="17"/>
  <c r="Z48" i="17"/>
  <c r="AB48" i="17"/>
  <c r="AD48" i="17"/>
  <c r="AF48" i="17"/>
  <c r="AH48" i="17"/>
  <c r="AJ48" i="17"/>
  <c r="AL48" i="17"/>
  <c r="AN48" i="17"/>
  <c r="AP48" i="17"/>
  <c r="AR48" i="17"/>
  <c r="AT48" i="17"/>
  <c r="AV48" i="17"/>
  <c r="AX48" i="17"/>
  <c r="D48" i="17"/>
  <c r="G48" i="17"/>
  <c r="I48" i="17"/>
  <c r="K48" i="17"/>
  <c r="M48" i="17"/>
  <c r="O48" i="17"/>
  <c r="Q48" i="17"/>
  <c r="S48" i="17"/>
  <c r="U48" i="17"/>
  <c r="Y48" i="17"/>
  <c r="AA48" i="17"/>
  <c r="AC48" i="17"/>
  <c r="AE48" i="17"/>
  <c r="AG48" i="17"/>
  <c r="AI48" i="17"/>
  <c r="AK48" i="17"/>
  <c r="AM48" i="17"/>
  <c r="AO48" i="17"/>
  <c r="AQ48" i="17"/>
  <c r="AS48" i="17"/>
  <c r="AU48" i="17"/>
  <c r="AW48" i="17"/>
  <c r="AY48" i="17"/>
  <c r="E48" i="17"/>
  <c r="F51" i="17"/>
  <c r="H51" i="17"/>
  <c r="J51" i="17"/>
  <c r="L51" i="17"/>
  <c r="N51" i="17"/>
  <c r="P51" i="17"/>
  <c r="R51" i="17"/>
  <c r="T51" i="17"/>
  <c r="X51" i="17"/>
  <c r="Z51" i="17"/>
  <c r="AB51" i="17"/>
  <c r="AD51" i="17"/>
  <c r="AF51" i="17"/>
  <c r="AH51" i="17"/>
  <c r="AJ51" i="17"/>
  <c r="AL51" i="17"/>
  <c r="AN51" i="17"/>
  <c r="AP51" i="17"/>
  <c r="AR51" i="17"/>
  <c r="AT51" i="17"/>
  <c r="AV51" i="17"/>
  <c r="AX51" i="17"/>
  <c r="D51" i="17"/>
  <c r="G51" i="17"/>
  <c r="I51" i="17"/>
  <c r="K51" i="17"/>
  <c r="M51" i="17"/>
  <c r="O51" i="17"/>
  <c r="Q51" i="17"/>
  <c r="S51" i="17"/>
  <c r="U51" i="17"/>
  <c r="Y51" i="17"/>
  <c r="AA51" i="17"/>
  <c r="AC51" i="17"/>
  <c r="AE51" i="17"/>
  <c r="AG51" i="17"/>
  <c r="AI51" i="17"/>
  <c r="AK51" i="17"/>
  <c r="AM51" i="17"/>
  <c r="AO51" i="17"/>
  <c r="AQ51" i="17"/>
  <c r="AS51" i="17"/>
  <c r="AU51" i="17"/>
  <c r="AW51" i="17"/>
  <c r="AY51" i="17"/>
  <c r="E51" i="17"/>
  <c r="AV54" i="17"/>
  <c r="AX54" i="17"/>
  <c r="AW54" i="17"/>
  <c r="AY54" i="17"/>
  <c r="F57" i="17"/>
  <c r="H57" i="17"/>
  <c r="J57" i="17"/>
  <c r="L57" i="17"/>
  <c r="N57" i="17"/>
  <c r="P57" i="17"/>
  <c r="R57" i="17"/>
  <c r="T57" i="17"/>
  <c r="X57" i="17"/>
  <c r="Z57" i="17"/>
  <c r="AB57" i="17"/>
  <c r="AD57" i="17"/>
  <c r="AF57" i="17"/>
  <c r="AH57" i="17"/>
  <c r="AJ57" i="17"/>
  <c r="AL57" i="17"/>
  <c r="AN57" i="17"/>
  <c r="AP57" i="17"/>
  <c r="AR57" i="17"/>
  <c r="AT57" i="17"/>
  <c r="AV57" i="17"/>
  <c r="AX57" i="17"/>
  <c r="D57" i="17"/>
  <c r="G57" i="17"/>
  <c r="I57" i="17"/>
  <c r="K57" i="17"/>
  <c r="M57" i="17"/>
  <c r="O57" i="17"/>
  <c r="Q57" i="17"/>
  <c r="S57" i="17"/>
  <c r="U57" i="17"/>
  <c r="Y57" i="17"/>
  <c r="AA57" i="17"/>
  <c r="AC57" i="17"/>
  <c r="AE57" i="17"/>
  <c r="AG57" i="17"/>
  <c r="AI57" i="17"/>
  <c r="AK57" i="17"/>
  <c r="AM57" i="17"/>
  <c r="AO57" i="17"/>
  <c r="AQ57" i="17"/>
  <c r="AS57" i="17"/>
  <c r="AU57" i="17"/>
  <c r="AW57" i="17"/>
  <c r="AY57" i="17"/>
  <c r="E57" i="17"/>
  <c r="F60" i="17"/>
  <c r="H60" i="17"/>
  <c r="J60" i="17"/>
  <c r="L60" i="17"/>
  <c r="N60" i="17"/>
  <c r="P60" i="17"/>
  <c r="R60" i="17"/>
  <c r="T60" i="17"/>
  <c r="X60" i="17"/>
  <c r="Z60" i="17"/>
  <c r="AB60" i="17"/>
  <c r="AD60" i="17"/>
  <c r="AF60" i="17"/>
  <c r="AH60" i="17"/>
  <c r="AJ60" i="17"/>
  <c r="AL60" i="17"/>
  <c r="AN60" i="17"/>
  <c r="AP60" i="17"/>
  <c r="AR60" i="17"/>
  <c r="AT60" i="17"/>
  <c r="AV60" i="17"/>
  <c r="AX60" i="17"/>
  <c r="D60" i="17"/>
  <c r="G60" i="17"/>
  <c r="I60" i="17"/>
  <c r="K60" i="17"/>
  <c r="M60" i="17"/>
  <c r="O60" i="17"/>
  <c r="Q60" i="17"/>
  <c r="S60" i="17"/>
  <c r="U60" i="17"/>
  <c r="Y60" i="17"/>
  <c r="AA60" i="17"/>
  <c r="AC60" i="17"/>
  <c r="AE60" i="17"/>
  <c r="AG60" i="17"/>
  <c r="AI60" i="17"/>
  <c r="AK60" i="17"/>
  <c r="AM60" i="17"/>
  <c r="AO60" i="17"/>
  <c r="AQ60" i="17"/>
  <c r="AS60" i="17"/>
  <c r="AU60" i="17"/>
  <c r="AW60" i="17"/>
  <c r="AY60" i="17"/>
  <c r="E60" i="17"/>
  <c r="AY91" i="17"/>
  <c r="AW91" i="17"/>
  <c r="AU91" i="17"/>
  <c r="AS91" i="17"/>
  <c r="AQ91" i="17"/>
  <c r="AO91" i="17"/>
  <c r="AM91" i="17"/>
  <c r="AK91" i="17"/>
  <c r="AI91" i="17"/>
  <c r="AG91" i="17"/>
  <c r="AE91" i="17"/>
  <c r="AC91" i="17"/>
  <c r="AA91" i="17"/>
  <c r="Y91" i="17"/>
  <c r="U91" i="17"/>
  <c r="S91" i="17"/>
  <c r="Q91" i="17"/>
  <c r="O91" i="17"/>
  <c r="M91" i="17"/>
  <c r="K91" i="17"/>
  <c r="I91" i="17"/>
  <c r="G91" i="17"/>
  <c r="E91" i="17"/>
  <c r="G65" i="17"/>
  <c r="I65" i="17"/>
  <c r="K65" i="17"/>
  <c r="M65" i="17"/>
  <c r="O65" i="17"/>
  <c r="Q65" i="17"/>
  <c r="S65" i="17"/>
  <c r="U65" i="17"/>
  <c r="Y65" i="17"/>
  <c r="AA65" i="17"/>
  <c r="AC65" i="17"/>
  <c r="AE65" i="17"/>
  <c r="AG65" i="17"/>
  <c r="AI65" i="17"/>
  <c r="AK65" i="17"/>
  <c r="AM65" i="17"/>
  <c r="AO65" i="17"/>
  <c r="AQ65" i="17"/>
  <c r="AS65" i="17"/>
  <c r="AU65" i="17"/>
  <c r="AW65" i="17"/>
  <c r="AY65" i="17"/>
  <c r="E65" i="17"/>
  <c r="AX91" i="17"/>
  <c r="AV91" i="17"/>
  <c r="AT91" i="17"/>
  <c r="AR91" i="17"/>
  <c r="AP91" i="17"/>
  <c r="AN91" i="17"/>
  <c r="AL91" i="17"/>
  <c r="AJ91" i="17"/>
  <c r="AH91" i="17"/>
  <c r="AF91" i="17"/>
  <c r="AD91" i="17"/>
  <c r="AB91" i="17"/>
  <c r="Z91" i="17"/>
  <c r="X91" i="17"/>
  <c r="T91" i="17"/>
  <c r="R91" i="17"/>
  <c r="P91" i="17"/>
  <c r="N91" i="17"/>
  <c r="L91" i="17"/>
  <c r="J91" i="17"/>
  <c r="H91" i="17"/>
  <c r="F91" i="17"/>
  <c r="D91" i="17"/>
  <c r="F65" i="17"/>
  <c r="H65" i="17"/>
  <c r="J65" i="17"/>
  <c r="L65" i="17"/>
  <c r="N65" i="17"/>
  <c r="P65" i="17"/>
  <c r="R65" i="17"/>
  <c r="T65" i="17"/>
  <c r="X65" i="17"/>
  <c r="Z65" i="17"/>
  <c r="AB65" i="17"/>
  <c r="AD65" i="17"/>
  <c r="AF65" i="17"/>
  <c r="AH65" i="17"/>
  <c r="AJ65" i="17"/>
  <c r="AL65" i="17"/>
  <c r="AN65" i="17"/>
  <c r="AP65" i="17"/>
  <c r="AR65" i="17"/>
  <c r="AT65" i="17"/>
  <c r="AV65" i="17"/>
  <c r="AX65" i="17"/>
  <c r="BA93" i="16"/>
  <c r="D3" i="16"/>
  <c r="F3" i="16"/>
  <c r="H3" i="16"/>
  <c r="J3" i="16"/>
  <c r="L3" i="16"/>
  <c r="N3" i="16"/>
  <c r="P3" i="16"/>
  <c r="R3" i="16"/>
  <c r="T3" i="16"/>
  <c r="X3" i="16"/>
  <c r="Z3" i="16"/>
  <c r="AB3" i="16"/>
  <c r="AD3" i="16"/>
  <c r="AF3" i="16"/>
  <c r="AH3" i="16"/>
  <c r="AJ3" i="16"/>
  <c r="AL3" i="16"/>
  <c r="AN3" i="16"/>
  <c r="AP3" i="16"/>
  <c r="AR3" i="16"/>
  <c r="AT3" i="16"/>
  <c r="AV3" i="16"/>
  <c r="AX3" i="16"/>
  <c r="BB93" i="16"/>
  <c r="E3" i="16"/>
  <c r="G3" i="16"/>
  <c r="I3" i="16"/>
  <c r="K3" i="16"/>
  <c r="M3" i="16"/>
  <c r="O3" i="16"/>
  <c r="Q3" i="16"/>
  <c r="S3" i="16"/>
  <c r="U3" i="16"/>
  <c r="Y3" i="16"/>
  <c r="AA3" i="16"/>
  <c r="AC3" i="16"/>
  <c r="AE3" i="16"/>
  <c r="AG3" i="16"/>
  <c r="AI3" i="16"/>
  <c r="AK3" i="16"/>
  <c r="AM3" i="16"/>
  <c r="AO3" i="16"/>
  <c r="AQ3" i="16"/>
  <c r="AS3" i="16"/>
  <c r="AU3" i="16"/>
  <c r="AW3" i="16"/>
  <c r="AY3" i="16"/>
  <c r="BA90" i="16"/>
  <c r="AX91" i="16"/>
  <c r="AV91" i="16"/>
  <c r="AT91" i="16"/>
  <c r="AR91" i="16"/>
  <c r="AP91" i="16"/>
  <c r="AN91" i="16"/>
  <c r="AL91" i="16"/>
  <c r="AJ91" i="16"/>
  <c r="AH91" i="16"/>
  <c r="AF91" i="16"/>
  <c r="AD91" i="16"/>
  <c r="AB91" i="16"/>
  <c r="Z91" i="16"/>
  <c r="X91" i="16"/>
  <c r="T91" i="16"/>
  <c r="R91" i="16"/>
  <c r="P91" i="16"/>
  <c r="N91" i="16"/>
  <c r="L91" i="16"/>
  <c r="J91" i="16"/>
  <c r="H91" i="16"/>
  <c r="F91" i="16"/>
  <c r="BB90" i="16"/>
  <c r="AX36" i="15"/>
  <c r="AV36" i="15"/>
  <c r="AT36" i="15"/>
  <c r="AR36" i="15"/>
  <c r="AP36" i="15"/>
  <c r="AN36" i="15"/>
  <c r="AL36" i="15"/>
  <c r="AJ36" i="15"/>
  <c r="AH36" i="15"/>
  <c r="AF36" i="15"/>
  <c r="AD36" i="15"/>
  <c r="AB36" i="15"/>
  <c r="Z36" i="15"/>
  <c r="X36" i="15"/>
  <c r="T36" i="15"/>
  <c r="R36" i="15"/>
  <c r="P36" i="15"/>
  <c r="N36" i="15"/>
  <c r="L36" i="15"/>
  <c r="J36" i="15"/>
  <c r="H36" i="15"/>
  <c r="F36" i="15"/>
  <c r="D36" i="15"/>
  <c r="BA36" i="15" s="1"/>
  <c r="AY36" i="15"/>
  <c r="AW36" i="15"/>
  <c r="AU36" i="15"/>
  <c r="AS36" i="15"/>
  <c r="AQ36" i="15"/>
  <c r="AO36" i="15"/>
  <c r="AM36" i="15"/>
  <c r="AK36" i="15"/>
  <c r="AI36" i="15"/>
  <c r="AG36" i="15"/>
  <c r="AE36" i="15"/>
  <c r="AC36" i="15"/>
  <c r="AA36" i="15"/>
  <c r="Y36" i="15"/>
  <c r="U36" i="15"/>
  <c r="S36" i="15"/>
  <c r="Q36" i="15"/>
  <c r="O36" i="15"/>
  <c r="M36" i="15"/>
  <c r="K36" i="15"/>
  <c r="I36" i="15"/>
  <c r="G36" i="15"/>
  <c r="E36" i="15"/>
  <c r="BB36" i="15" s="1"/>
  <c r="BA12" i="15"/>
  <c r="D13" i="15"/>
  <c r="BA13" i="15" s="1"/>
  <c r="BB12" i="15"/>
  <c r="E13" i="15"/>
  <c r="BB13" i="15" s="1"/>
  <c r="BA47" i="15"/>
  <c r="BB47" i="15"/>
  <c r="AX3" i="15"/>
  <c r="AV3" i="15"/>
  <c r="AT3" i="15"/>
  <c r="AR3" i="15"/>
  <c r="AP3" i="15"/>
  <c r="AN3" i="15"/>
  <c r="AL3" i="15"/>
  <c r="AJ3" i="15"/>
  <c r="AH3" i="15"/>
  <c r="AF3" i="15"/>
  <c r="AD3" i="15"/>
  <c r="AB3" i="15"/>
  <c r="Z3" i="15"/>
  <c r="X3" i="15"/>
  <c r="T3" i="15"/>
  <c r="R3" i="15"/>
  <c r="P3" i="15"/>
  <c r="N3" i="15"/>
  <c r="L3" i="15"/>
  <c r="J3" i="15"/>
  <c r="H3" i="15"/>
  <c r="F3" i="15"/>
  <c r="D3" i="15"/>
  <c r="BA3" i="15" s="1"/>
  <c r="AY3" i="15"/>
  <c r="AW3" i="15"/>
  <c r="AU3" i="15"/>
  <c r="AS3" i="15"/>
  <c r="AQ3" i="15"/>
  <c r="AO3" i="15"/>
  <c r="AM3" i="15"/>
  <c r="AK3" i="15"/>
  <c r="AI3" i="15"/>
  <c r="AG3" i="15"/>
  <c r="AE3" i="15"/>
  <c r="AC3" i="15"/>
  <c r="AA3" i="15"/>
  <c r="Y3" i="15"/>
  <c r="U3" i="15"/>
  <c r="S3" i="15"/>
  <c r="Q3" i="15"/>
  <c r="O3" i="15"/>
  <c r="M3" i="15"/>
  <c r="K3" i="15"/>
  <c r="I3" i="15"/>
  <c r="G3" i="15"/>
  <c r="E3" i="15"/>
  <c r="BB3" i="15" s="1"/>
  <c r="AY40" i="15"/>
  <c r="AW40" i="15"/>
  <c r="AU40" i="15"/>
  <c r="AS40" i="15"/>
  <c r="AQ40" i="15"/>
  <c r="AO40" i="15"/>
  <c r="AM40" i="15"/>
  <c r="AK40" i="15"/>
  <c r="AI40" i="15"/>
  <c r="AG40" i="15"/>
  <c r="AE40" i="15"/>
  <c r="AC40" i="15"/>
  <c r="AA40" i="15"/>
  <c r="Y40" i="15"/>
  <c r="U40" i="15"/>
  <c r="S40" i="15"/>
  <c r="Q40" i="15"/>
  <c r="O40" i="15"/>
  <c r="M40" i="15"/>
  <c r="K40" i="15"/>
  <c r="I40" i="15"/>
  <c r="G40" i="15"/>
  <c r="E40" i="15"/>
  <c r="AX40" i="15"/>
  <c r="AV40" i="15"/>
  <c r="AT40" i="15"/>
  <c r="AR40" i="15"/>
  <c r="AP40" i="15"/>
  <c r="AN40" i="15"/>
  <c r="AL40" i="15"/>
  <c r="AJ40" i="15"/>
  <c r="AH40" i="15"/>
  <c r="AF40" i="15"/>
  <c r="AD40" i="15"/>
  <c r="AB40" i="15"/>
  <c r="Z40" i="15"/>
  <c r="X40" i="15"/>
  <c r="T40" i="15"/>
  <c r="R40" i="15"/>
  <c r="P40" i="15"/>
  <c r="N40" i="15"/>
  <c r="L40" i="15"/>
  <c r="J40" i="15"/>
  <c r="H40" i="15"/>
  <c r="F40" i="15"/>
  <c r="D40" i="15"/>
  <c r="E55" i="13"/>
  <c r="G55" i="13"/>
  <c r="I55" i="13"/>
  <c r="K55" i="13"/>
  <c r="M55" i="13"/>
  <c r="O55" i="13"/>
  <c r="Q55" i="13"/>
  <c r="S55" i="13"/>
  <c r="U55" i="13"/>
  <c r="Y55" i="13"/>
  <c r="AA55" i="13"/>
  <c r="AC55" i="13"/>
  <c r="AE55" i="13"/>
  <c r="AG55" i="13"/>
  <c r="AI55" i="13"/>
  <c r="AK55" i="13"/>
  <c r="AM55" i="13"/>
  <c r="AO55" i="13"/>
  <c r="AQ55" i="13"/>
  <c r="AS55" i="13"/>
  <c r="AU55" i="13"/>
  <c r="AW55" i="13"/>
  <c r="AY55" i="13"/>
  <c r="D55" i="13"/>
  <c r="F55" i="13"/>
  <c r="H55" i="13"/>
  <c r="J55" i="13"/>
  <c r="L55" i="13"/>
  <c r="N55" i="13"/>
  <c r="P55" i="13"/>
  <c r="R55" i="13"/>
  <c r="T55" i="13"/>
  <c r="X55" i="13"/>
  <c r="Z55" i="13"/>
  <c r="AB55" i="13"/>
  <c r="AD55" i="13"/>
  <c r="AF55" i="13"/>
  <c r="AH55" i="13"/>
  <c r="AJ55" i="13"/>
  <c r="AL55" i="13"/>
  <c r="AN55" i="13"/>
  <c r="AP55" i="13"/>
  <c r="AR55" i="13"/>
  <c r="AT55" i="13"/>
  <c r="AV55" i="13"/>
  <c r="AX55" i="13"/>
  <c r="E3" i="13"/>
  <c r="G3" i="13"/>
  <c r="I3" i="13"/>
  <c r="K3" i="13"/>
  <c r="M3" i="13"/>
  <c r="O3" i="13"/>
  <c r="Q3" i="13"/>
  <c r="S3" i="13"/>
  <c r="U3" i="13"/>
  <c r="Y3" i="13"/>
  <c r="AA3" i="13"/>
  <c r="AC3" i="13"/>
  <c r="AE3" i="13"/>
  <c r="AG3" i="13"/>
  <c r="AI3" i="13"/>
  <c r="AK3" i="13"/>
  <c r="AM3" i="13"/>
  <c r="AO3" i="13"/>
  <c r="AQ3" i="13"/>
  <c r="AS3" i="13"/>
  <c r="AU3" i="13"/>
  <c r="AW3" i="13"/>
  <c r="AY3" i="13"/>
  <c r="D3" i="13"/>
  <c r="F3" i="13"/>
  <c r="H3" i="13"/>
  <c r="J3" i="13"/>
  <c r="L3" i="13"/>
  <c r="N3" i="13"/>
  <c r="P3" i="13"/>
  <c r="R3" i="13"/>
  <c r="T3" i="13"/>
  <c r="X3" i="13"/>
  <c r="Z3" i="13"/>
  <c r="AB3" i="13"/>
  <c r="AD3" i="13"/>
  <c r="AF3" i="13"/>
  <c r="AH3" i="13"/>
  <c r="AJ3" i="13"/>
  <c r="AL3" i="13"/>
  <c r="AN3" i="13"/>
  <c r="AP3" i="13"/>
  <c r="AR3" i="13"/>
  <c r="AT3" i="13"/>
  <c r="AV3" i="13"/>
  <c r="AX3" i="13"/>
  <c r="AY31" i="13"/>
  <c r="AW31" i="13"/>
  <c r="AU31" i="13"/>
  <c r="AS31" i="13"/>
  <c r="AQ31" i="13"/>
  <c r="AO31" i="13"/>
  <c r="AM31" i="13"/>
  <c r="AK31" i="13"/>
  <c r="AI31" i="13"/>
  <c r="AG31" i="13"/>
  <c r="AE31" i="13"/>
  <c r="AC31" i="13"/>
  <c r="AA31" i="13"/>
  <c r="Y31" i="13"/>
  <c r="U31" i="13"/>
  <c r="S31" i="13"/>
  <c r="Q31" i="13"/>
  <c r="O31" i="13"/>
  <c r="M31" i="13"/>
  <c r="K31" i="13"/>
  <c r="I31" i="13"/>
  <c r="G31" i="13"/>
  <c r="E31" i="13"/>
  <c r="AX31" i="13"/>
  <c r="AV31" i="13"/>
  <c r="AT31" i="13"/>
  <c r="AR31" i="13"/>
  <c r="AP31" i="13"/>
  <c r="AN31" i="13"/>
  <c r="AL31" i="13"/>
  <c r="AJ31" i="13"/>
  <c r="AH31" i="13"/>
  <c r="AF31" i="13"/>
  <c r="AD31" i="13"/>
  <c r="AB31" i="13"/>
  <c r="Z31" i="13"/>
  <c r="X31" i="13"/>
  <c r="T31" i="13"/>
  <c r="R31" i="13"/>
  <c r="P31" i="13"/>
  <c r="N31" i="13"/>
  <c r="L31" i="13"/>
  <c r="J31" i="13"/>
  <c r="H31" i="13"/>
  <c r="F31" i="13"/>
  <c r="D31" i="13"/>
  <c r="G222" i="16" l="1"/>
  <c r="I222" i="16"/>
  <c r="K222" i="16"/>
  <c r="M222" i="16"/>
  <c r="O222" i="16"/>
  <c r="Q222" i="16"/>
  <c r="S222" i="16"/>
  <c r="U222" i="16"/>
  <c r="Y222" i="16"/>
  <c r="AA222" i="16"/>
  <c r="AC222" i="16"/>
  <c r="AE222" i="16"/>
  <c r="AG222" i="16"/>
  <c r="AI222" i="16"/>
  <c r="AK222" i="16"/>
  <c r="AM222" i="16"/>
  <c r="AO222" i="16"/>
  <c r="AQ222" i="16"/>
  <c r="AS222" i="16"/>
  <c r="AU222" i="16"/>
  <c r="E222" i="16"/>
  <c r="BB222" i="16" s="1"/>
  <c r="D91" i="16"/>
  <c r="F222" i="16"/>
  <c r="H222" i="16"/>
  <c r="J222" i="16"/>
  <c r="L222" i="16"/>
  <c r="N222" i="16"/>
  <c r="P222" i="16"/>
  <c r="R222" i="16"/>
  <c r="T222" i="16"/>
  <c r="X222" i="16"/>
  <c r="Z222" i="16"/>
  <c r="AB222" i="16"/>
  <c r="AD222" i="16"/>
  <c r="AF222" i="16"/>
  <c r="AH222" i="16"/>
  <c r="AJ222" i="16"/>
  <c r="AL222" i="16"/>
  <c r="AN222" i="16"/>
  <c r="AP222" i="16"/>
  <c r="AR222" i="16"/>
  <c r="AT222" i="16"/>
  <c r="D222" i="16"/>
  <c r="BA222" i="16" s="1"/>
  <c r="BB224" i="16"/>
  <c r="BA224" i="16"/>
  <c r="BA3" i="13"/>
  <c r="BB3" i="13"/>
  <c r="E54" i="20"/>
  <c r="AY54" i="20"/>
  <c r="AW54" i="20"/>
  <c r="AU54" i="20"/>
  <c r="AS54" i="20"/>
  <c r="AQ54" i="20"/>
  <c r="AO54" i="20"/>
  <c r="AM54" i="20"/>
  <c r="AK54" i="20"/>
  <c r="AI54" i="20"/>
  <c r="AG54" i="20"/>
  <c r="AE54" i="20"/>
  <c r="AC54" i="20"/>
  <c r="AA54" i="20"/>
  <c r="Y54" i="20"/>
  <c r="U54" i="20"/>
  <c r="S54" i="20"/>
  <c r="Q54" i="20"/>
  <c r="O54" i="20"/>
  <c r="M54" i="20"/>
  <c r="K54" i="20"/>
  <c r="I54" i="20"/>
  <c r="G54" i="20"/>
  <c r="D54" i="20"/>
  <c r="AX54" i="20"/>
  <c r="AV54" i="20"/>
  <c r="AT54" i="20"/>
  <c r="AR54" i="20"/>
  <c r="AP54" i="20"/>
  <c r="AN54" i="20"/>
  <c r="AL54" i="20"/>
  <c r="AJ54" i="20"/>
  <c r="AH54" i="20"/>
  <c r="AF54" i="20"/>
  <c r="AD54" i="20"/>
  <c r="AB54" i="20"/>
  <c r="Z54" i="20"/>
  <c r="X54" i="20"/>
  <c r="T54" i="20"/>
  <c r="R54" i="20"/>
  <c r="P54" i="20"/>
  <c r="N54" i="20"/>
  <c r="L54" i="20"/>
  <c r="J54" i="20"/>
  <c r="H54" i="20"/>
  <c r="F54" i="20"/>
  <c r="AY91" i="16"/>
  <c r="AW91" i="16"/>
  <c r="AU91" i="16"/>
  <c r="AS91" i="16"/>
  <c r="AQ91" i="16"/>
  <c r="AO91" i="16"/>
  <c r="AM91" i="16"/>
  <c r="AK91" i="16"/>
  <c r="AI91" i="16"/>
  <c r="AG91" i="16"/>
  <c r="AE91" i="16"/>
  <c r="AC91" i="16"/>
  <c r="AA91" i="16"/>
  <c r="Y91" i="16"/>
  <c r="U91" i="16"/>
  <c r="S91" i="16"/>
  <c r="Q91" i="16"/>
  <c r="O91" i="16"/>
  <c r="M91" i="16"/>
  <c r="K91" i="16"/>
  <c r="I91" i="16"/>
  <c r="G91" i="16"/>
  <c r="E91" i="16"/>
  <c r="BB91" i="16" s="1"/>
  <c r="BA91" i="16"/>
</calcChain>
</file>

<file path=xl/sharedStrings.xml><?xml version="1.0" encoding="utf-8"?>
<sst xmlns="http://schemas.openxmlformats.org/spreadsheetml/2006/main" count="5713" uniqueCount="929">
  <si>
    <t>sherds</t>
  </si>
  <si>
    <t>weight</t>
  </si>
  <si>
    <t>file</t>
  </si>
  <si>
    <t>author</t>
  </si>
  <si>
    <t>Site Location</t>
  </si>
  <si>
    <t>Area</t>
  </si>
  <si>
    <t>Site Code</t>
  </si>
  <si>
    <t>Site Type</t>
  </si>
  <si>
    <t>st</t>
  </si>
  <si>
    <t>pm</t>
  </si>
  <si>
    <t>cc</t>
  </si>
  <si>
    <t>co</t>
  </si>
  <si>
    <t>sp-l</t>
  </si>
  <si>
    <t>le</t>
  </si>
  <si>
    <t>no</t>
  </si>
  <si>
    <t>sp-n</t>
  </si>
  <si>
    <t>cs/cg</t>
  </si>
  <si>
    <t>li</t>
  </si>
  <si>
    <t>to</t>
  </si>
  <si>
    <t>bo</t>
  </si>
  <si>
    <t>ly</t>
  </si>
  <si>
    <t>sn</t>
  </si>
  <si>
    <t>ol</t>
  </si>
  <si>
    <t>nh</t>
  </si>
  <si>
    <t>tg</t>
  </si>
  <si>
    <t>br</t>
  </si>
  <si>
    <t>th</t>
  </si>
  <si>
    <t>sc</t>
  </si>
  <si>
    <t>de</t>
  </si>
  <si>
    <t>ma</t>
  </si>
  <si>
    <t>sa</t>
  </si>
  <si>
    <t>rw</t>
  </si>
  <si>
    <t>xy</t>
  </si>
  <si>
    <t>ms</t>
  </si>
  <si>
    <t>os</t>
  </si>
  <si>
    <t>rs</t>
  </si>
  <si>
    <t>mp</t>
  </si>
  <si>
    <t>cw</t>
  </si>
  <si>
    <t>total</t>
  </si>
  <si>
    <t>sanvey gate</t>
  </si>
  <si>
    <t>DS</t>
  </si>
  <si>
    <t>Sanvey Gate, Leicester</t>
  </si>
  <si>
    <t>Leicester city</t>
  </si>
  <si>
    <t>nw</t>
  </si>
  <si>
    <t>Northern suburb</t>
  </si>
  <si>
    <t>cathedral</t>
  </si>
  <si>
    <t>KM</t>
  </si>
  <si>
    <t>Leicester Cathedral, Leicester</t>
  </si>
  <si>
    <t>central - w</t>
  </si>
  <si>
    <t>freeschool lane</t>
  </si>
  <si>
    <t>Freeschool Lane, Leicester</t>
  </si>
  <si>
    <t>central - nw</t>
  </si>
  <si>
    <t>a40.1988</t>
  </si>
  <si>
    <t>Old Shires, Leicester</t>
  </si>
  <si>
    <t>vaughan way highcross</t>
  </si>
  <si>
    <t>Vaughan Way, Leicester (Highcross)</t>
  </si>
  <si>
    <t>vine st</t>
  </si>
  <si>
    <t>Vine Street, Leicester</t>
  </si>
  <si>
    <t>(Blinkhorn) STIBBEPOTDBASE</t>
  </si>
  <si>
    <t>PB</t>
  </si>
  <si>
    <t>Stibbe site, Leicester</t>
  </si>
  <si>
    <t>oxford street 6</t>
  </si>
  <si>
    <t>Oxford Street, Leicester</t>
  </si>
  <si>
    <t>sw</t>
  </si>
  <si>
    <t>lutterworth1</t>
  </si>
  <si>
    <t>Mill Farm, Lutterworth</t>
  </si>
  <si>
    <t>Harborough</t>
  </si>
  <si>
    <t>Medieval hospital/cemetery</t>
  </si>
  <si>
    <t>st nicholas place</t>
  </si>
  <si>
    <t>St Nicholas Place, Leicester</t>
  </si>
  <si>
    <t>newarke st3</t>
  </si>
  <si>
    <t>Newarke Street, Leicester</t>
  </si>
  <si>
    <t>central - sw</t>
  </si>
  <si>
    <t>bradgate season 3</t>
  </si>
  <si>
    <t>Bradgate Park, Newtown Linford</t>
  </si>
  <si>
    <t>Charnwood</t>
  </si>
  <si>
    <t>Moated Site</t>
  </si>
  <si>
    <t>dmu med pot 1</t>
  </si>
  <si>
    <t>De Montfort University, Leicester</t>
  </si>
  <si>
    <t>A8.2008</t>
  </si>
  <si>
    <t>leicester abbey11</t>
  </si>
  <si>
    <t>Leicester Abbey</t>
  </si>
  <si>
    <t>Leicester suburbs</t>
  </si>
  <si>
    <t>st peter's lane (east bond street)</t>
  </si>
  <si>
    <t>St Peter's Lane (East Bond Street), Leicester</t>
  </si>
  <si>
    <t>castle street 1b</t>
  </si>
  <si>
    <t>Castle Street, Leicester</t>
  </si>
  <si>
    <t>castlestreet1</t>
  </si>
  <si>
    <t>nevill holt1</t>
  </si>
  <si>
    <t>Nevill holt Hall, Nevill Holt</t>
  </si>
  <si>
    <t>Manor house/Hall</t>
  </si>
  <si>
    <t>great bowden2</t>
  </si>
  <si>
    <t>7 Upper Green Place, Great Bowden</t>
  </si>
  <si>
    <t>Village core</t>
  </si>
  <si>
    <t>leicester abbey8</t>
  </si>
  <si>
    <t>leicester abbey9</t>
  </si>
  <si>
    <t>oxford street8</t>
  </si>
  <si>
    <t>bonners</t>
  </si>
  <si>
    <t>Bonners Lane, Leicester</t>
  </si>
  <si>
    <t>FORUMEV2</t>
  </si>
  <si>
    <t>St Nicholas Place &amp; Applegate, Leicester</t>
  </si>
  <si>
    <t>Historic core of medieval town</t>
  </si>
  <si>
    <t>lehighcross2</t>
  </si>
  <si>
    <t>Highcross Street/Vaughan Way, Leicester</t>
  </si>
  <si>
    <t>BOWLGRN1</t>
  </si>
  <si>
    <t>Bowling Green Public House, 40 Oxford Street, Leicester</t>
  </si>
  <si>
    <t>Extramural medieval suburb</t>
  </si>
  <si>
    <t>REPOXF1</t>
  </si>
  <si>
    <t>Republic Car Park, Oxford Street, Leicester</t>
  </si>
  <si>
    <t>great central 1</t>
  </si>
  <si>
    <t>Great Central Street, Leicester</t>
  </si>
  <si>
    <t>Medieval town ditch</t>
  </si>
  <si>
    <t>YORKRD1</t>
  </si>
  <si>
    <t>York Road, Leicester</t>
  </si>
  <si>
    <t>(AF) Waterside AreaF</t>
  </si>
  <si>
    <t>AF</t>
  </si>
  <si>
    <t>Waterside, Leicester</t>
  </si>
  <si>
    <t>appleby magna5</t>
  </si>
  <si>
    <t>Site of Former Dormer's Hall, Appleby Magna</t>
  </si>
  <si>
    <t>North West Leicestershire</t>
  </si>
  <si>
    <t>Medieval earthworks</t>
  </si>
  <si>
    <t>xa68.2024 The Medieval and Post Medieval Pottery</t>
  </si>
  <si>
    <t>New Chilcote Hall, Church Lane, Chilcote</t>
  </si>
  <si>
    <t>(Blinkhorn) Ashby XA37.2022</t>
  </si>
  <si>
    <t>Hood Building (former Manor School), South Street, Ashby de la Zouch</t>
  </si>
  <si>
    <t>breedon on the hill2</t>
  </si>
  <si>
    <t>Breedon on the Hill Church</t>
  </si>
  <si>
    <t>Monastic site</t>
  </si>
  <si>
    <t>HEMHALL1</t>
  </si>
  <si>
    <t>Hemington Hall Gardens</t>
  </si>
  <si>
    <t>Adj. 14th century hall &amp; church</t>
  </si>
  <si>
    <t>kegworth3</t>
  </si>
  <si>
    <t>3-9 Borough Street, Kegworth</t>
  </si>
  <si>
    <t>kegworth2</t>
  </si>
  <si>
    <t>Rear 3-9 Borough Street, Kegworth</t>
  </si>
  <si>
    <t>KEGWOTH1</t>
  </si>
  <si>
    <t>Fulcrum Site, Kegworth</t>
  </si>
  <si>
    <t>Field system</t>
  </si>
  <si>
    <t>lockington2</t>
  </si>
  <si>
    <t>Post Office Farm, Main Street, Lockington</t>
  </si>
  <si>
    <t>lockington1</t>
  </si>
  <si>
    <t>Lockington</t>
  </si>
  <si>
    <t>Fields</t>
  </si>
  <si>
    <t>longwhatton1</t>
  </si>
  <si>
    <t>59 Main Street, Long Whatton</t>
  </si>
  <si>
    <t>Village close to moated site</t>
  </si>
  <si>
    <t>diseworth2</t>
  </si>
  <si>
    <t>Hallfield Farm, Gate Close, Diseworth</t>
  </si>
  <si>
    <t>Earthworks, Ditch/ponds</t>
  </si>
  <si>
    <t>diseworth1</t>
  </si>
  <si>
    <t>17 St. Clement's Gate, Diseworth</t>
  </si>
  <si>
    <t>whitwick1</t>
  </si>
  <si>
    <t>Stephenson's Green, Green Lane, Whitwick</t>
  </si>
  <si>
    <t>Open fields</t>
  </si>
  <si>
    <t>whitwick3</t>
  </si>
  <si>
    <t>1-3 Market Place, Whitwick</t>
  </si>
  <si>
    <t>whitwick6</t>
  </si>
  <si>
    <t>Whitwick</t>
  </si>
  <si>
    <t>ravenstone3a</t>
  </si>
  <si>
    <t>Rear Church Lane, Ravenstone</t>
  </si>
  <si>
    <t>Open ground</t>
  </si>
  <si>
    <t>anstey6</t>
  </si>
  <si>
    <t>Cropston Road, Anstey</t>
  </si>
  <si>
    <t>Village earthworks</t>
  </si>
  <si>
    <t>anstey 3</t>
  </si>
  <si>
    <t>anstey5</t>
  </si>
  <si>
    <t>anstey4</t>
  </si>
  <si>
    <t>anstey8</t>
  </si>
  <si>
    <t>anstey2</t>
  </si>
  <si>
    <t>Anstey</t>
  </si>
  <si>
    <t>bradgate8</t>
  </si>
  <si>
    <t>moated bradgate6a</t>
  </si>
  <si>
    <t>Moated site</t>
  </si>
  <si>
    <t>loughborough7a</t>
  </si>
  <si>
    <t>9 Albert Terrace, Rear High St &amp; Baxter Gt, Loughborough</t>
  </si>
  <si>
    <t>loughborough 2</t>
  </si>
  <si>
    <t>The Rushes, Loughborough</t>
  </si>
  <si>
    <t>mountsorrel2</t>
  </si>
  <si>
    <t>Broad Hill and Halstead Road, Mountsorrel</t>
  </si>
  <si>
    <t>XA105_2024 The Pottery</t>
  </si>
  <si>
    <t>Cossington</t>
  </si>
  <si>
    <t>xa121.2024 The Medieval Pottery</t>
  </si>
  <si>
    <t>Land east of Wanlip STW, Wanlip</t>
  </si>
  <si>
    <t>wanlip1</t>
  </si>
  <si>
    <t>Home Farm, Wanlip</t>
  </si>
  <si>
    <t>thurmaston1</t>
  </si>
  <si>
    <t>770 Melton Road, Thurmaston</t>
  </si>
  <si>
    <t>barkby1</t>
  </si>
  <si>
    <t>Barkby Hall, Barkby</t>
  </si>
  <si>
    <t>rearsby3</t>
  </si>
  <si>
    <t>Rearsby House, Rearsby</t>
  </si>
  <si>
    <t>sileby2</t>
  </si>
  <si>
    <t>Mountsorrel Lane, Sileby</t>
  </si>
  <si>
    <t>seagrave1</t>
  </si>
  <si>
    <t>Hall Farm, Seagrave</t>
  </si>
  <si>
    <t>WYMESW1</t>
  </si>
  <si>
    <t>Wymeswold</t>
  </si>
  <si>
    <t>old dalby</t>
  </si>
  <si>
    <t>Old Dalby</t>
  </si>
  <si>
    <t>Melton</t>
  </si>
  <si>
    <t>old dalby2</t>
  </si>
  <si>
    <t>16-30 Main Road, Old Dalby</t>
  </si>
  <si>
    <t>old dalby4</t>
  </si>
  <si>
    <t>Land off Longcliff Hill, Old Dalby</t>
  </si>
  <si>
    <t>longclawson2</t>
  </si>
  <si>
    <t>Hose and Harby, Long Clawson</t>
  </si>
  <si>
    <t>long clawson2</t>
  </si>
  <si>
    <t>Melton Road, Long Clawson</t>
  </si>
  <si>
    <t>Open field</t>
  </si>
  <si>
    <t>long clawson1</t>
  </si>
  <si>
    <t>Long Clawson</t>
  </si>
  <si>
    <t>Village edge</t>
  </si>
  <si>
    <t>hose1</t>
  </si>
  <si>
    <t>Grange Farm, Hose Lane, Hose</t>
  </si>
  <si>
    <t>Shrunken medieval village</t>
  </si>
  <si>
    <t>BOTTESF1</t>
  </si>
  <si>
    <t>Bottesford</t>
  </si>
  <si>
    <t>Easthorpe Bottesford</t>
  </si>
  <si>
    <t>Manor Road, Easthorpe</t>
  </si>
  <si>
    <t>walthom on the wolds1</t>
  </si>
  <si>
    <t>19 High Street, Waltham on the Wolds</t>
  </si>
  <si>
    <t>saxby1</t>
  </si>
  <si>
    <t>Garthorpe</t>
  </si>
  <si>
    <t>Saxby</t>
  </si>
  <si>
    <t>FREEBY1</t>
  </si>
  <si>
    <t>Glen Farm, Freeby</t>
  </si>
  <si>
    <t>STAPFRD1</t>
  </si>
  <si>
    <t>New Golf Course, Stapleford Park, Freeby</t>
  </si>
  <si>
    <t>Near dmv</t>
  </si>
  <si>
    <t>wyfordby2</t>
  </si>
  <si>
    <t>Wyfordby</t>
  </si>
  <si>
    <t>DMV, south site</t>
  </si>
  <si>
    <t>wyfordby1</t>
  </si>
  <si>
    <t>DMV, north site</t>
  </si>
  <si>
    <t>melton5</t>
  </si>
  <si>
    <t>14-24 Sherrard St. Melton Mowbray</t>
  </si>
  <si>
    <t>melton mowbray10</t>
  </si>
  <si>
    <t>Melton Mowbray</t>
  </si>
  <si>
    <t>Ridge and furrow</t>
  </si>
  <si>
    <t>melton7</t>
  </si>
  <si>
    <t>5 King St, Melton Mowbray</t>
  </si>
  <si>
    <t>melton2</t>
  </si>
  <si>
    <t>Dalby Road/Leicester Road, Melton Mowbray</t>
  </si>
  <si>
    <t>melton6</t>
  </si>
  <si>
    <t>Richmond Drive, Melton Mowbray</t>
  </si>
  <si>
    <t>sysonby2</t>
  </si>
  <si>
    <t>Grange Lane, Sysonby</t>
  </si>
  <si>
    <t>dmv?</t>
  </si>
  <si>
    <t>frisbyw2</t>
  </si>
  <si>
    <t>1/5 Mill Lane, Frisby on the Wreake</t>
  </si>
  <si>
    <t>EYEKETB1</t>
  </si>
  <si>
    <t>Eye Kettleby</t>
  </si>
  <si>
    <t>dmv</t>
  </si>
  <si>
    <t>burrough hill1</t>
  </si>
  <si>
    <t>Burrough Hill</t>
  </si>
  <si>
    <t>burrough on the hill1</t>
  </si>
  <si>
    <t>Burrough House, Burrough on the Hill</t>
  </si>
  <si>
    <t>somerby1</t>
  </si>
  <si>
    <t>Somerby</t>
  </si>
  <si>
    <t>Edge of village core</t>
  </si>
  <si>
    <t>cold overton2</t>
  </si>
  <si>
    <t>Cold Overton Church</t>
  </si>
  <si>
    <t>Church</t>
  </si>
  <si>
    <t>cold overton1</t>
  </si>
  <si>
    <t>18-20 Main Street, Cold Overton</t>
  </si>
  <si>
    <t>cold newton4</t>
  </si>
  <si>
    <t>The Manor House, Cold Newton</t>
  </si>
  <si>
    <t>Medieval manor</t>
  </si>
  <si>
    <t>cold newton1</t>
  </si>
  <si>
    <t>The Cottage, Cold Newton</t>
  </si>
  <si>
    <t>Adj. SMV</t>
  </si>
  <si>
    <t>scraptoft1</t>
  </si>
  <si>
    <t>Land east of Pulfur Drive, Scraptoft</t>
  </si>
  <si>
    <t>houghton on the hill1</t>
  </si>
  <si>
    <t>54 Main Street, Houghton on the Hill</t>
  </si>
  <si>
    <t>billesdon1</t>
  </si>
  <si>
    <t>Billesdon Coplow</t>
  </si>
  <si>
    <t>Pasture</t>
  </si>
  <si>
    <t>tugby4</t>
  </si>
  <si>
    <t>Fox and Hounds Pub, Tugby</t>
  </si>
  <si>
    <t>1998-029so</t>
  </si>
  <si>
    <t>Groundworks at Spinney Nook, Main Street, Tugby</t>
  </si>
  <si>
    <t>loddington1</t>
  </si>
  <si>
    <t>Loddington Hall, Loddington</t>
  </si>
  <si>
    <t>Village, smv</t>
  </si>
  <si>
    <t>launde abbey2</t>
  </si>
  <si>
    <t>Launde Abbey, Launde</t>
  </si>
  <si>
    <t>Abbey and house</t>
  </si>
  <si>
    <t>launde abbey1</t>
  </si>
  <si>
    <t>launde abbey4</t>
  </si>
  <si>
    <t>(Blinkhorn ) XA36_2023</t>
  </si>
  <si>
    <t>Great Easton</t>
  </si>
  <si>
    <t>great easton3</t>
  </si>
  <si>
    <t>Land off Clark's Dale, Great Easton</t>
  </si>
  <si>
    <t>great easton2</t>
  </si>
  <si>
    <t>Brookside Farm, Great Easton</t>
  </si>
  <si>
    <t>Ridge and furrow field</t>
  </si>
  <si>
    <t>DRAYTON1</t>
  </si>
  <si>
    <t>Plough Inn, 6 Main Street/ Manor Farm, Drayton</t>
  </si>
  <si>
    <t>nevill holt5</t>
  </si>
  <si>
    <t>Font House Garden, Nevill Holt Hall</t>
  </si>
  <si>
    <t>Garden</t>
  </si>
  <si>
    <t>nevill holt4</t>
  </si>
  <si>
    <t>nevill holt2</t>
  </si>
  <si>
    <t>hallaton7</t>
  </si>
  <si>
    <t>Hare Pie Bank, Hallaton</t>
  </si>
  <si>
    <t>hallaton8</t>
  </si>
  <si>
    <t>Hallaton Test Pitting</t>
  </si>
  <si>
    <t>hallaton9</t>
  </si>
  <si>
    <t>The Chapel, Hallaton</t>
  </si>
  <si>
    <t>Chapel</t>
  </si>
  <si>
    <t>hallaton1</t>
  </si>
  <si>
    <t>Hallaton</t>
  </si>
  <si>
    <t>hallaton2</t>
  </si>
  <si>
    <t>Hallaton fieldwalking</t>
  </si>
  <si>
    <t>hallaton3</t>
  </si>
  <si>
    <t>hallaton12</t>
  </si>
  <si>
    <t>Land to the Rear of Hallaton Grange, Hallaton</t>
  </si>
  <si>
    <t>Historic core</t>
  </si>
  <si>
    <t>hallaton6</t>
  </si>
  <si>
    <t>Hallaton Hall, Hallaton</t>
  </si>
  <si>
    <t>Hall</t>
  </si>
  <si>
    <t>thorpe langton1</t>
  </si>
  <si>
    <t>Bowden Road, Thorpe Langton</t>
  </si>
  <si>
    <t>great bowden11</t>
  </si>
  <si>
    <t>Rear of 39 Main Street, Great Bowden</t>
  </si>
  <si>
    <t>great bowden3</t>
  </si>
  <si>
    <t>Fernie Hunt Stables, Great Bowden</t>
  </si>
  <si>
    <t>great bowden6</t>
  </si>
  <si>
    <t>Fernie Hunt Kennels, Nether Green, Great Bowden</t>
  </si>
  <si>
    <t>Rear of properties in village core</t>
  </si>
  <si>
    <t>great bowden7</t>
  </si>
  <si>
    <t>great bowden1</t>
  </si>
  <si>
    <t>(AF) 23-339_GreatBowdenPottery</t>
  </si>
  <si>
    <t>Great Bowden</t>
  </si>
  <si>
    <t>greatbowden1</t>
  </si>
  <si>
    <t>1 Main Street, Great Bowden</t>
  </si>
  <si>
    <t>(AF) 24-203_MarketHarborough_PotteryReport</t>
  </si>
  <si>
    <t>Gores Lane, Market Harborough</t>
  </si>
  <si>
    <t>market harborough2</t>
  </si>
  <si>
    <t>Roman Way (Off Adam &amp; Eve St), Market Harborough</t>
  </si>
  <si>
    <t>husbands bosworth2</t>
  </si>
  <si>
    <t>Begley's Yard, Husbands Bosworth</t>
  </si>
  <si>
    <t>fleckney1</t>
  </si>
  <si>
    <t>Land off Badcock Way, Fleckney</t>
  </si>
  <si>
    <t>peatling magna1</t>
  </si>
  <si>
    <t>Manor Farm, Arnesby Lane, Peatling Magna</t>
  </si>
  <si>
    <t>Village core, adj manor gardens</t>
  </si>
  <si>
    <t>walton2</t>
  </si>
  <si>
    <t>Walton</t>
  </si>
  <si>
    <t>gilmorton1</t>
  </si>
  <si>
    <t>Gilmorton</t>
  </si>
  <si>
    <t>Western edge historic medieval village</t>
  </si>
  <si>
    <t>dunton bassett1</t>
  </si>
  <si>
    <t>Dunton Bassett</t>
  </si>
  <si>
    <t>Medieval village earthworks</t>
  </si>
  <si>
    <t>broughton astley2</t>
  </si>
  <si>
    <t>Frolesworth Road, Broughton Astley</t>
  </si>
  <si>
    <t>SMV, near church</t>
  </si>
  <si>
    <t>suttonelms</t>
  </si>
  <si>
    <t>Sutton in the Elms, Broughton Astley</t>
  </si>
  <si>
    <t>broughtona1</t>
  </si>
  <si>
    <t>38 Station Road, Broughton Astley</t>
  </si>
  <si>
    <t>(AF) - 22_308_PotteryReport</t>
  </si>
  <si>
    <t>Leire</t>
  </si>
  <si>
    <t>claybrooke parva2</t>
  </si>
  <si>
    <t>Claybrooke Hall, Claybrooke Parva</t>
  </si>
  <si>
    <t>claybrooke1</t>
  </si>
  <si>
    <t>Claybrooke</t>
  </si>
  <si>
    <t>claybrooke magna4</t>
  </si>
  <si>
    <t>Chestnut Lea, Back Lane, Claybrooke Magna</t>
  </si>
  <si>
    <t>Medieval village</t>
  </si>
  <si>
    <t>ashby parva2</t>
  </si>
  <si>
    <t>The Hollies, Main Street, Ashby Parva</t>
  </si>
  <si>
    <t>ashby parva1</t>
  </si>
  <si>
    <t>Ashby Parva &amp; Ashby Magna fields</t>
  </si>
  <si>
    <t>Fields assoc. w/ medieval village</t>
  </si>
  <si>
    <t>(Blinkhorn) Lutterworth XA672020 POT</t>
  </si>
  <si>
    <t>12 Market Street, Lutterworth</t>
  </si>
  <si>
    <t>swinford2</t>
  </si>
  <si>
    <t>Starmore Farm, Swinford</t>
  </si>
  <si>
    <t>catthorpe1</t>
  </si>
  <si>
    <t>Catthorpe Hall, Main Street, Catthorpe</t>
  </si>
  <si>
    <t>WIGSTON1</t>
  </si>
  <si>
    <t>Bull Head Street, Wigston</t>
  </si>
  <si>
    <t>Oadby &amp; Wigston</t>
  </si>
  <si>
    <t>Village core, site of Friends Meeting House</t>
  </si>
  <si>
    <t>(Blinkhorn) Kilby XA922020</t>
  </si>
  <si>
    <t>Kilby</t>
  </si>
  <si>
    <t>Blaby</t>
  </si>
  <si>
    <t>kilby2</t>
  </si>
  <si>
    <t>Land adj. 19 Main Street, Kilby</t>
  </si>
  <si>
    <t>lubbesthorpe1</t>
  </si>
  <si>
    <t>New Lubbesthorpe, Drummond Estate</t>
  </si>
  <si>
    <t>DMV</t>
  </si>
  <si>
    <t>enderby1</t>
  </si>
  <si>
    <t>St John's St/Leicester Lane, Enderby</t>
  </si>
  <si>
    <t>Adj. village</t>
  </si>
  <si>
    <t>enderby4</t>
  </si>
  <si>
    <t>Soar Valley Way, Enderby</t>
  </si>
  <si>
    <t>huncote1</t>
  </si>
  <si>
    <t>Huncote Quarry</t>
  </si>
  <si>
    <t>potters marston</t>
  </si>
  <si>
    <t>Field East of Potters Marston Hall, Potters Marston</t>
  </si>
  <si>
    <t>pottersmarston11</t>
  </si>
  <si>
    <t>Potters Marston</t>
  </si>
  <si>
    <t>Pottery production</t>
  </si>
  <si>
    <t>stoney stanton1</t>
  </si>
  <si>
    <t>The Fleet,  Stoney Stanton</t>
  </si>
  <si>
    <t>sapcote2</t>
  </si>
  <si>
    <t>Sapcote</t>
  </si>
  <si>
    <t>elmesthorpe2</t>
  </si>
  <si>
    <t>Church of St Mary, Elmesthorpe</t>
  </si>
  <si>
    <t>elmsthorpe</t>
  </si>
  <si>
    <t>Elmesthorpe</t>
  </si>
  <si>
    <t>Near Manor house site</t>
  </si>
  <si>
    <t>hinckley3</t>
  </si>
  <si>
    <t>Outlands Drive, Hinckley</t>
  </si>
  <si>
    <t>Hinckley &amp; Bosworth</t>
  </si>
  <si>
    <t>hinckley4</t>
  </si>
  <si>
    <t>earlshilton6</t>
  </si>
  <si>
    <t>Thurlaston Lane, Earl Shilton</t>
  </si>
  <si>
    <t>earlshilton3</t>
  </si>
  <si>
    <t>By Pass Area A, Earl Shilton</t>
  </si>
  <si>
    <t>Medieval fish ponds</t>
  </si>
  <si>
    <t>earll shilton5</t>
  </si>
  <si>
    <t>Station Road, Wilkinson Lane, Earl Shilton</t>
  </si>
  <si>
    <t>Medieval fish ponds/open ground</t>
  </si>
  <si>
    <t>earl shilton4</t>
  </si>
  <si>
    <t>barwell2</t>
  </si>
  <si>
    <t>St Mary's Court, Barwell</t>
  </si>
  <si>
    <t>barwell3</t>
  </si>
  <si>
    <t>Community Centre, Barwell</t>
  </si>
  <si>
    <t>(Blinkhorn) Barwell XA87.2022</t>
  </si>
  <si>
    <t>Barwell</t>
  </si>
  <si>
    <t>barwell1</t>
  </si>
  <si>
    <t>Iven's Farm, Barwell</t>
  </si>
  <si>
    <t>stapleton3</t>
  </si>
  <si>
    <t>Near St Martin's Church, Stapleton</t>
  </si>
  <si>
    <t>stapleton4</t>
  </si>
  <si>
    <t>Stapleton</t>
  </si>
  <si>
    <t>STAPLET2</t>
  </si>
  <si>
    <t>Land adj. St Martin's Church, Stapleton</t>
  </si>
  <si>
    <t>stoke golding3</t>
  </si>
  <si>
    <t>Laburnum College, High Street, Stoke Golding</t>
  </si>
  <si>
    <t>stoke golding2</t>
  </si>
  <si>
    <t>Land to the rear of High Street, Stoke Golding</t>
  </si>
  <si>
    <t>higham on the hill2</t>
  </si>
  <si>
    <t>Higham on the Hill</t>
  </si>
  <si>
    <t>Historic core,  earthwork ditch</t>
  </si>
  <si>
    <t>higham on the hill1</t>
  </si>
  <si>
    <t>Higham on the Hill fieldwalking</t>
  </si>
  <si>
    <t>FENDRAY1</t>
  </si>
  <si>
    <t>Old Forge Road, Fenny Drayton</t>
  </si>
  <si>
    <t>fenny drayton4</t>
  </si>
  <si>
    <t>22 Old Forge Road, Fenny Drayton</t>
  </si>
  <si>
    <t>Village environs</t>
  </si>
  <si>
    <t>fenny drayton3</t>
  </si>
  <si>
    <t>36 Old Forge Road, Fenny Drayton</t>
  </si>
  <si>
    <t>(Blinkhorn) Cadeby XA942023</t>
  </si>
  <si>
    <t>Cadeby</t>
  </si>
  <si>
    <t>cadeby3</t>
  </si>
  <si>
    <t>Church Lane, Cadeby</t>
  </si>
  <si>
    <t>market bosworth1</t>
  </si>
  <si>
    <t>Market Bosworth</t>
  </si>
  <si>
    <t>market bosworth2</t>
  </si>
  <si>
    <t>10 Church Street, Market Bosworth</t>
  </si>
  <si>
    <t>Church near village core</t>
  </si>
  <si>
    <t>(Blinkhorn) XA39-2023_Coton_TP</t>
  </si>
  <si>
    <t>Coton</t>
  </si>
  <si>
    <t>(Blinkhorn) XA50-2024-Shenton</t>
  </si>
  <si>
    <t>Shenton</t>
  </si>
  <si>
    <t>sibson1</t>
  </si>
  <si>
    <t>Mayfield, Twycross Road, Sibson</t>
  </si>
  <si>
    <t>sheepymagna1</t>
  </si>
  <si>
    <t>Sheepy Magna</t>
  </si>
  <si>
    <t>North of existing village</t>
  </si>
  <si>
    <t>sheepyp1</t>
  </si>
  <si>
    <t>Sheepy Parva</t>
  </si>
  <si>
    <t>-</t>
  </si>
  <si>
    <t>sheepy magna3</t>
  </si>
  <si>
    <t>Twycross Road, Sheepy Magna</t>
  </si>
  <si>
    <t>Site of shifted medieval village</t>
  </si>
  <si>
    <t>norton juxta2</t>
  </si>
  <si>
    <t>Norton Juxta, Twycross</t>
  </si>
  <si>
    <t>twycross2</t>
  </si>
  <si>
    <t>Church Street, Twycross</t>
  </si>
  <si>
    <t>(Blinkhorn) Congerstone XA1272025 TP</t>
  </si>
  <si>
    <t>Congerstone</t>
  </si>
  <si>
    <t>(Blinkhorn) Congerstone XA15.2022</t>
  </si>
  <si>
    <t>(Blinkhorn) Shackerstone XA1502024</t>
  </si>
  <si>
    <t>Shackerstone</t>
  </si>
  <si>
    <t>carlton2</t>
  </si>
  <si>
    <t>42-44 Main Street, Carlton</t>
  </si>
  <si>
    <t>(Blinkhorn) XA111-2022_Carlton</t>
  </si>
  <si>
    <t>Carlton</t>
  </si>
  <si>
    <t>nailstone2</t>
  </si>
  <si>
    <t>Bull's Head Pub, Nailstone</t>
  </si>
  <si>
    <t>ratby2</t>
  </si>
  <si>
    <t>Ferndale Drive, Ratby</t>
  </si>
  <si>
    <t>beaumont leys3</t>
  </si>
  <si>
    <t>Castle Hill, Beaumont Leys</t>
  </si>
  <si>
    <t>(Blinkhorn) Castle Hill Pot DBase</t>
  </si>
  <si>
    <t>Hospitaler site</t>
  </si>
  <si>
    <t>leicester abbey12</t>
  </si>
  <si>
    <t>leabbey6</t>
  </si>
  <si>
    <t>leicester abbey10</t>
  </si>
  <si>
    <t>leabbey7</t>
  </si>
  <si>
    <t>leabbey5</t>
  </si>
  <si>
    <t>leabbey4</t>
  </si>
  <si>
    <t>leabbey1</t>
  </si>
  <si>
    <t>leabbey3</t>
  </si>
  <si>
    <t>Humberstone1</t>
  </si>
  <si>
    <t>Lane behind Tower's Hospital, Gypsy Lane, Leicester</t>
  </si>
  <si>
    <t>Village outskirts</t>
  </si>
  <si>
    <t>leicester abbey16</t>
  </si>
  <si>
    <t>leicester abbey13</t>
  </si>
  <si>
    <t>leabbey2</t>
  </si>
  <si>
    <t>evington1</t>
  </si>
  <si>
    <t>Rectory Gardens, Evington</t>
  </si>
  <si>
    <t>kibworth beauchamp2</t>
  </si>
  <si>
    <t>Land to the rear of 8-28 High Street, Kibworth Beauchamp</t>
  </si>
  <si>
    <t>smeeton westerby1</t>
  </si>
  <si>
    <t>Mill Lane, Smeeton Westerby</t>
  </si>
  <si>
    <t>countesthorpe1</t>
  </si>
  <si>
    <t>Countesthorpe</t>
  </si>
  <si>
    <t>undercroft1</t>
  </si>
  <si>
    <t>Norman Undercroft (A38.1999), Leicester</t>
  </si>
  <si>
    <t>stibbe1</t>
  </si>
  <si>
    <t>Stibbe site, Great Central Street, Leicester</t>
  </si>
  <si>
    <t>oxford st5</t>
  </si>
  <si>
    <t>61 Oxford Street, Leicester</t>
  </si>
  <si>
    <t>bathlane1</t>
  </si>
  <si>
    <t>Merlin Works, Bath Lane, Leicester</t>
  </si>
  <si>
    <t>silver1</t>
  </si>
  <si>
    <t>Silver Street, Leicester</t>
  </si>
  <si>
    <t>Historic core of medieval town (w/cank street)</t>
  </si>
  <si>
    <t>(Blinkhorn) Northgates A22.2021</t>
  </si>
  <si>
    <t>Northgates, Leicester</t>
  </si>
  <si>
    <t>greyfriars4</t>
  </si>
  <si>
    <t>Greyfriars, Leicester</t>
  </si>
  <si>
    <t>w</t>
  </si>
  <si>
    <t>Friary, historic core of medeival town</t>
  </si>
  <si>
    <t>fab ref. causway 1</t>
  </si>
  <si>
    <t>Causeway Lane, Leicester</t>
  </si>
  <si>
    <t>grtmeeting1</t>
  </si>
  <si>
    <t>Great Meeting, Bond Street, Leicester</t>
  </si>
  <si>
    <t>jewry wall2</t>
  </si>
  <si>
    <t>Jewry Wall, Leicester</t>
  </si>
  <si>
    <t>sanveygate1</t>
  </si>
  <si>
    <t>grange lane2</t>
  </si>
  <si>
    <t>Grange Lane, Leicester</t>
  </si>
  <si>
    <t>a10.2024 The Medieval and Post Medieval Pottery</t>
  </si>
  <si>
    <t>Connecting St Margaret's Project, Leicester</t>
  </si>
  <si>
    <t>castle street2</t>
  </si>
  <si>
    <t>a4.2023 The Medieval Pottery</t>
  </si>
  <si>
    <t>City Centre Security Bollards, Leicester</t>
  </si>
  <si>
    <t>a7.2024 The Medieval and Post Medieval Pottery</t>
  </si>
  <si>
    <t>St Nicholas Church, Leicester</t>
  </si>
  <si>
    <t>sanveygate2</t>
  </si>
  <si>
    <t>grange lane 3a</t>
  </si>
  <si>
    <t>Grange Lane, Oxford Street, Leicester</t>
  </si>
  <si>
    <t>demontfort un1</t>
  </si>
  <si>
    <t>A7.2008</t>
  </si>
  <si>
    <t>southgates 2</t>
  </si>
  <si>
    <t>Bosworth House, Southgates, Leicester</t>
  </si>
  <si>
    <t>jubilee square2a</t>
  </si>
  <si>
    <t>Jubilee Square, Leicester</t>
  </si>
  <si>
    <t>greyfriars1</t>
  </si>
  <si>
    <t>bathlane2</t>
  </si>
  <si>
    <t>Bath Lane, Leicester</t>
  </si>
  <si>
    <t>bath lane5</t>
  </si>
  <si>
    <t>vaughanway2</t>
  </si>
  <si>
    <t>St. Margaret's Baths, Vaughan Way, Leicester</t>
  </si>
  <si>
    <t>vaughan way6</t>
  </si>
  <si>
    <t>Vaughan Way, Leicester</t>
  </si>
  <si>
    <t>leicester castle 3</t>
  </si>
  <si>
    <t>Leicester Castle, Leicester</t>
  </si>
  <si>
    <t>vaughan1</t>
  </si>
  <si>
    <t>Vaughan College, Leicester</t>
  </si>
  <si>
    <t>newarke1</t>
  </si>
  <si>
    <t>The Newarke, Castle View, Gray St, Richmond St, Fairfax St, Leicester</t>
  </si>
  <si>
    <t>vaughan way3</t>
  </si>
  <si>
    <t>haypot2</t>
  </si>
  <si>
    <t>Haymarket, Leicester</t>
  </si>
  <si>
    <t>central - ne</t>
  </si>
  <si>
    <t>Edge of medieval suburb</t>
  </si>
  <si>
    <t>cankst1</t>
  </si>
  <si>
    <t>Cank Street, Leicester</t>
  </si>
  <si>
    <t>greyfriars5</t>
  </si>
  <si>
    <t>Friary, historic core of medieval town</t>
  </si>
  <si>
    <t>lemilllane1</t>
  </si>
  <si>
    <t>Mill Lane, Leicester</t>
  </si>
  <si>
    <t>Medieval suburbs, Civil War ditch</t>
  </si>
  <si>
    <t>grangelane1</t>
  </si>
  <si>
    <t>newarke2</t>
  </si>
  <si>
    <t>The Newarke, Leicester</t>
  </si>
  <si>
    <t>carey's close 1</t>
  </si>
  <si>
    <t>Carey's Close , Leicester</t>
  </si>
  <si>
    <t>greyfriars8</t>
  </si>
  <si>
    <t>carey's close2</t>
  </si>
  <si>
    <t>Carey's Close/24 Peacock Lane, Leicester</t>
  </si>
  <si>
    <t>highcross st1</t>
  </si>
  <si>
    <t>Highcross Street, Leicester</t>
  </si>
  <si>
    <t>jewry wall1</t>
  </si>
  <si>
    <t>great central st4</t>
  </si>
  <si>
    <t>oxfordstr1</t>
  </si>
  <si>
    <t>vaughan way4</t>
  </si>
  <si>
    <t>100 Vaughan Way, Leicester</t>
  </si>
  <si>
    <t>lenewarkest2</t>
  </si>
  <si>
    <t>western rd1</t>
  </si>
  <si>
    <t>Western Road, Leicester</t>
  </si>
  <si>
    <t xml:space="preserve">brooksby1 </t>
  </si>
  <si>
    <t>Brooksby, Leicester</t>
  </si>
  <si>
    <t>great holme st1</t>
  </si>
  <si>
    <t>Great Holme Street, Leicester</t>
  </si>
  <si>
    <t>total sherds</t>
  </si>
  <si>
    <t>total weight</t>
  </si>
  <si>
    <t>Kegworth</t>
  </si>
  <si>
    <t>Diseworth</t>
  </si>
  <si>
    <t>Loughborough</t>
  </si>
  <si>
    <t>Wanlip</t>
  </si>
  <si>
    <t>Freeby</t>
  </si>
  <si>
    <t>Burrough on the Hill</t>
  </si>
  <si>
    <t>Cold Overton</t>
  </si>
  <si>
    <t>Cold Newton</t>
  </si>
  <si>
    <t>Tugby</t>
  </si>
  <si>
    <t>Launde Abbey</t>
  </si>
  <si>
    <t>Nevill Holt</t>
  </si>
  <si>
    <t>Market Harborough</t>
  </si>
  <si>
    <t>Broughton Astley</t>
  </si>
  <si>
    <t>Ashby Parva</t>
  </si>
  <si>
    <t>Lutterworth</t>
  </si>
  <si>
    <t>Enderby</t>
  </si>
  <si>
    <t>Hinckley</t>
  </si>
  <si>
    <t>Earl Shilton</t>
  </si>
  <si>
    <t>Stoke Golding</t>
  </si>
  <si>
    <t>Fenny Drayton</t>
  </si>
  <si>
    <t>Sibson</t>
  </si>
  <si>
    <t>Norton Juxta</t>
  </si>
  <si>
    <t>Twycross</t>
  </si>
  <si>
    <t>Castle Hill</t>
  </si>
  <si>
    <t>A</t>
  </si>
  <si>
    <t>AA</t>
  </si>
  <si>
    <t>AB</t>
  </si>
  <si>
    <t>AC</t>
  </si>
  <si>
    <t>AE</t>
  </si>
  <si>
    <t>AG</t>
  </si>
  <si>
    <t>B</t>
  </si>
  <si>
    <t>C</t>
  </si>
  <si>
    <t>D</t>
  </si>
  <si>
    <t>E</t>
  </si>
  <si>
    <t>F</t>
  </si>
  <si>
    <t>G</t>
  </si>
  <si>
    <t>H</t>
  </si>
  <si>
    <t>I</t>
  </si>
  <si>
    <t>J</t>
  </si>
  <si>
    <t>K</t>
  </si>
  <si>
    <t>L</t>
  </si>
  <si>
    <t>M</t>
  </si>
  <si>
    <t>N</t>
  </si>
  <si>
    <t>O</t>
  </si>
  <si>
    <t>P</t>
  </si>
  <si>
    <t>Q</t>
  </si>
  <si>
    <t>R</t>
  </si>
  <si>
    <t>Jewry Wall/ Vaughan College, Leicester</t>
  </si>
  <si>
    <t>S</t>
  </si>
  <si>
    <t>T</t>
  </si>
  <si>
    <t>U</t>
  </si>
  <si>
    <t>Great Central Street/Stibbe, Leicester</t>
  </si>
  <si>
    <t>V</t>
  </si>
  <si>
    <t>W</t>
  </si>
  <si>
    <t>X</t>
  </si>
  <si>
    <t>Y</t>
  </si>
  <si>
    <t>Z</t>
  </si>
  <si>
    <t>non-local</t>
  </si>
  <si>
    <t>imports</t>
  </si>
  <si>
    <t>Appleby Magna</t>
  </si>
  <si>
    <t>Chilcote</t>
  </si>
  <si>
    <t>Ashby de la Zouch</t>
  </si>
  <si>
    <t>Breedon on the Hill</t>
  </si>
  <si>
    <t>Hemington Hall</t>
  </si>
  <si>
    <t>Long Whatton</t>
  </si>
  <si>
    <t>Ravenstone</t>
  </si>
  <si>
    <t>Mountsorrel</t>
  </si>
  <si>
    <t>Thurmaston</t>
  </si>
  <si>
    <t>Barkby</t>
  </si>
  <si>
    <t>Rearsby</t>
  </si>
  <si>
    <t>Sileby</t>
  </si>
  <si>
    <t>Seagrave</t>
  </si>
  <si>
    <t>Hose</t>
  </si>
  <si>
    <t>Easthorpe</t>
  </si>
  <si>
    <t>Waltham on the Wolds</t>
  </si>
  <si>
    <t>Sysonby</t>
  </si>
  <si>
    <t>Frisby on the Wreake</t>
  </si>
  <si>
    <t>Scraptoft</t>
  </si>
  <si>
    <t>Houghton on the Hill</t>
  </si>
  <si>
    <t>Billesdon</t>
  </si>
  <si>
    <t>Loddington</t>
  </si>
  <si>
    <t>Drayton</t>
  </si>
  <si>
    <t>Thorpe Langton</t>
  </si>
  <si>
    <t>Husbands Bosworth</t>
  </si>
  <si>
    <t>Fleckney</t>
  </si>
  <si>
    <t>Peatling Magna</t>
  </si>
  <si>
    <t>Swinford</t>
  </si>
  <si>
    <t>Catthorpe</t>
  </si>
  <si>
    <t>Wigston</t>
  </si>
  <si>
    <t>New Lubbesthorpe</t>
  </si>
  <si>
    <t>Stoney Stanton</t>
  </si>
  <si>
    <t>Nailstone</t>
  </si>
  <si>
    <t>Ratby</t>
  </si>
  <si>
    <t>Kibworth Beauchamp</t>
  </si>
  <si>
    <t>Smeeton Westerby</t>
  </si>
  <si>
    <t>Market - Saturday</t>
  </si>
  <si>
    <t>Priory - Robert de Ferrariis, 1144</t>
  </si>
  <si>
    <t>Bond Street, Leicester</t>
  </si>
  <si>
    <t>Market - Tuesday</t>
  </si>
  <si>
    <t>AD</t>
  </si>
  <si>
    <t>Castle - Earls of Leicester</t>
  </si>
  <si>
    <t>Castle - Goesfrid Hanselin</t>
  </si>
  <si>
    <t>Chantry - gilds of Jesus and St. George, by Hugh le Despenser, earl of Winton, before 1326, Market - Thursday</t>
  </si>
  <si>
    <t>Castle - Earls of Leicester, Market - Monday</t>
  </si>
  <si>
    <t>Dalby on the Woulds, for Knights Templar, given in exchange for the manor of Thrumpton, co. Nottingham, by Sir John Walleis, knight, temp, Edward III</t>
  </si>
  <si>
    <t>Chantries - two; one by the Ros family; another by John Codington and John Bauland, 1359-60</t>
  </si>
  <si>
    <t>Castle - Roger lord Mowbray, Chantry - Melton Mowbray, by Roger Orger, 1309, Market - Tuesday</t>
  </si>
  <si>
    <t>Chantry - Frifby, by Philip Danet, 1318.</t>
  </si>
  <si>
    <t>Market - Friday</t>
  </si>
  <si>
    <t>Priory - Richard and Maud Baffett, about 1130, Chantry - by the canons there in honour of Ralph Basset, 16 Edward III</t>
  </si>
  <si>
    <t>Chantry - Bowden Magna, by John Keling, clerk, 1472.</t>
  </si>
  <si>
    <t>Chantry - by Isabella wife of sir Fulk de Pen-bruge, 1410.</t>
  </si>
  <si>
    <t>Market - Thursday</t>
  </si>
  <si>
    <t>Chantry - Nicholas Cowley</t>
  </si>
  <si>
    <t>Chantry - by Simon de Wykinston, 1301</t>
  </si>
  <si>
    <t>Kilby (was Blaby district)</t>
  </si>
  <si>
    <t>Chantry - Lubbesthorpe, by Roger la Zouch, 1302.</t>
  </si>
  <si>
    <t>Collegiate Chapel - Enlarged by Sir Ralph Bassett to a college for 3 chaplains, one of them to be warden,  1376, Chantry - by Sir Ralph Bassett,1360</t>
  </si>
  <si>
    <t>Castle - Hugo de Grentemaisnell, Priory - Hugo de Grentemaisnell, about 1090, Market - Monday</t>
  </si>
  <si>
    <t>Free Chapels - Supposed to have been founded pre-conquest, Market - Wednesday</t>
  </si>
  <si>
    <t>Sherd count</t>
  </si>
  <si>
    <t>cs</t>
  </si>
  <si>
    <t>cg</t>
  </si>
  <si>
    <t>de appleby family</t>
  </si>
  <si>
    <t>Earl of moira, Hugo de Grandmesnil, Robert Beaumeis, William la zusche, Roger la Zouch, John Comyn Earl of Boghan, Robert de Gaddesby seized for the King in 1323, William mortimer, mostly la zouch family</t>
  </si>
  <si>
    <t>Barons of Halton? from 1134 until 1322. Granted to Hugh Dispenser(s) in 1322, executed 1326. Granted to Edmund Earl of Kent 1327, excuted 1330. Geoffrey Mortimor, 1330, edmund mortimor 1331, john mortimor 1352, Joan mortimor 1385, thomas holland 1397, executed 1400, granted earl of lanaster to 1628 (Victoria History of Leicestershire, Castle Donington, Fisher, P. J. and Lee, J. M. 2016, University of London</t>
  </si>
  <si>
    <t>Earl Hugo, Manor of Loughborough, William Fitz Patrick, 1230 Stephen de Segrave, Robert de Hausted, William de Sutton</t>
  </si>
  <si>
    <t>Leicester abbey</t>
  </si>
  <si>
    <t>Hugo de Grandmesnil, Robert Boffu (earl of leicester), Leicester Abbey, Ralph Bassett, John de Beaumont</t>
  </si>
  <si>
    <t>Hugo de Grandmesnil, large manor originally including Whittington, Hugglescote, Donington, Swannington, Ravenstone, Stanton under Bardon, Markfield, etc, Robert Boffu Earl of Leicester around 1140, saer de quincy earl of winchester owns from early 1200s, John Comyn earl of boghan, Lord beaumont, alice beaumont</t>
  </si>
  <si>
    <t>Hugh de Grandmesnil</t>
  </si>
  <si>
    <t>Hugh de Grandmesnil, manor of groby, earl of leicester, early of winton, william de ferrars (son of earl of derby),</t>
  </si>
  <si>
    <t>Earl Hugo (link to kegworth), Hugh Despenser (link to enderby), 1326 henry lord beaumont</t>
  </si>
  <si>
    <t>Hugh Lupus, Earl of chester, Robert Boffu, Stephen de Segrave,</t>
  </si>
  <si>
    <t>Robert de Somerville, Huntingdon, Earl of Chester, Manor of Loughborough, Hugh le Despenser (Earl of Winchester), Henry Lord Beaumont, Seagrave, P and C Coventry</t>
  </si>
  <si>
    <t>Robert de Mellent, Pincerna/L'abbe, Leicester Abbey, Honour of turberry, 1279 L'abbe to Welsh, Earl of Lancaster, Merton College, Sir Thomas Welsh in 1392 w/ Barkby</t>
  </si>
  <si>
    <t>Pochin,  Manners, Hugh de Grandmesnil, Robert de Mellent (Earl of Leicester), then St Mary de Castro then St Mary de Pratis (Leicester Abbey)</t>
  </si>
  <si>
    <t>Robert de Todeni, Earl of Winton, Leicester Abbey, from 1301 abbot and convent of leicester given Barkby, thurmaston etc, William de Ros, Henry de Ferrars, William de Ferrars GRoby, Merton Hall Oxford</t>
  </si>
  <si>
    <t>Hugh Burdet, William Burdet, de Segrave (from Welby in progress vch)</t>
  </si>
  <si>
    <t>Initially Simon de Montfort (earl of leicester) until 1238-9 when transferred to Segrave, (sileby, cossington, seagrave all answer as one village in 1280), 1372 earl duchy of lancaster</t>
  </si>
  <si>
    <t>Kings manor of rodolei, manor of barhoo, First segrave 1165, bishop of coventry link, margaret de quincy link</t>
  </si>
  <si>
    <t>Hugh de Grandmesnil, Beauchied, de Nevill, Willoughys, William fitz Warin</t>
  </si>
  <si>
    <t>Knights Templar</t>
  </si>
  <si>
    <t>Duke of Rutland, Albini</t>
  </si>
  <si>
    <t>`</t>
  </si>
  <si>
    <t>Croxton Abbey</t>
  </si>
  <si>
    <t>Duke of Rutland, Albini, Knight Templar/Hospitaller</t>
  </si>
  <si>
    <t>Manor of Melton</t>
  </si>
  <si>
    <t>John de Sproxton, Huntingdon, Brabazon</t>
  </si>
  <si>
    <t>Bernard de Chevercourt</t>
  </si>
  <si>
    <t>Stockton Family from mid 13th, Marmion, Priory of Kirby Bellars, Roger Mowbray</t>
  </si>
  <si>
    <t>Henry de Ferrariis, Knights Templar/Hospitaller, Roger Despenser, Bassetts of Weldon, Beler, Robert de Swillington</t>
  </si>
  <si>
    <t>Seagrave Family, Drogo de Bevrere, Robert de Buci</t>
  </si>
  <si>
    <t>robert burdet, richard de ashby</t>
  </si>
  <si>
    <t>abbot and convent st mary coventry, robert de sadington</t>
  </si>
  <si>
    <t>goisfrid alfrelin, robert crovequer, robert de digby 1234, geoffrey de skeffington, leicester abbey, dalby hospitaller, polesworth nunnery, honour of ferrars,</t>
  </si>
  <si>
    <t>royal manor of rodolei, verdun family, thomas de chaworth, john de brabazon, william de sauston, abbot of croxton</t>
  </si>
  <si>
    <t>robert de buci, richard basset, launde abbey</t>
  </si>
  <si>
    <t>robert de buci, richard basset, gave to village, convent of chaucombe</t>
  </si>
  <si>
    <t>convent of peterborough</t>
  </si>
  <si>
    <t>geoffrey ridell, john de kirkby 1289, de kirkby to 1324, dosevile, de buys</t>
  </si>
  <si>
    <t>peverel family, 1171 thomad bardolf 1408, 1171 eustace de greinvill 1235-6 to engaine 1367, barnak - 1420</t>
  </si>
  <si>
    <t>hugo grandmesnil, earl of leicester, astleys, duchy of lancaster</t>
  </si>
  <si>
    <t>royal manor, honour of huntigdon, 1190 william de filgeriis, 1203 william de cantilupe, roger orgret 1221, back to william de cantilupe, 1251 king, 1257 gruffydd, 1266 king, 1267 eleanor wife of edward, 1299 margaret second wife of edward, 1330 earl of cornwall, 1336 geoffrey le Scrope</t>
  </si>
  <si>
    <t>guy de reinbudcurt, trussel, basset, selby and sulby abbey, asketil to rischard bosworth 1218, de harcourt, 1293 stoke family until 16th C</t>
  </si>
  <si>
    <t xml:space="preserve">Rohaud, Fitzrohaud, answered with gilmorton, </t>
  </si>
  <si>
    <t>earl mellent, robert de vesci, de harcourt, 1296 hugh de ouby, honour of warwick, robert de saddington</t>
  </si>
  <si>
    <t>hugh lupus earl of chester, geoffry ridel, nee basset, 1240 ralph basset, honour of besset of weldon, bassets til 1389</t>
  </si>
  <si>
    <t xml:space="preserve">Hugo de Grandmesnil, Thomas de Astley of warwick 1229, honour of leicester, </t>
  </si>
  <si>
    <t>robert despenser, thomas de leyre, william de leyre, marmion, bishop of lincoln, basset, basset of weldon, ralph danvers, robert de tatshal, john de hastings, william de cotes, knights hospitaller</t>
  </si>
  <si>
    <t>earl of mellent, ernald de bosco/de bois, 1273 nicholas de haversham, honour of winton, 1305 james de la plaunche, 1336 william d l pl, 1380 hugh tyrell, 1381 william la zouch</t>
  </si>
  <si>
    <t>robert de buci, ferrers verdon peverel bishop of lincoln, honour of tutbury, robert de hurle</t>
  </si>
  <si>
    <t>ralph waher, of the king, lord verdon, honour of verdon, de ferrers of groby</t>
  </si>
  <si>
    <t>earl aubrey, robert de buci, robert revell, 1296 honour of winton, basset of weldon, roger mallore, knight hospitaller, miles vincent</t>
  </si>
  <si>
    <t xml:space="preserve">hugo de herley, walter chaynel, catthorpe and swinford answered together, honours of leicester and verdun, 1321 earl of lancaster, duke of lancaster, </t>
  </si>
  <si>
    <t>robert despenser, philip marmion, alexander de fryville</t>
  </si>
  <si>
    <t>de peverel, 1253 william de cantilupe - father of la zouch, 1296 roger la zouch, 1391 de swillington</t>
  </si>
  <si>
    <t xml:space="preserve">hugo de grandmesnil, oliver de albeny, honour of leicester and peverell, </t>
  </si>
  <si>
    <t>earl of mellent, 1270 roger de quincy earl of winton, 1296 burdet, la zouch, 1328 robert holand, henry prior of coventry to burdet</t>
  </si>
  <si>
    <t>abbey of st mary coventry, prior of coventry, henry de boclonde, back to prior of coventry, william bassett, ralph basset, burdet</t>
  </si>
  <si>
    <t xml:space="preserve">hugo de grandmesnil, bassets, </t>
  </si>
  <si>
    <t>Earl Aubrey, Hugo Grandmesnil (honour of barony of hinckley),  earls of leicester, 1277 earl of lancaster, parcel of castle of leicester, duke of lancaster 1361</t>
  </si>
  <si>
    <t>Hugo de Grandmesnil, earls of Leicester, Simon de Monfort 1265, 1272 Edmund Plantagenet (earl of lancaster and leicester), earl of lancaster 1327, duke of lancaster 1361, duke of barr 1362 king in capite</t>
  </si>
  <si>
    <t>Coventry Abbey, Hugh de Hastings, prior of Coventry</t>
  </si>
  <si>
    <t>(answers with Barwell), abbot and convent of Croyland, Lincoln , henry plantagenet</t>
  </si>
  <si>
    <t>court of hickley, de warwick to de hinckley 1293, thomas nevile, duke of lancaster</t>
  </si>
  <si>
    <t>Hugo de Grandmesnil, earl of leicester, (higham, stoke, and upton), de hastings, de ferrars, duke of lancaster</t>
  </si>
  <si>
    <t>Husey, de whellesburgh, honour of winton, de ferrars, 1397 thomas purefoy</t>
  </si>
  <si>
    <t>Prior and convent of st peter in dunstable, william catesby</t>
  </si>
  <si>
    <t>Hugo de Grandmesnil, earls of leicester, quincy earl of winchester, de harcourt, honour of winton, 1369 de beaumont</t>
  </si>
  <si>
    <t>Carlton, Coton, Bosworth, Shenketon answered as one, Earls of Leicester, quincy earl of winchester, de harcourt, de beaumont</t>
  </si>
  <si>
    <t>de harcourt 1257,</t>
  </si>
  <si>
    <t>earl aubrey, John le Poter, merevale abbey, honour of winton, roger corbett, de ferrars</t>
  </si>
  <si>
    <t>hugo de grandmesnil, shepey and de harcourt, de ferrars</t>
  </si>
  <si>
    <t>Greisleys, Earl Ferrars, Merevale Abbey, Polesworth nunnery, (Norton, Shackerston, Odstone, Snarkeston collectively),</t>
  </si>
  <si>
    <t xml:space="preserve">de ferieres, by de ferrars earl of derby to william fitzherbert of derby, merevale abbey, honour of ferrers, </t>
  </si>
  <si>
    <t>le Despenser,  de Hastings</t>
  </si>
  <si>
    <t>Robert despenser, Henry de ferrers 1100, shepey and danvers, de hastings</t>
  </si>
  <si>
    <t>Earls of leicester, quincy earl of wichester, de harcourt</t>
  </si>
  <si>
    <t>answered with barton normanton and hether, ferrars, beaumont</t>
  </si>
  <si>
    <t>Hugo de Grandmesnil, Ratby and Groby answered as one, earl of leicester, to quincy, to ferrars earl of derby, 1340 john de beaumont with whitwick</t>
  </si>
  <si>
    <t>Knights Hospitaller</t>
  </si>
  <si>
    <t>hugo de grandmesnil, earls of leicester, 1204 evroul abbey, earl of lancaster, 1300- duchy of lancaster, crown</t>
  </si>
  <si>
    <t>founded 1143, robert de bossu</t>
  </si>
  <si>
    <t>Leicester City centre</t>
  </si>
  <si>
    <t>City Centre</t>
  </si>
  <si>
    <t>Totals</t>
  </si>
  <si>
    <t>PM</t>
  </si>
  <si>
    <t>Count</t>
  </si>
  <si>
    <t>Weight</t>
  </si>
  <si>
    <t>Market Location</t>
  </si>
  <si>
    <t>Market Day</t>
  </si>
  <si>
    <t>Type</t>
  </si>
  <si>
    <t>Granted</t>
  </si>
  <si>
    <t>Granted to</t>
  </si>
  <si>
    <t>Value in 1334</t>
  </si>
  <si>
    <t>Market town in 1600</t>
  </si>
  <si>
    <t>Notes</t>
  </si>
  <si>
    <t>Tuesday</t>
  </si>
  <si>
    <t>Prescriptive: borough</t>
  </si>
  <si>
    <t>Held by Geoffrey de la Guerche</t>
  </si>
  <si>
    <t>yes</t>
  </si>
  <si>
    <t>Lubenham</t>
  </si>
  <si>
    <t>Thursday</t>
  </si>
  <si>
    <t>Charter</t>
  </si>
  <si>
    <t>Nicholas de Verdun</t>
  </si>
  <si>
    <t>Market disrupted in 1330 and 1335</t>
  </si>
  <si>
    <t xml:space="preserve">Lutterworth </t>
  </si>
  <si>
    <t>only market in guthalaxton hundred surviving</t>
  </si>
  <si>
    <t>Ashby De La Zouch</t>
  </si>
  <si>
    <t>Wednesday</t>
  </si>
  <si>
    <t>Grant</t>
  </si>
  <si>
    <t>Roger la Zuche</t>
  </si>
  <si>
    <t>to 1230 at least?</t>
  </si>
  <si>
    <t>Narborough</t>
  </si>
  <si>
    <t>Fulk fitz Warin</t>
  </si>
  <si>
    <t>1235 - Hubert Hues takes over market charter, 1239 - market damaging to Leicester</t>
  </si>
  <si>
    <t>Abbott of Croxton</t>
  </si>
  <si>
    <t>move from friday to thurs in 1220, confirmed 1290</t>
  </si>
  <si>
    <t>Letter close</t>
  </si>
  <si>
    <t>Hugh le Despenser</t>
  </si>
  <si>
    <t>Granted again in 1227, 1229, 1233. charter (supposed second market town of county - west goscote volume)</t>
  </si>
  <si>
    <t>Roger Orget</t>
  </si>
  <si>
    <t>Originally granted in 1203, held by King John, damaged by Rothwell, Nhants market in 1219, granted in leiu of Monday market</t>
  </si>
  <si>
    <t>Walter de Bello Campo</t>
  </si>
  <si>
    <t>Held until king came of age</t>
  </si>
  <si>
    <t>Eustace de Greinvil</t>
  </si>
  <si>
    <t>held until king came of age, de greinvil held manor known as engaines manor</t>
  </si>
  <si>
    <t>Richard de Harecurt</t>
  </si>
  <si>
    <t>Leicester</t>
  </si>
  <si>
    <t>Saturday</t>
  </si>
  <si>
    <t>Simon de Montfort</t>
  </si>
  <si>
    <t>Saturday recorded in 1298, allegedly damaged by Narborough market</t>
  </si>
  <si>
    <t>Belton</t>
  </si>
  <si>
    <t>Priors and convent of Grace Dieu</t>
  </si>
  <si>
    <t>Croxton Kerrial</t>
  </si>
  <si>
    <t>Monday</t>
  </si>
  <si>
    <t>Nicholas de Cryoll</t>
  </si>
  <si>
    <t>Packington</t>
  </si>
  <si>
    <t>Prior and convent of Coventry</t>
  </si>
  <si>
    <t>Alan la Zusch</t>
  </si>
  <si>
    <t>still in possession on death 1347</t>
  </si>
  <si>
    <t>Belvoir</t>
  </si>
  <si>
    <t>Robert de Ros of Belver</t>
  </si>
  <si>
    <t>Belvoir priory - benedictine, dependant on st albans</t>
  </si>
  <si>
    <t xml:space="preserve">Belvoir </t>
  </si>
  <si>
    <t>Odstone</t>
  </si>
  <si>
    <t>Friday</t>
  </si>
  <si>
    <t>Matthew de Charneles</t>
  </si>
  <si>
    <t>Bagworth</t>
  </si>
  <si>
    <t>Edmund, son of the king</t>
  </si>
  <si>
    <t>Prior and brethren of the Hospitallers</t>
  </si>
  <si>
    <t>Great Glen</t>
  </si>
  <si>
    <t>Roger Mantel of Hunton</t>
  </si>
  <si>
    <t>Castle Donington</t>
  </si>
  <si>
    <t>Henry de Lascy</t>
  </si>
  <si>
    <t>Earl of lincoln, constable of chester</t>
  </si>
  <si>
    <t>John Engayne and wife Joan</t>
  </si>
  <si>
    <t>Hallaton divided into two manor in 1171, both held markets on same day, shared earnings?</t>
  </si>
  <si>
    <t>William Bardolf</t>
  </si>
  <si>
    <t>Rothley</t>
  </si>
  <si>
    <t>Master of the Knights Templar</t>
  </si>
  <si>
    <t>1306 moved to Gaddesby</t>
  </si>
  <si>
    <t>Market may not have lapsed in 1227 when it should have and the granting was reconfirmation of it's status</t>
  </si>
  <si>
    <t>Robert de Halstead and wife Margery</t>
  </si>
  <si>
    <t>Arnesby</t>
  </si>
  <si>
    <t>Nicholas de Seagrave, the elder</t>
  </si>
  <si>
    <t>John Comyn, Earl of Boghan [Buchan]</t>
  </si>
  <si>
    <t>Lowesby</t>
  </si>
  <si>
    <t>William Burdet</t>
  </si>
  <si>
    <t>Wymondham</t>
  </si>
  <si>
    <t>John Hamelyn</t>
  </si>
  <si>
    <t>Scalford</t>
  </si>
  <si>
    <t>William Revel</t>
  </si>
  <si>
    <t>Gaddesby</t>
  </si>
  <si>
    <t>Master and brethren of the Temple</t>
  </si>
  <si>
    <t>In leiu of market at Rothley</t>
  </si>
  <si>
    <t>Stapleford</t>
  </si>
  <si>
    <t>Thomas, Earl of Lancaster, King's cousin</t>
  </si>
  <si>
    <t>Second market town of the county</t>
  </si>
  <si>
    <t>Measham</t>
  </si>
  <si>
    <t>William de Bereford</t>
  </si>
  <si>
    <t>still ongoing in 1330</t>
  </si>
  <si>
    <t xml:space="preserve">William de Botiller </t>
  </si>
  <si>
    <t>Goadby Marwood</t>
  </si>
  <si>
    <t>John de Vaus</t>
  </si>
  <si>
    <t>Groby</t>
  </si>
  <si>
    <t>Henry de Ferariis</t>
  </si>
  <si>
    <t>Richard de Wylughby</t>
  </si>
  <si>
    <t>Henry le fitz Roger</t>
  </si>
  <si>
    <t>John de Roos of Hamelak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</si>
</sst>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font>
      <sz val="11"/>
      <color theme="1"/>
      <name val="Aptos Narrow"/>
      <family val="2"/>
      <scheme val="minor"/>
    </font>
    <font>
      <b/>
      <sz val="11"/>
      <color theme="1"/>
      <name val="Aptos Narrow"/>
      <family val="2"/>
      <scheme val="minor"/>
    </font>
    <font>
      <sz val="10"/>
      <color indexed="8"/>
      <name val="Arial"/>
    </font>
    <font>
      <sz val="11"/>
      <color rgb="FF000000"/>
      <name val="Aptos Narrow"/>
      <charset val="1"/>
    </font>
    <font>
      <sz val="11"/>
      <color theme="1"/>
      <name val="Times"/>
      <charset val="1"/>
    </font>
    <font>
      <sz val="11"/>
      <color rgb="FF000000"/>
      <name val="Aptos Narrow"/>
      <scheme val="minor"/>
    </font>
  </fonts>
  <fills count="7">
    <fill>
      <patternFill patternType="none"/>
    </fill>
    <fill>
      <patternFill patternType="gray125"/>
    </fill>
    <fill>
      <patternFill patternType="solid">
        <fgColor theme="5" tint="0.79998168889431442"/>
        <bgColor indexed="64"/>
      </patternFill>
    </fill>
    <fill>
      <patternFill patternType="solid">
        <fgColor rgb="FFF7FABB"/>
        <bgColor indexed="64"/>
      </patternFill>
    </fill>
    <fill>
      <patternFill patternType="solid">
        <fgColor rgb="FFFFC000"/>
        <bgColor indexed="64"/>
      </patternFill>
    </fill>
    <fill>
      <patternFill patternType="solid">
        <fgColor rgb="FFFFEDED"/>
        <bgColor indexed="64"/>
      </patternFill>
    </fill>
    <fill>
      <patternFill patternType="solid">
        <fgColor rgb="FFFFFF00"/>
        <bgColor indexed="64"/>
      </patternFill>
    </fill>
  </fills>
  <borders count="5">
    <border>
      <left/>
      <right/>
      <top/>
      <bottom/>
      <diagonal/>
    </border>
    <border>
      <left style="thin">
        <color rgb="FF000000"/>
      </left>
      <right/>
      <top/>
      <bottom/>
      <diagonal/>
    </border>
    <border>
      <left/>
      <right/>
      <top/>
      <bottom style="thin">
        <color rgb="FF000000"/>
      </bottom>
      <diagonal/>
    </border>
    <border>
      <left/>
      <right/>
      <top/>
      <bottom style="medium">
        <color rgb="FF000000"/>
      </bottom>
      <diagonal/>
    </border>
    <border>
      <left style="thin">
        <color rgb="FF000000"/>
      </left>
      <right/>
      <top/>
      <bottom style="medium">
        <color rgb="FF000000"/>
      </bottom>
      <diagonal/>
    </border>
  </borders>
  <cellStyleXfs count="1">
    <xf numFmtId="0" fontId="0" fillId="0" borderId="0"/>
  </cellStyleXfs>
  <cellXfs count="57">
    <xf numFmtId="0" fontId="0" fillId="0" borderId="0" xfId="0"/>
    <xf numFmtId="0" fontId="1" fillId="0" borderId="0" xfId="0" applyFont="1"/>
    <xf numFmtId="0" fontId="0" fillId="0" borderId="1" xfId="0" applyBorder="1"/>
    <xf numFmtId="0" fontId="1" fillId="0" borderId="1" xfId="0" applyFont="1" applyBorder="1"/>
    <xf numFmtId="0" fontId="0" fillId="3" borderId="0" xfId="0" applyFill="1"/>
    <xf numFmtId="0" fontId="0" fillId="2" borderId="1" xfId="0" applyFill="1" applyBorder="1"/>
    <xf numFmtId="0" fontId="0" fillId="3" borderId="1" xfId="0" applyFill="1" applyBorder="1"/>
    <xf numFmtId="0" fontId="0" fillId="0" borderId="0" xfId="0" applyAlignment="1">
      <alignment wrapText="1"/>
    </xf>
    <xf numFmtId="0" fontId="0" fillId="4" borderId="1" xfId="0" applyFill="1" applyBorder="1"/>
    <xf numFmtId="0" fontId="0" fillId="4" borderId="0" xfId="0" applyFill="1"/>
    <xf numFmtId="0" fontId="0" fillId="0" borderId="0" xfId="0" applyAlignment="1">
      <alignment horizontal="center"/>
    </xf>
    <xf numFmtId="0" fontId="0" fillId="0" borderId="1" xfId="0"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3" fillId="0" borderId="1" xfId="0" applyFont="1" applyBorder="1"/>
    <xf numFmtId="0" fontId="0" fillId="5" borderId="0" xfId="0" applyFill="1"/>
    <xf numFmtId="0" fontId="0" fillId="5" borderId="1" xfId="0" applyFill="1" applyBorder="1"/>
    <xf numFmtId="0" fontId="0" fillId="5" borderId="1" xfId="0" applyFill="1" applyBorder="1" applyAlignment="1">
      <alignment horizontal="center"/>
    </xf>
    <xf numFmtId="0" fontId="0" fillId="5" borderId="0" xfId="0" applyFill="1" applyAlignment="1">
      <alignment horizontal="center"/>
    </xf>
    <xf numFmtId="0" fontId="0" fillId="6" borderId="0" xfId="0" applyFill="1"/>
    <xf numFmtId="164" fontId="0" fillId="0" borderId="0" xfId="0" applyNumberFormat="1"/>
    <xf numFmtId="0" fontId="0" fillId="2" borderId="1" xfId="0" applyFill="1" applyBorder="1" applyAlignment="1">
      <alignment horizontal="center"/>
    </xf>
    <xf numFmtId="0" fontId="0" fillId="2" borderId="0" xfId="0" applyFill="1" applyAlignment="1">
      <alignment horizontal="center"/>
    </xf>
    <xf numFmtId="0" fontId="0" fillId="3" borderId="1" xfId="0" applyFill="1" applyBorder="1" applyAlignment="1">
      <alignment horizontal="center"/>
    </xf>
    <xf numFmtId="0" fontId="0" fillId="3" borderId="0" xfId="0" applyFill="1" applyAlignment="1">
      <alignment horizontal="center"/>
    </xf>
    <xf numFmtId="0" fontId="0" fillId="5" borderId="1" xfId="0" applyFill="1" applyBorder="1" applyAlignment="1">
      <alignment horizontal="left"/>
    </xf>
    <xf numFmtId="0" fontId="0" fillId="5" borderId="1" xfId="0" applyFill="1" applyBorder="1" applyAlignment="1">
      <alignment horizontal="right"/>
    </xf>
    <xf numFmtId="0" fontId="0" fillId="4" borderId="1" xfId="0" applyFill="1" applyBorder="1" applyAlignment="1">
      <alignment horizontal="center"/>
    </xf>
    <xf numFmtId="0" fontId="0" fillId="4" borderId="0" xfId="0" applyFill="1" applyAlignment="1">
      <alignment horizontal="center"/>
    </xf>
    <xf numFmtId="1" fontId="0" fillId="0" borderId="0" xfId="0" applyNumberFormat="1"/>
    <xf numFmtId="164" fontId="0" fillId="0" borderId="1" xfId="0" applyNumberFormat="1" applyBorder="1" applyAlignment="1">
      <alignment horizontal="center"/>
    </xf>
    <xf numFmtId="164" fontId="0" fillId="0" borderId="0" xfId="0" applyNumberFormat="1" applyAlignment="1">
      <alignment horizontal="center"/>
    </xf>
    <xf numFmtId="164" fontId="0" fillId="5" borderId="1" xfId="0" applyNumberFormat="1" applyFill="1" applyBorder="1" applyAlignment="1">
      <alignment horizontal="center"/>
    </xf>
    <xf numFmtId="164" fontId="0" fillId="5" borderId="0" xfId="0" applyNumberFormat="1" applyFill="1" applyAlignment="1">
      <alignment horizontal="center"/>
    </xf>
    <xf numFmtId="164" fontId="0" fillId="0" borderId="1" xfId="0" applyNumberFormat="1" applyBorder="1"/>
    <xf numFmtId="0" fontId="0" fillId="0" borderId="1" xfId="0" applyBorder="1" applyAlignment="1">
      <alignment horizontal="right"/>
    </xf>
    <xf numFmtId="0" fontId="0" fillId="6" borderId="1" xfId="0" applyFill="1" applyBorder="1"/>
    <xf numFmtId="0" fontId="0" fillId="6" borderId="1" xfId="0" applyFill="1" applyBorder="1" applyAlignment="1">
      <alignment horizontal="center"/>
    </xf>
    <xf numFmtId="0" fontId="0" fillId="6" borderId="0" xfId="0" applyFill="1" applyAlignment="1">
      <alignment horizontal="center"/>
    </xf>
    <xf numFmtId="0" fontId="3" fillId="6" borderId="1" xfId="0" applyFont="1" applyFill="1" applyBorder="1"/>
    <xf numFmtId="0" fontId="0" fillId="0" borderId="4" xfId="0" applyBorder="1" applyAlignment="1">
      <alignment horizontal="center" wrapText="1"/>
    </xf>
    <xf numFmtId="0" fontId="1" fillId="0" borderId="4" xfId="0" applyFont="1" applyBorder="1" applyAlignment="1">
      <alignment horizontal="center" wrapText="1"/>
    </xf>
    <xf numFmtId="0" fontId="0" fillId="0" borderId="1" xfId="0" applyBorder="1" applyAlignment="1">
      <alignment wrapText="1"/>
    </xf>
    <xf numFmtId="0" fontId="0" fillId="5" borderId="1" xfId="0" applyFill="1" applyBorder="1" applyAlignment="1">
      <alignment wrapText="1"/>
    </xf>
    <xf numFmtId="0" fontId="4" fillId="0" borderId="1" xfId="0" applyFont="1" applyBorder="1" applyAlignment="1">
      <alignment wrapText="1"/>
    </xf>
    <xf numFmtId="0" fontId="4" fillId="0" borderId="1" xfId="0" applyFont="1" applyBorder="1"/>
    <xf numFmtId="0" fontId="5" fillId="0" borderId="0" xfId="0" applyFont="1"/>
    <xf numFmtId="9" fontId="0" fillId="0" borderId="1" xfId="0" applyNumberFormat="1" applyBorder="1" applyAlignment="1">
      <alignment horizontal="center"/>
    </xf>
    <xf numFmtId="9" fontId="0" fillId="0" borderId="0" xfId="0" applyNumberFormat="1" applyAlignment="1">
      <alignment horizontal="center"/>
    </xf>
    <xf numFmtId="9" fontId="0" fillId="3" borderId="1" xfId="0" applyNumberFormat="1" applyFill="1" applyBorder="1" applyAlignment="1">
      <alignment horizontal="center"/>
    </xf>
    <xf numFmtId="9" fontId="0" fillId="3" borderId="0" xfId="0" applyNumberFormat="1" applyFill="1" applyAlignment="1">
      <alignment horizontal="center"/>
    </xf>
    <xf numFmtId="1" fontId="0" fillId="0" borderId="1" xfId="0" applyNumberFormat="1" applyBorder="1"/>
    <xf numFmtId="164" fontId="0" fillId="3" borderId="1" xfId="0" applyNumberFormat="1" applyFill="1" applyBorder="1" applyAlignment="1">
      <alignment horizontal="center"/>
    </xf>
    <xf numFmtId="164" fontId="0" fillId="3" borderId="0" xfId="0" applyNumberFormat="1" applyFill="1" applyAlignment="1">
      <alignment horizontal="center"/>
    </xf>
    <xf numFmtId="0" fontId="1" fillId="0" borderId="2" xfId="0" applyFont="1" applyBorder="1"/>
  </cellXfs>
  <cellStyles count="1">
    <cellStyle name="Normal" xfId="0" builtinId="0"/>
  </cellStyles>
  <dxfs count="0"/>
  <tableStyles count="0" defaultTableStyle="TableStyleMedium2" defaultPivotStyle="PivotStyleMedium9"/>
  <colors>
    <mruColors>
      <color rgb="FFF7FABB"/>
      <color rgb="FFFFED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1AAA7-0511-47E5-8F26-CF86E3B0DEC0}">
  <sheetPr filterMode="1"/>
  <dimension ref="A1:BS276"/>
  <sheetViews>
    <sheetView workbookViewId="0">
      <pane ySplit="3" topLeftCell="A34" activePane="bottomLeft" state="frozen"/>
      <selection pane="bottomLeft" activeCell="AR4" sqref="AR4:AR10"/>
    </sheetView>
  </sheetViews>
  <sheetFormatPr baseColWidth="10" defaultColWidth="8.83203125" defaultRowHeight="15"/>
  <cols>
    <col min="1" max="1" width="32.83203125" customWidth="1"/>
    <col min="3" max="3" width="62.1640625" bestFit="1" customWidth="1"/>
    <col min="4" max="4" width="23.6640625" bestFit="1" customWidth="1"/>
    <col min="5" max="6" width="23.6640625" customWidth="1"/>
    <col min="7" max="7" width="18.33203125" customWidth="1"/>
  </cols>
  <sheetData>
    <row r="1" spans="1:71">
      <c r="A1" s="14"/>
      <c r="B1" s="15"/>
      <c r="C1" s="15"/>
      <c r="D1" s="15"/>
      <c r="E1" s="15"/>
      <c r="F1" s="15"/>
      <c r="G1" s="15"/>
      <c r="H1" s="15" t="s">
        <v>0</v>
      </c>
      <c r="I1" s="14" t="s">
        <v>1</v>
      </c>
      <c r="J1" s="15" t="s">
        <v>0</v>
      </c>
      <c r="K1" s="14" t="s">
        <v>1</v>
      </c>
      <c r="L1" s="15" t="s">
        <v>0</v>
      </c>
      <c r="M1" s="14" t="s">
        <v>1</v>
      </c>
      <c r="N1" s="15" t="s">
        <v>0</v>
      </c>
      <c r="O1" s="14" t="s">
        <v>1</v>
      </c>
      <c r="P1" s="15" t="s">
        <v>0</v>
      </c>
      <c r="Q1" s="14" t="s">
        <v>1</v>
      </c>
      <c r="R1" s="15" t="s">
        <v>0</v>
      </c>
      <c r="S1" s="14" t="s">
        <v>1</v>
      </c>
      <c r="T1" s="15" t="s">
        <v>0</v>
      </c>
      <c r="U1" s="14" t="s">
        <v>1</v>
      </c>
      <c r="V1" s="15" t="s">
        <v>0</v>
      </c>
      <c r="W1" s="14" t="s">
        <v>1</v>
      </c>
      <c r="X1" s="15" t="s">
        <v>0</v>
      </c>
      <c r="Y1" s="14" t="s">
        <v>1</v>
      </c>
      <c r="Z1" s="15" t="s">
        <v>0</v>
      </c>
      <c r="AA1" s="14" t="s">
        <v>1</v>
      </c>
      <c r="AB1" s="15" t="s">
        <v>0</v>
      </c>
      <c r="AC1" s="14" t="s">
        <v>1</v>
      </c>
      <c r="AD1" s="15" t="s">
        <v>0</v>
      </c>
      <c r="AE1" s="14" t="s">
        <v>1</v>
      </c>
      <c r="AF1" s="15" t="s">
        <v>0</v>
      </c>
      <c r="AG1" s="14" t="s">
        <v>1</v>
      </c>
      <c r="AH1" s="15" t="s">
        <v>0</v>
      </c>
      <c r="AI1" s="14" t="s">
        <v>1</v>
      </c>
      <c r="AJ1" s="15" t="s">
        <v>0</v>
      </c>
      <c r="AK1" s="14" t="s">
        <v>1</v>
      </c>
      <c r="AL1" s="15" t="s">
        <v>0</v>
      </c>
      <c r="AM1" s="14" t="s">
        <v>1</v>
      </c>
      <c r="AN1" s="15" t="s">
        <v>0</v>
      </c>
      <c r="AO1" s="14" t="s">
        <v>1</v>
      </c>
      <c r="AP1" s="15" t="s">
        <v>0</v>
      </c>
      <c r="AQ1" s="14" t="s">
        <v>1</v>
      </c>
      <c r="AR1" s="15" t="s">
        <v>0</v>
      </c>
      <c r="AS1" s="14" t="s">
        <v>1</v>
      </c>
      <c r="AT1" s="15" t="s">
        <v>0</v>
      </c>
      <c r="AU1" s="14" t="s">
        <v>1</v>
      </c>
      <c r="AV1" s="15" t="s">
        <v>0</v>
      </c>
      <c r="AW1" s="14" t="s">
        <v>1</v>
      </c>
      <c r="AX1" s="15" t="s">
        <v>0</v>
      </c>
      <c r="AY1" s="14" t="s">
        <v>1</v>
      </c>
      <c r="AZ1" s="15" t="s">
        <v>0</v>
      </c>
      <c r="BA1" s="14" t="s">
        <v>1</v>
      </c>
      <c r="BB1" s="15" t="s">
        <v>0</v>
      </c>
      <c r="BC1" s="14" t="s">
        <v>1</v>
      </c>
      <c r="BD1" s="15" t="s">
        <v>0</v>
      </c>
      <c r="BE1" s="14" t="s">
        <v>1</v>
      </c>
      <c r="BF1" s="15" t="s">
        <v>0</v>
      </c>
      <c r="BG1" s="14" t="s">
        <v>1</v>
      </c>
      <c r="BH1" s="15" t="s">
        <v>0</v>
      </c>
      <c r="BI1" s="14" t="s">
        <v>1</v>
      </c>
      <c r="BJ1" s="15" t="s">
        <v>0</v>
      </c>
      <c r="BK1" s="14" t="s">
        <v>1</v>
      </c>
      <c r="BL1" s="15" t="s">
        <v>0</v>
      </c>
      <c r="BM1" s="14" t="s">
        <v>1</v>
      </c>
      <c r="BN1" s="15" t="s">
        <v>0</v>
      </c>
      <c r="BO1" s="14" t="s">
        <v>1</v>
      </c>
      <c r="BP1" s="15"/>
      <c r="BQ1" s="14" t="s">
        <v>0</v>
      </c>
      <c r="BR1" s="14" t="s">
        <v>1</v>
      </c>
    </row>
    <row r="2" spans="1:71">
      <c r="A2" s="14"/>
      <c r="B2" s="15"/>
      <c r="C2" s="15"/>
      <c r="D2" s="15"/>
      <c r="E2" s="15"/>
      <c r="F2" s="15"/>
      <c r="G2" s="15"/>
      <c r="H2" s="15"/>
      <c r="I2" s="14"/>
      <c r="J2" s="15"/>
      <c r="K2" s="14"/>
      <c r="L2" s="15"/>
      <c r="M2" s="14"/>
      <c r="N2" s="15"/>
      <c r="O2" s="14"/>
      <c r="P2" s="15"/>
      <c r="Q2" s="14"/>
      <c r="R2" s="15"/>
      <c r="S2" s="14"/>
      <c r="T2" s="15"/>
      <c r="U2" s="14"/>
      <c r="V2" s="15"/>
      <c r="W2" s="14"/>
      <c r="X2" s="15"/>
      <c r="Y2" s="14"/>
      <c r="Z2" s="15"/>
      <c r="AA2" s="14"/>
      <c r="AB2" s="15"/>
      <c r="AC2" s="14"/>
      <c r="AD2" s="15"/>
      <c r="AE2" s="14"/>
      <c r="AF2" s="15"/>
      <c r="AG2" s="14"/>
      <c r="AH2" s="15"/>
      <c r="AI2" s="14"/>
      <c r="AJ2" s="15"/>
      <c r="AK2" s="14"/>
      <c r="AL2" s="15"/>
      <c r="AM2" s="14"/>
      <c r="AN2" s="15"/>
      <c r="AO2" s="14"/>
      <c r="AP2" s="15"/>
      <c r="AQ2" s="14"/>
      <c r="AR2" s="15"/>
      <c r="AS2" s="14"/>
      <c r="AT2" s="15"/>
      <c r="AU2" s="14"/>
      <c r="AV2" s="15"/>
      <c r="AW2" s="14"/>
      <c r="AX2" s="15"/>
      <c r="AY2" s="14"/>
      <c r="AZ2" s="15"/>
      <c r="BA2" s="14"/>
      <c r="BB2" s="15"/>
      <c r="BC2" s="14"/>
      <c r="BD2" s="15"/>
      <c r="BE2" s="14"/>
      <c r="BF2" s="15"/>
      <c r="BG2" s="14"/>
      <c r="BH2" s="15"/>
      <c r="BI2" s="14"/>
      <c r="BJ2" s="15"/>
      <c r="BK2" s="14"/>
      <c r="BL2" s="15"/>
      <c r="BM2" s="14"/>
      <c r="BN2" s="15"/>
      <c r="BO2" s="14"/>
      <c r="BP2" s="15"/>
      <c r="BQ2" s="14"/>
      <c r="BR2" s="14"/>
    </row>
    <row r="3" spans="1:71">
      <c r="A3" s="12" t="s">
        <v>2</v>
      </c>
      <c r="B3" s="13" t="s">
        <v>3</v>
      </c>
      <c r="C3" s="13" t="s">
        <v>4</v>
      </c>
      <c r="D3" s="13" t="s">
        <v>5</v>
      </c>
      <c r="E3" s="13" t="s">
        <v>6</v>
      </c>
      <c r="F3" s="13"/>
      <c r="G3" s="13" t="s">
        <v>7</v>
      </c>
      <c r="H3" s="13" t="s">
        <v>8</v>
      </c>
      <c r="I3" s="12"/>
      <c r="J3" s="13" t="s">
        <v>9</v>
      </c>
      <c r="K3" s="12"/>
      <c r="L3" s="13" t="s">
        <v>10</v>
      </c>
      <c r="M3" s="12"/>
      <c r="N3" s="13" t="s">
        <v>11</v>
      </c>
      <c r="O3" s="12"/>
      <c r="P3" s="13" t="s">
        <v>12</v>
      </c>
      <c r="Q3" s="12"/>
      <c r="R3" s="13" t="s">
        <v>13</v>
      </c>
      <c r="S3" s="12"/>
      <c r="T3" s="13" t="s">
        <v>14</v>
      </c>
      <c r="U3" s="12"/>
      <c r="V3" s="13" t="s">
        <v>15</v>
      </c>
      <c r="W3" s="12"/>
      <c r="X3" s="13" t="s">
        <v>16</v>
      </c>
      <c r="Y3" s="12"/>
      <c r="Z3" s="13" t="s">
        <v>17</v>
      </c>
      <c r="AA3" s="12"/>
      <c r="AB3" s="13" t="s">
        <v>18</v>
      </c>
      <c r="AC3" s="12"/>
      <c r="AD3" s="13" t="s">
        <v>19</v>
      </c>
      <c r="AE3" s="12"/>
      <c r="AF3" s="13" t="s">
        <v>20</v>
      </c>
      <c r="AG3" s="12"/>
      <c r="AH3" s="13" t="s">
        <v>21</v>
      </c>
      <c r="AI3" s="12"/>
      <c r="AJ3" s="13" t="s">
        <v>22</v>
      </c>
      <c r="AK3" s="12"/>
      <c r="AL3" s="13" t="s">
        <v>23</v>
      </c>
      <c r="AM3" s="12"/>
      <c r="AN3" s="13" t="s">
        <v>24</v>
      </c>
      <c r="AO3" s="12"/>
      <c r="AP3" s="13" t="s">
        <v>25</v>
      </c>
      <c r="AQ3" s="12"/>
      <c r="AR3" s="13" t="s">
        <v>26</v>
      </c>
      <c r="AS3" s="12"/>
      <c r="AT3" s="13" t="s">
        <v>27</v>
      </c>
      <c r="AU3" s="12"/>
      <c r="AV3" s="13" t="s">
        <v>28</v>
      </c>
      <c r="AW3" s="12"/>
      <c r="AX3" s="13" t="s">
        <v>29</v>
      </c>
      <c r="AY3" s="12"/>
      <c r="AZ3" s="13" t="s">
        <v>30</v>
      </c>
      <c r="BA3" s="12"/>
      <c r="BB3" s="13" t="s">
        <v>31</v>
      </c>
      <c r="BC3" s="12"/>
      <c r="BD3" s="13" t="s">
        <v>32</v>
      </c>
      <c r="BE3" s="12"/>
      <c r="BF3" s="13" t="s">
        <v>33</v>
      </c>
      <c r="BG3" s="12"/>
      <c r="BH3" s="13" t="s">
        <v>34</v>
      </c>
      <c r="BI3" s="12"/>
      <c r="BJ3" s="13" t="s">
        <v>35</v>
      </c>
      <c r="BK3" s="12"/>
      <c r="BL3" s="13" t="s">
        <v>36</v>
      </c>
      <c r="BM3" s="12"/>
      <c r="BN3" s="13" t="s">
        <v>37</v>
      </c>
      <c r="BO3" s="12"/>
      <c r="BP3" s="13"/>
      <c r="BQ3" s="12" t="s">
        <v>38</v>
      </c>
      <c r="BR3" s="12"/>
      <c r="BS3" s="12"/>
    </row>
    <row r="4" spans="1:71" s="17" customFormat="1" hidden="1">
      <c r="A4" t="s">
        <v>39</v>
      </c>
      <c r="B4" s="2" t="s">
        <v>40</v>
      </c>
      <c r="C4" s="2" t="s">
        <v>41</v>
      </c>
      <c r="D4" s="2" t="s">
        <v>42</v>
      </c>
      <c r="E4" s="2"/>
      <c r="F4" s="2" t="s">
        <v>43</v>
      </c>
      <c r="G4" s="2" t="s">
        <v>44</v>
      </c>
      <c r="H4" s="11">
        <v>377</v>
      </c>
      <c r="I4" s="10">
        <v>3146</v>
      </c>
      <c r="J4" s="11">
        <v>1208</v>
      </c>
      <c r="K4" s="10">
        <v>22672</v>
      </c>
      <c r="L4" s="11">
        <v>90</v>
      </c>
      <c r="M4" s="10">
        <v>1160</v>
      </c>
      <c r="N4" s="11">
        <v>15</v>
      </c>
      <c r="O4" s="10">
        <v>253</v>
      </c>
      <c r="P4" s="11">
        <v>98</v>
      </c>
      <c r="Q4" s="10">
        <v>1655</v>
      </c>
      <c r="R4" s="11">
        <v>0</v>
      </c>
      <c r="S4" s="10">
        <v>0</v>
      </c>
      <c r="T4" s="11">
        <v>28</v>
      </c>
      <c r="U4" s="10">
        <v>225</v>
      </c>
      <c r="V4" s="11">
        <v>5</v>
      </c>
      <c r="W4" s="10">
        <v>39</v>
      </c>
      <c r="X4" s="11">
        <v>22</v>
      </c>
      <c r="Y4" s="10">
        <v>248</v>
      </c>
      <c r="Z4" s="11">
        <v>7</v>
      </c>
      <c r="AA4" s="10">
        <v>166</v>
      </c>
      <c r="AB4" s="11">
        <v>46</v>
      </c>
      <c r="AC4" s="10">
        <v>534</v>
      </c>
      <c r="AD4" s="11">
        <v>1</v>
      </c>
      <c r="AE4" s="10">
        <v>11</v>
      </c>
      <c r="AF4" s="11">
        <v>4</v>
      </c>
      <c r="AG4" s="10">
        <v>93</v>
      </c>
      <c r="AH4" s="11">
        <v>8</v>
      </c>
      <c r="AI4" s="10">
        <v>50</v>
      </c>
      <c r="AJ4" s="11">
        <v>3</v>
      </c>
      <c r="AK4" s="10">
        <v>151</v>
      </c>
      <c r="AL4" s="11">
        <v>0</v>
      </c>
      <c r="AM4" s="10">
        <v>0</v>
      </c>
      <c r="AN4" s="11">
        <v>5</v>
      </c>
      <c r="AO4" s="10">
        <v>13</v>
      </c>
      <c r="AP4" s="11">
        <v>0</v>
      </c>
      <c r="AQ4" s="10">
        <v>0</v>
      </c>
      <c r="AR4" s="11">
        <v>36</v>
      </c>
      <c r="AS4" s="10">
        <v>1295</v>
      </c>
      <c r="AT4" s="11">
        <v>0</v>
      </c>
      <c r="AU4" s="10">
        <v>0</v>
      </c>
      <c r="AV4" s="11">
        <v>0</v>
      </c>
      <c r="AW4" s="10">
        <v>0</v>
      </c>
      <c r="AX4" s="11">
        <v>0</v>
      </c>
      <c r="AY4" s="10">
        <v>0</v>
      </c>
      <c r="AZ4" s="11">
        <v>0</v>
      </c>
      <c r="BA4" s="10">
        <v>0</v>
      </c>
      <c r="BB4" s="11">
        <v>0</v>
      </c>
      <c r="BC4" s="10">
        <v>0</v>
      </c>
      <c r="BD4" s="11">
        <v>0</v>
      </c>
      <c r="BE4" s="10">
        <v>0</v>
      </c>
      <c r="BF4" s="11">
        <v>63</v>
      </c>
      <c r="BG4" s="10">
        <v>928</v>
      </c>
      <c r="BH4" s="11">
        <v>31</v>
      </c>
      <c r="BI4" s="10">
        <v>363</v>
      </c>
      <c r="BJ4" s="11">
        <v>5</v>
      </c>
      <c r="BK4" s="10">
        <v>78</v>
      </c>
      <c r="BL4" s="11">
        <v>72</v>
      </c>
      <c r="BM4" s="10">
        <v>3387</v>
      </c>
      <c r="BN4" s="11">
        <v>17</v>
      </c>
      <c r="BO4" s="10">
        <v>292</v>
      </c>
      <c r="BP4" s="11"/>
      <c r="BQ4" s="10">
        <f t="shared" ref="BQ4:BQ67" si="0">SUM(H4,AF4,P4,V4,J4,L4,X4,T4,BF4,BL4,BN4,BB4,AD4,AP4,N4,Z4,BH4,BJ4,AX4,AN4,BD4,AB4,AZ4,AL4,AH4,R4,AJ4,AV4,AR4,AT4)</f>
        <v>2141</v>
      </c>
      <c r="BR4" s="10">
        <f t="shared" ref="BR4:BR67" si="1">SUM(I4,AG4,Q4,W4,K4,M4,Y4,U4,BG4,BM4,BO4,BC4,AE4,AQ4,O4,AA4,BI4,BK4,AY4,AO4,BE4,AC4,BA4,AM4,AI4,S4,AK4,AW4,AS4,AU4)</f>
        <v>36759</v>
      </c>
      <c r="BS4" s="20"/>
    </row>
    <row r="5" spans="1:71" s="21" customFormat="1" hidden="1">
      <c r="A5" t="s">
        <v>45</v>
      </c>
      <c r="B5" s="2" t="s">
        <v>46</v>
      </c>
      <c r="C5" s="2" t="s">
        <v>47</v>
      </c>
      <c r="D5" s="2" t="s">
        <v>42</v>
      </c>
      <c r="E5" s="2"/>
      <c r="F5" s="2" t="s">
        <v>48</v>
      </c>
      <c r="G5" s="2"/>
      <c r="H5" s="11">
        <v>678</v>
      </c>
      <c r="I5" s="10">
        <v>5437</v>
      </c>
      <c r="J5" s="11">
        <v>1644</v>
      </c>
      <c r="K5" s="10">
        <v>21151</v>
      </c>
      <c r="L5" s="11">
        <v>254</v>
      </c>
      <c r="M5" s="10">
        <v>1997</v>
      </c>
      <c r="N5" s="11">
        <v>0</v>
      </c>
      <c r="O5" s="10">
        <v>0</v>
      </c>
      <c r="P5" s="11">
        <v>100</v>
      </c>
      <c r="Q5" s="10">
        <v>1807</v>
      </c>
      <c r="R5" s="11">
        <v>0</v>
      </c>
      <c r="S5" s="10">
        <v>0</v>
      </c>
      <c r="T5" s="11">
        <v>20</v>
      </c>
      <c r="U5" s="10">
        <v>186</v>
      </c>
      <c r="V5" s="11">
        <v>2</v>
      </c>
      <c r="W5" s="10">
        <v>50</v>
      </c>
      <c r="X5" s="11">
        <v>244</v>
      </c>
      <c r="Y5" s="10">
        <v>3075</v>
      </c>
      <c r="Z5" s="11">
        <v>0</v>
      </c>
      <c r="AA5" s="10">
        <v>0</v>
      </c>
      <c r="AB5" s="11">
        <v>18</v>
      </c>
      <c r="AC5" s="10">
        <v>224</v>
      </c>
      <c r="AD5" s="11">
        <v>2</v>
      </c>
      <c r="AE5" s="10">
        <v>10</v>
      </c>
      <c r="AF5" s="11">
        <v>0</v>
      </c>
      <c r="AG5" s="10">
        <v>0</v>
      </c>
      <c r="AH5" s="11">
        <v>0</v>
      </c>
      <c r="AI5" s="10">
        <v>0</v>
      </c>
      <c r="AJ5" s="11">
        <v>1</v>
      </c>
      <c r="AK5" s="10">
        <v>2</v>
      </c>
      <c r="AL5" s="11">
        <v>0</v>
      </c>
      <c r="AM5" s="10">
        <v>0</v>
      </c>
      <c r="AN5" s="11">
        <v>0</v>
      </c>
      <c r="AO5" s="10">
        <v>0</v>
      </c>
      <c r="AP5" s="11">
        <v>0</v>
      </c>
      <c r="AQ5" s="10">
        <v>0</v>
      </c>
      <c r="AR5" s="11">
        <v>9</v>
      </c>
      <c r="AS5" s="10">
        <v>99</v>
      </c>
      <c r="AT5" s="11">
        <v>0</v>
      </c>
      <c r="AU5" s="10">
        <v>0</v>
      </c>
      <c r="AV5" s="11">
        <v>0</v>
      </c>
      <c r="AW5" s="10">
        <v>0</v>
      </c>
      <c r="AX5" s="11">
        <v>0</v>
      </c>
      <c r="AY5" s="10">
        <v>0</v>
      </c>
      <c r="AZ5" s="11">
        <v>0</v>
      </c>
      <c r="BA5" s="10">
        <v>0</v>
      </c>
      <c r="BB5" s="11">
        <v>0</v>
      </c>
      <c r="BC5" s="10">
        <v>0</v>
      </c>
      <c r="BD5" s="11">
        <v>0</v>
      </c>
      <c r="BE5" s="10">
        <v>0</v>
      </c>
      <c r="BF5" s="11">
        <v>39</v>
      </c>
      <c r="BG5" s="10">
        <v>291</v>
      </c>
      <c r="BH5" s="11">
        <v>67</v>
      </c>
      <c r="BI5" s="10">
        <v>947</v>
      </c>
      <c r="BJ5" s="11">
        <v>42</v>
      </c>
      <c r="BK5" s="10">
        <v>365</v>
      </c>
      <c r="BL5" s="11">
        <v>26</v>
      </c>
      <c r="BM5" s="10">
        <v>495</v>
      </c>
      <c r="BN5" s="11">
        <v>3</v>
      </c>
      <c r="BO5" s="10">
        <v>73</v>
      </c>
      <c r="BP5" s="11"/>
      <c r="BQ5" s="10">
        <f t="shared" si="0"/>
        <v>3149</v>
      </c>
      <c r="BR5" s="10">
        <f t="shared" si="1"/>
        <v>36209</v>
      </c>
    </row>
    <row r="6" spans="1:71" s="4" customFormat="1" hidden="1">
      <c r="A6" t="s">
        <v>49</v>
      </c>
      <c r="B6" s="2" t="s">
        <v>40</v>
      </c>
      <c r="C6" s="2" t="s">
        <v>50</v>
      </c>
      <c r="D6" s="2" t="s">
        <v>42</v>
      </c>
      <c r="E6" s="2"/>
      <c r="F6" s="2" t="s">
        <v>51</v>
      </c>
      <c r="G6" s="2"/>
      <c r="H6" s="11">
        <v>1865</v>
      </c>
      <c r="I6" s="10">
        <v>19791</v>
      </c>
      <c r="J6" s="11">
        <v>3693</v>
      </c>
      <c r="K6" s="10">
        <v>76622</v>
      </c>
      <c r="L6" s="11">
        <v>443</v>
      </c>
      <c r="M6" s="10">
        <v>8612</v>
      </c>
      <c r="N6" s="11">
        <v>28</v>
      </c>
      <c r="O6" s="10">
        <v>360</v>
      </c>
      <c r="P6" s="11">
        <v>238</v>
      </c>
      <c r="Q6" s="10">
        <v>4481</v>
      </c>
      <c r="R6" s="11">
        <v>103</v>
      </c>
      <c r="S6" s="10">
        <v>1367</v>
      </c>
      <c r="T6" s="11">
        <v>207</v>
      </c>
      <c r="U6" s="10">
        <v>3705</v>
      </c>
      <c r="V6" s="11">
        <v>13</v>
      </c>
      <c r="W6" s="10">
        <v>218</v>
      </c>
      <c r="X6" s="11">
        <v>52</v>
      </c>
      <c r="Y6" s="10">
        <v>969</v>
      </c>
      <c r="Z6" s="11">
        <v>206</v>
      </c>
      <c r="AA6" s="10">
        <v>3440</v>
      </c>
      <c r="AB6" s="11">
        <v>142</v>
      </c>
      <c r="AC6" s="10">
        <v>2917</v>
      </c>
      <c r="AD6" s="11">
        <v>10</v>
      </c>
      <c r="AE6" s="10">
        <v>211</v>
      </c>
      <c r="AF6" s="11">
        <v>10</v>
      </c>
      <c r="AG6" s="10">
        <v>106</v>
      </c>
      <c r="AH6" s="11">
        <v>101</v>
      </c>
      <c r="AI6" s="10">
        <v>1540</v>
      </c>
      <c r="AJ6" s="11">
        <v>3</v>
      </c>
      <c r="AK6" s="10">
        <v>68</v>
      </c>
      <c r="AL6" s="11">
        <v>5</v>
      </c>
      <c r="AM6" s="10">
        <v>47</v>
      </c>
      <c r="AN6" s="11">
        <v>31</v>
      </c>
      <c r="AO6" s="10">
        <v>133</v>
      </c>
      <c r="AP6" s="11">
        <v>17</v>
      </c>
      <c r="AQ6" s="10">
        <v>237</v>
      </c>
      <c r="AR6" s="11">
        <v>8</v>
      </c>
      <c r="AS6" s="10">
        <v>268</v>
      </c>
      <c r="AT6" s="11">
        <v>1</v>
      </c>
      <c r="AU6" s="10">
        <v>18</v>
      </c>
      <c r="AV6" s="11">
        <v>0</v>
      </c>
      <c r="AW6" s="10">
        <v>0</v>
      </c>
      <c r="AX6" s="11">
        <v>0</v>
      </c>
      <c r="AY6" s="10">
        <v>0</v>
      </c>
      <c r="AZ6" s="11">
        <v>0</v>
      </c>
      <c r="BA6" s="10">
        <v>0</v>
      </c>
      <c r="BB6" s="11">
        <v>0</v>
      </c>
      <c r="BC6" s="10">
        <v>0</v>
      </c>
      <c r="BD6" s="11">
        <v>0</v>
      </c>
      <c r="BE6" s="10">
        <v>0</v>
      </c>
      <c r="BF6" s="11">
        <v>305</v>
      </c>
      <c r="BG6" s="10">
        <v>6337</v>
      </c>
      <c r="BH6" s="11">
        <v>166</v>
      </c>
      <c r="BI6" s="10">
        <v>2743</v>
      </c>
      <c r="BJ6" s="11">
        <v>43</v>
      </c>
      <c r="BK6" s="10">
        <v>468</v>
      </c>
      <c r="BL6" s="11">
        <v>262</v>
      </c>
      <c r="BM6" s="10">
        <v>11992</v>
      </c>
      <c r="BN6" s="11">
        <v>136</v>
      </c>
      <c r="BO6" s="10">
        <v>3101</v>
      </c>
      <c r="BP6" s="11"/>
      <c r="BQ6" s="10">
        <f t="shared" si="0"/>
        <v>8088</v>
      </c>
      <c r="BR6" s="10">
        <f t="shared" si="1"/>
        <v>149751</v>
      </c>
    </row>
    <row r="7" spans="1:71" s="21" customFormat="1" hidden="1">
      <c r="A7" t="s">
        <v>52</v>
      </c>
      <c r="B7" s="2" t="s">
        <v>46</v>
      </c>
      <c r="C7" s="2" t="s">
        <v>53</v>
      </c>
      <c r="D7" s="2" t="s">
        <v>42</v>
      </c>
      <c r="E7" s="2"/>
      <c r="F7" s="2" t="s">
        <v>51</v>
      </c>
      <c r="G7" s="2"/>
      <c r="H7" s="11">
        <v>1515</v>
      </c>
      <c r="I7" s="10">
        <v>9990</v>
      </c>
      <c r="J7" s="11">
        <v>7037</v>
      </c>
      <c r="K7" s="10">
        <v>87558</v>
      </c>
      <c r="L7" s="11">
        <v>664</v>
      </c>
      <c r="M7" s="10">
        <v>7262</v>
      </c>
      <c r="N7" s="11">
        <v>13</v>
      </c>
      <c r="O7" s="10">
        <v>116</v>
      </c>
      <c r="P7" s="11">
        <v>672</v>
      </c>
      <c r="Q7" s="10">
        <v>10122</v>
      </c>
      <c r="R7" s="11">
        <v>0</v>
      </c>
      <c r="S7" s="10">
        <v>0</v>
      </c>
      <c r="T7" s="11">
        <v>99</v>
      </c>
      <c r="U7" s="10">
        <v>1399</v>
      </c>
      <c r="V7" s="11">
        <v>161</v>
      </c>
      <c r="W7" s="10">
        <v>1935</v>
      </c>
      <c r="X7" s="11">
        <v>3</v>
      </c>
      <c r="Y7" s="10">
        <v>106</v>
      </c>
      <c r="Z7" s="11">
        <v>30</v>
      </c>
      <c r="AA7" s="10">
        <v>463</v>
      </c>
      <c r="AB7" s="11">
        <v>125</v>
      </c>
      <c r="AC7" s="10">
        <v>1475</v>
      </c>
      <c r="AD7" s="11">
        <v>6</v>
      </c>
      <c r="AE7" s="10">
        <v>260</v>
      </c>
      <c r="AF7" s="11">
        <v>264</v>
      </c>
      <c r="AG7" s="10">
        <v>2527</v>
      </c>
      <c r="AH7" s="11">
        <v>5</v>
      </c>
      <c r="AI7" s="10">
        <v>33</v>
      </c>
      <c r="AJ7" s="11">
        <v>0</v>
      </c>
      <c r="AK7" s="10">
        <v>0</v>
      </c>
      <c r="AL7" s="11">
        <v>0</v>
      </c>
      <c r="AM7" s="10">
        <v>0</v>
      </c>
      <c r="AN7" s="11">
        <v>89</v>
      </c>
      <c r="AO7" s="10">
        <v>327</v>
      </c>
      <c r="AP7" s="11">
        <v>14</v>
      </c>
      <c r="AQ7" s="10">
        <v>82</v>
      </c>
      <c r="AR7" s="11">
        <v>6</v>
      </c>
      <c r="AS7" s="10">
        <v>109</v>
      </c>
      <c r="AT7" s="11">
        <v>0</v>
      </c>
      <c r="AU7" s="10">
        <v>0</v>
      </c>
      <c r="AV7" s="11">
        <v>3</v>
      </c>
      <c r="AW7" s="10">
        <v>25</v>
      </c>
      <c r="AX7" s="11">
        <v>0</v>
      </c>
      <c r="AY7" s="10">
        <v>0</v>
      </c>
      <c r="AZ7" s="11">
        <v>2</v>
      </c>
      <c r="BA7" s="10">
        <v>10</v>
      </c>
      <c r="BB7" s="11">
        <v>0</v>
      </c>
      <c r="BC7" s="10">
        <v>0</v>
      </c>
      <c r="BD7" s="11">
        <v>0</v>
      </c>
      <c r="BE7" s="10">
        <v>0</v>
      </c>
      <c r="BF7" s="11">
        <v>911</v>
      </c>
      <c r="BG7" s="10">
        <v>13329</v>
      </c>
      <c r="BH7" s="11">
        <v>162</v>
      </c>
      <c r="BI7" s="10">
        <v>1525</v>
      </c>
      <c r="BJ7" s="11">
        <v>35</v>
      </c>
      <c r="BK7" s="10">
        <v>257</v>
      </c>
      <c r="BL7" s="11">
        <v>965</v>
      </c>
      <c r="BM7" s="10">
        <v>30085</v>
      </c>
      <c r="BN7" s="11">
        <v>369</v>
      </c>
      <c r="BO7" s="10">
        <v>5363</v>
      </c>
      <c r="BP7" s="11"/>
      <c r="BQ7" s="10">
        <f t="shared" si="0"/>
        <v>13150</v>
      </c>
      <c r="BR7" s="10">
        <f t="shared" si="1"/>
        <v>174358</v>
      </c>
    </row>
    <row r="8" spans="1:71" s="4" customFormat="1" hidden="1">
      <c r="A8" t="s">
        <v>54</v>
      </c>
      <c r="B8" s="2" t="s">
        <v>40</v>
      </c>
      <c r="C8" s="2" t="s">
        <v>55</v>
      </c>
      <c r="D8" s="2" t="s">
        <v>42</v>
      </c>
      <c r="E8" s="2"/>
      <c r="F8" s="2" t="s">
        <v>43</v>
      </c>
      <c r="G8" s="2"/>
      <c r="H8" s="11">
        <v>453</v>
      </c>
      <c r="I8" s="10">
        <v>4414</v>
      </c>
      <c r="J8" s="11">
        <v>2470</v>
      </c>
      <c r="K8" s="10">
        <v>41286</v>
      </c>
      <c r="L8" s="11">
        <v>102</v>
      </c>
      <c r="M8" s="10">
        <v>1498</v>
      </c>
      <c r="N8" s="11">
        <v>9</v>
      </c>
      <c r="O8" s="10">
        <v>90</v>
      </c>
      <c r="P8" s="11">
        <v>143</v>
      </c>
      <c r="Q8" s="10">
        <v>2872</v>
      </c>
      <c r="R8" s="11">
        <v>3</v>
      </c>
      <c r="S8" s="10">
        <v>11</v>
      </c>
      <c r="T8" s="11">
        <v>46</v>
      </c>
      <c r="U8" s="10">
        <v>503</v>
      </c>
      <c r="V8" s="11">
        <v>11</v>
      </c>
      <c r="W8" s="10">
        <v>137</v>
      </c>
      <c r="X8" s="11">
        <v>14</v>
      </c>
      <c r="Y8" s="10">
        <v>2054</v>
      </c>
      <c r="Z8" s="11">
        <v>47</v>
      </c>
      <c r="AA8" s="10">
        <v>501</v>
      </c>
      <c r="AB8" s="11">
        <v>6</v>
      </c>
      <c r="AC8" s="10">
        <v>87</v>
      </c>
      <c r="AD8" s="11">
        <v>1</v>
      </c>
      <c r="AE8" s="10">
        <v>20</v>
      </c>
      <c r="AF8" s="11">
        <v>4</v>
      </c>
      <c r="AG8" s="10">
        <v>60</v>
      </c>
      <c r="AH8" s="11">
        <v>1</v>
      </c>
      <c r="AI8" s="10">
        <v>4</v>
      </c>
      <c r="AJ8" s="11">
        <v>0</v>
      </c>
      <c r="AK8" s="10">
        <v>0</v>
      </c>
      <c r="AL8" s="11">
        <v>0</v>
      </c>
      <c r="AM8" s="10">
        <v>0</v>
      </c>
      <c r="AN8" s="11">
        <v>1</v>
      </c>
      <c r="AO8" s="10">
        <v>32</v>
      </c>
      <c r="AP8" s="11">
        <v>2</v>
      </c>
      <c r="AQ8" s="10">
        <v>24</v>
      </c>
      <c r="AR8" s="11">
        <v>3</v>
      </c>
      <c r="AS8" s="10">
        <v>70</v>
      </c>
      <c r="AT8" s="11">
        <v>0</v>
      </c>
      <c r="AU8" s="10">
        <v>0</v>
      </c>
      <c r="AV8" s="11">
        <v>1</v>
      </c>
      <c r="AW8" s="10">
        <v>3</v>
      </c>
      <c r="AX8" s="11">
        <v>0</v>
      </c>
      <c r="AY8" s="10">
        <v>0</v>
      </c>
      <c r="AZ8" s="11">
        <v>0</v>
      </c>
      <c r="BA8" s="10">
        <v>0</v>
      </c>
      <c r="BB8" s="11">
        <v>0</v>
      </c>
      <c r="BC8" s="10">
        <v>0</v>
      </c>
      <c r="BD8" s="11">
        <v>0</v>
      </c>
      <c r="BE8" s="10">
        <v>0</v>
      </c>
      <c r="BF8" s="11">
        <v>39</v>
      </c>
      <c r="BG8" s="10">
        <v>1345</v>
      </c>
      <c r="BH8" s="11">
        <v>41</v>
      </c>
      <c r="BI8" s="10">
        <v>844</v>
      </c>
      <c r="BJ8" s="11">
        <v>34</v>
      </c>
      <c r="BK8" s="10">
        <v>432</v>
      </c>
      <c r="BL8" s="11">
        <v>97</v>
      </c>
      <c r="BM8" s="10">
        <v>3890</v>
      </c>
      <c r="BN8" s="11">
        <v>23</v>
      </c>
      <c r="BO8" s="10">
        <v>571</v>
      </c>
      <c r="BP8" s="29"/>
      <c r="BQ8" s="30">
        <f t="shared" si="0"/>
        <v>3551</v>
      </c>
      <c r="BR8" s="30">
        <f t="shared" si="1"/>
        <v>60748</v>
      </c>
    </row>
    <row r="9" spans="1:71" hidden="1">
      <c r="A9" t="s">
        <v>56</v>
      </c>
      <c r="B9" s="2" t="s">
        <v>40</v>
      </c>
      <c r="C9" s="2" t="s">
        <v>57</v>
      </c>
      <c r="D9" s="2" t="s">
        <v>42</v>
      </c>
      <c r="E9" s="2"/>
      <c r="F9" s="2" t="s">
        <v>43</v>
      </c>
      <c r="G9" s="2"/>
      <c r="H9" s="11">
        <v>1141</v>
      </c>
      <c r="I9" s="10">
        <v>13438</v>
      </c>
      <c r="J9" s="11">
        <v>4932</v>
      </c>
      <c r="K9" s="10">
        <v>115023</v>
      </c>
      <c r="L9" s="11">
        <v>163</v>
      </c>
      <c r="M9" s="10">
        <v>4030</v>
      </c>
      <c r="N9" s="11">
        <v>56</v>
      </c>
      <c r="O9" s="10">
        <v>2274</v>
      </c>
      <c r="P9" s="11">
        <v>335</v>
      </c>
      <c r="Q9" s="10">
        <v>7762</v>
      </c>
      <c r="R9" s="11">
        <v>6</v>
      </c>
      <c r="S9" s="10">
        <v>71</v>
      </c>
      <c r="T9" s="11">
        <v>82</v>
      </c>
      <c r="U9" s="10">
        <v>1582</v>
      </c>
      <c r="V9" s="11">
        <v>18</v>
      </c>
      <c r="W9" s="10">
        <v>270</v>
      </c>
      <c r="X9" s="11">
        <v>140</v>
      </c>
      <c r="Y9" s="10">
        <v>2935</v>
      </c>
      <c r="Z9" s="11">
        <v>21</v>
      </c>
      <c r="AA9" s="10">
        <v>287</v>
      </c>
      <c r="AB9" s="11">
        <v>22</v>
      </c>
      <c r="AC9" s="10">
        <v>375</v>
      </c>
      <c r="AD9" s="11">
        <v>0</v>
      </c>
      <c r="AE9" s="10">
        <v>0</v>
      </c>
      <c r="AF9" s="11">
        <v>11</v>
      </c>
      <c r="AG9" s="10">
        <v>209</v>
      </c>
      <c r="AH9" s="11">
        <v>20</v>
      </c>
      <c r="AI9" s="10">
        <v>239</v>
      </c>
      <c r="AJ9" s="11">
        <v>2</v>
      </c>
      <c r="AK9" s="10">
        <v>77</v>
      </c>
      <c r="AL9" s="11">
        <v>0</v>
      </c>
      <c r="AM9" s="10">
        <v>0</v>
      </c>
      <c r="AN9" s="11">
        <v>0</v>
      </c>
      <c r="AO9" s="10">
        <v>0</v>
      </c>
      <c r="AP9" s="11">
        <v>1</v>
      </c>
      <c r="AQ9" s="10">
        <v>12</v>
      </c>
      <c r="AR9" s="11">
        <v>3</v>
      </c>
      <c r="AS9" s="10">
        <v>77</v>
      </c>
      <c r="AT9" s="11">
        <v>0</v>
      </c>
      <c r="AU9" s="10">
        <v>0</v>
      </c>
      <c r="AV9" s="11">
        <v>0</v>
      </c>
      <c r="AW9" s="10">
        <v>0</v>
      </c>
      <c r="AX9" s="11">
        <v>0</v>
      </c>
      <c r="AY9" s="10">
        <v>0</v>
      </c>
      <c r="AZ9" s="11">
        <v>0</v>
      </c>
      <c r="BA9" s="10">
        <v>0</v>
      </c>
      <c r="BB9" s="11">
        <v>0</v>
      </c>
      <c r="BC9" s="10">
        <v>0</v>
      </c>
      <c r="BD9" s="11">
        <v>0</v>
      </c>
      <c r="BE9" s="10">
        <v>0</v>
      </c>
      <c r="BF9" s="11">
        <v>30</v>
      </c>
      <c r="BG9" s="10">
        <v>427</v>
      </c>
      <c r="BH9" s="11">
        <v>123</v>
      </c>
      <c r="BI9" s="10">
        <v>2599</v>
      </c>
      <c r="BJ9" s="11">
        <v>41</v>
      </c>
      <c r="BK9" s="10">
        <v>525</v>
      </c>
      <c r="BL9" s="11">
        <v>3</v>
      </c>
      <c r="BM9" s="10">
        <v>64</v>
      </c>
      <c r="BN9" s="11">
        <v>0</v>
      </c>
      <c r="BO9" s="10">
        <v>0</v>
      </c>
      <c r="BP9" s="11"/>
      <c r="BQ9" s="10">
        <f t="shared" si="0"/>
        <v>7150</v>
      </c>
      <c r="BR9" s="10">
        <f t="shared" si="1"/>
        <v>152276</v>
      </c>
    </row>
    <row r="10" spans="1:71" hidden="1">
      <c r="A10" t="s">
        <v>58</v>
      </c>
      <c r="B10" s="2" t="s">
        <v>59</v>
      </c>
      <c r="C10" s="2" t="s">
        <v>60</v>
      </c>
      <c r="D10" s="2" t="s">
        <v>42</v>
      </c>
      <c r="E10" s="2"/>
      <c r="F10" s="2" t="s">
        <v>43</v>
      </c>
      <c r="G10" s="2"/>
      <c r="H10" s="11">
        <v>1050</v>
      </c>
      <c r="I10" s="10">
        <v>11815</v>
      </c>
      <c r="J10" s="11">
        <v>3931</v>
      </c>
      <c r="K10" s="10">
        <v>90888</v>
      </c>
      <c r="L10" s="11">
        <v>700</v>
      </c>
      <c r="M10" s="10">
        <v>19590</v>
      </c>
      <c r="N10" s="11">
        <v>12</v>
      </c>
      <c r="O10" s="10">
        <v>184</v>
      </c>
      <c r="P10" s="11">
        <v>334</v>
      </c>
      <c r="Q10" s="10">
        <v>8499</v>
      </c>
      <c r="R10" s="11">
        <v>139</v>
      </c>
      <c r="S10" s="10">
        <v>2441</v>
      </c>
      <c r="T10" s="11">
        <v>96</v>
      </c>
      <c r="U10" s="10">
        <v>1628</v>
      </c>
      <c r="V10" s="11">
        <v>0</v>
      </c>
      <c r="W10" s="10">
        <v>0</v>
      </c>
      <c r="X10" s="11">
        <v>0</v>
      </c>
      <c r="Y10" s="10">
        <v>0</v>
      </c>
      <c r="Z10" s="11">
        <v>0</v>
      </c>
      <c r="AA10" s="10">
        <v>0</v>
      </c>
      <c r="AB10" s="11">
        <v>18</v>
      </c>
      <c r="AC10" s="10">
        <v>317</v>
      </c>
      <c r="AD10" s="11">
        <v>10</v>
      </c>
      <c r="AE10" s="10">
        <v>398</v>
      </c>
      <c r="AF10" s="11">
        <v>140</v>
      </c>
      <c r="AG10" s="10">
        <v>3143</v>
      </c>
      <c r="AH10" s="11">
        <v>65</v>
      </c>
      <c r="AI10" s="10">
        <v>927</v>
      </c>
      <c r="AJ10" s="11">
        <v>0</v>
      </c>
      <c r="AK10" s="10">
        <v>0</v>
      </c>
      <c r="AL10" s="11">
        <v>0</v>
      </c>
      <c r="AM10" s="10">
        <v>0</v>
      </c>
      <c r="AN10" s="11">
        <v>14</v>
      </c>
      <c r="AO10" s="10">
        <v>85</v>
      </c>
      <c r="AP10" s="11">
        <v>3</v>
      </c>
      <c r="AQ10" s="10">
        <v>18</v>
      </c>
      <c r="AR10" s="11">
        <v>1</v>
      </c>
      <c r="AS10" s="10">
        <v>91</v>
      </c>
      <c r="AT10" s="11">
        <v>0</v>
      </c>
      <c r="AU10" s="10">
        <v>0</v>
      </c>
      <c r="AV10" s="11">
        <v>0</v>
      </c>
      <c r="AW10" s="10">
        <v>0</v>
      </c>
      <c r="AX10" s="11">
        <v>1</v>
      </c>
      <c r="AY10" s="10">
        <v>10</v>
      </c>
      <c r="AZ10" s="11">
        <v>2</v>
      </c>
      <c r="BA10" s="10">
        <v>43</v>
      </c>
      <c r="BB10" s="11">
        <v>3</v>
      </c>
      <c r="BC10" s="10">
        <v>57</v>
      </c>
      <c r="BD10" s="11">
        <v>2</v>
      </c>
      <c r="BE10" s="10">
        <v>36</v>
      </c>
      <c r="BF10" s="11">
        <v>0</v>
      </c>
      <c r="BG10" s="10">
        <v>0</v>
      </c>
      <c r="BH10" s="11">
        <v>39</v>
      </c>
      <c r="BI10" s="10">
        <v>655</v>
      </c>
      <c r="BJ10" s="11">
        <v>11</v>
      </c>
      <c r="BK10" s="10">
        <v>264</v>
      </c>
      <c r="BL10" s="11">
        <v>158</v>
      </c>
      <c r="BM10" s="10">
        <v>6277</v>
      </c>
      <c r="BN10" s="11">
        <v>77</v>
      </c>
      <c r="BO10" s="10">
        <v>1109</v>
      </c>
      <c r="BP10" s="11"/>
      <c r="BQ10" s="10">
        <f t="shared" si="0"/>
        <v>6806</v>
      </c>
      <c r="BR10" s="10">
        <f t="shared" si="1"/>
        <v>148475</v>
      </c>
    </row>
    <row r="11" spans="1:71" s="4" customFormat="1" hidden="1">
      <c r="A11" t="s">
        <v>61</v>
      </c>
      <c r="B11" s="2" t="s">
        <v>40</v>
      </c>
      <c r="C11" s="2" t="s">
        <v>62</v>
      </c>
      <c r="D11" s="2" t="s">
        <v>42</v>
      </c>
      <c r="E11" s="2"/>
      <c r="F11" s="2" t="s">
        <v>63</v>
      </c>
      <c r="G11" s="2"/>
      <c r="H11" s="11">
        <v>73</v>
      </c>
      <c r="I11" s="10">
        <v>759</v>
      </c>
      <c r="J11" s="11">
        <v>220</v>
      </c>
      <c r="K11" s="10">
        <v>4728</v>
      </c>
      <c r="L11" s="11">
        <v>54</v>
      </c>
      <c r="M11" s="10">
        <v>705</v>
      </c>
      <c r="N11" s="11">
        <v>2</v>
      </c>
      <c r="O11" s="10">
        <v>29</v>
      </c>
      <c r="P11" s="11">
        <v>6</v>
      </c>
      <c r="Q11" s="10">
        <v>91</v>
      </c>
      <c r="R11" s="11">
        <v>0</v>
      </c>
      <c r="S11" s="10">
        <v>0</v>
      </c>
      <c r="T11" s="11">
        <v>12</v>
      </c>
      <c r="U11" s="10">
        <v>98</v>
      </c>
      <c r="V11" s="11">
        <v>0</v>
      </c>
      <c r="W11" s="10">
        <v>0</v>
      </c>
      <c r="X11" s="11">
        <v>23</v>
      </c>
      <c r="Y11" s="10">
        <v>1235</v>
      </c>
      <c r="Z11" s="11">
        <v>0</v>
      </c>
      <c r="AA11" s="10">
        <v>0</v>
      </c>
      <c r="AB11" s="11">
        <v>0</v>
      </c>
      <c r="AC11" s="10">
        <v>0</v>
      </c>
      <c r="AD11" s="11">
        <v>0</v>
      </c>
      <c r="AE11" s="10">
        <v>0</v>
      </c>
      <c r="AF11" s="11">
        <v>0</v>
      </c>
      <c r="AG11" s="10">
        <v>0</v>
      </c>
      <c r="AH11" s="11">
        <v>0</v>
      </c>
      <c r="AI11" s="10">
        <v>0</v>
      </c>
      <c r="AJ11" s="11">
        <v>0</v>
      </c>
      <c r="AK11" s="10">
        <v>0</v>
      </c>
      <c r="AL11" s="11">
        <v>0</v>
      </c>
      <c r="AM11" s="10">
        <v>0</v>
      </c>
      <c r="AN11" s="11">
        <v>2</v>
      </c>
      <c r="AO11" s="10">
        <v>3</v>
      </c>
      <c r="AP11" s="11">
        <v>6</v>
      </c>
      <c r="AQ11" s="10">
        <v>125</v>
      </c>
      <c r="AR11" s="11">
        <v>0</v>
      </c>
      <c r="AS11" s="10">
        <v>0</v>
      </c>
      <c r="AT11" s="11">
        <v>0</v>
      </c>
      <c r="AU11" s="10">
        <v>0</v>
      </c>
      <c r="AV11" s="11">
        <v>0</v>
      </c>
      <c r="AW11" s="10">
        <v>0</v>
      </c>
      <c r="AX11" s="11">
        <v>2</v>
      </c>
      <c r="AY11" s="10">
        <v>36</v>
      </c>
      <c r="AZ11" s="11">
        <v>0</v>
      </c>
      <c r="BA11" s="10">
        <v>0</v>
      </c>
      <c r="BB11" s="11">
        <v>1</v>
      </c>
      <c r="BC11" s="10">
        <v>6</v>
      </c>
      <c r="BD11" s="11">
        <v>0</v>
      </c>
      <c r="BE11" s="10">
        <v>0</v>
      </c>
      <c r="BF11" s="11">
        <v>46</v>
      </c>
      <c r="BG11" s="10">
        <v>1114</v>
      </c>
      <c r="BH11" s="11">
        <v>14</v>
      </c>
      <c r="BI11" s="10">
        <v>343</v>
      </c>
      <c r="BJ11" s="11">
        <v>5</v>
      </c>
      <c r="BK11" s="10">
        <v>78</v>
      </c>
      <c r="BL11" s="11">
        <v>49</v>
      </c>
      <c r="BM11" s="10">
        <v>1265</v>
      </c>
      <c r="BN11" s="11">
        <v>47</v>
      </c>
      <c r="BO11" s="10">
        <v>551</v>
      </c>
      <c r="BP11" s="11"/>
      <c r="BQ11" s="10">
        <f t="shared" si="0"/>
        <v>562</v>
      </c>
      <c r="BR11" s="10">
        <f t="shared" si="1"/>
        <v>11166</v>
      </c>
    </row>
    <row r="12" spans="1:71" hidden="1">
      <c r="A12" t="s">
        <v>64</v>
      </c>
      <c r="B12" s="2" t="s">
        <v>40</v>
      </c>
      <c r="C12" s="2" t="s">
        <v>65</v>
      </c>
      <c r="D12" s="2" t="s">
        <v>66</v>
      </c>
      <c r="E12" s="2">
        <v>65</v>
      </c>
      <c r="F12" s="2"/>
      <c r="G12" s="2" t="s">
        <v>67</v>
      </c>
      <c r="H12" s="11">
        <v>0</v>
      </c>
      <c r="I12" s="10">
        <v>0</v>
      </c>
      <c r="J12" s="11">
        <v>7</v>
      </c>
      <c r="K12" s="10">
        <v>105</v>
      </c>
      <c r="L12" s="11">
        <v>24</v>
      </c>
      <c r="M12" s="10">
        <v>378</v>
      </c>
      <c r="N12" s="11">
        <v>2</v>
      </c>
      <c r="O12" s="10">
        <v>28</v>
      </c>
      <c r="P12" s="11">
        <v>1</v>
      </c>
      <c r="Q12" s="10">
        <v>14</v>
      </c>
      <c r="R12" s="11">
        <v>0</v>
      </c>
      <c r="S12" s="10">
        <v>0</v>
      </c>
      <c r="T12" s="11">
        <v>0</v>
      </c>
      <c r="U12" s="10">
        <v>0</v>
      </c>
      <c r="V12" s="11">
        <v>0</v>
      </c>
      <c r="W12" s="10">
        <v>0</v>
      </c>
      <c r="X12" s="11">
        <v>0</v>
      </c>
      <c r="Y12" s="10">
        <v>0</v>
      </c>
      <c r="Z12" s="11">
        <v>0</v>
      </c>
      <c r="AA12" s="10">
        <v>0</v>
      </c>
      <c r="AB12" s="11">
        <v>0</v>
      </c>
      <c r="AC12" s="10">
        <v>0</v>
      </c>
      <c r="AD12" s="11">
        <v>0</v>
      </c>
      <c r="AE12" s="10">
        <v>0</v>
      </c>
      <c r="AF12" s="11">
        <v>8</v>
      </c>
      <c r="AG12" s="10">
        <v>33</v>
      </c>
      <c r="AH12" s="11">
        <v>0</v>
      </c>
      <c r="AI12" s="10">
        <v>0</v>
      </c>
      <c r="AJ12" s="11">
        <v>0</v>
      </c>
      <c r="AK12" s="10">
        <v>0</v>
      </c>
      <c r="AL12" s="11">
        <v>0</v>
      </c>
      <c r="AM12" s="10">
        <v>0</v>
      </c>
      <c r="AN12" s="11">
        <v>8</v>
      </c>
      <c r="AO12" s="10">
        <v>91</v>
      </c>
      <c r="AP12" s="11">
        <v>2</v>
      </c>
      <c r="AQ12" s="10">
        <v>24</v>
      </c>
      <c r="AR12" s="11">
        <v>0</v>
      </c>
      <c r="AS12" s="10">
        <v>0</v>
      </c>
      <c r="AT12" s="11">
        <v>0</v>
      </c>
      <c r="AU12" s="10">
        <v>0</v>
      </c>
      <c r="AV12" s="11">
        <v>0</v>
      </c>
      <c r="AW12" s="10">
        <v>0</v>
      </c>
      <c r="AX12" s="11">
        <v>0</v>
      </c>
      <c r="AY12" s="10">
        <v>0</v>
      </c>
      <c r="AZ12" s="11">
        <v>0</v>
      </c>
      <c r="BA12" s="10">
        <v>0</v>
      </c>
      <c r="BB12" s="11">
        <v>0</v>
      </c>
      <c r="BC12" s="10">
        <v>0</v>
      </c>
      <c r="BD12" s="11">
        <v>0</v>
      </c>
      <c r="BE12" s="10">
        <v>0</v>
      </c>
      <c r="BF12" s="11">
        <v>3</v>
      </c>
      <c r="BG12" s="10">
        <v>31</v>
      </c>
      <c r="BH12" s="11">
        <v>0</v>
      </c>
      <c r="BI12" s="10">
        <v>0</v>
      </c>
      <c r="BJ12" s="11">
        <v>0</v>
      </c>
      <c r="BK12" s="10">
        <v>0</v>
      </c>
      <c r="BL12" s="11">
        <v>54</v>
      </c>
      <c r="BM12" s="10">
        <v>3078</v>
      </c>
      <c r="BN12" s="11">
        <v>24</v>
      </c>
      <c r="BO12" s="10">
        <v>206</v>
      </c>
      <c r="BP12" s="11"/>
      <c r="BQ12" s="10">
        <f t="shared" si="0"/>
        <v>133</v>
      </c>
      <c r="BR12" s="10">
        <f t="shared" si="1"/>
        <v>3988</v>
      </c>
    </row>
    <row r="13" spans="1:71" hidden="1">
      <c r="A13" t="s">
        <v>68</v>
      </c>
      <c r="B13" s="2" t="s">
        <v>40</v>
      </c>
      <c r="C13" s="2" t="s">
        <v>69</v>
      </c>
      <c r="D13" s="2" t="s">
        <v>42</v>
      </c>
      <c r="E13" s="2"/>
      <c r="F13" s="2" t="s">
        <v>48</v>
      </c>
      <c r="G13" s="2"/>
      <c r="H13" s="11">
        <v>48</v>
      </c>
      <c r="I13" s="10">
        <v>639</v>
      </c>
      <c r="J13" s="11">
        <v>710</v>
      </c>
      <c r="K13" s="10">
        <v>18454</v>
      </c>
      <c r="L13" s="11">
        <v>413</v>
      </c>
      <c r="M13" s="10">
        <v>11735</v>
      </c>
      <c r="N13" s="11">
        <v>26</v>
      </c>
      <c r="O13" s="10">
        <v>1083</v>
      </c>
      <c r="P13" s="11">
        <v>9</v>
      </c>
      <c r="Q13" s="10">
        <v>195</v>
      </c>
      <c r="R13" s="11">
        <v>0</v>
      </c>
      <c r="S13" s="10">
        <v>0</v>
      </c>
      <c r="T13" s="11">
        <v>129</v>
      </c>
      <c r="U13" s="10">
        <v>3532</v>
      </c>
      <c r="V13" s="11">
        <v>0</v>
      </c>
      <c r="W13" s="10">
        <v>0</v>
      </c>
      <c r="X13" s="11">
        <v>0</v>
      </c>
      <c r="Y13" s="10">
        <v>0</v>
      </c>
      <c r="Z13" s="11">
        <v>9</v>
      </c>
      <c r="AA13" s="10">
        <v>80</v>
      </c>
      <c r="AB13" s="11">
        <v>0</v>
      </c>
      <c r="AC13" s="10">
        <v>0</v>
      </c>
      <c r="AD13" s="11">
        <v>2</v>
      </c>
      <c r="AE13" s="10">
        <v>22</v>
      </c>
      <c r="AF13" s="11">
        <v>16</v>
      </c>
      <c r="AG13" s="10">
        <v>409</v>
      </c>
      <c r="AH13" s="11">
        <v>0</v>
      </c>
      <c r="AI13" s="10">
        <v>0</v>
      </c>
      <c r="AJ13" s="11">
        <v>0</v>
      </c>
      <c r="AK13" s="10">
        <v>0</v>
      </c>
      <c r="AL13" s="11">
        <v>0</v>
      </c>
      <c r="AM13" s="10">
        <v>0</v>
      </c>
      <c r="AN13" s="11">
        <v>31</v>
      </c>
      <c r="AO13" s="10">
        <v>292</v>
      </c>
      <c r="AP13" s="11">
        <v>3</v>
      </c>
      <c r="AQ13" s="10">
        <v>8</v>
      </c>
      <c r="AR13" s="11">
        <v>0</v>
      </c>
      <c r="AS13" s="10">
        <v>0</v>
      </c>
      <c r="AT13" s="11">
        <v>0</v>
      </c>
      <c r="AU13" s="10">
        <v>0</v>
      </c>
      <c r="AV13" s="11">
        <v>0</v>
      </c>
      <c r="AW13" s="10">
        <v>0</v>
      </c>
      <c r="AX13" s="11">
        <v>2</v>
      </c>
      <c r="AY13" s="10">
        <v>75</v>
      </c>
      <c r="AZ13" s="11">
        <v>0</v>
      </c>
      <c r="BA13" s="10">
        <v>0</v>
      </c>
      <c r="BB13" s="11">
        <v>0</v>
      </c>
      <c r="BC13" s="10">
        <v>0</v>
      </c>
      <c r="BD13" s="11">
        <v>0</v>
      </c>
      <c r="BE13" s="10">
        <v>0</v>
      </c>
      <c r="BF13" s="11">
        <v>982</v>
      </c>
      <c r="BG13" s="10">
        <v>39357</v>
      </c>
      <c r="BH13" s="11">
        <v>15</v>
      </c>
      <c r="BI13" s="10">
        <v>179</v>
      </c>
      <c r="BJ13" s="11">
        <v>7</v>
      </c>
      <c r="BK13" s="10">
        <v>98</v>
      </c>
      <c r="BL13" s="11">
        <v>343</v>
      </c>
      <c r="BM13" s="10">
        <v>17026</v>
      </c>
      <c r="BN13" s="11">
        <v>69</v>
      </c>
      <c r="BO13" s="10">
        <v>1759</v>
      </c>
      <c r="BP13" s="11"/>
      <c r="BQ13" s="10">
        <f t="shared" si="0"/>
        <v>2814</v>
      </c>
      <c r="BR13" s="10">
        <f t="shared" si="1"/>
        <v>94943</v>
      </c>
    </row>
    <row r="14" spans="1:71" hidden="1">
      <c r="A14" t="s">
        <v>70</v>
      </c>
      <c r="B14" s="2" t="s">
        <v>40</v>
      </c>
      <c r="C14" s="2" t="s">
        <v>71</v>
      </c>
      <c r="D14" s="2" t="s">
        <v>42</v>
      </c>
      <c r="E14" s="2"/>
      <c r="F14" s="2" t="s">
        <v>72</v>
      </c>
      <c r="G14" s="2"/>
      <c r="H14" s="11">
        <v>2</v>
      </c>
      <c r="I14" s="10">
        <v>21</v>
      </c>
      <c r="J14" s="11">
        <v>14</v>
      </c>
      <c r="K14" s="10">
        <v>235</v>
      </c>
      <c r="L14" s="11">
        <v>19</v>
      </c>
      <c r="M14" s="10">
        <v>523</v>
      </c>
      <c r="N14" s="11">
        <v>0</v>
      </c>
      <c r="O14" s="10">
        <v>0</v>
      </c>
      <c r="P14" s="11">
        <v>1</v>
      </c>
      <c r="Q14" s="10">
        <v>34</v>
      </c>
      <c r="R14" s="11">
        <v>0</v>
      </c>
      <c r="S14" s="10">
        <v>0</v>
      </c>
      <c r="T14" s="11">
        <v>1</v>
      </c>
      <c r="U14" s="10">
        <v>8</v>
      </c>
      <c r="V14" s="11">
        <v>0</v>
      </c>
      <c r="W14" s="10">
        <v>0</v>
      </c>
      <c r="X14" s="11">
        <v>2</v>
      </c>
      <c r="Y14" s="10">
        <v>62</v>
      </c>
      <c r="Z14" s="11">
        <v>0</v>
      </c>
      <c r="AA14" s="10">
        <v>0</v>
      </c>
      <c r="AB14" s="11">
        <v>0</v>
      </c>
      <c r="AC14" s="10">
        <v>0</v>
      </c>
      <c r="AD14" s="11">
        <v>0</v>
      </c>
      <c r="AE14" s="10">
        <v>0</v>
      </c>
      <c r="AF14" s="11">
        <v>0</v>
      </c>
      <c r="AG14" s="10">
        <v>0</v>
      </c>
      <c r="AH14" s="11">
        <v>0</v>
      </c>
      <c r="AI14" s="10">
        <v>0</v>
      </c>
      <c r="AJ14" s="11">
        <v>0</v>
      </c>
      <c r="AK14" s="10">
        <v>0</v>
      </c>
      <c r="AL14" s="11">
        <v>0</v>
      </c>
      <c r="AM14" s="10">
        <v>0</v>
      </c>
      <c r="AN14" s="11">
        <v>0</v>
      </c>
      <c r="AO14" s="10">
        <v>0</v>
      </c>
      <c r="AP14" s="11">
        <v>2</v>
      </c>
      <c r="AQ14" s="10">
        <v>39</v>
      </c>
      <c r="AR14" s="11">
        <v>0</v>
      </c>
      <c r="AS14" s="10">
        <v>0</v>
      </c>
      <c r="AT14" s="11">
        <v>0</v>
      </c>
      <c r="AU14" s="10">
        <v>0</v>
      </c>
      <c r="AV14" s="11">
        <v>0</v>
      </c>
      <c r="AW14" s="10">
        <v>0</v>
      </c>
      <c r="AX14" s="11">
        <v>0</v>
      </c>
      <c r="AY14" s="10">
        <v>0</v>
      </c>
      <c r="AZ14" s="11">
        <v>0</v>
      </c>
      <c r="BA14" s="10">
        <v>0</v>
      </c>
      <c r="BB14" s="11">
        <v>0</v>
      </c>
      <c r="BC14" s="10">
        <v>0</v>
      </c>
      <c r="BD14" s="11">
        <v>0</v>
      </c>
      <c r="BE14" s="10">
        <v>0</v>
      </c>
      <c r="BF14" s="11">
        <v>11</v>
      </c>
      <c r="BG14" s="10">
        <v>298</v>
      </c>
      <c r="BH14" s="11">
        <v>0</v>
      </c>
      <c r="BI14" s="10">
        <v>0</v>
      </c>
      <c r="BJ14" s="11">
        <v>1</v>
      </c>
      <c r="BK14" s="10">
        <v>3</v>
      </c>
      <c r="BL14" s="11">
        <v>12</v>
      </c>
      <c r="BM14" s="10">
        <v>1034</v>
      </c>
      <c r="BN14" s="11">
        <v>2</v>
      </c>
      <c r="BO14" s="10">
        <v>185</v>
      </c>
      <c r="BP14" s="11"/>
      <c r="BQ14" s="10">
        <f t="shared" si="0"/>
        <v>67</v>
      </c>
      <c r="BR14" s="10">
        <f t="shared" si="1"/>
        <v>2442</v>
      </c>
    </row>
    <row r="15" spans="1:71" s="4" customFormat="1" hidden="1">
      <c r="A15" t="s">
        <v>73</v>
      </c>
      <c r="B15" s="2" t="s">
        <v>40</v>
      </c>
      <c r="C15" s="2" t="s">
        <v>74</v>
      </c>
      <c r="D15" s="2" t="s">
        <v>75</v>
      </c>
      <c r="E15" s="2">
        <v>13</v>
      </c>
      <c r="F15"/>
      <c r="G15" s="16" t="s">
        <v>76</v>
      </c>
      <c r="H15" s="11">
        <v>0</v>
      </c>
      <c r="I15" s="10">
        <v>0</v>
      </c>
      <c r="J15" s="11">
        <v>0</v>
      </c>
      <c r="K15" s="10">
        <v>0</v>
      </c>
      <c r="L15" s="11">
        <v>33</v>
      </c>
      <c r="M15" s="10">
        <v>1074</v>
      </c>
      <c r="N15" s="11">
        <v>0</v>
      </c>
      <c r="O15" s="10">
        <v>0</v>
      </c>
      <c r="P15" s="11">
        <v>0</v>
      </c>
      <c r="Q15" s="10">
        <v>0</v>
      </c>
      <c r="R15" s="11">
        <v>0</v>
      </c>
      <c r="S15" s="10">
        <v>0</v>
      </c>
      <c r="T15" s="11">
        <v>0</v>
      </c>
      <c r="U15" s="10">
        <v>0</v>
      </c>
      <c r="V15" s="11">
        <v>0</v>
      </c>
      <c r="W15" s="10">
        <v>0</v>
      </c>
      <c r="X15" s="11">
        <v>1</v>
      </c>
      <c r="Y15" s="10">
        <v>2</v>
      </c>
      <c r="Z15" s="11">
        <v>0</v>
      </c>
      <c r="AA15" s="10">
        <v>0</v>
      </c>
      <c r="AB15" s="11">
        <v>0</v>
      </c>
      <c r="AC15" s="10">
        <v>0</v>
      </c>
      <c r="AD15" s="11">
        <v>0</v>
      </c>
      <c r="AE15" s="10">
        <v>0</v>
      </c>
      <c r="AF15" s="11">
        <v>0</v>
      </c>
      <c r="AG15" s="10">
        <v>0</v>
      </c>
      <c r="AH15" s="11">
        <v>0</v>
      </c>
      <c r="AI15" s="10">
        <v>0</v>
      </c>
      <c r="AJ15" s="11">
        <v>0</v>
      </c>
      <c r="AK15" s="10">
        <v>0</v>
      </c>
      <c r="AL15" s="11">
        <v>0</v>
      </c>
      <c r="AM15" s="10">
        <v>0</v>
      </c>
      <c r="AN15" s="11">
        <v>3</v>
      </c>
      <c r="AO15" s="10">
        <v>3</v>
      </c>
      <c r="AP15" s="11">
        <v>0</v>
      </c>
      <c r="AQ15" s="10">
        <v>0</v>
      </c>
      <c r="AR15" s="11">
        <v>0</v>
      </c>
      <c r="AS15" s="10">
        <v>0</v>
      </c>
      <c r="AT15" s="11">
        <v>0</v>
      </c>
      <c r="AU15" s="10">
        <v>0</v>
      </c>
      <c r="AV15" s="11">
        <v>22</v>
      </c>
      <c r="AW15" s="10">
        <v>47</v>
      </c>
      <c r="AX15" s="11">
        <v>0</v>
      </c>
      <c r="AY15" s="10">
        <v>0</v>
      </c>
      <c r="AZ15" s="11">
        <v>0</v>
      </c>
      <c r="BA15" s="10">
        <v>0</v>
      </c>
      <c r="BB15" s="11">
        <v>0</v>
      </c>
      <c r="BC15" s="10">
        <v>0</v>
      </c>
      <c r="BD15" s="11">
        <v>0</v>
      </c>
      <c r="BE15" s="10">
        <v>0</v>
      </c>
      <c r="BF15" s="11">
        <v>10</v>
      </c>
      <c r="BG15" s="10">
        <v>125</v>
      </c>
      <c r="BH15" s="11">
        <v>0</v>
      </c>
      <c r="BI15" s="10">
        <v>0</v>
      </c>
      <c r="BJ15" s="11">
        <v>0</v>
      </c>
      <c r="BK15" s="10">
        <v>0</v>
      </c>
      <c r="BL15" s="11">
        <v>32</v>
      </c>
      <c r="BM15" s="10">
        <v>264</v>
      </c>
      <c r="BN15" s="11">
        <v>391</v>
      </c>
      <c r="BO15" s="10">
        <v>3057</v>
      </c>
      <c r="BP15" s="11"/>
      <c r="BQ15" s="10">
        <f t="shared" si="0"/>
        <v>492</v>
      </c>
      <c r="BR15" s="10">
        <f t="shared" si="1"/>
        <v>4572</v>
      </c>
    </row>
    <row r="16" spans="1:71" hidden="1">
      <c r="A16" t="s">
        <v>77</v>
      </c>
      <c r="B16" s="2" t="s">
        <v>40</v>
      </c>
      <c r="C16" s="2" t="s">
        <v>78</v>
      </c>
      <c r="D16" s="2" t="s">
        <v>42</v>
      </c>
      <c r="E16" s="2"/>
      <c r="F16" s="2" t="s">
        <v>63</v>
      </c>
      <c r="G16" s="2" t="s">
        <v>79</v>
      </c>
      <c r="H16" s="11">
        <v>79</v>
      </c>
      <c r="I16" s="10">
        <v>793</v>
      </c>
      <c r="J16" s="11">
        <v>1247</v>
      </c>
      <c r="K16" s="10">
        <v>21809</v>
      </c>
      <c r="L16" s="11">
        <v>347</v>
      </c>
      <c r="M16" s="10">
        <v>8551</v>
      </c>
      <c r="N16" s="11">
        <v>12</v>
      </c>
      <c r="O16" s="10">
        <v>448</v>
      </c>
      <c r="P16" s="11">
        <v>30</v>
      </c>
      <c r="Q16" s="10">
        <v>621</v>
      </c>
      <c r="R16" s="11">
        <v>4</v>
      </c>
      <c r="S16" s="10">
        <v>44</v>
      </c>
      <c r="T16" s="11">
        <v>60</v>
      </c>
      <c r="U16" s="10">
        <v>866</v>
      </c>
      <c r="V16" s="11">
        <v>0</v>
      </c>
      <c r="W16" s="10">
        <v>0</v>
      </c>
      <c r="X16" s="11">
        <v>98</v>
      </c>
      <c r="Y16" s="10">
        <v>2530</v>
      </c>
      <c r="Z16" s="11">
        <v>2</v>
      </c>
      <c r="AA16" s="10">
        <v>10</v>
      </c>
      <c r="AB16" s="11">
        <v>1</v>
      </c>
      <c r="AC16" s="10">
        <v>4</v>
      </c>
      <c r="AD16" s="11">
        <v>5</v>
      </c>
      <c r="AE16" s="10">
        <v>94</v>
      </c>
      <c r="AF16" s="11">
        <v>1</v>
      </c>
      <c r="AG16" s="10">
        <v>17</v>
      </c>
      <c r="AH16" s="11">
        <v>3</v>
      </c>
      <c r="AI16" s="10">
        <v>15</v>
      </c>
      <c r="AJ16" s="11">
        <v>0</v>
      </c>
      <c r="AK16" s="10">
        <v>0</v>
      </c>
      <c r="AL16" s="11">
        <v>0</v>
      </c>
      <c r="AM16" s="10">
        <v>0</v>
      </c>
      <c r="AN16" s="11">
        <v>13</v>
      </c>
      <c r="AO16" s="10">
        <v>50</v>
      </c>
      <c r="AP16" s="11">
        <v>1</v>
      </c>
      <c r="AQ16" s="10">
        <v>1</v>
      </c>
      <c r="AR16" s="11">
        <v>0</v>
      </c>
      <c r="AS16" s="10">
        <v>0</v>
      </c>
      <c r="AT16" s="11">
        <v>0</v>
      </c>
      <c r="AU16" s="10">
        <v>0</v>
      </c>
      <c r="AV16" s="11">
        <v>0</v>
      </c>
      <c r="AW16" s="10">
        <v>0</v>
      </c>
      <c r="AX16" s="11">
        <v>1</v>
      </c>
      <c r="AY16" s="10">
        <v>3</v>
      </c>
      <c r="AZ16" s="11">
        <v>0</v>
      </c>
      <c r="BA16" s="10">
        <v>0</v>
      </c>
      <c r="BB16" s="11">
        <v>0</v>
      </c>
      <c r="BC16" s="10">
        <v>0</v>
      </c>
      <c r="BD16" s="11">
        <v>0</v>
      </c>
      <c r="BE16" s="10">
        <v>0</v>
      </c>
      <c r="BF16" s="11">
        <v>185</v>
      </c>
      <c r="BG16" s="10">
        <v>4347</v>
      </c>
      <c r="BH16" s="11">
        <v>8</v>
      </c>
      <c r="BI16" s="10">
        <v>255</v>
      </c>
      <c r="BJ16" s="11">
        <v>8</v>
      </c>
      <c r="BK16" s="10">
        <v>82</v>
      </c>
      <c r="BL16" s="11">
        <v>223</v>
      </c>
      <c r="BM16" s="10">
        <v>12569</v>
      </c>
      <c r="BN16" s="11">
        <v>155</v>
      </c>
      <c r="BO16" s="10">
        <v>4575</v>
      </c>
      <c r="BP16" s="11"/>
      <c r="BQ16" s="10">
        <f t="shared" si="0"/>
        <v>2483</v>
      </c>
      <c r="BR16" s="10">
        <f t="shared" si="1"/>
        <v>57684</v>
      </c>
    </row>
    <row r="17" spans="1:70" s="17" customFormat="1" hidden="1">
      <c r="A17" t="s">
        <v>80</v>
      </c>
      <c r="B17" s="2" t="s">
        <v>40</v>
      </c>
      <c r="C17" s="2" t="s">
        <v>81</v>
      </c>
      <c r="D17" s="2" t="s">
        <v>82</v>
      </c>
      <c r="E17" s="2">
        <v>98</v>
      </c>
      <c r="F17" s="2"/>
      <c r="G17" s="2"/>
      <c r="H17" s="11">
        <v>0</v>
      </c>
      <c r="I17" s="10">
        <v>0</v>
      </c>
      <c r="J17" s="11">
        <v>46</v>
      </c>
      <c r="K17" s="10">
        <v>905</v>
      </c>
      <c r="L17" s="11">
        <v>73</v>
      </c>
      <c r="M17" s="10">
        <v>1003</v>
      </c>
      <c r="N17" s="11">
        <v>0</v>
      </c>
      <c r="O17" s="10">
        <v>0</v>
      </c>
      <c r="P17" s="11">
        <v>0</v>
      </c>
      <c r="Q17" s="10">
        <v>0</v>
      </c>
      <c r="R17" s="11">
        <v>0</v>
      </c>
      <c r="S17" s="10">
        <v>0</v>
      </c>
      <c r="T17" s="11">
        <v>3</v>
      </c>
      <c r="U17" s="10">
        <v>206</v>
      </c>
      <c r="V17" s="11">
        <v>0</v>
      </c>
      <c r="W17" s="10">
        <v>0</v>
      </c>
      <c r="X17" s="11">
        <v>2</v>
      </c>
      <c r="Y17" s="10">
        <v>23</v>
      </c>
      <c r="Z17" s="11">
        <v>0</v>
      </c>
      <c r="AA17" s="10">
        <v>0</v>
      </c>
      <c r="AB17" s="11">
        <v>0</v>
      </c>
      <c r="AC17" s="10">
        <v>0</v>
      </c>
      <c r="AD17" s="11">
        <v>0</v>
      </c>
      <c r="AE17" s="10">
        <v>0</v>
      </c>
      <c r="AF17" s="11">
        <v>0</v>
      </c>
      <c r="AG17" s="10">
        <v>0</v>
      </c>
      <c r="AH17" s="11">
        <v>0</v>
      </c>
      <c r="AI17" s="10">
        <v>0</v>
      </c>
      <c r="AJ17" s="11">
        <v>0</v>
      </c>
      <c r="AK17" s="10">
        <v>0</v>
      </c>
      <c r="AL17" s="11">
        <v>0</v>
      </c>
      <c r="AM17" s="10">
        <v>0</v>
      </c>
      <c r="AN17" s="11">
        <v>2</v>
      </c>
      <c r="AO17" s="10">
        <v>10</v>
      </c>
      <c r="AP17" s="11">
        <v>1</v>
      </c>
      <c r="AQ17" s="10">
        <v>14</v>
      </c>
      <c r="AR17" s="11">
        <v>0</v>
      </c>
      <c r="AS17" s="10">
        <v>0</v>
      </c>
      <c r="AT17" s="11">
        <v>0</v>
      </c>
      <c r="AU17" s="10">
        <v>0</v>
      </c>
      <c r="AV17" s="11">
        <v>0</v>
      </c>
      <c r="AW17" s="10">
        <v>0</v>
      </c>
      <c r="AX17" s="11">
        <v>0</v>
      </c>
      <c r="AY17" s="10">
        <v>0</v>
      </c>
      <c r="AZ17" s="11">
        <v>0</v>
      </c>
      <c r="BA17" s="10">
        <v>0</v>
      </c>
      <c r="BB17" s="11">
        <v>0</v>
      </c>
      <c r="BC17" s="10">
        <v>0</v>
      </c>
      <c r="BD17" s="11">
        <v>0</v>
      </c>
      <c r="BE17" s="10">
        <v>0</v>
      </c>
      <c r="BF17" s="11">
        <v>33</v>
      </c>
      <c r="BG17" s="10">
        <v>1021</v>
      </c>
      <c r="BH17" s="11">
        <v>0</v>
      </c>
      <c r="BI17" s="10">
        <v>0</v>
      </c>
      <c r="BJ17" s="11">
        <v>0</v>
      </c>
      <c r="BK17" s="10">
        <v>0</v>
      </c>
      <c r="BL17" s="11">
        <v>34</v>
      </c>
      <c r="BM17" s="10">
        <v>1454</v>
      </c>
      <c r="BN17" s="11">
        <v>54</v>
      </c>
      <c r="BO17" s="10">
        <v>787</v>
      </c>
      <c r="BP17" s="11"/>
      <c r="BQ17" s="10">
        <f t="shared" si="0"/>
        <v>248</v>
      </c>
      <c r="BR17" s="10">
        <f t="shared" si="1"/>
        <v>5423</v>
      </c>
    </row>
    <row r="18" spans="1:70" s="4" customFormat="1" hidden="1">
      <c r="A18" t="s">
        <v>83</v>
      </c>
      <c r="B18" s="2" t="s">
        <v>40</v>
      </c>
      <c r="C18" s="2" t="s">
        <v>84</v>
      </c>
      <c r="D18" s="2" t="s">
        <v>42</v>
      </c>
      <c r="E18" s="2"/>
      <c r="F18" s="2" t="s">
        <v>51</v>
      </c>
      <c r="G18" s="2"/>
      <c r="H18" s="11">
        <v>44</v>
      </c>
      <c r="I18" s="10">
        <v>418</v>
      </c>
      <c r="J18" s="11">
        <v>172</v>
      </c>
      <c r="K18" s="10">
        <v>6287</v>
      </c>
      <c r="L18" s="11">
        <v>36</v>
      </c>
      <c r="M18" s="10">
        <v>466</v>
      </c>
      <c r="N18" s="11">
        <v>2</v>
      </c>
      <c r="O18" s="10">
        <v>24</v>
      </c>
      <c r="P18" s="11">
        <v>8</v>
      </c>
      <c r="Q18" s="10">
        <v>98</v>
      </c>
      <c r="R18" s="11">
        <v>0</v>
      </c>
      <c r="S18" s="10">
        <v>0</v>
      </c>
      <c r="T18" s="11">
        <v>10</v>
      </c>
      <c r="U18" s="10">
        <v>193</v>
      </c>
      <c r="V18" s="11">
        <v>3</v>
      </c>
      <c r="W18" s="10">
        <v>36</v>
      </c>
      <c r="X18" s="11">
        <v>13</v>
      </c>
      <c r="Y18" s="10">
        <v>414</v>
      </c>
      <c r="Z18" s="11">
        <v>3</v>
      </c>
      <c r="AA18" s="10">
        <v>10</v>
      </c>
      <c r="AB18" s="11">
        <v>2</v>
      </c>
      <c r="AC18" s="10">
        <v>51</v>
      </c>
      <c r="AD18" s="11">
        <v>2</v>
      </c>
      <c r="AE18" s="10">
        <v>74</v>
      </c>
      <c r="AF18" s="11">
        <v>0</v>
      </c>
      <c r="AG18" s="10">
        <v>0</v>
      </c>
      <c r="AH18" s="11">
        <v>0</v>
      </c>
      <c r="AI18" s="10">
        <v>0</v>
      </c>
      <c r="AJ18" s="11">
        <v>0</v>
      </c>
      <c r="AK18" s="10">
        <v>0</v>
      </c>
      <c r="AL18" s="11">
        <v>0</v>
      </c>
      <c r="AM18" s="10">
        <v>0</v>
      </c>
      <c r="AN18" s="11">
        <v>9</v>
      </c>
      <c r="AO18" s="10">
        <v>30</v>
      </c>
      <c r="AP18" s="11">
        <v>1</v>
      </c>
      <c r="AQ18" s="10">
        <v>4</v>
      </c>
      <c r="AR18" s="11">
        <v>0</v>
      </c>
      <c r="AS18" s="10">
        <v>0</v>
      </c>
      <c r="AT18" s="11">
        <v>0</v>
      </c>
      <c r="AU18" s="10">
        <v>0</v>
      </c>
      <c r="AV18" s="11">
        <v>0</v>
      </c>
      <c r="AW18" s="10">
        <v>0</v>
      </c>
      <c r="AX18" s="11">
        <v>0</v>
      </c>
      <c r="AY18" s="10">
        <v>0</v>
      </c>
      <c r="AZ18" s="11">
        <v>0</v>
      </c>
      <c r="BA18" s="10">
        <v>0</v>
      </c>
      <c r="BB18" s="11">
        <v>0</v>
      </c>
      <c r="BC18" s="10">
        <v>0</v>
      </c>
      <c r="BD18" s="11">
        <v>0</v>
      </c>
      <c r="BE18" s="10">
        <v>0</v>
      </c>
      <c r="BF18" s="11">
        <v>93</v>
      </c>
      <c r="BG18" s="10">
        <v>5230</v>
      </c>
      <c r="BH18" s="11">
        <v>3</v>
      </c>
      <c r="BI18" s="10">
        <v>38</v>
      </c>
      <c r="BJ18" s="11">
        <v>5</v>
      </c>
      <c r="BK18" s="10">
        <v>300</v>
      </c>
      <c r="BL18" s="11">
        <v>59</v>
      </c>
      <c r="BM18" s="10">
        <v>2614</v>
      </c>
      <c r="BN18" s="11">
        <v>4</v>
      </c>
      <c r="BO18" s="10">
        <v>145</v>
      </c>
      <c r="BP18" s="11"/>
      <c r="BQ18" s="10">
        <f t="shared" si="0"/>
        <v>469</v>
      </c>
      <c r="BR18" s="10">
        <f t="shared" si="1"/>
        <v>16432</v>
      </c>
    </row>
    <row r="19" spans="1:70" hidden="1">
      <c r="A19" t="s">
        <v>85</v>
      </c>
      <c r="B19" s="2" t="s">
        <v>40</v>
      </c>
      <c r="C19" s="2" t="s">
        <v>86</v>
      </c>
      <c r="D19" s="2" t="s">
        <v>42</v>
      </c>
      <c r="E19" s="2"/>
      <c r="F19" s="2" t="s">
        <v>63</v>
      </c>
      <c r="G19" s="2"/>
      <c r="H19" s="11">
        <v>255</v>
      </c>
      <c r="I19" s="10">
        <v>2175</v>
      </c>
      <c r="J19" s="11">
        <v>1055</v>
      </c>
      <c r="K19" s="10">
        <v>16723</v>
      </c>
      <c r="L19" s="11">
        <v>86</v>
      </c>
      <c r="M19" s="10">
        <v>1025</v>
      </c>
      <c r="N19" s="11">
        <v>15</v>
      </c>
      <c r="O19" s="10">
        <v>175</v>
      </c>
      <c r="P19" s="11">
        <v>93</v>
      </c>
      <c r="Q19" s="10">
        <v>2050</v>
      </c>
      <c r="R19" s="11">
        <v>0</v>
      </c>
      <c r="S19" s="10">
        <v>0</v>
      </c>
      <c r="T19" s="11">
        <v>24</v>
      </c>
      <c r="U19" s="10">
        <v>239</v>
      </c>
      <c r="V19" s="11">
        <v>4</v>
      </c>
      <c r="W19" s="10">
        <v>115</v>
      </c>
      <c r="X19" s="11">
        <v>35</v>
      </c>
      <c r="Y19" s="10">
        <v>576</v>
      </c>
      <c r="Z19" s="11">
        <v>4</v>
      </c>
      <c r="AA19" s="10">
        <v>18</v>
      </c>
      <c r="AB19" s="11">
        <v>0</v>
      </c>
      <c r="AC19" s="10">
        <v>0</v>
      </c>
      <c r="AD19" s="11">
        <v>9</v>
      </c>
      <c r="AE19" s="10">
        <v>93</v>
      </c>
      <c r="AF19" s="11">
        <v>36</v>
      </c>
      <c r="AG19" s="10">
        <v>586</v>
      </c>
      <c r="AH19" s="11">
        <v>0</v>
      </c>
      <c r="AI19" s="10">
        <v>0</v>
      </c>
      <c r="AJ19" s="11">
        <v>0</v>
      </c>
      <c r="AK19" s="10">
        <v>0</v>
      </c>
      <c r="AL19" s="11">
        <v>0</v>
      </c>
      <c r="AM19" s="10">
        <v>0</v>
      </c>
      <c r="AN19" s="11">
        <v>1</v>
      </c>
      <c r="AO19" s="10">
        <v>2</v>
      </c>
      <c r="AP19" s="11">
        <v>1</v>
      </c>
      <c r="AQ19" s="10">
        <v>63</v>
      </c>
      <c r="AR19" s="11">
        <v>0</v>
      </c>
      <c r="AS19" s="10">
        <v>0</v>
      </c>
      <c r="AT19" s="11">
        <v>0</v>
      </c>
      <c r="AU19" s="10">
        <v>0</v>
      </c>
      <c r="AV19" s="11">
        <v>0</v>
      </c>
      <c r="AW19" s="10">
        <v>0</v>
      </c>
      <c r="AX19" s="11">
        <v>0</v>
      </c>
      <c r="AY19" s="10">
        <v>0</v>
      </c>
      <c r="AZ19" s="11">
        <v>0</v>
      </c>
      <c r="BA19" s="10">
        <v>0</v>
      </c>
      <c r="BB19" s="11">
        <v>0</v>
      </c>
      <c r="BC19" s="10">
        <v>0</v>
      </c>
      <c r="BD19" s="11">
        <v>0</v>
      </c>
      <c r="BE19" s="10">
        <v>0</v>
      </c>
      <c r="BF19" s="11">
        <v>41</v>
      </c>
      <c r="BG19" s="10">
        <v>442</v>
      </c>
      <c r="BH19" s="11">
        <v>7</v>
      </c>
      <c r="BI19" s="10">
        <v>45</v>
      </c>
      <c r="BJ19" s="11">
        <v>42</v>
      </c>
      <c r="BK19" s="10">
        <v>474</v>
      </c>
      <c r="BL19" s="11">
        <v>92</v>
      </c>
      <c r="BM19" s="10">
        <v>4027</v>
      </c>
      <c r="BN19" s="11">
        <v>60</v>
      </c>
      <c r="BO19" s="10">
        <v>1561</v>
      </c>
      <c r="BP19" s="25"/>
      <c r="BQ19" s="26">
        <f t="shared" si="0"/>
        <v>1860</v>
      </c>
      <c r="BR19" s="26">
        <f t="shared" si="1"/>
        <v>30389</v>
      </c>
    </row>
    <row r="20" spans="1:70" hidden="1">
      <c r="A20" t="s">
        <v>87</v>
      </c>
      <c r="B20" s="2" t="s">
        <v>40</v>
      </c>
      <c r="C20" s="2" t="s">
        <v>86</v>
      </c>
      <c r="D20" s="2" t="s">
        <v>42</v>
      </c>
      <c r="E20" s="2"/>
      <c r="F20" s="2" t="s">
        <v>63</v>
      </c>
      <c r="G20" s="2"/>
      <c r="H20" s="11">
        <v>65</v>
      </c>
      <c r="I20" s="10">
        <v>394</v>
      </c>
      <c r="J20" s="11">
        <v>338</v>
      </c>
      <c r="K20" s="10">
        <v>4496</v>
      </c>
      <c r="L20" s="11">
        <v>24</v>
      </c>
      <c r="M20" s="10">
        <v>457</v>
      </c>
      <c r="N20" s="11">
        <v>0</v>
      </c>
      <c r="O20" s="10">
        <v>0</v>
      </c>
      <c r="P20" s="11">
        <v>15</v>
      </c>
      <c r="Q20" s="10">
        <v>137</v>
      </c>
      <c r="R20" s="11">
        <v>0</v>
      </c>
      <c r="S20" s="10">
        <v>0</v>
      </c>
      <c r="T20" s="11">
        <v>10</v>
      </c>
      <c r="U20" s="10">
        <v>233</v>
      </c>
      <c r="V20" s="11">
        <v>1</v>
      </c>
      <c r="W20" s="10">
        <v>2</v>
      </c>
      <c r="X20" s="11">
        <v>0</v>
      </c>
      <c r="Y20" s="10">
        <v>0</v>
      </c>
      <c r="Z20" s="11">
        <v>4</v>
      </c>
      <c r="AA20" s="10">
        <v>20</v>
      </c>
      <c r="AB20" s="11">
        <v>6</v>
      </c>
      <c r="AC20" s="10">
        <v>78</v>
      </c>
      <c r="AD20" s="11">
        <v>0</v>
      </c>
      <c r="AE20" s="10">
        <v>0</v>
      </c>
      <c r="AF20" s="11">
        <v>10</v>
      </c>
      <c r="AG20" s="10">
        <v>156</v>
      </c>
      <c r="AH20" s="11">
        <v>0</v>
      </c>
      <c r="AI20" s="10">
        <v>0</v>
      </c>
      <c r="AJ20" s="11">
        <v>0</v>
      </c>
      <c r="AK20" s="10">
        <v>0</v>
      </c>
      <c r="AL20" s="11">
        <v>0</v>
      </c>
      <c r="AM20" s="10">
        <v>0</v>
      </c>
      <c r="AN20" s="11">
        <v>0</v>
      </c>
      <c r="AO20" s="10">
        <v>0</v>
      </c>
      <c r="AP20" s="11">
        <v>1</v>
      </c>
      <c r="AQ20" s="10">
        <v>3</v>
      </c>
      <c r="AR20" s="11">
        <v>0</v>
      </c>
      <c r="AS20" s="10">
        <v>0</v>
      </c>
      <c r="AT20" s="11">
        <v>0</v>
      </c>
      <c r="AU20" s="10">
        <v>0</v>
      </c>
      <c r="AV20" s="11">
        <v>0</v>
      </c>
      <c r="AW20" s="10">
        <v>0</v>
      </c>
      <c r="AX20" s="11">
        <v>0</v>
      </c>
      <c r="AY20" s="10">
        <v>0</v>
      </c>
      <c r="AZ20" s="11">
        <v>0</v>
      </c>
      <c r="BA20" s="10">
        <v>0</v>
      </c>
      <c r="BB20" s="11">
        <v>0</v>
      </c>
      <c r="BC20" s="10">
        <v>0</v>
      </c>
      <c r="BD20" s="11">
        <v>0</v>
      </c>
      <c r="BE20" s="10">
        <v>0</v>
      </c>
      <c r="BF20" s="11">
        <v>23</v>
      </c>
      <c r="BG20" s="10">
        <v>507</v>
      </c>
      <c r="BH20" s="11">
        <v>26</v>
      </c>
      <c r="BI20" s="10">
        <v>211</v>
      </c>
      <c r="BJ20" s="11">
        <v>8</v>
      </c>
      <c r="BK20" s="10">
        <v>96</v>
      </c>
      <c r="BL20" s="11">
        <v>13</v>
      </c>
      <c r="BM20" s="10">
        <v>527</v>
      </c>
      <c r="BN20" s="11">
        <v>4</v>
      </c>
      <c r="BO20" s="10">
        <v>197</v>
      </c>
      <c r="BP20" s="11"/>
      <c r="BQ20" s="10">
        <f t="shared" si="0"/>
        <v>548</v>
      </c>
      <c r="BR20" s="10">
        <f t="shared" si="1"/>
        <v>7514</v>
      </c>
    </row>
    <row r="21" spans="1:70" hidden="1">
      <c r="A21" t="s">
        <v>88</v>
      </c>
      <c r="B21" s="2" t="s">
        <v>40</v>
      </c>
      <c r="C21" s="2" t="s">
        <v>89</v>
      </c>
      <c r="D21" s="2" t="s">
        <v>66</v>
      </c>
      <c r="E21" s="2">
        <v>50</v>
      </c>
      <c r="F21" s="2"/>
      <c r="G21" s="2" t="s">
        <v>90</v>
      </c>
      <c r="H21" s="11">
        <v>2</v>
      </c>
      <c r="I21" s="10">
        <v>21</v>
      </c>
      <c r="J21" s="11">
        <v>0</v>
      </c>
      <c r="K21" s="10">
        <v>0</v>
      </c>
      <c r="L21" s="11">
        <v>0</v>
      </c>
      <c r="M21" s="10">
        <v>0</v>
      </c>
      <c r="N21" s="11">
        <v>0</v>
      </c>
      <c r="O21" s="10">
        <v>0</v>
      </c>
      <c r="P21" s="11">
        <v>0</v>
      </c>
      <c r="Q21" s="10">
        <v>0</v>
      </c>
      <c r="R21" s="11">
        <v>0</v>
      </c>
      <c r="S21" s="10">
        <v>0</v>
      </c>
      <c r="T21" s="11">
        <v>0</v>
      </c>
      <c r="U21" s="10">
        <v>0</v>
      </c>
      <c r="V21" s="11">
        <v>0</v>
      </c>
      <c r="W21" s="10">
        <v>0</v>
      </c>
      <c r="X21" s="11">
        <v>0</v>
      </c>
      <c r="Y21" s="10">
        <v>0</v>
      </c>
      <c r="Z21" s="11">
        <v>0</v>
      </c>
      <c r="AA21" s="10">
        <v>0</v>
      </c>
      <c r="AB21" s="11">
        <v>0</v>
      </c>
      <c r="AC21" s="10">
        <v>0</v>
      </c>
      <c r="AD21" s="11">
        <v>0</v>
      </c>
      <c r="AE21" s="10">
        <v>0</v>
      </c>
      <c r="AF21" s="11">
        <v>24</v>
      </c>
      <c r="AG21" s="10">
        <v>914</v>
      </c>
      <c r="AH21" s="11">
        <v>0</v>
      </c>
      <c r="AI21" s="10">
        <v>0</v>
      </c>
      <c r="AJ21" s="11">
        <v>0</v>
      </c>
      <c r="AK21" s="10">
        <v>0</v>
      </c>
      <c r="AL21" s="11">
        <v>0</v>
      </c>
      <c r="AM21" s="10">
        <v>0</v>
      </c>
      <c r="AN21" s="11">
        <v>1</v>
      </c>
      <c r="AO21" s="10">
        <v>3</v>
      </c>
      <c r="AP21" s="11">
        <v>0</v>
      </c>
      <c r="AQ21" s="10">
        <v>0</v>
      </c>
      <c r="AR21" s="11">
        <v>0</v>
      </c>
      <c r="AS21" s="10">
        <v>0</v>
      </c>
      <c r="AT21" s="11">
        <v>0</v>
      </c>
      <c r="AU21" s="10">
        <v>0</v>
      </c>
      <c r="AV21" s="11">
        <v>0</v>
      </c>
      <c r="AW21" s="10">
        <v>0</v>
      </c>
      <c r="AX21" s="11">
        <v>0</v>
      </c>
      <c r="AY21" s="10">
        <v>0</v>
      </c>
      <c r="AZ21" s="11">
        <v>0</v>
      </c>
      <c r="BA21" s="10">
        <v>0</v>
      </c>
      <c r="BB21" s="11">
        <v>0</v>
      </c>
      <c r="BC21" s="10">
        <v>0</v>
      </c>
      <c r="BD21" s="11">
        <v>0</v>
      </c>
      <c r="BE21" s="10">
        <v>0</v>
      </c>
      <c r="BF21" s="11">
        <v>0</v>
      </c>
      <c r="BG21" s="10">
        <v>0</v>
      </c>
      <c r="BH21" s="11">
        <v>0</v>
      </c>
      <c r="BI21" s="10">
        <v>0</v>
      </c>
      <c r="BJ21" s="11">
        <v>0</v>
      </c>
      <c r="BK21" s="10">
        <v>0</v>
      </c>
      <c r="BL21" s="11">
        <v>0</v>
      </c>
      <c r="BM21" s="10">
        <v>0</v>
      </c>
      <c r="BN21" s="11">
        <v>0</v>
      </c>
      <c r="BO21" s="10">
        <v>0</v>
      </c>
      <c r="BP21" s="11"/>
      <c r="BQ21" s="10">
        <f t="shared" si="0"/>
        <v>27</v>
      </c>
      <c r="BR21" s="10">
        <f t="shared" si="1"/>
        <v>938</v>
      </c>
    </row>
    <row r="22" spans="1:70" hidden="1">
      <c r="A22" t="s">
        <v>91</v>
      </c>
      <c r="B22" s="2" t="s">
        <v>40</v>
      </c>
      <c r="C22" s="2" t="s">
        <v>92</v>
      </c>
      <c r="D22" s="2" t="s">
        <v>66</v>
      </c>
      <c r="E22" s="2">
        <v>53</v>
      </c>
      <c r="F22" s="2"/>
      <c r="G22" s="2" t="s">
        <v>93</v>
      </c>
      <c r="H22" s="11">
        <v>17</v>
      </c>
      <c r="I22" s="10">
        <v>92</v>
      </c>
      <c r="J22" s="11">
        <v>0</v>
      </c>
      <c r="K22" s="10">
        <v>0</v>
      </c>
      <c r="L22" s="11">
        <v>1</v>
      </c>
      <c r="M22" s="10">
        <v>12</v>
      </c>
      <c r="N22" s="11">
        <v>0</v>
      </c>
      <c r="O22" s="10">
        <v>0</v>
      </c>
      <c r="P22" s="11">
        <v>0</v>
      </c>
      <c r="Q22" s="10">
        <v>0</v>
      </c>
      <c r="R22" s="11">
        <v>0</v>
      </c>
      <c r="S22" s="10">
        <v>0</v>
      </c>
      <c r="T22" s="11">
        <v>0</v>
      </c>
      <c r="U22" s="10">
        <v>0</v>
      </c>
      <c r="V22" s="11">
        <v>0</v>
      </c>
      <c r="W22" s="10">
        <v>0</v>
      </c>
      <c r="X22" s="11">
        <v>0</v>
      </c>
      <c r="Y22" s="10">
        <v>0</v>
      </c>
      <c r="Z22" s="11">
        <v>0</v>
      </c>
      <c r="AA22" s="10">
        <v>0</v>
      </c>
      <c r="AB22" s="11">
        <v>0</v>
      </c>
      <c r="AC22" s="10">
        <v>0</v>
      </c>
      <c r="AD22" s="11">
        <v>1</v>
      </c>
      <c r="AE22" s="10">
        <v>8</v>
      </c>
      <c r="AF22" s="11">
        <v>12</v>
      </c>
      <c r="AG22" s="10">
        <v>162</v>
      </c>
      <c r="AH22" s="11">
        <v>0</v>
      </c>
      <c r="AI22" s="10">
        <v>0</v>
      </c>
      <c r="AJ22" s="11">
        <v>7</v>
      </c>
      <c r="AK22" s="10">
        <v>35</v>
      </c>
      <c r="AL22" s="11">
        <v>0</v>
      </c>
      <c r="AM22" s="10">
        <v>0</v>
      </c>
      <c r="AN22" s="11">
        <v>1</v>
      </c>
      <c r="AO22" s="10">
        <v>13</v>
      </c>
      <c r="AP22" s="11">
        <v>0</v>
      </c>
      <c r="AQ22" s="10">
        <v>0</v>
      </c>
      <c r="AR22" s="11">
        <v>0</v>
      </c>
      <c r="AS22" s="10">
        <v>0</v>
      </c>
      <c r="AT22" s="11">
        <v>0</v>
      </c>
      <c r="AU22" s="10">
        <v>0</v>
      </c>
      <c r="AV22" s="11">
        <v>0</v>
      </c>
      <c r="AW22" s="10">
        <v>0</v>
      </c>
      <c r="AX22" s="11">
        <v>0</v>
      </c>
      <c r="AY22" s="10">
        <v>0</v>
      </c>
      <c r="AZ22" s="11">
        <v>0</v>
      </c>
      <c r="BA22" s="10">
        <v>0</v>
      </c>
      <c r="BB22" s="11">
        <v>0</v>
      </c>
      <c r="BC22" s="10">
        <v>0</v>
      </c>
      <c r="BD22" s="11">
        <v>0</v>
      </c>
      <c r="BE22" s="10">
        <v>0</v>
      </c>
      <c r="BF22" s="11">
        <v>2</v>
      </c>
      <c r="BG22" s="10">
        <v>46</v>
      </c>
      <c r="BH22" s="11">
        <v>0</v>
      </c>
      <c r="BI22" s="10">
        <v>0</v>
      </c>
      <c r="BJ22" s="11">
        <v>0</v>
      </c>
      <c r="BK22" s="10">
        <v>0</v>
      </c>
      <c r="BL22" s="11">
        <v>0</v>
      </c>
      <c r="BM22" s="10">
        <v>0</v>
      </c>
      <c r="BN22" s="11">
        <v>0</v>
      </c>
      <c r="BO22" s="10">
        <v>0</v>
      </c>
      <c r="BP22" s="11"/>
      <c r="BQ22" s="10">
        <f t="shared" si="0"/>
        <v>41</v>
      </c>
      <c r="BR22" s="10">
        <f t="shared" si="1"/>
        <v>368</v>
      </c>
    </row>
    <row r="23" spans="1:70" hidden="1">
      <c r="A23" t="s">
        <v>94</v>
      </c>
      <c r="B23" s="2" t="s">
        <v>40</v>
      </c>
      <c r="C23" s="2" t="s">
        <v>81</v>
      </c>
      <c r="D23" s="2" t="s">
        <v>82</v>
      </c>
      <c r="E23" s="2">
        <v>98</v>
      </c>
      <c r="F23" s="2"/>
      <c r="G23" s="2"/>
      <c r="H23" s="11">
        <v>2</v>
      </c>
      <c r="I23" s="10">
        <v>16</v>
      </c>
      <c r="J23" s="11">
        <v>55</v>
      </c>
      <c r="K23" s="10">
        <v>956</v>
      </c>
      <c r="L23" s="11">
        <v>51</v>
      </c>
      <c r="M23" s="10">
        <v>725</v>
      </c>
      <c r="N23" s="11">
        <v>0</v>
      </c>
      <c r="O23" s="10">
        <v>0</v>
      </c>
      <c r="P23" s="11">
        <v>1</v>
      </c>
      <c r="Q23" s="10">
        <v>12</v>
      </c>
      <c r="R23" s="11">
        <v>0</v>
      </c>
      <c r="S23" s="10">
        <v>0</v>
      </c>
      <c r="T23" s="11">
        <v>17</v>
      </c>
      <c r="U23" s="10">
        <v>413</v>
      </c>
      <c r="V23" s="11">
        <v>0</v>
      </c>
      <c r="W23" s="10">
        <v>0</v>
      </c>
      <c r="X23" s="11">
        <v>0</v>
      </c>
      <c r="Y23" s="10">
        <v>0</v>
      </c>
      <c r="Z23" s="11">
        <v>0</v>
      </c>
      <c r="AA23" s="10">
        <v>0</v>
      </c>
      <c r="AB23" s="11">
        <v>0</v>
      </c>
      <c r="AC23" s="10">
        <v>0</v>
      </c>
      <c r="AD23" s="11">
        <v>0</v>
      </c>
      <c r="AE23" s="10">
        <v>0</v>
      </c>
      <c r="AF23" s="11">
        <v>0</v>
      </c>
      <c r="AG23" s="10">
        <v>0</v>
      </c>
      <c r="AH23" s="11">
        <v>0</v>
      </c>
      <c r="AI23" s="10">
        <v>0</v>
      </c>
      <c r="AJ23" s="11">
        <v>0</v>
      </c>
      <c r="AK23" s="10">
        <v>0</v>
      </c>
      <c r="AL23" s="11">
        <v>0</v>
      </c>
      <c r="AM23" s="10">
        <v>0</v>
      </c>
      <c r="AN23" s="11">
        <v>1</v>
      </c>
      <c r="AO23" s="10">
        <v>1</v>
      </c>
      <c r="AP23" s="11">
        <v>3</v>
      </c>
      <c r="AQ23" s="10">
        <v>9</v>
      </c>
      <c r="AR23" s="11">
        <v>0</v>
      </c>
      <c r="AS23" s="10">
        <v>0</v>
      </c>
      <c r="AT23" s="11">
        <v>0</v>
      </c>
      <c r="AU23" s="10">
        <v>0</v>
      </c>
      <c r="AV23" s="11">
        <v>0</v>
      </c>
      <c r="AW23" s="10">
        <v>0</v>
      </c>
      <c r="AX23" s="11">
        <v>0</v>
      </c>
      <c r="AY23" s="10">
        <v>0</v>
      </c>
      <c r="AZ23" s="11">
        <v>0</v>
      </c>
      <c r="BA23" s="10">
        <v>0</v>
      </c>
      <c r="BB23" s="11">
        <v>0</v>
      </c>
      <c r="BC23" s="10">
        <v>0</v>
      </c>
      <c r="BD23" s="11">
        <v>0</v>
      </c>
      <c r="BE23" s="10">
        <v>0</v>
      </c>
      <c r="BF23" s="11">
        <v>38</v>
      </c>
      <c r="BG23" s="10">
        <v>917</v>
      </c>
      <c r="BH23" s="11">
        <v>1</v>
      </c>
      <c r="BI23" s="10">
        <v>2</v>
      </c>
      <c r="BJ23" s="11">
        <v>0</v>
      </c>
      <c r="BK23" s="10">
        <v>0</v>
      </c>
      <c r="BL23" s="11">
        <v>30</v>
      </c>
      <c r="BM23" s="10">
        <v>1617</v>
      </c>
      <c r="BN23" s="11">
        <v>56</v>
      </c>
      <c r="BO23" s="10">
        <v>844</v>
      </c>
      <c r="BP23" s="11"/>
      <c r="BQ23" s="10">
        <f t="shared" si="0"/>
        <v>255</v>
      </c>
      <c r="BR23" s="10">
        <f t="shared" si="1"/>
        <v>5512</v>
      </c>
    </row>
    <row r="24" spans="1:70" hidden="1">
      <c r="A24" t="s">
        <v>95</v>
      </c>
      <c r="B24" s="2" t="s">
        <v>40</v>
      </c>
      <c r="C24" s="2" t="s">
        <v>81</v>
      </c>
      <c r="D24" s="2" t="s">
        <v>82</v>
      </c>
      <c r="E24" s="2">
        <v>98</v>
      </c>
      <c r="F24" s="2"/>
      <c r="G24" s="2"/>
      <c r="H24" s="11">
        <v>0</v>
      </c>
      <c r="I24" s="10">
        <v>0</v>
      </c>
      <c r="J24" s="11">
        <v>5</v>
      </c>
      <c r="K24" s="10">
        <v>71</v>
      </c>
      <c r="L24" s="11">
        <v>6</v>
      </c>
      <c r="M24" s="10">
        <v>95</v>
      </c>
      <c r="N24" s="11">
        <v>0</v>
      </c>
      <c r="O24" s="10">
        <v>0</v>
      </c>
      <c r="P24" s="11">
        <v>0</v>
      </c>
      <c r="Q24" s="10">
        <v>0</v>
      </c>
      <c r="R24" s="11">
        <v>0</v>
      </c>
      <c r="S24" s="10">
        <v>0</v>
      </c>
      <c r="T24" s="11">
        <v>1</v>
      </c>
      <c r="U24" s="10">
        <v>55</v>
      </c>
      <c r="V24" s="11">
        <v>0</v>
      </c>
      <c r="W24" s="10">
        <v>0</v>
      </c>
      <c r="X24" s="11">
        <v>1</v>
      </c>
      <c r="Y24" s="10">
        <v>32</v>
      </c>
      <c r="Z24" s="11">
        <v>0</v>
      </c>
      <c r="AA24" s="10">
        <v>0</v>
      </c>
      <c r="AB24" s="11">
        <v>0</v>
      </c>
      <c r="AC24" s="10">
        <v>0</v>
      </c>
      <c r="AD24" s="11">
        <v>0</v>
      </c>
      <c r="AE24" s="10">
        <v>0</v>
      </c>
      <c r="AF24" s="11">
        <v>0</v>
      </c>
      <c r="AG24" s="10">
        <v>0</v>
      </c>
      <c r="AH24" s="11">
        <v>0</v>
      </c>
      <c r="AI24" s="10">
        <v>0</v>
      </c>
      <c r="AJ24" s="11">
        <v>0</v>
      </c>
      <c r="AK24" s="10">
        <v>0</v>
      </c>
      <c r="AL24" s="11">
        <v>0</v>
      </c>
      <c r="AM24" s="10">
        <v>0</v>
      </c>
      <c r="AN24" s="11">
        <v>1</v>
      </c>
      <c r="AO24" s="10">
        <v>2</v>
      </c>
      <c r="AP24" s="11">
        <v>0</v>
      </c>
      <c r="AQ24" s="10">
        <v>0</v>
      </c>
      <c r="AR24" s="11">
        <v>0</v>
      </c>
      <c r="AS24" s="10">
        <v>0</v>
      </c>
      <c r="AT24" s="11">
        <v>0</v>
      </c>
      <c r="AU24" s="10">
        <v>0</v>
      </c>
      <c r="AV24" s="11">
        <v>0</v>
      </c>
      <c r="AW24" s="10">
        <v>0</v>
      </c>
      <c r="AX24" s="11">
        <v>0</v>
      </c>
      <c r="AY24" s="10">
        <v>0</v>
      </c>
      <c r="AZ24" s="11">
        <v>0</v>
      </c>
      <c r="BA24" s="10">
        <v>0</v>
      </c>
      <c r="BB24" s="11">
        <v>0</v>
      </c>
      <c r="BC24" s="10">
        <v>0</v>
      </c>
      <c r="BD24" s="11">
        <v>0</v>
      </c>
      <c r="BE24" s="10">
        <v>0</v>
      </c>
      <c r="BF24" s="11">
        <v>3</v>
      </c>
      <c r="BG24" s="10">
        <v>64</v>
      </c>
      <c r="BH24" s="11">
        <v>0</v>
      </c>
      <c r="BI24" s="10">
        <v>0</v>
      </c>
      <c r="BJ24" s="11">
        <v>3</v>
      </c>
      <c r="BK24" s="10">
        <v>8</v>
      </c>
      <c r="BL24" s="11">
        <v>0</v>
      </c>
      <c r="BM24" s="10">
        <v>0</v>
      </c>
      <c r="BN24" s="11">
        <v>2</v>
      </c>
      <c r="BO24" s="10">
        <v>8</v>
      </c>
      <c r="BP24" s="11"/>
      <c r="BQ24" s="10">
        <f t="shared" si="0"/>
        <v>22</v>
      </c>
      <c r="BR24" s="10">
        <f t="shared" si="1"/>
        <v>335</v>
      </c>
    </row>
    <row r="25" spans="1:70" hidden="1">
      <c r="A25" t="s">
        <v>96</v>
      </c>
      <c r="B25" s="2" t="s">
        <v>40</v>
      </c>
      <c r="C25" s="2" t="s">
        <v>62</v>
      </c>
      <c r="D25" s="2" t="s">
        <v>42</v>
      </c>
      <c r="E25" s="2"/>
      <c r="F25" s="2" t="s">
        <v>63</v>
      </c>
      <c r="G25" s="2"/>
      <c r="H25" s="11">
        <v>4</v>
      </c>
      <c r="I25" s="10">
        <v>27</v>
      </c>
      <c r="J25" s="11">
        <v>37</v>
      </c>
      <c r="K25" s="10">
        <v>689</v>
      </c>
      <c r="L25" s="11">
        <v>5</v>
      </c>
      <c r="M25" s="10">
        <v>44</v>
      </c>
      <c r="N25" s="11">
        <v>0</v>
      </c>
      <c r="O25" s="10">
        <v>0</v>
      </c>
      <c r="P25" s="11">
        <v>0</v>
      </c>
      <c r="Q25" s="10">
        <v>0</v>
      </c>
      <c r="R25" s="11">
        <v>0</v>
      </c>
      <c r="S25" s="10">
        <v>0</v>
      </c>
      <c r="T25" s="11">
        <v>5</v>
      </c>
      <c r="U25" s="10">
        <v>69</v>
      </c>
      <c r="V25" s="11">
        <v>0</v>
      </c>
      <c r="W25" s="10">
        <v>0</v>
      </c>
      <c r="X25" s="11">
        <v>2</v>
      </c>
      <c r="Y25" s="10">
        <v>31</v>
      </c>
      <c r="Z25" s="11">
        <v>0</v>
      </c>
      <c r="AA25" s="10">
        <v>0</v>
      </c>
      <c r="AB25" s="11">
        <v>0</v>
      </c>
      <c r="AC25" s="10">
        <v>0</v>
      </c>
      <c r="AD25" s="11">
        <v>0</v>
      </c>
      <c r="AE25" s="10">
        <v>0</v>
      </c>
      <c r="AF25" s="11">
        <v>0</v>
      </c>
      <c r="AG25" s="10">
        <v>0</v>
      </c>
      <c r="AH25" s="11">
        <v>0</v>
      </c>
      <c r="AI25" s="10">
        <v>0</v>
      </c>
      <c r="AJ25" s="11">
        <v>0</v>
      </c>
      <c r="AK25" s="10">
        <v>0</v>
      </c>
      <c r="AL25" s="11">
        <v>0</v>
      </c>
      <c r="AM25" s="10">
        <v>0</v>
      </c>
      <c r="AN25" s="11">
        <v>0</v>
      </c>
      <c r="AO25" s="10">
        <v>0</v>
      </c>
      <c r="AP25" s="11">
        <v>1</v>
      </c>
      <c r="AQ25" s="10">
        <v>1</v>
      </c>
      <c r="AR25" s="11">
        <v>0</v>
      </c>
      <c r="AS25" s="10">
        <v>0</v>
      </c>
      <c r="AT25" s="11">
        <v>0</v>
      </c>
      <c r="AU25" s="10">
        <v>0</v>
      </c>
      <c r="AV25" s="11">
        <v>0</v>
      </c>
      <c r="AW25" s="10">
        <v>0</v>
      </c>
      <c r="AX25" s="11">
        <v>0</v>
      </c>
      <c r="AY25" s="10">
        <v>0</v>
      </c>
      <c r="AZ25" s="11">
        <v>0</v>
      </c>
      <c r="BA25" s="10">
        <v>0</v>
      </c>
      <c r="BB25" s="11">
        <v>0</v>
      </c>
      <c r="BC25" s="10">
        <v>0</v>
      </c>
      <c r="BD25" s="11">
        <v>0</v>
      </c>
      <c r="BE25" s="10">
        <v>0</v>
      </c>
      <c r="BF25" s="11">
        <v>1</v>
      </c>
      <c r="BG25" s="10">
        <v>34</v>
      </c>
      <c r="BH25" s="11">
        <v>1</v>
      </c>
      <c r="BI25" s="10">
        <v>1</v>
      </c>
      <c r="BJ25" s="11">
        <v>0</v>
      </c>
      <c r="BK25" s="10">
        <v>0</v>
      </c>
      <c r="BL25" s="11">
        <v>1</v>
      </c>
      <c r="BM25" s="10">
        <v>50</v>
      </c>
      <c r="BN25" s="11">
        <v>0</v>
      </c>
      <c r="BO25" s="10">
        <v>0</v>
      </c>
      <c r="BP25" s="11"/>
      <c r="BQ25" s="10">
        <f t="shared" si="0"/>
        <v>57</v>
      </c>
      <c r="BR25" s="10">
        <f t="shared" si="1"/>
        <v>946</v>
      </c>
    </row>
    <row r="26" spans="1:70" hidden="1">
      <c r="A26" t="s">
        <v>97</v>
      </c>
      <c r="B26" s="2" t="s">
        <v>40</v>
      </c>
      <c r="C26" s="2" t="s">
        <v>98</v>
      </c>
      <c r="D26" s="2" t="s">
        <v>42</v>
      </c>
      <c r="E26" s="2"/>
      <c r="F26" s="2" t="s">
        <v>63</v>
      </c>
      <c r="G26" s="2"/>
      <c r="H26" s="11">
        <v>18</v>
      </c>
      <c r="I26" s="10">
        <v>177</v>
      </c>
      <c r="J26" s="11">
        <v>1235</v>
      </c>
      <c r="K26" s="10">
        <v>21234</v>
      </c>
      <c r="L26" s="11">
        <v>262</v>
      </c>
      <c r="M26" s="10">
        <v>3796</v>
      </c>
      <c r="N26" s="11">
        <v>0</v>
      </c>
      <c r="O26" s="10">
        <v>0</v>
      </c>
      <c r="P26" s="11">
        <v>10</v>
      </c>
      <c r="Q26" s="10">
        <v>89</v>
      </c>
      <c r="R26" s="11">
        <v>0</v>
      </c>
      <c r="S26" s="10">
        <v>0</v>
      </c>
      <c r="T26" s="11">
        <v>89</v>
      </c>
      <c r="U26" s="10">
        <v>1220</v>
      </c>
      <c r="V26" s="11">
        <v>3</v>
      </c>
      <c r="W26" s="10">
        <v>35</v>
      </c>
      <c r="X26" s="11">
        <v>0</v>
      </c>
      <c r="Y26" s="10">
        <v>0</v>
      </c>
      <c r="Z26" s="11">
        <v>0</v>
      </c>
      <c r="AA26" s="10">
        <v>0</v>
      </c>
      <c r="AB26" s="11">
        <v>6</v>
      </c>
      <c r="AC26" s="10">
        <v>112</v>
      </c>
      <c r="AD26" s="11">
        <v>0</v>
      </c>
      <c r="AE26" s="10">
        <v>0</v>
      </c>
      <c r="AF26" s="11">
        <v>38</v>
      </c>
      <c r="AG26" s="10">
        <v>594</v>
      </c>
      <c r="AH26" s="11">
        <v>0</v>
      </c>
      <c r="AI26" s="10">
        <v>0</v>
      </c>
      <c r="AJ26" s="11">
        <v>0</v>
      </c>
      <c r="AK26" s="10">
        <v>0</v>
      </c>
      <c r="AL26" s="11">
        <v>0</v>
      </c>
      <c r="AM26" s="10">
        <v>0</v>
      </c>
      <c r="AN26" s="11">
        <v>75</v>
      </c>
      <c r="AO26" s="10">
        <v>451</v>
      </c>
      <c r="AP26" s="11">
        <v>0</v>
      </c>
      <c r="AQ26" s="10">
        <v>0</v>
      </c>
      <c r="AR26" s="11">
        <v>0</v>
      </c>
      <c r="AS26" s="10">
        <v>0</v>
      </c>
      <c r="AT26" s="11">
        <v>0</v>
      </c>
      <c r="AU26" s="10">
        <v>0</v>
      </c>
      <c r="AV26" s="11">
        <v>0</v>
      </c>
      <c r="AW26" s="10">
        <v>0</v>
      </c>
      <c r="AX26" s="11">
        <v>0</v>
      </c>
      <c r="AY26" s="10">
        <v>0</v>
      </c>
      <c r="AZ26" s="11">
        <v>0</v>
      </c>
      <c r="BA26" s="10">
        <v>0</v>
      </c>
      <c r="BB26" s="11">
        <v>0</v>
      </c>
      <c r="BC26" s="10">
        <v>0</v>
      </c>
      <c r="BD26" s="11">
        <v>0</v>
      </c>
      <c r="BE26" s="10">
        <v>0</v>
      </c>
      <c r="BF26" s="11">
        <v>342</v>
      </c>
      <c r="BG26" s="10">
        <v>4827</v>
      </c>
      <c r="BH26" s="11">
        <v>3</v>
      </c>
      <c r="BI26" s="10">
        <v>18</v>
      </c>
      <c r="BJ26" s="11">
        <v>3</v>
      </c>
      <c r="BK26" s="10">
        <v>41</v>
      </c>
      <c r="BL26" s="11">
        <v>274</v>
      </c>
      <c r="BM26" s="10">
        <v>7562</v>
      </c>
      <c r="BN26" s="11">
        <v>74</v>
      </c>
      <c r="BO26" s="10">
        <v>638</v>
      </c>
      <c r="BP26" s="11"/>
      <c r="BQ26" s="10">
        <f t="shared" si="0"/>
        <v>2432</v>
      </c>
      <c r="BR26" s="10">
        <f t="shared" si="1"/>
        <v>40794</v>
      </c>
    </row>
    <row r="27" spans="1:70" hidden="1">
      <c r="A27" t="s">
        <v>99</v>
      </c>
      <c r="B27" s="2" t="s">
        <v>40</v>
      </c>
      <c r="C27" s="2" t="s">
        <v>100</v>
      </c>
      <c r="D27" s="2" t="s">
        <v>42</v>
      </c>
      <c r="E27" s="2"/>
      <c r="F27" s="2" t="s">
        <v>48</v>
      </c>
      <c r="G27" s="2" t="s">
        <v>101</v>
      </c>
      <c r="H27" s="11">
        <v>17</v>
      </c>
      <c r="I27" s="10">
        <v>106</v>
      </c>
      <c r="J27" s="11">
        <v>55</v>
      </c>
      <c r="K27" s="10">
        <v>1001</v>
      </c>
      <c r="L27" s="11">
        <v>47</v>
      </c>
      <c r="M27" s="10">
        <v>754</v>
      </c>
      <c r="N27" s="11">
        <v>1</v>
      </c>
      <c r="O27" s="10">
        <v>5</v>
      </c>
      <c r="P27" s="11">
        <v>15</v>
      </c>
      <c r="Q27" s="10">
        <v>515</v>
      </c>
      <c r="R27" s="11">
        <v>0</v>
      </c>
      <c r="S27" s="10">
        <v>0</v>
      </c>
      <c r="T27" s="11">
        <v>10</v>
      </c>
      <c r="U27" s="10">
        <v>148</v>
      </c>
      <c r="V27" s="11">
        <v>2</v>
      </c>
      <c r="W27" s="10">
        <v>31</v>
      </c>
      <c r="X27" s="11">
        <v>0</v>
      </c>
      <c r="Y27" s="10">
        <v>0</v>
      </c>
      <c r="Z27" s="11">
        <v>2</v>
      </c>
      <c r="AA27" s="10">
        <v>53</v>
      </c>
      <c r="AB27" s="11">
        <v>1</v>
      </c>
      <c r="AC27" s="10">
        <v>24</v>
      </c>
      <c r="AD27" s="11">
        <v>1</v>
      </c>
      <c r="AE27" s="10">
        <v>13</v>
      </c>
      <c r="AF27" s="11">
        <v>3</v>
      </c>
      <c r="AG27" s="10">
        <v>53</v>
      </c>
      <c r="AH27" s="11">
        <v>0</v>
      </c>
      <c r="AI27" s="10">
        <v>0</v>
      </c>
      <c r="AJ27" s="11">
        <v>0</v>
      </c>
      <c r="AK27" s="10">
        <v>0</v>
      </c>
      <c r="AL27" s="11">
        <v>0</v>
      </c>
      <c r="AM27" s="10">
        <v>0</v>
      </c>
      <c r="AN27" s="11">
        <v>25</v>
      </c>
      <c r="AO27" s="10">
        <v>199</v>
      </c>
      <c r="AP27" s="11">
        <v>0</v>
      </c>
      <c r="AQ27" s="10">
        <v>0</v>
      </c>
      <c r="AR27" s="11">
        <v>0</v>
      </c>
      <c r="AS27" s="10">
        <v>0</v>
      </c>
      <c r="AT27" s="11">
        <v>0</v>
      </c>
      <c r="AU27" s="10">
        <v>0</v>
      </c>
      <c r="AV27" s="11">
        <v>0</v>
      </c>
      <c r="AW27" s="10">
        <v>0</v>
      </c>
      <c r="AX27" s="11">
        <v>0</v>
      </c>
      <c r="AY27" s="10">
        <v>0</v>
      </c>
      <c r="AZ27" s="11">
        <v>0</v>
      </c>
      <c r="BA27" s="10">
        <v>0</v>
      </c>
      <c r="BB27" s="11">
        <v>0</v>
      </c>
      <c r="BC27" s="10">
        <v>0</v>
      </c>
      <c r="BD27" s="11">
        <v>0</v>
      </c>
      <c r="BE27" s="10">
        <v>0</v>
      </c>
      <c r="BF27" s="11">
        <v>27</v>
      </c>
      <c r="BG27" s="10">
        <v>641</v>
      </c>
      <c r="BH27" s="11">
        <v>2</v>
      </c>
      <c r="BI27" s="10">
        <v>37</v>
      </c>
      <c r="BJ27" s="11">
        <v>2</v>
      </c>
      <c r="BK27" s="10">
        <v>8</v>
      </c>
      <c r="BL27" s="11">
        <v>69</v>
      </c>
      <c r="BM27" s="10">
        <v>1914</v>
      </c>
      <c r="BN27" s="11">
        <v>102</v>
      </c>
      <c r="BO27" s="10">
        <v>1725</v>
      </c>
      <c r="BP27" s="11"/>
      <c r="BQ27" s="10">
        <f t="shared" si="0"/>
        <v>381</v>
      </c>
      <c r="BR27" s="10">
        <f t="shared" si="1"/>
        <v>7227</v>
      </c>
    </row>
    <row r="28" spans="1:70" hidden="1">
      <c r="A28" t="s">
        <v>102</v>
      </c>
      <c r="B28" s="2" t="s">
        <v>40</v>
      </c>
      <c r="C28" s="2" t="s">
        <v>103</v>
      </c>
      <c r="D28" s="2" t="s">
        <v>42</v>
      </c>
      <c r="E28" s="2"/>
      <c r="F28" s="2" t="s">
        <v>51</v>
      </c>
      <c r="G28" s="2"/>
      <c r="H28" s="11">
        <v>14</v>
      </c>
      <c r="I28" s="10">
        <v>105</v>
      </c>
      <c r="J28" s="11">
        <v>49</v>
      </c>
      <c r="K28" s="10">
        <v>2144</v>
      </c>
      <c r="L28" s="11">
        <v>40</v>
      </c>
      <c r="M28" s="10">
        <v>981</v>
      </c>
      <c r="N28" s="11">
        <v>4</v>
      </c>
      <c r="O28" s="10">
        <v>81</v>
      </c>
      <c r="P28" s="11">
        <v>2</v>
      </c>
      <c r="Q28" s="10">
        <v>28</v>
      </c>
      <c r="R28" s="11">
        <v>0</v>
      </c>
      <c r="S28" s="10">
        <v>0</v>
      </c>
      <c r="T28" s="11">
        <v>6</v>
      </c>
      <c r="U28" s="10">
        <v>260</v>
      </c>
      <c r="V28" s="11">
        <v>0</v>
      </c>
      <c r="W28" s="10">
        <v>0</v>
      </c>
      <c r="X28" s="11">
        <v>0</v>
      </c>
      <c r="Y28" s="10">
        <v>0</v>
      </c>
      <c r="Z28" s="11">
        <v>0</v>
      </c>
      <c r="AA28" s="10">
        <v>0</v>
      </c>
      <c r="AB28" s="11">
        <v>1</v>
      </c>
      <c r="AC28" s="10">
        <v>5</v>
      </c>
      <c r="AD28" s="11">
        <v>0</v>
      </c>
      <c r="AE28" s="10">
        <v>0</v>
      </c>
      <c r="AF28" s="11">
        <v>1</v>
      </c>
      <c r="AG28" s="10">
        <v>17</v>
      </c>
      <c r="AH28" s="11">
        <v>0</v>
      </c>
      <c r="AI28" s="10">
        <v>0</v>
      </c>
      <c r="AJ28" s="11">
        <v>0</v>
      </c>
      <c r="AK28" s="10">
        <v>0</v>
      </c>
      <c r="AL28" s="11">
        <v>0</v>
      </c>
      <c r="AM28" s="10">
        <v>0</v>
      </c>
      <c r="AN28" s="11">
        <v>4</v>
      </c>
      <c r="AO28" s="10">
        <v>32</v>
      </c>
      <c r="AP28" s="11">
        <v>0</v>
      </c>
      <c r="AQ28" s="10">
        <v>0</v>
      </c>
      <c r="AR28" s="11">
        <v>0</v>
      </c>
      <c r="AS28" s="10">
        <v>0</v>
      </c>
      <c r="AT28" s="11">
        <v>0</v>
      </c>
      <c r="AU28" s="10">
        <v>0</v>
      </c>
      <c r="AV28" s="11">
        <v>0</v>
      </c>
      <c r="AW28" s="10">
        <v>0</v>
      </c>
      <c r="AX28" s="11">
        <v>0</v>
      </c>
      <c r="AY28" s="10">
        <v>0</v>
      </c>
      <c r="AZ28" s="11">
        <v>0</v>
      </c>
      <c r="BA28" s="10">
        <v>0</v>
      </c>
      <c r="BB28" s="11">
        <v>0</v>
      </c>
      <c r="BC28" s="10">
        <v>0</v>
      </c>
      <c r="BD28" s="11">
        <v>0</v>
      </c>
      <c r="BE28" s="10">
        <v>0</v>
      </c>
      <c r="BF28" s="11">
        <v>16</v>
      </c>
      <c r="BG28" s="10">
        <v>609</v>
      </c>
      <c r="BH28" s="11">
        <v>0</v>
      </c>
      <c r="BI28" s="10">
        <v>0</v>
      </c>
      <c r="BJ28" s="11">
        <v>0</v>
      </c>
      <c r="BK28" s="10">
        <v>0</v>
      </c>
      <c r="BL28" s="11">
        <v>12</v>
      </c>
      <c r="BM28" s="10">
        <v>318</v>
      </c>
      <c r="BN28" s="11">
        <v>1</v>
      </c>
      <c r="BO28" s="10">
        <v>2</v>
      </c>
      <c r="BP28" s="11"/>
      <c r="BQ28" s="10">
        <f t="shared" si="0"/>
        <v>150</v>
      </c>
      <c r="BR28" s="10">
        <f t="shared" si="1"/>
        <v>4582</v>
      </c>
    </row>
    <row r="29" spans="1:70" hidden="1">
      <c r="A29" t="s">
        <v>104</v>
      </c>
      <c r="B29" s="2" t="s">
        <v>40</v>
      </c>
      <c r="C29" s="2" t="s">
        <v>105</v>
      </c>
      <c r="D29" s="2" t="s">
        <v>42</v>
      </c>
      <c r="E29" s="2"/>
      <c r="F29" s="2" t="s">
        <v>63</v>
      </c>
      <c r="G29" s="2" t="s">
        <v>106</v>
      </c>
      <c r="H29" s="11">
        <v>1</v>
      </c>
      <c r="I29" s="10">
        <v>6</v>
      </c>
      <c r="J29" s="11">
        <v>57</v>
      </c>
      <c r="K29" s="10">
        <v>785</v>
      </c>
      <c r="L29" s="11">
        <v>54</v>
      </c>
      <c r="M29" s="10">
        <v>543</v>
      </c>
      <c r="N29" s="11">
        <v>1</v>
      </c>
      <c r="O29" s="10">
        <v>10</v>
      </c>
      <c r="P29" s="11">
        <v>0</v>
      </c>
      <c r="Q29" s="10">
        <v>0</v>
      </c>
      <c r="R29" s="11">
        <v>0</v>
      </c>
      <c r="S29" s="10">
        <v>0</v>
      </c>
      <c r="T29" s="11">
        <v>10</v>
      </c>
      <c r="U29" s="10">
        <v>873</v>
      </c>
      <c r="V29" s="11">
        <v>2</v>
      </c>
      <c r="W29" s="10">
        <v>18</v>
      </c>
      <c r="X29" s="11">
        <v>0</v>
      </c>
      <c r="Y29" s="10">
        <v>0</v>
      </c>
      <c r="Z29" s="11">
        <v>0</v>
      </c>
      <c r="AA29" s="10">
        <v>0</v>
      </c>
      <c r="AB29" s="11">
        <v>0</v>
      </c>
      <c r="AC29" s="10">
        <v>0</v>
      </c>
      <c r="AD29" s="11">
        <v>0</v>
      </c>
      <c r="AE29" s="10">
        <v>0</v>
      </c>
      <c r="AF29" s="11">
        <v>4</v>
      </c>
      <c r="AG29" s="10">
        <v>21</v>
      </c>
      <c r="AH29" s="11">
        <v>0</v>
      </c>
      <c r="AI29" s="10">
        <v>0</v>
      </c>
      <c r="AJ29" s="11">
        <v>0</v>
      </c>
      <c r="AK29" s="10">
        <v>0</v>
      </c>
      <c r="AL29" s="11">
        <v>0</v>
      </c>
      <c r="AM29" s="10">
        <v>0</v>
      </c>
      <c r="AN29" s="11">
        <v>3</v>
      </c>
      <c r="AO29" s="10">
        <v>4</v>
      </c>
      <c r="AP29" s="11">
        <v>0</v>
      </c>
      <c r="AQ29" s="10">
        <v>0</v>
      </c>
      <c r="AR29" s="11">
        <v>0</v>
      </c>
      <c r="AS29" s="10">
        <v>0</v>
      </c>
      <c r="AT29" s="11">
        <v>0</v>
      </c>
      <c r="AU29" s="10">
        <v>0</v>
      </c>
      <c r="AV29" s="11">
        <v>0</v>
      </c>
      <c r="AW29" s="10">
        <v>0</v>
      </c>
      <c r="AX29" s="11">
        <v>0</v>
      </c>
      <c r="AY29" s="10">
        <v>0</v>
      </c>
      <c r="AZ29" s="11">
        <v>0</v>
      </c>
      <c r="BA29" s="10">
        <v>0</v>
      </c>
      <c r="BB29" s="11">
        <v>0</v>
      </c>
      <c r="BC29" s="10">
        <v>0</v>
      </c>
      <c r="BD29" s="11">
        <v>0</v>
      </c>
      <c r="BE29" s="10">
        <v>0</v>
      </c>
      <c r="BF29" s="11">
        <v>20</v>
      </c>
      <c r="BG29" s="10">
        <v>206</v>
      </c>
      <c r="BH29" s="11">
        <v>2</v>
      </c>
      <c r="BI29" s="10">
        <v>15</v>
      </c>
      <c r="BJ29" s="11">
        <v>1</v>
      </c>
      <c r="BK29" s="10">
        <v>4</v>
      </c>
      <c r="BL29" s="11">
        <v>67</v>
      </c>
      <c r="BM29" s="10">
        <v>1123</v>
      </c>
      <c r="BN29" s="11">
        <v>11</v>
      </c>
      <c r="BO29" s="10">
        <v>175</v>
      </c>
      <c r="BP29" s="11"/>
      <c r="BQ29" s="10">
        <f t="shared" si="0"/>
        <v>233</v>
      </c>
      <c r="BR29" s="10">
        <f t="shared" si="1"/>
        <v>3783</v>
      </c>
    </row>
    <row r="30" spans="1:70" hidden="1">
      <c r="A30" t="s">
        <v>107</v>
      </c>
      <c r="B30" s="2" t="s">
        <v>40</v>
      </c>
      <c r="C30" s="2" t="s">
        <v>108</v>
      </c>
      <c r="D30" s="2" t="s">
        <v>42</v>
      </c>
      <c r="E30" s="2"/>
      <c r="F30" s="2" t="s">
        <v>63</v>
      </c>
      <c r="G30" s="2" t="s">
        <v>106</v>
      </c>
      <c r="H30" s="11">
        <v>17</v>
      </c>
      <c r="I30" s="10">
        <v>153</v>
      </c>
      <c r="J30" s="11">
        <v>221</v>
      </c>
      <c r="K30" s="10">
        <v>4649</v>
      </c>
      <c r="L30" s="11">
        <v>37</v>
      </c>
      <c r="M30" s="10">
        <v>675</v>
      </c>
      <c r="N30" s="11">
        <v>0</v>
      </c>
      <c r="O30" s="10">
        <v>0</v>
      </c>
      <c r="P30" s="11">
        <v>16</v>
      </c>
      <c r="Q30" s="10">
        <v>167</v>
      </c>
      <c r="R30" s="11">
        <v>0</v>
      </c>
      <c r="S30" s="10">
        <v>0</v>
      </c>
      <c r="T30" s="11">
        <v>17</v>
      </c>
      <c r="U30" s="10">
        <v>163</v>
      </c>
      <c r="V30" s="11">
        <v>0</v>
      </c>
      <c r="W30" s="10">
        <v>0</v>
      </c>
      <c r="X30" s="11">
        <v>0</v>
      </c>
      <c r="Y30" s="10">
        <v>0</v>
      </c>
      <c r="Z30" s="11">
        <v>0</v>
      </c>
      <c r="AA30" s="10">
        <v>0</v>
      </c>
      <c r="AB30" s="11">
        <v>1</v>
      </c>
      <c r="AC30" s="10">
        <v>42</v>
      </c>
      <c r="AD30" s="11">
        <v>0</v>
      </c>
      <c r="AE30" s="10">
        <v>0</v>
      </c>
      <c r="AF30" s="11">
        <v>10</v>
      </c>
      <c r="AG30" s="10">
        <v>102</v>
      </c>
      <c r="AH30" s="11">
        <v>0</v>
      </c>
      <c r="AI30" s="10">
        <v>0</v>
      </c>
      <c r="AJ30" s="11">
        <v>0</v>
      </c>
      <c r="AK30" s="10">
        <v>0</v>
      </c>
      <c r="AL30" s="11">
        <v>0</v>
      </c>
      <c r="AM30" s="10">
        <v>0</v>
      </c>
      <c r="AN30" s="11">
        <v>2</v>
      </c>
      <c r="AO30" s="10">
        <v>2</v>
      </c>
      <c r="AP30" s="11">
        <v>0</v>
      </c>
      <c r="AQ30" s="10">
        <v>0</v>
      </c>
      <c r="AR30" s="11">
        <v>0</v>
      </c>
      <c r="AS30" s="10">
        <v>0</v>
      </c>
      <c r="AT30" s="11">
        <v>0</v>
      </c>
      <c r="AU30" s="10">
        <v>0</v>
      </c>
      <c r="AV30" s="11">
        <v>0</v>
      </c>
      <c r="AW30" s="10">
        <v>0</v>
      </c>
      <c r="AX30" s="11">
        <v>0</v>
      </c>
      <c r="AY30" s="10">
        <v>0</v>
      </c>
      <c r="AZ30" s="11">
        <v>0</v>
      </c>
      <c r="BA30" s="10">
        <v>0</v>
      </c>
      <c r="BB30" s="11">
        <v>0</v>
      </c>
      <c r="BC30" s="10">
        <v>0</v>
      </c>
      <c r="BD30" s="11">
        <v>0</v>
      </c>
      <c r="BE30" s="10">
        <v>0</v>
      </c>
      <c r="BF30" s="11">
        <v>26</v>
      </c>
      <c r="BG30" s="10">
        <v>483</v>
      </c>
      <c r="BH30" s="11">
        <v>5</v>
      </c>
      <c r="BI30" s="10">
        <v>118</v>
      </c>
      <c r="BJ30" s="11">
        <v>2</v>
      </c>
      <c r="BK30" s="10">
        <v>64</v>
      </c>
      <c r="BL30" s="11">
        <v>53</v>
      </c>
      <c r="BM30" s="10">
        <v>2083</v>
      </c>
      <c r="BN30" s="11">
        <v>16</v>
      </c>
      <c r="BO30" s="10">
        <v>67</v>
      </c>
      <c r="BP30" s="11"/>
      <c r="BQ30" s="10">
        <f t="shared" si="0"/>
        <v>423</v>
      </c>
      <c r="BR30" s="10">
        <f t="shared" si="1"/>
        <v>8768</v>
      </c>
    </row>
    <row r="31" spans="1:70" hidden="1">
      <c r="A31" t="s">
        <v>109</v>
      </c>
      <c r="B31" s="2" t="s">
        <v>40</v>
      </c>
      <c r="C31" s="2" t="s">
        <v>110</v>
      </c>
      <c r="D31" s="2" t="s">
        <v>42</v>
      </c>
      <c r="E31" s="2"/>
      <c r="F31" s="2" t="s">
        <v>43</v>
      </c>
      <c r="G31" s="2" t="s">
        <v>111</v>
      </c>
      <c r="H31" s="11">
        <v>4</v>
      </c>
      <c r="I31" s="10">
        <v>35</v>
      </c>
      <c r="J31" s="11">
        <v>18</v>
      </c>
      <c r="K31" s="10">
        <v>268</v>
      </c>
      <c r="L31" s="11">
        <v>9</v>
      </c>
      <c r="M31" s="10">
        <v>74</v>
      </c>
      <c r="N31" s="11">
        <v>0</v>
      </c>
      <c r="O31" s="10">
        <v>0</v>
      </c>
      <c r="P31" s="11">
        <v>1</v>
      </c>
      <c r="Q31" s="10">
        <v>2</v>
      </c>
      <c r="R31" s="11">
        <v>0</v>
      </c>
      <c r="S31" s="10">
        <v>0</v>
      </c>
      <c r="T31" s="11">
        <v>3</v>
      </c>
      <c r="U31" s="10">
        <v>54</v>
      </c>
      <c r="V31" s="11">
        <v>0</v>
      </c>
      <c r="W31" s="10">
        <v>0</v>
      </c>
      <c r="X31" s="11">
        <v>0</v>
      </c>
      <c r="Y31" s="10">
        <v>0</v>
      </c>
      <c r="Z31" s="11">
        <v>0</v>
      </c>
      <c r="AA31" s="10">
        <v>0</v>
      </c>
      <c r="AB31" s="11">
        <v>0</v>
      </c>
      <c r="AC31" s="10">
        <v>0</v>
      </c>
      <c r="AD31" s="11">
        <v>0</v>
      </c>
      <c r="AE31" s="10">
        <v>0</v>
      </c>
      <c r="AF31" s="11">
        <v>0</v>
      </c>
      <c r="AG31" s="10">
        <v>0</v>
      </c>
      <c r="AH31" s="11">
        <v>0</v>
      </c>
      <c r="AI31" s="10">
        <v>0</v>
      </c>
      <c r="AJ31" s="11">
        <v>0</v>
      </c>
      <c r="AK31" s="10">
        <v>0</v>
      </c>
      <c r="AL31" s="11">
        <v>0</v>
      </c>
      <c r="AM31" s="10">
        <v>0</v>
      </c>
      <c r="AN31" s="11">
        <v>2</v>
      </c>
      <c r="AO31" s="10">
        <v>47</v>
      </c>
      <c r="AP31" s="11">
        <v>0</v>
      </c>
      <c r="AQ31" s="10">
        <v>0</v>
      </c>
      <c r="AR31" s="11">
        <v>0</v>
      </c>
      <c r="AS31" s="10">
        <v>0</v>
      </c>
      <c r="AT31" s="11">
        <v>0</v>
      </c>
      <c r="AU31" s="10">
        <v>0</v>
      </c>
      <c r="AV31" s="11">
        <v>0</v>
      </c>
      <c r="AW31" s="10">
        <v>0</v>
      </c>
      <c r="AX31" s="11">
        <v>0</v>
      </c>
      <c r="AY31" s="10">
        <v>0</v>
      </c>
      <c r="AZ31" s="11">
        <v>0</v>
      </c>
      <c r="BA31" s="10">
        <v>0</v>
      </c>
      <c r="BB31" s="11">
        <v>0</v>
      </c>
      <c r="BC31" s="10">
        <v>0</v>
      </c>
      <c r="BD31" s="11">
        <v>0</v>
      </c>
      <c r="BE31" s="10">
        <v>0</v>
      </c>
      <c r="BF31" s="11">
        <v>8</v>
      </c>
      <c r="BG31" s="10">
        <v>58</v>
      </c>
      <c r="BH31" s="11">
        <v>0</v>
      </c>
      <c r="BI31" s="10">
        <v>0</v>
      </c>
      <c r="BJ31" s="11">
        <v>0</v>
      </c>
      <c r="BK31" s="10">
        <v>0</v>
      </c>
      <c r="BL31" s="11">
        <v>7</v>
      </c>
      <c r="BM31" s="10">
        <v>269</v>
      </c>
      <c r="BN31" s="11">
        <v>0</v>
      </c>
      <c r="BO31" s="10">
        <v>0</v>
      </c>
      <c r="BP31" s="11"/>
      <c r="BQ31" s="10">
        <f t="shared" si="0"/>
        <v>52</v>
      </c>
      <c r="BR31" s="10">
        <f t="shared" si="1"/>
        <v>807</v>
      </c>
    </row>
    <row r="32" spans="1:70" hidden="1">
      <c r="A32" t="s">
        <v>112</v>
      </c>
      <c r="B32" s="2" t="s">
        <v>40</v>
      </c>
      <c r="C32" s="2" t="s">
        <v>113</v>
      </c>
      <c r="D32" s="2" t="s">
        <v>42</v>
      </c>
      <c r="E32" s="2"/>
      <c r="F32" s="2" t="s">
        <v>72</v>
      </c>
      <c r="G32" s="2"/>
      <c r="H32" s="11">
        <v>52</v>
      </c>
      <c r="I32" s="10">
        <v>439</v>
      </c>
      <c r="J32" s="11">
        <v>676</v>
      </c>
      <c r="K32" s="10">
        <v>10674</v>
      </c>
      <c r="L32" s="11">
        <v>50</v>
      </c>
      <c r="M32" s="10">
        <v>589</v>
      </c>
      <c r="N32" s="11">
        <v>2</v>
      </c>
      <c r="O32" s="10">
        <v>10</v>
      </c>
      <c r="P32" s="11">
        <v>18</v>
      </c>
      <c r="Q32" s="10">
        <v>318</v>
      </c>
      <c r="R32" s="11">
        <v>0</v>
      </c>
      <c r="S32" s="10">
        <v>0</v>
      </c>
      <c r="T32" s="11">
        <v>5</v>
      </c>
      <c r="U32" s="10">
        <v>56</v>
      </c>
      <c r="V32" s="11">
        <v>2</v>
      </c>
      <c r="W32" s="10">
        <v>6</v>
      </c>
      <c r="X32" s="11">
        <v>0</v>
      </c>
      <c r="Y32" s="10">
        <v>0</v>
      </c>
      <c r="Z32" s="11">
        <v>0</v>
      </c>
      <c r="AA32" s="10">
        <v>0</v>
      </c>
      <c r="AB32" s="11">
        <v>7</v>
      </c>
      <c r="AC32" s="10">
        <v>86</v>
      </c>
      <c r="AD32" s="11">
        <v>0</v>
      </c>
      <c r="AE32" s="10">
        <v>0</v>
      </c>
      <c r="AF32" s="11">
        <v>4</v>
      </c>
      <c r="AG32" s="10">
        <v>25</v>
      </c>
      <c r="AH32" s="11">
        <v>0</v>
      </c>
      <c r="AI32" s="10">
        <v>0</v>
      </c>
      <c r="AJ32" s="11">
        <v>0</v>
      </c>
      <c r="AK32" s="10">
        <v>0</v>
      </c>
      <c r="AL32" s="11">
        <v>0</v>
      </c>
      <c r="AM32" s="10">
        <v>0</v>
      </c>
      <c r="AN32" s="11">
        <v>1</v>
      </c>
      <c r="AO32" s="10">
        <v>5</v>
      </c>
      <c r="AP32" s="11">
        <v>0</v>
      </c>
      <c r="AQ32" s="10">
        <v>0</v>
      </c>
      <c r="AR32" s="11">
        <v>0</v>
      </c>
      <c r="AS32" s="10">
        <v>0</v>
      </c>
      <c r="AT32" s="11">
        <v>0</v>
      </c>
      <c r="AU32" s="10">
        <v>0</v>
      </c>
      <c r="AV32" s="11">
        <v>0</v>
      </c>
      <c r="AW32" s="10">
        <v>0</v>
      </c>
      <c r="AX32" s="11">
        <v>0</v>
      </c>
      <c r="AY32" s="10">
        <v>0</v>
      </c>
      <c r="AZ32" s="11">
        <v>0</v>
      </c>
      <c r="BA32" s="10">
        <v>0</v>
      </c>
      <c r="BB32" s="11">
        <v>0</v>
      </c>
      <c r="BC32" s="10">
        <v>0</v>
      </c>
      <c r="BD32" s="11">
        <v>0</v>
      </c>
      <c r="BE32" s="10">
        <v>0</v>
      </c>
      <c r="BF32" s="11">
        <v>55</v>
      </c>
      <c r="BG32" s="10">
        <v>857</v>
      </c>
      <c r="BH32" s="11">
        <v>5</v>
      </c>
      <c r="BI32" s="10">
        <v>86</v>
      </c>
      <c r="BJ32" s="11">
        <v>13</v>
      </c>
      <c r="BK32" s="10">
        <v>399</v>
      </c>
      <c r="BL32" s="11">
        <v>208</v>
      </c>
      <c r="BM32" s="10">
        <v>7313</v>
      </c>
      <c r="BN32" s="11">
        <v>33</v>
      </c>
      <c r="BO32" s="10">
        <v>484</v>
      </c>
      <c r="BP32" s="11"/>
      <c r="BQ32" s="10">
        <f t="shared" si="0"/>
        <v>1131</v>
      </c>
      <c r="BR32" s="10">
        <f t="shared" si="1"/>
        <v>21347</v>
      </c>
    </row>
    <row r="33" spans="1:70" hidden="1">
      <c r="A33" t="s">
        <v>114</v>
      </c>
      <c r="B33" s="2" t="s">
        <v>115</v>
      </c>
      <c r="C33" s="2" t="s">
        <v>116</v>
      </c>
      <c r="D33" s="2" t="s">
        <v>42</v>
      </c>
      <c r="E33" s="2"/>
      <c r="F33" s="2" t="s">
        <v>43</v>
      </c>
      <c r="G33" s="2"/>
      <c r="H33" s="11">
        <v>17</v>
      </c>
      <c r="I33" s="10">
        <v>107</v>
      </c>
      <c r="J33" s="11">
        <v>646</v>
      </c>
      <c r="K33" s="10">
        <v>8995</v>
      </c>
      <c r="L33" s="11">
        <v>124</v>
      </c>
      <c r="M33" s="10">
        <v>1673</v>
      </c>
      <c r="N33" s="11">
        <v>0</v>
      </c>
      <c r="O33" s="10">
        <v>0</v>
      </c>
      <c r="P33" s="11">
        <v>20</v>
      </c>
      <c r="Q33" s="10">
        <v>311</v>
      </c>
      <c r="R33" s="11">
        <v>1</v>
      </c>
      <c r="S33" s="10">
        <v>32</v>
      </c>
      <c r="T33" s="11">
        <v>67</v>
      </c>
      <c r="U33" s="10">
        <v>639</v>
      </c>
      <c r="V33" s="11">
        <v>0</v>
      </c>
      <c r="W33" s="10">
        <v>0</v>
      </c>
      <c r="X33" s="11">
        <v>24</v>
      </c>
      <c r="Y33" s="10">
        <v>476</v>
      </c>
      <c r="Z33" s="11">
        <v>2</v>
      </c>
      <c r="AA33" s="10">
        <v>10</v>
      </c>
      <c r="AB33" s="11">
        <v>0</v>
      </c>
      <c r="AC33" s="10">
        <v>0</v>
      </c>
      <c r="AD33" s="11">
        <v>0</v>
      </c>
      <c r="AE33" s="10">
        <v>0</v>
      </c>
      <c r="AF33" s="11">
        <v>0</v>
      </c>
      <c r="AG33" s="10">
        <v>0</v>
      </c>
      <c r="AH33" s="11">
        <v>0</v>
      </c>
      <c r="AI33" s="10">
        <v>0</v>
      </c>
      <c r="AJ33" s="11">
        <v>1</v>
      </c>
      <c r="AK33" s="10">
        <v>14</v>
      </c>
      <c r="AL33" s="11">
        <v>0</v>
      </c>
      <c r="AM33" s="10">
        <v>0</v>
      </c>
      <c r="AN33" s="11">
        <v>1</v>
      </c>
      <c r="AO33" s="10">
        <v>1</v>
      </c>
      <c r="AP33" s="11">
        <v>0</v>
      </c>
      <c r="AQ33" s="10">
        <v>0</v>
      </c>
      <c r="AR33" s="11">
        <v>0</v>
      </c>
      <c r="AS33" s="10">
        <v>0</v>
      </c>
      <c r="AT33" s="11">
        <v>0</v>
      </c>
      <c r="AU33" s="10">
        <v>0</v>
      </c>
      <c r="AV33" s="11">
        <v>0</v>
      </c>
      <c r="AW33" s="10">
        <v>0</v>
      </c>
      <c r="AX33" s="11">
        <v>0</v>
      </c>
      <c r="AY33" s="10">
        <v>0</v>
      </c>
      <c r="AZ33" s="11">
        <v>4</v>
      </c>
      <c r="BA33" s="10">
        <v>36</v>
      </c>
      <c r="BB33" s="11">
        <v>0</v>
      </c>
      <c r="BC33" s="10">
        <v>0</v>
      </c>
      <c r="BD33" s="11">
        <v>0</v>
      </c>
      <c r="BE33" s="10">
        <v>0</v>
      </c>
      <c r="BF33" s="11">
        <v>103</v>
      </c>
      <c r="BG33" s="10">
        <v>1337</v>
      </c>
      <c r="BH33" s="11">
        <v>5</v>
      </c>
      <c r="BI33" s="10">
        <v>102</v>
      </c>
      <c r="BJ33" s="11">
        <v>4</v>
      </c>
      <c r="BK33" s="10">
        <v>21</v>
      </c>
      <c r="BL33" s="11">
        <v>5</v>
      </c>
      <c r="BM33" s="10">
        <v>142</v>
      </c>
      <c r="BN33" s="11">
        <v>2</v>
      </c>
      <c r="BO33" s="10">
        <v>14</v>
      </c>
      <c r="BP33" s="11"/>
      <c r="BQ33" s="10">
        <f t="shared" si="0"/>
        <v>1026</v>
      </c>
      <c r="BR33" s="10">
        <f t="shared" si="1"/>
        <v>13910</v>
      </c>
    </row>
    <row r="34" spans="1:70">
      <c r="A34" t="s">
        <v>117</v>
      </c>
      <c r="B34" s="2" t="s">
        <v>40</v>
      </c>
      <c r="C34" s="2" t="s">
        <v>118</v>
      </c>
      <c r="D34" s="2" t="s">
        <v>119</v>
      </c>
      <c r="E34" s="2">
        <v>1</v>
      </c>
      <c r="F34" s="2"/>
      <c r="G34" s="2" t="s">
        <v>120</v>
      </c>
      <c r="H34" s="11">
        <v>0</v>
      </c>
      <c r="I34" s="10">
        <v>0</v>
      </c>
      <c r="J34" s="11">
        <v>0</v>
      </c>
      <c r="K34" s="10">
        <v>0</v>
      </c>
      <c r="L34" s="11">
        <v>3</v>
      </c>
      <c r="M34" s="10">
        <v>25</v>
      </c>
      <c r="N34" s="11">
        <v>0</v>
      </c>
      <c r="O34" s="10">
        <v>0</v>
      </c>
      <c r="P34" s="11">
        <v>0</v>
      </c>
      <c r="Q34" s="10">
        <v>0</v>
      </c>
      <c r="R34" s="11">
        <v>0</v>
      </c>
      <c r="S34" s="10">
        <v>0</v>
      </c>
      <c r="T34" s="11">
        <v>0</v>
      </c>
      <c r="U34" s="10">
        <v>0</v>
      </c>
      <c r="V34" s="11">
        <v>0</v>
      </c>
      <c r="W34" s="10">
        <v>0</v>
      </c>
      <c r="X34" s="11">
        <v>0</v>
      </c>
      <c r="Y34" s="10">
        <v>0</v>
      </c>
      <c r="Z34" s="11">
        <v>0</v>
      </c>
      <c r="AA34" s="10">
        <v>0</v>
      </c>
      <c r="AB34" s="11">
        <v>0</v>
      </c>
      <c r="AC34" s="10">
        <v>0</v>
      </c>
      <c r="AD34" s="11">
        <v>0</v>
      </c>
      <c r="AE34" s="10">
        <v>0</v>
      </c>
      <c r="AF34" s="11">
        <v>0</v>
      </c>
      <c r="AG34" s="10">
        <v>0</v>
      </c>
      <c r="AH34" s="11">
        <v>0</v>
      </c>
      <c r="AI34" s="10">
        <v>0</v>
      </c>
      <c r="AJ34" s="11">
        <v>0</v>
      </c>
      <c r="AK34" s="10">
        <v>0</v>
      </c>
      <c r="AL34" s="11">
        <v>0</v>
      </c>
      <c r="AM34" s="10">
        <v>0</v>
      </c>
      <c r="AN34" s="11">
        <v>0</v>
      </c>
      <c r="AO34" s="10">
        <v>0</v>
      </c>
      <c r="AP34" s="11">
        <v>0</v>
      </c>
      <c r="AQ34" s="10">
        <v>0</v>
      </c>
      <c r="AR34" s="11">
        <v>0</v>
      </c>
      <c r="AS34" s="10">
        <v>0</v>
      </c>
      <c r="AT34" s="11">
        <v>0</v>
      </c>
      <c r="AU34" s="10">
        <v>0</v>
      </c>
      <c r="AV34" s="11">
        <v>0</v>
      </c>
      <c r="AW34" s="10">
        <v>0</v>
      </c>
      <c r="AX34" s="11">
        <v>0</v>
      </c>
      <c r="AY34" s="10">
        <v>0</v>
      </c>
      <c r="AZ34" s="11">
        <v>0</v>
      </c>
      <c r="BA34" s="10">
        <v>0</v>
      </c>
      <c r="BB34" s="11">
        <v>0</v>
      </c>
      <c r="BC34" s="10">
        <v>0</v>
      </c>
      <c r="BD34" s="11">
        <v>0</v>
      </c>
      <c r="BE34" s="10">
        <v>0</v>
      </c>
      <c r="BF34" s="11">
        <v>17</v>
      </c>
      <c r="BG34" s="10">
        <v>228</v>
      </c>
      <c r="BH34" s="11">
        <v>7</v>
      </c>
      <c r="BI34" s="10">
        <v>39</v>
      </c>
      <c r="BJ34" s="11">
        <v>0</v>
      </c>
      <c r="BK34" s="10">
        <v>0</v>
      </c>
      <c r="BL34" s="11">
        <v>2</v>
      </c>
      <c r="BM34" s="10">
        <v>19</v>
      </c>
      <c r="BN34" s="11">
        <v>1</v>
      </c>
      <c r="BO34" s="10">
        <v>9</v>
      </c>
      <c r="BP34" s="19"/>
      <c r="BQ34" s="20">
        <f t="shared" si="0"/>
        <v>30</v>
      </c>
      <c r="BR34" s="20">
        <f t="shared" si="1"/>
        <v>320</v>
      </c>
    </row>
    <row r="35" spans="1:70">
      <c r="A35" s="21" t="s">
        <v>121</v>
      </c>
      <c r="B35" s="38" t="s">
        <v>46</v>
      </c>
      <c r="C35" s="38" t="s">
        <v>122</v>
      </c>
      <c r="D35" s="38" t="s">
        <v>119</v>
      </c>
      <c r="E35" s="38">
        <v>2</v>
      </c>
      <c r="F35" s="38"/>
      <c r="G35" s="38"/>
      <c r="H35" s="39">
        <v>0</v>
      </c>
      <c r="I35" s="40">
        <v>0</v>
      </c>
      <c r="J35" s="39">
        <v>0</v>
      </c>
      <c r="K35" s="40">
        <v>0</v>
      </c>
      <c r="L35" s="39">
        <v>4</v>
      </c>
      <c r="M35" s="40">
        <v>9</v>
      </c>
      <c r="N35" s="39">
        <v>2</v>
      </c>
      <c r="O35" s="40">
        <v>12</v>
      </c>
      <c r="P35" s="39">
        <v>0</v>
      </c>
      <c r="Q35" s="40">
        <v>0</v>
      </c>
      <c r="R35" s="39">
        <v>0</v>
      </c>
      <c r="S35" s="40">
        <v>0</v>
      </c>
      <c r="T35" s="39">
        <v>0</v>
      </c>
      <c r="U35" s="40">
        <v>0</v>
      </c>
      <c r="V35" s="39">
        <v>0</v>
      </c>
      <c r="W35" s="40">
        <v>0</v>
      </c>
      <c r="X35" s="39">
        <v>0</v>
      </c>
      <c r="Y35" s="40">
        <v>0</v>
      </c>
      <c r="Z35" s="39">
        <v>0</v>
      </c>
      <c r="AA35" s="40">
        <v>0</v>
      </c>
      <c r="AB35" s="39">
        <v>0</v>
      </c>
      <c r="AC35" s="40">
        <v>0</v>
      </c>
      <c r="AD35" s="39">
        <v>0</v>
      </c>
      <c r="AE35" s="40">
        <v>0</v>
      </c>
      <c r="AF35" s="39">
        <v>0</v>
      </c>
      <c r="AG35" s="40">
        <v>0</v>
      </c>
      <c r="AH35" s="39">
        <v>0</v>
      </c>
      <c r="AI35" s="40">
        <v>0</v>
      </c>
      <c r="AJ35" s="39">
        <v>0</v>
      </c>
      <c r="AK35" s="40">
        <v>0</v>
      </c>
      <c r="AL35" s="39">
        <v>0</v>
      </c>
      <c r="AM35" s="40">
        <v>0</v>
      </c>
      <c r="AN35" s="39">
        <v>0</v>
      </c>
      <c r="AO35" s="40">
        <v>0</v>
      </c>
      <c r="AP35" s="39">
        <v>0</v>
      </c>
      <c r="AQ35" s="40">
        <v>0</v>
      </c>
      <c r="AR35" s="39">
        <v>0</v>
      </c>
      <c r="AS35" s="40">
        <v>0</v>
      </c>
      <c r="AT35" s="39">
        <v>0</v>
      </c>
      <c r="AU35" s="40">
        <v>0</v>
      </c>
      <c r="AV35" s="39">
        <v>0</v>
      </c>
      <c r="AW35" s="40">
        <v>0</v>
      </c>
      <c r="AX35" s="39">
        <v>0</v>
      </c>
      <c r="AY35" s="40">
        <v>0</v>
      </c>
      <c r="AZ35" s="39">
        <v>0</v>
      </c>
      <c r="BA35" s="40">
        <v>0</v>
      </c>
      <c r="BB35" s="39">
        <v>0</v>
      </c>
      <c r="BC35" s="40">
        <v>0</v>
      </c>
      <c r="BD35" s="39">
        <v>0</v>
      </c>
      <c r="BE35" s="40">
        <v>0</v>
      </c>
      <c r="BF35" s="39">
        <v>1</v>
      </c>
      <c r="BG35" s="40">
        <v>4</v>
      </c>
      <c r="BH35" s="39">
        <v>1</v>
      </c>
      <c r="BI35" s="40">
        <v>4</v>
      </c>
      <c r="BJ35" s="39">
        <v>1</v>
      </c>
      <c r="BK35" s="40">
        <v>1</v>
      </c>
      <c r="BL35" s="39">
        <v>1</v>
      </c>
      <c r="BM35" s="40">
        <v>8</v>
      </c>
      <c r="BN35" s="39">
        <v>0</v>
      </c>
      <c r="BO35" s="40">
        <v>0</v>
      </c>
      <c r="BP35" s="39"/>
      <c r="BQ35" s="40">
        <f t="shared" si="0"/>
        <v>10</v>
      </c>
      <c r="BR35" s="40">
        <f t="shared" si="1"/>
        <v>38</v>
      </c>
    </row>
    <row r="36" spans="1:70">
      <c r="A36" t="s">
        <v>123</v>
      </c>
      <c r="B36" s="2" t="s">
        <v>59</v>
      </c>
      <c r="C36" s="2" t="s">
        <v>124</v>
      </c>
      <c r="D36" s="2" t="s">
        <v>119</v>
      </c>
      <c r="E36" s="2">
        <v>3</v>
      </c>
      <c r="F36" s="2"/>
      <c r="G36" s="2"/>
      <c r="H36" s="11">
        <v>1</v>
      </c>
      <c r="I36" s="10">
        <v>3</v>
      </c>
      <c r="J36" s="11">
        <v>1</v>
      </c>
      <c r="K36" s="10">
        <v>8</v>
      </c>
      <c r="L36" s="11">
        <v>52</v>
      </c>
      <c r="M36" s="10">
        <v>730</v>
      </c>
      <c r="N36" s="11">
        <v>0</v>
      </c>
      <c r="O36" s="10">
        <v>0</v>
      </c>
      <c r="P36" s="11">
        <v>0</v>
      </c>
      <c r="Q36" s="10">
        <v>0</v>
      </c>
      <c r="R36" s="11">
        <v>0</v>
      </c>
      <c r="S36" s="10">
        <v>0</v>
      </c>
      <c r="T36" s="11">
        <v>0</v>
      </c>
      <c r="U36" s="10">
        <v>0</v>
      </c>
      <c r="V36" s="11">
        <v>0</v>
      </c>
      <c r="W36" s="10">
        <v>0</v>
      </c>
      <c r="X36" s="11">
        <v>0</v>
      </c>
      <c r="Y36" s="10">
        <v>0</v>
      </c>
      <c r="Z36" s="11">
        <v>0</v>
      </c>
      <c r="AA36" s="10">
        <v>0</v>
      </c>
      <c r="AB36" s="11">
        <v>0</v>
      </c>
      <c r="AC36" s="10">
        <v>0</v>
      </c>
      <c r="AD36" s="11">
        <v>0</v>
      </c>
      <c r="AE36" s="10">
        <v>0</v>
      </c>
      <c r="AF36" s="11">
        <v>0</v>
      </c>
      <c r="AG36" s="10">
        <v>0</v>
      </c>
      <c r="AH36" s="11">
        <v>0</v>
      </c>
      <c r="AI36" s="10">
        <v>0</v>
      </c>
      <c r="AJ36" s="11">
        <v>0</v>
      </c>
      <c r="AK36" s="10">
        <v>0</v>
      </c>
      <c r="AL36" s="11">
        <v>0</v>
      </c>
      <c r="AM36" s="10">
        <v>0</v>
      </c>
      <c r="AN36" s="11">
        <v>0</v>
      </c>
      <c r="AO36" s="10">
        <v>0</v>
      </c>
      <c r="AP36" s="11">
        <v>0</v>
      </c>
      <c r="AQ36" s="10">
        <v>0</v>
      </c>
      <c r="AR36" s="11">
        <v>0</v>
      </c>
      <c r="AS36" s="10">
        <v>0</v>
      </c>
      <c r="AT36" s="11">
        <v>0</v>
      </c>
      <c r="AU36" s="10">
        <v>0</v>
      </c>
      <c r="AV36" s="11">
        <v>0</v>
      </c>
      <c r="AW36" s="10">
        <v>0</v>
      </c>
      <c r="AX36" s="11">
        <v>0</v>
      </c>
      <c r="AY36" s="10">
        <v>0</v>
      </c>
      <c r="AZ36" s="11">
        <v>0</v>
      </c>
      <c r="BA36" s="10">
        <v>0</v>
      </c>
      <c r="BB36" s="11">
        <v>0</v>
      </c>
      <c r="BC36" s="10">
        <v>0</v>
      </c>
      <c r="BD36" s="11">
        <v>0</v>
      </c>
      <c r="BE36" s="10">
        <v>0</v>
      </c>
      <c r="BF36" s="11">
        <v>0</v>
      </c>
      <c r="BG36" s="10">
        <v>0</v>
      </c>
      <c r="BH36" s="11">
        <v>0</v>
      </c>
      <c r="BI36" s="10">
        <v>0</v>
      </c>
      <c r="BJ36" s="11">
        <v>0</v>
      </c>
      <c r="BK36" s="10">
        <v>0</v>
      </c>
      <c r="BL36" s="11">
        <v>37</v>
      </c>
      <c r="BM36" s="10">
        <v>770</v>
      </c>
      <c r="BN36" s="11">
        <v>21</v>
      </c>
      <c r="BO36" s="10">
        <v>112</v>
      </c>
      <c r="BP36" s="25"/>
      <c r="BQ36" s="26">
        <f t="shared" si="0"/>
        <v>112</v>
      </c>
      <c r="BR36" s="26">
        <f t="shared" si="1"/>
        <v>1623</v>
      </c>
    </row>
    <row r="37" spans="1:70" s="21" customFormat="1">
      <c r="A37" s="21" t="s">
        <v>125</v>
      </c>
      <c r="B37" s="38" t="s">
        <v>40</v>
      </c>
      <c r="C37" s="38" t="s">
        <v>126</v>
      </c>
      <c r="D37" s="38" t="s">
        <v>119</v>
      </c>
      <c r="E37" s="38">
        <v>4</v>
      </c>
      <c r="F37" s="38"/>
      <c r="G37" s="41" t="s">
        <v>127</v>
      </c>
      <c r="H37" s="39">
        <v>1</v>
      </c>
      <c r="I37" s="40">
        <v>9</v>
      </c>
      <c r="J37" s="39">
        <v>0</v>
      </c>
      <c r="K37" s="40">
        <v>0</v>
      </c>
      <c r="L37" s="39">
        <v>0</v>
      </c>
      <c r="M37" s="40">
        <v>0</v>
      </c>
      <c r="N37" s="39">
        <v>0</v>
      </c>
      <c r="O37" s="40">
        <v>0</v>
      </c>
      <c r="P37" s="39">
        <v>0</v>
      </c>
      <c r="Q37" s="40">
        <v>0</v>
      </c>
      <c r="R37" s="39">
        <v>0</v>
      </c>
      <c r="S37" s="40">
        <v>0</v>
      </c>
      <c r="T37" s="39">
        <v>2</v>
      </c>
      <c r="U37" s="40">
        <v>23</v>
      </c>
      <c r="V37" s="39">
        <v>0</v>
      </c>
      <c r="W37" s="40">
        <v>0</v>
      </c>
      <c r="X37" s="39">
        <v>0</v>
      </c>
      <c r="Y37" s="40">
        <v>0</v>
      </c>
      <c r="Z37" s="39">
        <v>0</v>
      </c>
      <c r="AA37" s="40">
        <v>0</v>
      </c>
      <c r="AB37" s="39">
        <v>0</v>
      </c>
      <c r="AC37" s="40">
        <v>0</v>
      </c>
      <c r="AD37" s="39">
        <v>0</v>
      </c>
      <c r="AE37" s="40">
        <v>0</v>
      </c>
      <c r="AF37" s="39">
        <v>0</v>
      </c>
      <c r="AG37" s="40">
        <v>0</v>
      </c>
      <c r="AH37" s="39">
        <v>0</v>
      </c>
      <c r="AI37" s="40">
        <v>0</v>
      </c>
      <c r="AJ37" s="39">
        <v>0</v>
      </c>
      <c r="AK37" s="40">
        <v>0</v>
      </c>
      <c r="AL37" s="39">
        <v>0</v>
      </c>
      <c r="AM37" s="40">
        <v>0</v>
      </c>
      <c r="AN37" s="39">
        <v>0</v>
      </c>
      <c r="AO37" s="40">
        <v>0</v>
      </c>
      <c r="AP37" s="39">
        <v>0</v>
      </c>
      <c r="AQ37" s="40">
        <v>0</v>
      </c>
      <c r="AR37" s="39">
        <v>0</v>
      </c>
      <c r="AS37" s="40">
        <v>0</v>
      </c>
      <c r="AT37" s="39">
        <v>0</v>
      </c>
      <c r="AU37" s="40">
        <v>0</v>
      </c>
      <c r="AV37" s="39">
        <v>0</v>
      </c>
      <c r="AW37" s="40">
        <v>0</v>
      </c>
      <c r="AX37" s="39">
        <v>0</v>
      </c>
      <c r="AY37" s="40">
        <v>0</v>
      </c>
      <c r="AZ37" s="39">
        <v>0</v>
      </c>
      <c r="BA37" s="40">
        <v>0</v>
      </c>
      <c r="BB37" s="39">
        <v>0</v>
      </c>
      <c r="BC37" s="40">
        <v>0</v>
      </c>
      <c r="BD37" s="39">
        <v>0</v>
      </c>
      <c r="BE37" s="40">
        <v>0</v>
      </c>
      <c r="BF37" s="39">
        <v>6</v>
      </c>
      <c r="BG37" s="40">
        <v>757</v>
      </c>
      <c r="BH37" s="39">
        <v>0</v>
      </c>
      <c r="BI37" s="40">
        <v>0</v>
      </c>
      <c r="BJ37" s="39">
        <v>0</v>
      </c>
      <c r="BK37" s="40">
        <v>0</v>
      </c>
      <c r="BL37" s="39">
        <v>0</v>
      </c>
      <c r="BM37" s="40">
        <v>0</v>
      </c>
      <c r="BN37" s="39">
        <v>1</v>
      </c>
      <c r="BO37" s="40">
        <v>3</v>
      </c>
      <c r="BP37" s="39"/>
      <c r="BQ37" s="40">
        <f t="shared" si="0"/>
        <v>10</v>
      </c>
      <c r="BR37" s="40">
        <f t="shared" si="1"/>
        <v>792</v>
      </c>
    </row>
    <row r="38" spans="1:70" s="4" customFormat="1">
      <c r="A38" t="s">
        <v>128</v>
      </c>
      <c r="B38" s="2" t="s">
        <v>40</v>
      </c>
      <c r="C38" s="2" t="s">
        <v>129</v>
      </c>
      <c r="D38" s="2" t="s">
        <v>119</v>
      </c>
      <c r="E38" s="2">
        <v>5</v>
      </c>
      <c r="F38" s="2"/>
      <c r="G38" s="2" t="s">
        <v>130</v>
      </c>
      <c r="H38" s="11">
        <v>0</v>
      </c>
      <c r="I38" s="10">
        <v>0</v>
      </c>
      <c r="J38" s="11">
        <v>0</v>
      </c>
      <c r="K38" s="10">
        <v>0</v>
      </c>
      <c r="L38" s="11">
        <v>0</v>
      </c>
      <c r="M38" s="10">
        <v>0</v>
      </c>
      <c r="N38" s="11">
        <v>0</v>
      </c>
      <c r="O38" s="10">
        <v>0</v>
      </c>
      <c r="P38" s="11">
        <v>0</v>
      </c>
      <c r="Q38" s="10">
        <v>0</v>
      </c>
      <c r="R38" s="11">
        <v>0</v>
      </c>
      <c r="S38" s="10">
        <v>0</v>
      </c>
      <c r="T38" s="11">
        <v>0</v>
      </c>
      <c r="U38" s="10">
        <v>0</v>
      </c>
      <c r="V38" s="11">
        <v>0</v>
      </c>
      <c r="W38" s="10">
        <v>0</v>
      </c>
      <c r="X38" s="11">
        <v>1</v>
      </c>
      <c r="Y38" s="10">
        <v>7</v>
      </c>
      <c r="Z38" s="11">
        <v>0</v>
      </c>
      <c r="AA38" s="10">
        <v>0</v>
      </c>
      <c r="AB38" s="11">
        <v>0</v>
      </c>
      <c r="AC38" s="10">
        <v>0</v>
      </c>
      <c r="AD38" s="11">
        <v>0</v>
      </c>
      <c r="AE38" s="10">
        <v>0</v>
      </c>
      <c r="AF38" s="11">
        <v>0</v>
      </c>
      <c r="AG38" s="10">
        <v>0</v>
      </c>
      <c r="AH38" s="11">
        <v>0</v>
      </c>
      <c r="AI38" s="10">
        <v>0</v>
      </c>
      <c r="AJ38" s="11">
        <v>0</v>
      </c>
      <c r="AK38" s="10">
        <v>0</v>
      </c>
      <c r="AL38" s="11">
        <v>0</v>
      </c>
      <c r="AM38" s="10">
        <v>0</v>
      </c>
      <c r="AN38" s="11">
        <v>0</v>
      </c>
      <c r="AO38" s="10">
        <v>0</v>
      </c>
      <c r="AP38" s="11">
        <v>0</v>
      </c>
      <c r="AQ38" s="10">
        <v>0</v>
      </c>
      <c r="AR38" s="11">
        <v>0</v>
      </c>
      <c r="AS38" s="10">
        <v>0</v>
      </c>
      <c r="AT38" s="11">
        <v>0</v>
      </c>
      <c r="AU38" s="10">
        <v>0</v>
      </c>
      <c r="AV38" s="11">
        <v>0</v>
      </c>
      <c r="AW38" s="10">
        <v>0</v>
      </c>
      <c r="AX38" s="11">
        <v>0</v>
      </c>
      <c r="AY38" s="10">
        <v>0</v>
      </c>
      <c r="AZ38" s="11">
        <v>0</v>
      </c>
      <c r="BA38" s="10">
        <v>0</v>
      </c>
      <c r="BB38" s="11">
        <v>0</v>
      </c>
      <c r="BC38" s="10">
        <v>0</v>
      </c>
      <c r="BD38" s="11">
        <v>0</v>
      </c>
      <c r="BE38" s="10">
        <v>0</v>
      </c>
      <c r="BF38" s="11">
        <v>11</v>
      </c>
      <c r="BG38" s="10">
        <v>262</v>
      </c>
      <c r="BH38" s="11">
        <v>13</v>
      </c>
      <c r="BI38" s="10">
        <v>208</v>
      </c>
      <c r="BJ38" s="11">
        <v>1</v>
      </c>
      <c r="BK38" s="10">
        <v>15</v>
      </c>
      <c r="BL38" s="11">
        <v>0</v>
      </c>
      <c r="BM38" s="10">
        <v>0</v>
      </c>
      <c r="BN38" s="11">
        <v>0</v>
      </c>
      <c r="BO38" s="10">
        <v>0</v>
      </c>
      <c r="BP38" s="25"/>
      <c r="BQ38" s="26">
        <f t="shared" si="0"/>
        <v>26</v>
      </c>
      <c r="BR38" s="26">
        <f t="shared" si="1"/>
        <v>492</v>
      </c>
    </row>
    <row r="39" spans="1:70">
      <c r="A39" t="s">
        <v>131</v>
      </c>
      <c r="B39" s="2" t="s">
        <v>40</v>
      </c>
      <c r="C39" s="2" t="s">
        <v>132</v>
      </c>
      <c r="D39" s="2" t="s">
        <v>119</v>
      </c>
      <c r="E39" s="2">
        <v>6</v>
      </c>
      <c r="F39" s="2"/>
      <c r="G39" s="2" t="s">
        <v>93</v>
      </c>
      <c r="H39" s="11">
        <v>2</v>
      </c>
      <c r="I39" s="10">
        <v>5</v>
      </c>
      <c r="J39" s="11">
        <v>2</v>
      </c>
      <c r="K39" s="10">
        <v>17</v>
      </c>
      <c r="L39" s="11">
        <v>0</v>
      </c>
      <c r="M39" s="10">
        <v>0</v>
      </c>
      <c r="N39" s="11">
        <v>0</v>
      </c>
      <c r="O39" s="10">
        <v>0</v>
      </c>
      <c r="P39" s="11">
        <v>0</v>
      </c>
      <c r="Q39" s="10">
        <v>0</v>
      </c>
      <c r="R39" s="11">
        <v>0</v>
      </c>
      <c r="S39" s="10">
        <v>0</v>
      </c>
      <c r="T39" s="11">
        <v>4</v>
      </c>
      <c r="U39" s="10">
        <v>24</v>
      </c>
      <c r="V39" s="11">
        <v>13</v>
      </c>
      <c r="W39" s="10">
        <v>218</v>
      </c>
      <c r="X39" s="11">
        <v>0</v>
      </c>
      <c r="Y39" s="10">
        <v>0</v>
      </c>
      <c r="Z39" s="11">
        <v>0</v>
      </c>
      <c r="AA39" s="10">
        <v>0</v>
      </c>
      <c r="AB39" s="11">
        <v>6</v>
      </c>
      <c r="AC39" s="10">
        <v>91</v>
      </c>
      <c r="AD39" s="11">
        <v>0</v>
      </c>
      <c r="AE39" s="10">
        <v>0</v>
      </c>
      <c r="AF39" s="11">
        <v>0</v>
      </c>
      <c r="AG39" s="10">
        <v>0</v>
      </c>
      <c r="AH39" s="11">
        <v>0</v>
      </c>
      <c r="AI39" s="10">
        <v>0</v>
      </c>
      <c r="AJ39" s="11">
        <v>0</v>
      </c>
      <c r="AK39" s="10">
        <v>0</v>
      </c>
      <c r="AL39" s="11">
        <v>0</v>
      </c>
      <c r="AM39" s="10">
        <v>0</v>
      </c>
      <c r="AN39" s="11">
        <v>0</v>
      </c>
      <c r="AO39" s="10">
        <v>0</v>
      </c>
      <c r="AP39" s="11">
        <v>0</v>
      </c>
      <c r="AQ39" s="10">
        <v>0</v>
      </c>
      <c r="AR39" s="11">
        <v>0</v>
      </c>
      <c r="AS39" s="10">
        <v>0</v>
      </c>
      <c r="AT39" s="11">
        <v>0</v>
      </c>
      <c r="AU39" s="10">
        <v>0</v>
      </c>
      <c r="AV39" s="11">
        <v>0</v>
      </c>
      <c r="AW39" s="10">
        <v>0</v>
      </c>
      <c r="AX39" s="11">
        <v>0</v>
      </c>
      <c r="AY39" s="10">
        <v>0</v>
      </c>
      <c r="AZ39" s="11">
        <v>0</v>
      </c>
      <c r="BA39" s="10">
        <v>0</v>
      </c>
      <c r="BB39" s="11">
        <v>0</v>
      </c>
      <c r="BC39" s="10">
        <v>0</v>
      </c>
      <c r="BD39" s="11">
        <v>0</v>
      </c>
      <c r="BE39" s="10">
        <v>0</v>
      </c>
      <c r="BF39" s="11">
        <v>2</v>
      </c>
      <c r="BG39" s="10">
        <v>8</v>
      </c>
      <c r="BH39" s="11">
        <v>0</v>
      </c>
      <c r="BI39" s="10">
        <v>0</v>
      </c>
      <c r="BJ39" s="11">
        <v>4</v>
      </c>
      <c r="BK39" s="10">
        <v>104</v>
      </c>
      <c r="BL39" s="11">
        <v>0</v>
      </c>
      <c r="BM39" s="10">
        <v>0</v>
      </c>
      <c r="BN39" s="11">
        <v>0</v>
      </c>
      <c r="BO39" s="10">
        <v>0</v>
      </c>
      <c r="BP39" s="11"/>
      <c r="BQ39" s="10">
        <f t="shared" si="0"/>
        <v>33</v>
      </c>
      <c r="BR39" s="10">
        <f t="shared" si="1"/>
        <v>467</v>
      </c>
    </row>
    <row r="40" spans="1:70">
      <c r="A40" t="s">
        <v>133</v>
      </c>
      <c r="B40" s="2" t="s">
        <v>40</v>
      </c>
      <c r="C40" s="2" t="s">
        <v>134</v>
      </c>
      <c r="D40" s="2" t="s">
        <v>119</v>
      </c>
      <c r="E40" s="2">
        <v>6</v>
      </c>
      <c r="F40" s="2"/>
      <c r="G40" s="2" t="s">
        <v>93</v>
      </c>
      <c r="H40" s="11">
        <v>1</v>
      </c>
      <c r="I40" s="10">
        <v>4</v>
      </c>
      <c r="J40" s="11">
        <v>2</v>
      </c>
      <c r="K40" s="10">
        <v>17</v>
      </c>
      <c r="L40" s="11">
        <v>0</v>
      </c>
      <c r="M40" s="10">
        <v>0</v>
      </c>
      <c r="N40" s="11">
        <v>0</v>
      </c>
      <c r="O40" s="10">
        <v>0</v>
      </c>
      <c r="P40" s="11">
        <v>0</v>
      </c>
      <c r="Q40" s="10">
        <v>0</v>
      </c>
      <c r="R40" s="11">
        <v>0</v>
      </c>
      <c r="S40" s="10">
        <v>0</v>
      </c>
      <c r="T40" s="11">
        <v>3</v>
      </c>
      <c r="U40" s="10">
        <v>20</v>
      </c>
      <c r="V40" s="11">
        <v>3</v>
      </c>
      <c r="W40" s="10">
        <v>52</v>
      </c>
      <c r="X40" s="11">
        <v>0</v>
      </c>
      <c r="Y40" s="10">
        <v>0</v>
      </c>
      <c r="Z40" s="11">
        <v>0</v>
      </c>
      <c r="AA40" s="10">
        <v>0</v>
      </c>
      <c r="AB40" s="11">
        <v>1</v>
      </c>
      <c r="AC40" s="10">
        <v>1</v>
      </c>
      <c r="AD40" s="11">
        <v>0</v>
      </c>
      <c r="AE40" s="10">
        <v>0</v>
      </c>
      <c r="AF40" s="11">
        <v>0</v>
      </c>
      <c r="AG40" s="10">
        <v>0</v>
      </c>
      <c r="AH40" s="11">
        <v>0</v>
      </c>
      <c r="AI40" s="10">
        <v>0</v>
      </c>
      <c r="AJ40" s="11">
        <v>0</v>
      </c>
      <c r="AK40" s="10">
        <v>0</v>
      </c>
      <c r="AL40" s="11">
        <v>0</v>
      </c>
      <c r="AM40" s="10">
        <v>0</v>
      </c>
      <c r="AN40" s="11">
        <v>0</v>
      </c>
      <c r="AO40" s="10">
        <v>0</v>
      </c>
      <c r="AP40" s="11">
        <v>0</v>
      </c>
      <c r="AQ40" s="10">
        <v>0</v>
      </c>
      <c r="AR40" s="11">
        <v>0</v>
      </c>
      <c r="AS40" s="10">
        <v>0</v>
      </c>
      <c r="AT40" s="11">
        <v>0</v>
      </c>
      <c r="AU40" s="10">
        <v>0</v>
      </c>
      <c r="AV40" s="11">
        <v>0</v>
      </c>
      <c r="AW40" s="10">
        <v>0</v>
      </c>
      <c r="AX40" s="11">
        <v>0</v>
      </c>
      <c r="AY40" s="10">
        <v>0</v>
      </c>
      <c r="AZ40" s="11">
        <v>0</v>
      </c>
      <c r="BA40" s="10">
        <v>0</v>
      </c>
      <c r="BB40" s="11">
        <v>0</v>
      </c>
      <c r="BC40" s="10">
        <v>0</v>
      </c>
      <c r="BD40" s="11">
        <v>0</v>
      </c>
      <c r="BE40" s="10">
        <v>0</v>
      </c>
      <c r="BF40" s="11">
        <v>0</v>
      </c>
      <c r="BG40" s="10">
        <v>0</v>
      </c>
      <c r="BH40" s="11">
        <v>0</v>
      </c>
      <c r="BI40" s="10">
        <v>0</v>
      </c>
      <c r="BJ40" s="11">
        <v>3</v>
      </c>
      <c r="BK40" s="10">
        <v>85</v>
      </c>
      <c r="BL40" s="11">
        <v>0</v>
      </c>
      <c r="BM40" s="10">
        <v>0</v>
      </c>
      <c r="BN40" s="11">
        <v>0</v>
      </c>
      <c r="BO40" s="10">
        <v>0</v>
      </c>
      <c r="BP40" s="25"/>
      <c r="BQ40" s="26">
        <f t="shared" si="0"/>
        <v>13</v>
      </c>
      <c r="BR40" s="26">
        <f t="shared" si="1"/>
        <v>179</v>
      </c>
    </row>
    <row r="41" spans="1:70">
      <c r="A41" t="s">
        <v>135</v>
      </c>
      <c r="B41" s="2" t="s">
        <v>40</v>
      </c>
      <c r="C41" s="2" t="s">
        <v>136</v>
      </c>
      <c r="D41" s="2" t="s">
        <v>119</v>
      </c>
      <c r="E41" s="2">
        <v>6</v>
      </c>
      <c r="F41" s="2"/>
      <c r="G41" s="2" t="s">
        <v>137</v>
      </c>
      <c r="H41" s="11">
        <v>0</v>
      </c>
      <c r="I41" s="10">
        <v>0</v>
      </c>
      <c r="J41" s="11">
        <v>0</v>
      </c>
      <c r="K41" s="10">
        <v>0</v>
      </c>
      <c r="L41" s="11">
        <v>0</v>
      </c>
      <c r="M41" s="10">
        <v>0</v>
      </c>
      <c r="N41" s="11">
        <v>0</v>
      </c>
      <c r="O41" s="10">
        <v>0</v>
      </c>
      <c r="P41" s="11">
        <v>0</v>
      </c>
      <c r="Q41" s="10">
        <v>0</v>
      </c>
      <c r="R41" s="11">
        <v>0</v>
      </c>
      <c r="S41" s="10">
        <v>0</v>
      </c>
      <c r="T41" s="11">
        <v>12</v>
      </c>
      <c r="U41" s="10">
        <v>121</v>
      </c>
      <c r="V41" s="11">
        <v>0</v>
      </c>
      <c r="W41" s="10">
        <v>0</v>
      </c>
      <c r="X41" s="11">
        <v>0</v>
      </c>
      <c r="Y41" s="10">
        <v>0</v>
      </c>
      <c r="Z41" s="11">
        <v>0</v>
      </c>
      <c r="AA41" s="10">
        <v>0</v>
      </c>
      <c r="AB41" s="11">
        <v>0</v>
      </c>
      <c r="AC41" s="10">
        <v>0</v>
      </c>
      <c r="AD41" s="11">
        <v>1</v>
      </c>
      <c r="AE41" s="10">
        <v>8</v>
      </c>
      <c r="AF41" s="11">
        <v>0</v>
      </c>
      <c r="AG41" s="10">
        <v>0</v>
      </c>
      <c r="AH41" s="11">
        <v>0</v>
      </c>
      <c r="AI41" s="10">
        <v>0</v>
      </c>
      <c r="AJ41" s="11">
        <v>0</v>
      </c>
      <c r="AK41" s="10">
        <v>0</v>
      </c>
      <c r="AL41" s="11">
        <v>0</v>
      </c>
      <c r="AM41" s="10">
        <v>0</v>
      </c>
      <c r="AN41" s="11">
        <v>0</v>
      </c>
      <c r="AO41" s="10">
        <v>0</v>
      </c>
      <c r="AP41" s="11">
        <v>0</v>
      </c>
      <c r="AQ41" s="10">
        <v>0</v>
      </c>
      <c r="AR41" s="11">
        <v>0</v>
      </c>
      <c r="AS41" s="10">
        <v>0</v>
      </c>
      <c r="AT41" s="11">
        <v>0</v>
      </c>
      <c r="AU41" s="10">
        <v>0</v>
      </c>
      <c r="AV41" s="11">
        <v>0</v>
      </c>
      <c r="AW41" s="10">
        <v>0</v>
      </c>
      <c r="AX41" s="11">
        <v>0</v>
      </c>
      <c r="AY41" s="10">
        <v>0</v>
      </c>
      <c r="AZ41" s="11">
        <v>0</v>
      </c>
      <c r="BA41" s="10">
        <v>0</v>
      </c>
      <c r="BB41" s="11">
        <v>0</v>
      </c>
      <c r="BC41" s="10">
        <v>0</v>
      </c>
      <c r="BD41" s="11">
        <v>0</v>
      </c>
      <c r="BE41" s="10">
        <v>0</v>
      </c>
      <c r="BF41" s="11">
        <v>26</v>
      </c>
      <c r="BG41" s="10">
        <v>248</v>
      </c>
      <c r="BH41" s="11">
        <v>4</v>
      </c>
      <c r="BI41" s="10">
        <v>16</v>
      </c>
      <c r="BJ41" s="11">
        <v>0</v>
      </c>
      <c r="BK41" s="10">
        <v>0</v>
      </c>
      <c r="BL41" s="11">
        <v>22</v>
      </c>
      <c r="BM41" s="10">
        <v>449</v>
      </c>
      <c r="BN41" s="11">
        <v>5</v>
      </c>
      <c r="BO41" s="10">
        <v>51</v>
      </c>
      <c r="BP41" s="11"/>
      <c r="BQ41" s="10">
        <f t="shared" si="0"/>
        <v>70</v>
      </c>
      <c r="BR41" s="10">
        <f t="shared" si="1"/>
        <v>893</v>
      </c>
    </row>
    <row r="42" spans="1:70">
      <c r="A42" t="s">
        <v>138</v>
      </c>
      <c r="B42" s="2" t="s">
        <v>40</v>
      </c>
      <c r="C42" s="2" t="s">
        <v>139</v>
      </c>
      <c r="D42" s="2" t="s">
        <v>119</v>
      </c>
      <c r="E42" s="2">
        <v>7</v>
      </c>
      <c r="F42" s="2"/>
      <c r="G42" s="2" t="s">
        <v>93</v>
      </c>
      <c r="H42" s="11">
        <v>2</v>
      </c>
      <c r="I42" s="10">
        <v>2</v>
      </c>
      <c r="J42" s="11">
        <v>0</v>
      </c>
      <c r="K42" s="10">
        <v>0</v>
      </c>
      <c r="L42" s="11">
        <v>0</v>
      </c>
      <c r="M42" s="10">
        <v>0</v>
      </c>
      <c r="N42" s="11">
        <v>0</v>
      </c>
      <c r="O42" s="10">
        <v>0</v>
      </c>
      <c r="P42" s="11">
        <v>2</v>
      </c>
      <c r="Q42" s="10">
        <v>43</v>
      </c>
      <c r="R42" s="11">
        <v>0</v>
      </c>
      <c r="S42" s="10">
        <v>0</v>
      </c>
      <c r="T42" s="11">
        <v>1</v>
      </c>
      <c r="U42" s="10">
        <v>10</v>
      </c>
      <c r="V42" s="11">
        <v>0</v>
      </c>
      <c r="W42" s="10">
        <v>0</v>
      </c>
      <c r="X42" s="11">
        <v>0</v>
      </c>
      <c r="Y42" s="10">
        <v>0</v>
      </c>
      <c r="Z42" s="11">
        <v>0</v>
      </c>
      <c r="AA42" s="10">
        <v>0</v>
      </c>
      <c r="AB42" s="11">
        <v>0</v>
      </c>
      <c r="AC42" s="10">
        <v>0</v>
      </c>
      <c r="AD42" s="11">
        <v>0</v>
      </c>
      <c r="AE42" s="10">
        <v>0</v>
      </c>
      <c r="AF42" s="11">
        <v>0</v>
      </c>
      <c r="AG42" s="10">
        <v>0</v>
      </c>
      <c r="AH42" s="11">
        <v>0</v>
      </c>
      <c r="AI42" s="10">
        <v>0</v>
      </c>
      <c r="AJ42" s="11">
        <v>0</v>
      </c>
      <c r="AK42" s="10">
        <v>0</v>
      </c>
      <c r="AL42" s="11">
        <v>0</v>
      </c>
      <c r="AM42" s="10">
        <v>0</v>
      </c>
      <c r="AN42" s="11">
        <v>0</v>
      </c>
      <c r="AO42" s="10">
        <v>0</v>
      </c>
      <c r="AP42" s="11">
        <v>0</v>
      </c>
      <c r="AQ42" s="10">
        <v>0</v>
      </c>
      <c r="AR42" s="11">
        <v>0</v>
      </c>
      <c r="AS42" s="10">
        <v>0</v>
      </c>
      <c r="AT42" s="11">
        <v>0</v>
      </c>
      <c r="AU42" s="10">
        <v>0</v>
      </c>
      <c r="AV42" s="11">
        <v>0</v>
      </c>
      <c r="AW42" s="10">
        <v>0</v>
      </c>
      <c r="AX42" s="11">
        <v>0</v>
      </c>
      <c r="AY42" s="10">
        <v>0</v>
      </c>
      <c r="AZ42" s="11">
        <v>0</v>
      </c>
      <c r="BA42" s="10">
        <v>0</v>
      </c>
      <c r="BB42" s="11">
        <v>0</v>
      </c>
      <c r="BC42" s="10">
        <v>0</v>
      </c>
      <c r="BD42" s="11">
        <v>0</v>
      </c>
      <c r="BE42" s="10">
        <v>0</v>
      </c>
      <c r="BF42" s="11">
        <v>11</v>
      </c>
      <c r="BG42" s="10">
        <v>134</v>
      </c>
      <c r="BH42" s="11">
        <v>0</v>
      </c>
      <c r="BI42" s="10">
        <v>0</v>
      </c>
      <c r="BJ42" s="11">
        <v>1</v>
      </c>
      <c r="BK42" s="10">
        <v>5</v>
      </c>
      <c r="BL42" s="11">
        <v>0</v>
      </c>
      <c r="BM42" s="10">
        <v>0</v>
      </c>
      <c r="BN42" s="11">
        <v>0</v>
      </c>
      <c r="BO42" s="10">
        <v>0</v>
      </c>
      <c r="BP42" s="11"/>
      <c r="BQ42" s="10">
        <f t="shared" si="0"/>
        <v>17</v>
      </c>
      <c r="BR42" s="10">
        <f t="shared" si="1"/>
        <v>194</v>
      </c>
    </row>
    <row r="43" spans="1:70">
      <c r="A43" t="s">
        <v>140</v>
      </c>
      <c r="B43" s="2" t="s">
        <v>40</v>
      </c>
      <c r="C43" s="2" t="s">
        <v>141</v>
      </c>
      <c r="D43" s="2" t="s">
        <v>119</v>
      </c>
      <c r="E43" s="2">
        <v>7</v>
      </c>
      <c r="F43" s="2"/>
      <c r="G43" s="2" t="s">
        <v>142</v>
      </c>
      <c r="H43" s="11">
        <v>0</v>
      </c>
      <c r="I43" s="10">
        <v>0</v>
      </c>
      <c r="J43" s="11">
        <v>0</v>
      </c>
      <c r="K43" s="10">
        <v>0</v>
      </c>
      <c r="L43" s="11">
        <v>0</v>
      </c>
      <c r="M43" s="10">
        <v>0</v>
      </c>
      <c r="N43" s="11">
        <v>0</v>
      </c>
      <c r="O43" s="10">
        <v>0</v>
      </c>
      <c r="P43" s="11">
        <v>0</v>
      </c>
      <c r="Q43" s="10">
        <v>0</v>
      </c>
      <c r="R43" s="11">
        <v>0</v>
      </c>
      <c r="S43" s="10">
        <v>0</v>
      </c>
      <c r="T43" s="11">
        <v>4</v>
      </c>
      <c r="U43" s="10">
        <v>20</v>
      </c>
      <c r="V43" s="11">
        <v>1</v>
      </c>
      <c r="W43" s="10">
        <v>1</v>
      </c>
      <c r="X43" s="11">
        <v>0</v>
      </c>
      <c r="Y43" s="10">
        <v>0</v>
      </c>
      <c r="Z43" s="11">
        <v>0</v>
      </c>
      <c r="AA43" s="10">
        <v>0</v>
      </c>
      <c r="AB43" s="11">
        <v>0</v>
      </c>
      <c r="AC43" s="10">
        <v>0</v>
      </c>
      <c r="AD43" s="11">
        <v>0</v>
      </c>
      <c r="AE43" s="10">
        <v>0</v>
      </c>
      <c r="AF43" s="11">
        <v>0</v>
      </c>
      <c r="AG43" s="10">
        <v>0</v>
      </c>
      <c r="AH43" s="11">
        <v>0</v>
      </c>
      <c r="AI43" s="10">
        <v>0</v>
      </c>
      <c r="AJ43" s="11">
        <v>0</v>
      </c>
      <c r="AK43" s="10">
        <v>0</v>
      </c>
      <c r="AL43" s="11">
        <v>0</v>
      </c>
      <c r="AM43" s="10">
        <v>0</v>
      </c>
      <c r="AN43" s="11">
        <v>0</v>
      </c>
      <c r="AO43" s="10">
        <v>0</v>
      </c>
      <c r="AP43" s="11">
        <v>0</v>
      </c>
      <c r="AQ43" s="10">
        <v>0</v>
      </c>
      <c r="AR43" s="11">
        <v>0</v>
      </c>
      <c r="AS43" s="10">
        <v>0</v>
      </c>
      <c r="AT43" s="11">
        <v>0</v>
      </c>
      <c r="AU43" s="10">
        <v>0</v>
      </c>
      <c r="AV43" s="11">
        <v>0</v>
      </c>
      <c r="AW43" s="10">
        <v>0</v>
      </c>
      <c r="AX43" s="11">
        <v>0</v>
      </c>
      <c r="AY43" s="10">
        <v>0</v>
      </c>
      <c r="AZ43" s="11">
        <v>0</v>
      </c>
      <c r="BA43" s="10">
        <v>0</v>
      </c>
      <c r="BB43" s="11">
        <v>0</v>
      </c>
      <c r="BC43" s="10">
        <v>0</v>
      </c>
      <c r="BD43" s="11">
        <v>0</v>
      </c>
      <c r="BE43" s="10">
        <v>0</v>
      </c>
      <c r="BF43" s="11">
        <v>3</v>
      </c>
      <c r="BG43" s="10">
        <v>45</v>
      </c>
      <c r="BH43" s="11">
        <v>0</v>
      </c>
      <c r="BI43" s="10">
        <v>0</v>
      </c>
      <c r="BJ43" s="11">
        <v>0</v>
      </c>
      <c r="BK43" s="10">
        <v>0</v>
      </c>
      <c r="BL43" s="11">
        <v>0</v>
      </c>
      <c r="BM43" s="10">
        <v>0</v>
      </c>
      <c r="BN43" s="11">
        <v>3</v>
      </c>
      <c r="BO43" s="10">
        <v>50</v>
      </c>
      <c r="BP43" s="11"/>
      <c r="BQ43" s="10">
        <f t="shared" si="0"/>
        <v>11</v>
      </c>
      <c r="BR43" s="10">
        <f t="shared" si="1"/>
        <v>116</v>
      </c>
    </row>
    <row r="44" spans="1:70">
      <c r="A44" t="s">
        <v>143</v>
      </c>
      <c r="B44" s="2" t="s">
        <v>40</v>
      </c>
      <c r="C44" s="2" t="s">
        <v>144</v>
      </c>
      <c r="D44" s="2" t="s">
        <v>119</v>
      </c>
      <c r="E44" s="2">
        <v>8</v>
      </c>
      <c r="F44" s="2"/>
      <c r="G44" s="2" t="s">
        <v>145</v>
      </c>
      <c r="H44" s="11">
        <v>1</v>
      </c>
      <c r="I44" s="10">
        <v>2</v>
      </c>
      <c r="J44" s="11">
        <v>0</v>
      </c>
      <c r="K44" s="10">
        <v>0</v>
      </c>
      <c r="L44" s="11">
        <v>0</v>
      </c>
      <c r="M44" s="10">
        <v>0</v>
      </c>
      <c r="N44" s="11">
        <v>0</v>
      </c>
      <c r="O44" s="10">
        <v>0</v>
      </c>
      <c r="P44" s="11">
        <v>0</v>
      </c>
      <c r="Q44" s="10">
        <v>0</v>
      </c>
      <c r="R44" s="11">
        <v>0</v>
      </c>
      <c r="S44" s="10">
        <v>0</v>
      </c>
      <c r="T44" s="11">
        <v>0</v>
      </c>
      <c r="U44" s="10">
        <v>0</v>
      </c>
      <c r="V44" s="11">
        <v>1</v>
      </c>
      <c r="W44" s="10">
        <v>24</v>
      </c>
      <c r="X44" s="11">
        <v>0</v>
      </c>
      <c r="Y44" s="10">
        <v>0</v>
      </c>
      <c r="Z44" s="11">
        <v>0</v>
      </c>
      <c r="AA44" s="10">
        <v>0</v>
      </c>
      <c r="AB44" s="11">
        <v>1</v>
      </c>
      <c r="AC44" s="10">
        <v>2</v>
      </c>
      <c r="AD44" s="11">
        <v>0</v>
      </c>
      <c r="AE44" s="10">
        <v>0</v>
      </c>
      <c r="AF44" s="11">
        <v>0</v>
      </c>
      <c r="AG44" s="10">
        <v>0</v>
      </c>
      <c r="AH44" s="11">
        <v>0</v>
      </c>
      <c r="AI44" s="10">
        <v>0</v>
      </c>
      <c r="AJ44" s="11">
        <v>1</v>
      </c>
      <c r="AK44" s="10">
        <v>76</v>
      </c>
      <c r="AL44" s="11">
        <v>0</v>
      </c>
      <c r="AM44" s="10">
        <v>0</v>
      </c>
      <c r="AN44" s="11">
        <v>0</v>
      </c>
      <c r="AO44" s="10">
        <v>0</v>
      </c>
      <c r="AP44" s="11">
        <v>0</v>
      </c>
      <c r="AQ44" s="10">
        <v>0</v>
      </c>
      <c r="AR44" s="11">
        <v>0</v>
      </c>
      <c r="AS44" s="10">
        <v>0</v>
      </c>
      <c r="AT44" s="11">
        <v>0</v>
      </c>
      <c r="AU44" s="10">
        <v>0</v>
      </c>
      <c r="AV44" s="11">
        <v>0</v>
      </c>
      <c r="AW44" s="10">
        <v>0</v>
      </c>
      <c r="AX44" s="11">
        <v>0</v>
      </c>
      <c r="AY44" s="10">
        <v>0</v>
      </c>
      <c r="AZ44" s="11">
        <v>0</v>
      </c>
      <c r="BA44" s="10">
        <v>0</v>
      </c>
      <c r="BB44" s="11">
        <v>0</v>
      </c>
      <c r="BC44" s="10">
        <v>0</v>
      </c>
      <c r="BD44" s="11">
        <v>0</v>
      </c>
      <c r="BE44" s="10">
        <v>0</v>
      </c>
      <c r="BF44" s="11">
        <v>5</v>
      </c>
      <c r="BG44" s="10">
        <v>48</v>
      </c>
      <c r="BH44" s="11">
        <v>3</v>
      </c>
      <c r="BI44" s="10">
        <v>31</v>
      </c>
      <c r="BJ44" s="11">
        <v>6</v>
      </c>
      <c r="BK44" s="10">
        <v>56</v>
      </c>
      <c r="BL44" s="11">
        <v>0</v>
      </c>
      <c r="BM44" s="10">
        <v>0</v>
      </c>
      <c r="BN44" s="11">
        <v>0</v>
      </c>
      <c r="BO44" s="10">
        <v>0</v>
      </c>
      <c r="BP44" s="11"/>
      <c r="BQ44" s="10">
        <f t="shared" si="0"/>
        <v>18</v>
      </c>
      <c r="BR44" s="10">
        <f t="shared" si="1"/>
        <v>239</v>
      </c>
    </row>
    <row r="45" spans="1:70">
      <c r="A45" t="s">
        <v>146</v>
      </c>
      <c r="B45" s="2" t="s">
        <v>40</v>
      </c>
      <c r="C45" s="2" t="s">
        <v>147</v>
      </c>
      <c r="D45" s="2" t="s">
        <v>119</v>
      </c>
      <c r="E45" s="2">
        <v>9</v>
      </c>
      <c r="F45" s="2"/>
      <c r="G45" s="2" t="s">
        <v>148</v>
      </c>
      <c r="H45" s="11">
        <v>0</v>
      </c>
      <c r="I45" s="10">
        <v>0</v>
      </c>
      <c r="J45" s="11">
        <v>0</v>
      </c>
      <c r="K45" s="10">
        <v>0</v>
      </c>
      <c r="L45" s="11">
        <v>0</v>
      </c>
      <c r="M45" s="10">
        <v>0</v>
      </c>
      <c r="N45" s="11">
        <v>0</v>
      </c>
      <c r="O45" s="10">
        <v>0</v>
      </c>
      <c r="P45" s="11">
        <v>0</v>
      </c>
      <c r="Q45" s="10">
        <v>0</v>
      </c>
      <c r="R45" s="11">
        <v>0</v>
      </c>
      <c r="S45" s="10">
        <v>0</v>
      </c>
      <c r="T45" s="11">
        <v>0</v>
      </c>
      <c r="U45" s="10">
        <v>0</v>
      </c>
      <c r="V45" s="11">
        <v>0</v>
      </c>
      <c r="W45" s="10">
        <v>0</v>
      </c>
      <c r="X45" s="11">
        <v>0</v>
      </c>
      <c r="Y45" s="10">
        <v>0</v>
      </c>
      <c r="Z45" s="11">
        <v>0</v>
      </c>
      <c r="AA45" s="10">
        <v>0</v>
      </c>
      <c r="AB45" s="11">
        <v>1</v>
      </c>
      <c r="AC45" s="10">
        <v>3</v>
      </c>
      <c r="AD45" s="11">
        <v>0</v>
      </c>
      <c r="AE45" s="10">
        <v>0</v>
      </c>
      <c r="AF45" s="11">
        <v>0</v>
      </c>
      <c r="AG45" s="10">
        <v>0</v>
      </c>
      <c r="AH45" s="11">
        <v>0</v>
      </c>
      <c r="AI45" s="10">
        <v>0</v>
      </c>
      <c r="AJ45" s="11">
        <v>0</v>
      </c>
      <c r="AK45" s="10">
        <v>0</v>
      </c>
      <c r="AL45" s="11">
        <v>0</v>
      </c>
      <c r="AM45" s="10">
        <v>0</v>
      </c>
      <c r="AN45" s="11">
        <v>0</v>
      </c>
      <c r="AO45" s="10">
        <v>0</v>
      </c>
      <c r="AP45" s="11">
        <v>0</v>
      </c>
      <c r="AQ45" s="10">
        <v>0</v>
      </c>
      <c r="AR45" s="11">
        <v>1</v>
      </c>
      <c r="AS45" s="10">
        <v>7</v>
      </c>
      <c r="AT45" s="11">
        <v>0</v>
      </c>
      <c r="AU45" s="10">
        <v>0</v>
      </c>
      <c r="AV45" s="11">
        <v>0</v>
      </c>
      <c r="AW45" s="10">
        <v>0</v>
      </c>
      <c r="AX45" s="11">
        <v>0</v>
      </c>
      <c r="AY45" s="10">
        <v>0</v>
      </c>
      <c r="AZ45" s="11">
        <v>0</v>
      </c>
      <c r="BA45" s="10">
        <v>0</v>
      </c>
      <c r="BB45" s="11">
        <v>0</v>
      </c>
      <c r="BC45" s="10">
        <v>0</v>
      </c>
      <c r="BD45" s="11">
        <v>1</v>
      </c>
      <c r="BE45" s="10">
        <v>4</v>
      </c>
      <c r="BF45" s="11">
        <v>1</v>
      </c>
      <c r="BG45" s="10">
        <v>3</v>
      </c>
      <c r="BH45" s="11">
        <v>0</v>
      </c>
      <c r="BI45" s="10">
        <v>0</v>
      </c>
      <c r="BJ45" s="11">
        <v>6</v>
      </c>
      <c r="BK45" s="10">
        <v>27</v>
      </c>
      <c r="BL45" s="11">
        <v>0</v>
      </c>
      <c r="BM45" s="10">
        <v>0</v>
      </c>
      <c r="BN45" s="11">
        <v>0</v>
      </c>
      <c r="BO45" s="10">
        <v>0</v>
      </c>
      <c r="BP45" s="11"/>
      <c r="BQ45" s="10">
        <f t="shared" si="0"/>
        <v>10</v>
      </c>
      <c r="BR45" s="10">
        <f t="shared" si="1"/>
        <v>44</v>
      </c>
    </row>
    <row r="46" spans="1:70">
      <c r="A46" t="s">
        <v>149</v>
      </c>
      <c r="B46" s="2" t="s">
        <v>40</v>
      </c>
      <c r="C46" s="2" t="s">
        <v>150</v>
      </c>
      <c r="D46" s="2" t="s">
        <v>119</v>
      </c>
      <c r="E46" s="2">
        <v>9</v>
      </c>
      <c r="F46" s="2"/>
      <c r="G46" s="2" t="s">
        <v>93</v>
      </c>
      <c r="H46" s="11">
        <v>0</v>
      </c>
      <c r="I46" s="10">
        <v>0</v>
      </c>
      <c r="J46" s="11">
        <v>0</v>
      </c>
      <c r="K46" s="10">
        <v>0</v>
      </c>
      <c r="L46" s="11">
        <v>1</v>
      </c>
      <c r="M46" s="10">
        <v>10</v>
      </c>
      <c r="N46" s="11">
        <v>0</v>
      </c>
      <c r="O46" s="10">
        <v>0</v>
      </c>
      <c r="P46" s="11">
        <v>0</v>
      </c>
      <c r="Q46" s="10">
        <v>0</v>
      </c>
      <c r="R46" s="11">
        <v>0</v>
      </c>
      <c r="S46" s="10">
        <v>0</v>
      </c>
      <c r="T46" s="11">
        <v>21</v>
      </c>
      <c r="U46" s="10">
        <v>446</v>
      </c>
      <c r="V46" s="11">
        <v>2</v>
      </c>
      <c r="W46" s="10">
        <v>50</v>
      </c>
      <c r="X46" s="11">
        <v>0</v>
      </c>
      <c r="Y46" s="10">
        <v>0</v>
      </c>
      <c r="Z46" s="11">
        <v>0</v>
      </c>
      <c r="AA46" s="10">
        <v>0</v>
      </c>
      <c r="AB46" s="11">
        <v>0</v>
      </c>
      <c r="AC46" s="10">
        <v>0</v>
      </c>
      <c r="AD46" s="11">
        <v>0</v>
      </c>
      <c r="AE46" s="10">
        <v>0</v>
      </c>
      <c r="AF46" s="11">
        <v>0</v>
      </c>
      <c r="AG46" s="10">
        <v>0</v>
      </c>
      <c r="AH46" s="11">
        <v>0</v>
      </c>
      <c r="AI46" s="10">
        <v>0</v>
      </c>
      <c r="AJ46" s="11">
        <v>0</v>
      </c>
      <c r="AK46" s="10">
        <v>0</v>
      </c>
      <c r="AL46" s="11">
        <v>0</v>
      </c>
      <c r="AM46" s="10">
        <v>0</v>
      </c>
      <c r="AN46" s="11">
        <v>0</v>
      </c>
      <c r="AO46" s="10">
        <v>0</v>
      </c>
      <c r="AP46" s="11">
        <v>0</v>
      </c>
      <c r="AQ46" s="10">
        <v>0</v>
      </c>
      <c r="AR46" s="11">
        <v>0</v>
      </c>
      <c r="AS46" s="10">
        <v>0</v>
      </c>
      <c r="AT46" s="11">
        <v>0</v>
      </c>
      <c r="AU46" s="10">
        <v>0</v>
      </c>
      <c r="AV46" s="11">
        <v>0</v>
      </c>
      <c r="AW46" s="10">
        <v>0</v>
      </c>
      <c r="AX46" s="11">
        <v>0</v>
      </c>
      <c r="AY46" s="10">
        <v>0</v>
      </c>
      <c r="AZ46" s="11">
        <v>0</v>
      </c>
      <c r="BA46" s="10">
        <v>0</v>
      </c>
      <c r="BB46" s="11">
        <v>0</v>
      </c>
      <c r="BC46" s="10">
        <v>0</v>
      </c>
      <c r="BD46" s="11">
        <v>0</v>
      </c>
      <c r="BE46" s="10">
        <v>0</v>
      </c>
      <c r="BF46" s="11">
        <v>84</v>
      </c>
      <c r="BG46" s="10">
        <v>1509</v>
      </c>
      <c r="BH46" s="11">
        <v>0</v>
      </c>
      <c r="BI46" s="10">
        <v>0</v>
      </c>
      <c r="BJ46" s="11">
        <v>0</v>
      </c>
      <c r="BK46" s="10">
        <v>0</v>
      </c>
      <c r="BL46" s="11">
        <v>39</v>
      </c>
      <c r="BM46" s="10">
        <v>726</v>
      </c>
      <c r="BN46" s="11">
        <v>0</v>
      </c>
      <c r="BO46" s="10">
        <v>0</v>
      </c>
      <c r="BP46" s="25"/>
      <c r="BQ46" s="26">
        <f t="shared" si="0"/>
        <v>147</v>
      </c>
      <c r="BR46" s="26">
        <f t="shared" si="1"/>
        <v>2741</v>
      </c>
    </row>
    <row r="47" spans="1:70">
      <c r="A47" s="9" t="s">
        <v>151</v>
      </c>
      <c r="B47" s="8" t="s">
        <v>40</v>
      </c>
      <c r="C47" s="8" t="s">
        <v>152</v>
      </c>
      <c r="D47" s="8" t="s">
        <v>119</v>
      </c>
      <c r="E47" s="8">
        <v>10</v>
      </c>
      <c r="F47" s="8"/>
      <c r="G47" s="8" t="s">
        <v>153</v>
      </c>
      <c r="H47" s="29">
        <v>0</v>
      </c>
      <c r="I47" s="30">
        <v>0</v>
      </c>
      <c r="J47" s="29">
        <v>1</v>
      </c>
      <c r="K47" s="30"/>
      <c r="L47" s="29">
        <v>0</v>
      </c>
      <c r="M47" s="30">
        <v>0</v>
      </c>
      <c r="N47" s="29">
        <v>0</v>
      </c>
      <c r="O47" s="30">
        <v>0</v>
      </c>
      <c r="P47" s="29">
        <v>0</v>
      </c>
      <c r="Q47" s="30">
        <v>0</v>
      </c>
      <c r="R47" s="29">
        <v>0</v>
      </c>
      <c r="S47" s="30">
        <v>0</v>
      </c>
      <c r="T47" s="29">
        <v>0</v>
      </c>
      <c r="U47" s="30">
        <v>0</v>
      </c>
      <c r="V47" s="29">
        <v>0</v>
      </c>
      <c r="W47" s="30">
        <v>0</v>
      </c>
      <c r="X47" s="29">
        <v>0</v>
      </c>
      <c r="Y47" s="30">
        <v>0</v>
      </c>
      <c r="Z47" s="29">
        <v>0</v>
      </c>
      <c r="AA47" s="30">
        <v>0</v>
      </c>
      <c r="AB47" s="29">
        <v>0</v>
      </c>
      <c r="AC47" s="30">
        <v>0</v>
      </c>
      <c r="AD47" s="29">
        <v>0</v>
      </c>
      <c r="AE47" s="30">
        <v>0</v>
      </c>
      <c r="AF47" s="29">
        <v>0</v>
      </c>
      <c r="AG47" s="30">
        <v>0</v>
      </c>
      <c r="AH47" s="29">
        <v>0</v>
      </c>
      <c r="AI47" s="30">
        <v>0</v>
      </c>
      <c r="AJ47" s="29">
        <v>0</v>
      </c>
      <c r="AK47" s="30">
        <v>0</v>
      </c>
      <c r="AL47" s="29">
        <v>0</v>
      </c>
      <c r="AM47" s="30">
        <v>0</v>
      </c>
      <c r="AN47" s="29">
        <v>0</v>
      </c>
      <c r="AO47" s="30">
        <v>0</v>
      </c>
      <c r="AP47" s="29">
        <v>0</v>
      </c>
      <c r="AQ47" s="30">
        <v>0</v>
      </c>
      <c r="AR47" s="29">
        <v>0</v>
      </c>
      <c r="AS47" s="30">
        <v>0</v>
      </c>
      <c r="AT47" s="29">
        <v>0</v>
      </c>
      <c r="AU47" s="30">
        <v>0</v>
      </c>
      <c r="AV47" s="29">
        <v>0</v>
      </c>
      <c r="AW47" s="30">
        <v>0</v>
      </c>
      <c r="AX47" s="29">
        <v>0</v>
      </c>
      <c r="AY47" s="30">
        <v>0</v>
      </c>
      <c r="AZ47" s="29">
        <v>0</v>
      </c>
      <c r="BA47" s="30">
        <v>0</v>
      </c>
      <c r="BB47" s="29">
        <v>0</v>
      </c>
      <c r="BC47" s="30">
        <v>0</v>
      </c>
      <c r="BD47" s="29">
        <v>0</v>
      </c>
      <c r="BE47" s="30">
        <v>0</v>
      </c>
      <c r="BF47" s="29">
        <v>23</v>
      </c>
      <c r="BG47" s="30"/>
      <c r="BH47" s="29">
        <v>0</v>
      </c>
      <c r="BI47" s="30">
        <v>0</v>
      </c>
      <c r="BJ47" s="29">
        <v>0</v>
      </c>
      <c r="BK47" s="30">
        <v>0</v>
      </c>
      <c r="BL47" s="29">
        <v>12</v>
      </c>
      <c r="BM47" s="30"/>
      <c r="BN47" s="29">
        <v>21</v>
      </c>
      <c r="BO47" s="30"/>
      <c r="BP47" s="11"/>
      <c r="BQ47" s="10">
        <f t="shared" si="0"/>
        <v>57</v>
      </c>
      <c r="BR47" s="10">
        <f t="shared" si="1"/>
        <v>0</v>
      </c>
    </row>
    <row r="48" spans="1:70" s="4" customFormat="1">
      <c r="A48" t="s">
        <v>154</v>
      </c>
      <c r="B48" s="2" t="s">
        <v>40</v>
      </c>
      <c r="C48" s="2" t="s">
        <v>155</v>
      </c>
      <c r="D48" s="2" t="s">
        <v>119</v>
      </c>
      <c r="E48" s="2">
        <v>10</v>
      </c>
      <c r="F48" s="2"/>
      <c r="G48" s="2" t="s">
        <v>93</v>
      </c>
      <c r="H48" s="11">
        <v>0</v>
      </c>
      <c r="I48" s="10">
        <v>0</v>
      </c>
      <c r="J48" s="11">
        <v>0</v>
      </c>
      <c r="K48" s="10">
        <v>0</v>
      </c>
      <c r="L48" s="11">
        <v>3</v>
      </c>
      <c r="M48" s="10">
        <v>56</v>
      </c>
      <c r="N48" s="11">
        <v>0</v>
      </c>
      <c r="O48" s="10">
        <v>0</v>
      </c>
      <c r="P48" s="11">
        <v>0</v>
      </c>
      <c r="Q48" s="10">
        <v>0</v>
      </c>
      <c r="R48" s="11">
        <v>0</v>
      </c>
      <c r="S48" s="10">
        <v>0</v>
      </c>
      <c r="T48" s="11">
        <v>0</v>
      </c>
      <c r="U48" s="10">
        <v>0</v>
      </c>
      <c r="V48" s="11">
        <v>0</v>
      </c>
      <c r="W48" s="10">
        <v>0</v>
      </c>
      <c r="X48" s="11">
        <v>0</v>
      </c>
      <c r="Y48" s="10">
        <v>0</v>
      </c>
      <c r="Z48" s="11">
        <v>0</v>
      </c>
      <c r="AA48" s="10">
        <v>0</v>
      </c>
      <c r="AB48" s="11">
        <v>0</v>
      </c>
      <c r="AC48" s="10">
        <v>0</v>
      </c>
      <c r="AD48" s="11">
        <v>0</v>
      </c>
      <c r="AE48" s="10">
        <v>0</v>
      </c>
      <c r="AF48" s="11">
        <v>0</v>
      </c>
      <c r="AG48" s="10">
        <v>0</v>
      </c>
      <c r="AH48" s="11">
        <v>0</v>
      </c>
      <c r="AI48" s="10">
        <v>0</v>
      </c>
      <c r="AJ48" s="11">
        <v>0</v>
      </c>
      <c r="AK48" s="10">
        <v>0</v>
      </c>
      <c r="AL48" s="11">
        <v>0</v>
      </c>
      <c r="AM48" s="10">
        <v>0</v>
      </c>
      <c r="AN48" s="11">
        <v>0</v>
      </c>
      <c r="AO48" s="10">
        <v>0</v>
      </c>
      <c r="AP48" s="11">
        <v>0</v>
      </c>
      <c r="AQ48" s="10">
        <v>0</v>
      </c>
      <c r="AR48" s="11">
        <v>0</v>
      </c>
      <c r="AS48" s="10">
        <v>0</v>
      </c>
      <c r="AT48" s="11">
        <v>0</v>
      </c>
      <c r="AU48" s="10">
        <v>0</v>
      </c>
      <c r="AV48" s="11">
        <v>0</v>
      </c>
      <c r="AW48" s="10">
        <v>0</v>
      </c>
      <c r="AX48" s="11">
        <v>0</v>
      </c>
      <c r="AY48" s="10">
        <v>0</v>
      </c>
      <c r="AZ48" s="11">
        <v>0</v>
      </c>
      <c r="BA48" s="10">
        <v>0</v>
      </c>
      <c r="BB48" s="11">
        <v>0</v>
      </c>
      <c r="BC48" s="10">
        <v>0</v>
      </c>
      <c r="BD48" s="11">
        <v>0</v>
      </c>
      <c r="BE48" s="10">
        <v>0</v>
      </c>
      <c r="BF48" s="11">
        <v>11</v>
      </c>
      <c r="BG48" s="10">
        <v>212</v>
      </c>
      <c r="BH48" s="11">
        <v>0</v>
      </c>
      <c r="BI48" s="10">
        <v>0</v>
      </c>
      <c r="BJ48" s="11">
        <v>0</v>
      </c>
      <c r="BK48" s="10">
        <v>0</v>
      </c>
      <c r="BL48" s="11">
        <v>27</v>
      </c>
      <c r="BM48" s="10">
        <v>1830</v>
      </c>
      <c r="BN48" s="11">
        <v>14</v>
      </c>
      <c r="BO48" s="10">
        <v>183</v>
      </c>
      <c r="BP48" s="25"/>
      <c r="BQ48" s="26">
        <f t="shared" si="0"/>
        <v>55</v>
      </c>
      <c r="BR48" s="26">
        <f t="shared" si="1"/>
        <v>2281</v>
      </c>
    </row>
    <row r="49" spans="1:71" s="17" customFormat="1">
      <c r="A49" s="2" t="s">
        <v>156</v>
      </c>
      <c r="B49" s="2" t="s">
        <v>40</v>
      </c>
      <c r="C49" s="2" t="s">
        <v>157</v>
      </c>
      <c r="D49" s="2" t="s">
        <v>119</v>
      </c>
      <c r="E49" s="2">
        <v>10</v>
      </c>
      <c r="F49" s="2"/>
      <c r="G49" s="2" t="s">
        <v>93</v>
      </c>
      <c r="H49" s="11">
        <v>0</v>
      </c>
      <c r="I49" s="10">
        <v>0</v>
      </c>
      <c r="J49" s="11">
        <v>0</v>
      </c>
      <c r="K49" s="10">
        <v>0</v>
      </c>
      <c r="L49" s="11">
        <v>3</v>
      </c>
      <c r="M49" s="10">
        <v>8</v>
      </c>
      <c r="N49" s="11">
        <v>0</v>
      </c>
      <c r="O49" s="10">
        <v>0</v>
      </c>
      <c r="P49" s="11">
        <v>0</v>
      </c>
      <c r="Q49" s="10">
        <v>0</v>
      </c>
      <c r="R49" s="11">
        <v>0</v>
      </c>
      <c r="S49" s="10">
        <v>0</v>
      </c>
      <c r="T49" s="11">
        <v>0</v>
      </c>
      <c r="U49" s="10">
        <v>0</v>
      </c>
      <c r="V49" s="11">
        <v>1</v>
      </c>
      <c r="W49" s="10">
        <v>1</v>
      </c>
      <c r="X49" s="11">
        <v>0</v>
      </c>
      <c r="Y49" s="10">
        <v>0</v>
      </c>
      <c r="Z49" s="11">
        <v>0</v>
      </c>
      <c r="AA49" s="10">
        <v>0</v>
      </c>
      <c r="AB49" s="11">
        <v>0</v>
      </c>
      <c r="AC49" s="10">
        <v>0</v>
      </c>
      <c r="AD49" s="11">
        <v>0</v>
      </c>
      <c r="AE49" s="10">
        <v>0</v>
      </c>
      <c r="AF49" s="11">
        <v>0</v>
      </c>
      <c r="AG49" s="10">
        <v>0</v>
      </c>
      <c r="AH49" s="11">
        <v>0</v>
      </c>
      <c r="AI49" s="10">
        <v>0</v>
      </c>
      <c r="AJ49" s="11">
        <v>0</v>
      </c>
      <c r="AK49" s="10">
        <v>0</v>
      </c>
      <c r="AL49" s="11">
        <v>0</v>
      </c>
      <c r="AM49" s="10">
        <v>0</v>
      </c>
      <c r="AN49" s="11">
        <v>0</v>
      </c>
      <c r="AO49" s="10">
        <v>0</v>
      </c>
      <c r="AP49" s="11">
        <v>0</v>
      </c>
      <c r="AQ49" s="10">
        <v>0</v>
      </c>
      <c r="AR49" s="11">
        <v>0</v>
      </c>
      <c r="AS49" s="10">
        <v>0</v>
      </c>
      <c r="AT49" s="11">
        <v>0</v>
      </c>
      <c r="AU49" s="10">
        <v>0</v>
      </c>
      <c r="AV49" s="11">
        <v>0</v>
      </c>
      <c r="AW49" s="10">
        <v>0</v>
      </c>
      <c r="AX49" s="11">
        <v>0</v>
      </c>
      <c r="AY49" s="10">
        <v>0</v>
      </c>
      <c r="AZ49" s="11">
        <v>0</v>
      </c>
      <c r="BA49" s="10">
        <v>0</v>
      </c>
      <c r="BB49" s="11">
        <v>0</v>
      </c>
      <c r="BC49" s="10">
        <v>0</v>
      </c>
      <c r="BD49" s="11">
        <v>0</v>
      </c>
      <c r="BE49" s="10">
        <v>0</v>
      </c>
      <c r="BF49" s="11">
        <v>7</v>
      </c>
      <c r="BG49" s="10">
        <v>40</v>
      </c>
      <c r="BH49" s="11">
        <v>0</v>
      </c>
      <c r="BI49" s="10">
        <v>0</v>
      </c>
      <c r="BJ49" s="11">
        <v>0</v>
      </c>
      <c r="BK49" s="10">
        <v>0</v>
      </c>
      <c r="BL49" s="11">
        <v>2</v>
      </c>
      <c r="BM49" s="10">
        <v>18</v>
      </c>
      <c r="BN49" s="11">
        <v>4</v>
      </c>
      <c r="BO49" s="10">
        <v>21</v>
      </c>
      <c r="BP49" s="11"/>
      <c r="BQ49" s="10">
        <f t="shared" si="0"/>
        <v>17</v>
      </c>
      <c r="BR49" s="10">
        <f t="shared" si="1"/>
        <v>88</v>
      </c>
    </row>
    <row r="50" spans="1:71">
      <c r="A50" t="s">
        <v>158</v>
      </c>
      <c r="B50" s="2" t="s">
        <v>40</v>
      </c>
      <c r="C50" s="2" t="s">
        <v>159</v>
      </c>
      <c r="D50" s="2" t="s">
        <v>119</v>
      </c>
      <c r="E50" s="2">
        <v>11</v>
      </c>
      <c r="F50" s="2"/>
      <c r="G50" s="2" t="s">
        <v>160</v>
      </c>
      <c r="H50" s="11">
        <v>0</v>
      </c>
      <c r="I50" s="10">
        <v>0</v>
      </c>
      <c r="J50" s="11">
        <v>0</v>
      </c>
      <c r="K50" s="10">
        <v>0</v>
      </c>
      <c r="L50" s="11">
        <v>3</v>
      </c>
      <c r="M50" s="10">
        <v>25</v>
      </c>
      <c r="N50" s="11">
        <v>0</v>
      </c>
      <c r="O50" s="10">
        <v>0</v>
      </c>
      <c r="P50" s="11">
        <v>0</v>
      </c>
      <c r="Q50" s="10">
        <v>0</v>
      </c>
      <c r="R50" s="11">
        <v>0</v>
      </c>
      <c r="S50" s="10">
        <v>0</v>
      </c>
      <c r="T50" s="11">
        <v>0</v>
      </c>
      <c r="U50" s="10">
        <v>0</v>
      </c>
      <c r="V50" s="11">
        <v>0</v>
      </c>
      <c r="W50" s="10">
        <v>0</v>
      </c>
      <c r="X50" s="11">
        <v>2</v>
      </c>
      <c r="Y50" s="10">
        <v>4</v>
      </c>
      <c r="Z50" s="11">
        <v>0</v>
      </c>
      <c r="AA50" s="10">
        <v>0</v>
      </c>
      <c r="AB50" s="11">
        <v>0</v>
      </c>
      <c r="AC50" s="10">
        <v>0</v>
      </c>
      <c r="AD50" s="11">
        <v>0</v>
      </c>
      <c r="AE50" s="10">
        <v>0</v>
      </c>
      <c r="AF50" s="11">
        <v>0</v>
      </c>
      <c r="AG50" s="10">
        <v>0</v>
      </c>
      <c r="AH50" s="11">
        <v>0</v>
      </c>
      <c r="AI50" s="10">
        <v>0</v>
      </c>
      <c r="AJ50" s="11">
        <v>0</v>
      </c>
      <c r="AK50" s="10">
        <v>0</v>
      </c>
      <c r="AL50" s="11">
        <v>0</v>
      </c>
      <c r="AM50" s="10">
        <v>0</v>
      </c>
      <c r="AN50" s="11">
        <v>0</v>
      </c>
      <c r="AO50" s="10">
        <v>0</v>
      </c>
      <c r="AP50" s="11">
        <v>0</v>
      </c>
      <c r="AQ50" s="10">
        <v>0</v>
      </c>
      <c r="AR50" s="11">
        <v>0</v>
      </c>
      <c r="AS50" s="10">
        <v>0</v>
      </c>
      <c r="AT50" s="11">
        <v>0</v>
      </c>
      <c r="AU50" s="10">
        <v>0</v>
      </c>
      <c r="AV50" s="11">
        <v>0</v>
      </c>
      <c r="AW50" s="10">
        <v>0</v>
      </c>
      <c r="AX50" s="11">
        <v>0</v>
      </c>
      <c r="AY50" s="10">
        <v>0</v>
      </c>
      <c r="AZ50" s="11">
        <v>0</v>
      </c>
      <c r="BA50" s="10">
        <v>0</v>
      </c>
      <c r="BB50" s="11">
        <v>0</v>
      </c>
      <c r="BC50" s="10">
        <v>0</v>
      </c>
      <c r="BD50" s="11">
        <v>0</v>
      </c>
      <c r="BE50" s="10">
        <v>0</v>
      </c>
      <c r="BF50" s="11">
        <v>22</v>
      </c>
      <c r="BG50" s="10">
        <v>288</v>
      </c>
      <c r="BH50" s="11">
        <v>0</v>
      </c>
      <c r="BI50" s="10">
        <v>0</v>
      </c>
      <c r="BJ50" s="11">
        <v>0</v>
      </c>
      <c r="BK50" s="10">
        <v>0</v>
      </c>
      <c r="BL50" s="11">
        <v>0</v>
      </c>
      <c r="BM50" s="10">
        <v>0</v>
      </c>
      <c r="BN50" s="11">
        <v>1</v>
      </c>
      <c r="BO50" s="10">
        <v>2</v>
      </c>
      <c r="BP50" s="11"/>
      <c r="BQ50" s="10">
        <f t="shared" si="0"/>
        <v>28</v>
      </c>
      <c r="BR50" s="10">
        <f t="shared" si="1"/>
        <v>319</v>
      </c>
    </row>
    <row r="51" spans="1:71" s="17" customFormat="1" hidden="1">
      <c r="A51" t="s">
        <v>161</v>
      </c>
      <c r="B51" s="2" t="s">
        <v>40</v>
      </c>
      <c r="C51" s="2" t="s">
        <v>162</v>
      </c>
      <c r="D51" s="2" t="s">
        <v>75</v>
      </c>
      <c r="E51" s="2">
        <v>12</v>
      </c>
      <c r="F51" s="2"/>
      <c r="G51" s="2" t="s">
        <v>163</v>
      </c>
      <c r="H51" s="11">
        <v>68</v>
      </c>
      <c r="I51" s="10">
        <v>338</v>
      </c>
      <c r="J51" s="11">
        <v>382</v>
      </c>
      <c r="K51" s="10">
        <v>2295</v>
      </c>
      <c r="L51" s="11">
        <v>89</v>
      </c>
      <c r="M51" s="10">
        <v>546</v>
      </c>
      <c r="N51" s="11">
        <v>3</v>
      </c>
      <c r="O51" s="10">
        <v>12</v>
      </c>
      <c r="P51" s="11">
        <v>0</v>
      </c>
      <c r="Q51" s="10">
        <v>0</v>
      </c>
      <c r="R51" s="11">
        <v>0</v>
      </c>
      <c r="S51" s="10">
        <v>0</v>
      </c>
      <c r="T51" s="11">
        <v>28</v>
      </c>
      <c r="U51" s="10">
        <v>160</v>
      </c>
      <c r="V51" s="11">
        <v>63</v>
      </c>
      <c r="W51" s="10">
        <v>346</v>
      </c>
      <c r="X51" s="11">
        <v>10</v>
      </c>
      <c r="Y51" s="10">
        <v>35</v>
      </c>
      <c r="Z51" s="11">
        <v>0</v>
      </c>
      <c r="AA51" s="10">
        <v>0</v>
      </c>
      <c r="AB51" s="11">
        <v>1</v>
      </c>
      <c r="AC51" s="10">
        <v>4</v>
      </c>
      <c r="AD51" s="11">
        <v>0</v>
      </c>
      <c r="AE51" s="10">
        <v>0</v>
      </c>
      <c r="AF51" s="11">
        <v>0</v>
      </c>
      <c r="AG51" s="10">
        <v>0</v>
      </c>
      <c r="AH51" s="11">
        <v>0</v>
      </c>
      <c r="AI51" s="10">
        <v>0</v>
      </c>
      <c r="AJ51" s="11">
        <v>0</v>
      </c>
      <c r="AK51" s="10">
        <v>0</v>
      </c>
      <c r="AL51" s="11">
        <v>0</v>
      </c>
      <c r="AM51" s="10">
        <v>0</v>
      </c>
      <c r="AN51" s="11">
        <v>0</v>
      </c>
      <c r="AO51" s="10">
        <v>0</v>
      </c>
      <c r="AP51" s="11">
        <v>0</v>
      </c>
      <c r="AQ51" s="10">
        <v>0</v>
      </c>
      <c r="AR51" s="11">
        <v>0</v>
      </c>
      <c r="AS51" s="10">
        <v>0</v>
      </c>
      <c r="AT51" s="11">
        <v>0</v>
      </c>
      <c r="AU51" s="10">
        <v>0</v>
      </c>
      <c r="AV51" s="11">
        <v>0</v>
      </c>
      <c r="AW51" s="10">
        <v>0</v>
      </c>
      <c r="AX51" s="11">
        <v>0</v>
      </c>
      <c r="AY51" s="10">
        <v>0</v>
      </c>
      <c r="AZ51" s="11">
        <v>0</v>
      </c>
      <c r="BA51" s="10">
        <v>0</v>
      </c>
      <c r="BB51" s="11">
        <v>0</v>
      </c>
      <c r="BC51" s="10">
        <v>0</v>
      </c>
      <c r="BD51" s="11">
        <v>0</v>
      </c>
      <c r="BE51" s="10">
        <v>0</v>
      </c>
      <c r="BF51" s="11">
        <v>38</v>
      </c>
      <c r="BG51" s="10">
        <v>393</v>
      </c>
      <c r="BH51" s="11">
        <v>28</v>
      </c>
      <c r="BI51" s="10">
        <v>100</v>
      </c>
      <c r="BJ51" s="11">
        <v>28</v>
      </c>
      <c r="BK51" s="10">
        <v>117</v>
      </c>
      <c r="BL51" s="11">
        <v>60</v>
      </c>
      <c r="BM51" s="10">
        <v>1152</v>
      </c>
      <c r="BN51" s="11">
        <v>27</v>
      </c>
      <c r="BO51" s="10">
        <v>379</v>
      </c>
      <c r="BP51" s="11"/>
      <c r="BQ51" s="10">
        <f t="shared" si="0"/>
        <v>825</v>
      </c>
      <c r="BR51" s="10">
        <f t="shared" si="1"/>
        <v>5877</v>
      </c>
    </row>
    <row r="52" spans="1:71" hidden="1">
      <c r="A52" t="s">
        <v>164</v>
      </c>
      <c r="B52" s="2" t="s">
        <v>40</v>
      </c>
      <c r="C52" s="2" t="s">
        <v>162</v>
      </c>
      <c r="D52" s="2" t="s">
        <v>75</v>
      </c>
      <c r="E52" s="2">
        <v>12</v>
      </c>
      <c r="F52" s="2"/>
      <c r="G52" s="2" t="s">
        <v>163</v>
      </c>
      <c r="H52" s="11">
        <v>46</v>
      </c>
      <c r="I52" s="10">
        <v>214</v>
      </c>
      <c r="J52" s="11">
        <v>158</v>
      </c>
      <c r="K52" s="10">
        <v>837</v>
      </c>
      <c r="L52" s="11">
        <v>51</v>
      </c>
      <c r="M52" s="10">
        <v>222</v>
      </c>
      <c r="N52" s="11">
        <v>3</v>
      </c>
      <c r="O52" s="10">
        <v>12</v>
      </c>
      <c r="P52" s="11">
        <v>0</v>
      </c>
      <c r="Q52" s="10">
        <v>0</v>
      </c>
      <c r="R52" s="11">
        <v>0</v>
      </c>
      <c r="S52" s="10">
        <v>0</v>
      </c>
      <c r="T52" s="11">
        <v>6</v>
      </c>
      <c r="U52" s="10">
        <v>22</v>
      </c>
      <c r="V52" s="11">
        <v>13</v>
      </c>
      <c r="W52" s="10">
        <v>74</v>
      </c>
      <c r="X52" s="11">
        <v>3</v>
      </c>
      <c r="Y52" s="10">
        <v>17</v>
      </c>
      <c r="Z52" s="11">
        <v>0</v>
      </c>
      <c r="AA52" s="10">
        <v>0</v>
      </c>
      <c r="AB52" s="11">
        <v>0</v>
      </c>
      <c r="AC52" s="10">
        <v>0</v>
      </c>
      <c r="AD52" s="11">
        <v>0</v>
      </c>
      <c r="AE52" s="10">
        <v>0</v>
      </c>
      <c r="AF52" s="11">
        <v>0</v>
      </c>
      <c r="AG52" s="10">
        <v>0</v>
      </c>
      <c r="AH52" s="11">
        <v>0</v>
      </c>
      <c r="AI52" s="10">
        <v>0</v>
      </c>
      <c r="AJ52" s="11">
        <v>0</v>
      </c>
      <c r="AK52" s="10">
        <v>0</v>
      </c>
      <c r="AL52" s="11">
        <v>0</v>
      </c>
      <c r="AM52" s="10">
        <v>0</v>
      </c>
      <c r="AN52" s="11">
        <v>0</v>
      </c>
      <c r="AO52" s="10">
        <v>0</v>
      </c>
      <c r="AP52" s="11">
        <v>0</v>
      </c>
      <c r="AQ52" s="10">
        <v>0</v>
      </c>
      <c r="AR52" s="11">
        <v>0</v>
      </c>
      <c r="AS52" s="10">
        <v>0</v>
      </c>
      <c r="AT52" s="11">
        <v>0</v>
      </c>
      <c r="AU52" s="10">
        <v>0</v>
      </c>
      <c r="AV52" s="11">
        <v>0</v>
      </c>
      <c r="AW52" s="10">
        <v>0</v>
      </c>
      <c r="AX52" s="11">
        <v>0</v>
      </c>
      <c r="AY52" s="10">
        <v>0</v>
      </c>
      <c r="AZ52" s="11">
        <v>0</v>
      </c>
      <c r="BA52" s="10">
        <v>0</v>
      </c>
      <c r="BB52" s="11">
        <v>0</v>
      </c>
      <c r="BC52" s="10">
        <v>0</v>
      </c>
      <c r="BD52" s="11">
        <v>0</v>
      </c>
      <c r="BE52" s="10">
        <v>0</v>
      </c>
      <c r="BF52" s="11">
        <v>17</v>
      </c>
      <c r="BG52" s="10">
        <v>95</v>
      </c>
      <c r="BH52" s="11">
        <v>32</v>
      </c>
      <c r="BI52" s="10">
        <v>122</v>
      </c>
      <c r="BJ52" s="11">
        <v>0</v>
      </c>
      <c r="BK52" s="10">
        <v>0</v>
      </c>
      <c r="BL52" s="11">
        <v>19</v>
      </c>
      <c r="BM52" s="10">
        <v>155</v>
      </c>
      <c r="BN52" s="11">
        <v>15</v>
      </c>
      <c r="BO52" s="10">
        <v>118</v>
      </c>
      <c r="BP52" s="11"/>
      <c r="BQ52" s="10">
        <f t="shared" si="0"/>
        <v>363</v>
      </c>
      <c r="BR52" s="10">
        <f t="shared" si="1"/>
        <v>1888</v>
      </c>
    </row>
    <row r="53" spans="1:71" hidden="1">
      <c r="A53" t="s">
        <v>165</v>
      </c>
      <c r="B53" s="2" t="s">
        <v>40</v>
      </c>
      <c r="C53" s="2" t="s">
        <v>162</v>
      </c>
      <c r="D53" s="2" t="s">
        <v>75</v>
      </c>
      <c r="E53" s="2">
        <v>12</v>
      </c>
      <c r="F53" s="2"/>
      <c r="G53" s="2" t="s">
        <v>163</v>
      </c>
      <c r="H53" s="11">
        <v>17</v>
      </c>
      <c r="I53" s="10">
        <v>109</v>
      </c>
      <c r="J53" s="11">
        <v>170</v>
      </c>
      <c r="K53" s="10">
        <v>1094</v>
      </c>
      <c r="L53" s="11">
        <v>21</v>
      </c>
      <c r="M53" s="10">
        <v>163</v>
      </c>
      <c r="N53" s="11">
        <v>0</v>
      </c>
      <c r="O53" s="10">
        <v>0</v>
      </c>
      <c r="P53" s="11">
        <v>21</v>
      </c>
      <c r="Q53" s="10">
        <v>112</v>
      </c>
      <c r="R53" s="11">
        <v>0</v>
      </c>
      <c r="S53" s="10">
        <v>0</v>
      </c>
      <c r="T53" s="11">
        <v>32</v>
      </c>
      <c r="U53" s="10">
        <v>185</v>
      </c>
      <c r="V53" s="11">
        <v>27</v>
      </c>
      <c r="W53" s="10">
        <v>151</v>
      </c>
      <c r="X53" s="11">
        <v>7</v>
      </c>
      <c r="Y53" s="10">
        <v>18</v>
      </c>
      <c r="Z53" s="11">
        <v>0</v>
      </c>
      <c r="AA53" s="10">
        <v>0</v>
      </c>
      <c r="AB53" s="11">
        <v>0</v>
      </c>
      <c r="AC53" s="10">
        <v>0</v>
      </c>
      <c r="AD53" s="11">
        <v>0</v>
      </c>
      <c r="AE53" s="10">
        <v>0</v>
      </c>
      <c r="AF53" s="11">
        <v>0</v>
      </c>
      <c r="AG53" s="10">
        <v>0</v>
      </c>
      <c r="AH53" s="11">
        <v>0</v>
      </c>
      <c r="AI53" s="10">
        <v>0</v>
      </c>
      <c r="AJ53" s="11">
        <v>0</v>
      </c>
      <c r="AK53" s="10">
        <v>0</v>
      </c>
      <c r="AL53" s="11">
        <v>0</v>
      </c>
      <c r="AM53" s="10">
        <v>0</v>
      </c>
      <c r="AN53" s="11">
        <v>0</v>
      </c>
      <c r="AO53" s="10">
        <v>0</v>
      </c>
      <c r="AP53" s="11">
        <v>0</v>
      </c>
      <c r="AQ53" s="10">
        <v>0</v>
      </c>
      <c r="AR53" s="11">
        <v>0</v>
      </c>
      <c r="AS53" s="10">
        <v>0</v>
      </c>
      <c r="AT53" s="11">
        <v>0</v>
      </c>
      <c r="AU53" s="10">
        <v>0</v>
      </c>
      <c r="AV53" s="11">
        <v>0</v>
      </c>
      <c r="AW53" s="10">
        <v>0</v>
      </c>
      <c r="AX53" s="11">
        <v>0</v>
      </c>
      <c r="AY53" s="10">
        <v>0</v>
      </c>
      <c r="AZ53" s="11">
        <v>0</v>
      </c>
      <c r="BA53" s="10">
        <v>0</v>
      </c>
      <c r="BB53" s="11">
        <v>0</v>
      </c>
      <c r="BC53" s="10">
        <v>0</v>
      </c>
      <c r="BD53" s="11">
        <v>0</v>
      </c>
      <c r="BE53" s="10">
        <v>0</v>
      </c>
      <c r="BF53" s="11">
        <v>7</v>
      </c>
      <c r="BG53" s="10">
        <v>135</v>
      </c>
      <c r="BH53" s="11">
        <v>10</v>
      </c>
      <c r="BI53" s="10">
        <v>17</v>
      </c>
      <c r="BJ53" s="11">
        <v>4</v>
      </c>
      <c r="BK53" s="10">
        <v>25</v>
      </c>
      <c r="BL53" s="11">
        <v>10</v>
      </c>
      <c r="BM53" s="10">
        <v>153</v>
      </c>
      <c r="BN53" s="11">
        <v>2</v>
      </c>
      <c r="BO53" s="10">
        <v>85</v>
      </c>
      <c r="BP53" s="11"/>
      <c r="BQ53" s="10">
        <f t="shared" si="0"/>
        <v>328</v>
      </c>
      <c r="BR53" s="10">
        <f t="shared" si="1"/>
        <v>2247</v>
      </c>
    </row>
    <row r="54" spans="1:71" hidden="1">
      <c r="A54" t="s">
        <v>166</v>
      </c>
      <c r="B54" s="2" t="s">
        <v>40</v>
      </c>
      <c r="C54" s="2" t="s">
        <v>162</v>
      </c>
      <c r="D54" s="2" t="s">
        <v>75</v>
      </c>
      <c r="E54" s="2">
        <v>12</v>
      </c>
      <c r="F54" s="2"/>
      <c r="G54" s="2" t="s">
        <v>163</v>
      </c>
      <c r="H54" s="11">
        <v>5</v>
      </c>
      <c r="I54" s="10">
        <v>15</v>
      </c>
      <c r="J54" s="11">
        <v>54</v>
      </c>
      <c r="K54" s="10">
        <v>364</v>
      </c>
      <c r="L54" s="11">
        <v>16</v>
      </c>
      <c r="M54" s="10">
        <v>142</v>
      </c>
      <c r="N54" s="11">
        <v>0</v>
      </c>
      <c r="O54" s="10">
        <v>0</v>
      </c>
      <c r="P54" s="11">
        <v>1</v>
      </c>
      <c r="Q54" s="10">
        <v>3</v>
      </c>
      <c r="R54" s="11">
        <v>0</v>
      </c>
      <c r="S54" s="10">
        <v>0</v>
      </c>
      <c r="T54" s="11">
        <v>0</v>
      </c>
      <c r="U54" s="10">
        <v>0</v>
      </c>
      <c r="V54" s="11">
        <v>1</v>
      </c>
      <c r="W54" s="10">
        <v>6</v>
      </c>
      <c r="X54" s="11">
        <v>0</v>
      </c>
      <c r="Y54" s="10">
        <v>0</v>
      </c>
      <c r="Z54" s="11">
        <v>0</v>
      </c>
      <c r="AA54" s="10">
        <v>0</v>
      </c>
      <c r="AB54" s="11">
        <v>0</v>
      </c>
      <c r="AC54" s="10">
        <v>0</v>
      </c>
      <c r="AD54" s="11">
        <v>0</v>
      </c>
      <c r="AE54" s="10">
        <v>0</v>
      </c>
      <c r="AF54" s="11">
        <v>0</v>
      </c>
      <c r="AG54" s="10">
        <v>0</v>
      </c>
      <c r="AH54" s="11">
        <v>0</v>
      </c>
      <c r="AI54" s="10">
        <v>0</v>
      </c>
      <c r="AJ54" s="11">
        <v>0</v>
      </c>
      <c r="AK54" s="10">
        <v>0</v>
      </c>
      <c r="AL54" s="11">
        <v>0</v>
      </c>
      <c r="AM54" s="10">
        <v>0</v>
      </c>
      <c r="AN54" s="11">
        <v>0</v>
      </c>
      <c r="AO54" s="10">
        <v>0</v>
      </c>
      <c r="AP54" s="11">
        <v>0</v>
      </c>
      <c r="AQ54" s="10">
        <v>0</v>
      </c>
      <c r="AR54" s="11">
        <v>0</v>
      </c>
      <c r="AS54" s="10">
        <v>0</v>
      </c>
      <c r="AT54" s="11">
        <v>0</v>
      </c>
      <c r="AU54" s="10">
        <v>0</v>
      </c>
      <c r="AV54" s="11">
        <v>0</v>
      </c>
      <c r="AW54" s="10">
        <v>0</v>
      </c>
      <c r="AX54" s="11">
        <v>0</v>
      </c>
      <c r="AY54" s="10">
        <v>0</v>
      </c>
      <c r="AZ54" s="11">
        <v>0</v>
      </c>
      <c r="BA54" s="10">
        <v>0</v>
      </c>
      <c r="BB54" s="11">
        <v>0</v>
      </c>
      <c r="BC54" s="10">
        <v>0</v>
      </c>
      <c r="BD54" s="11">
        <v>0</v>
      </c>
      <c r="BE54" s="10">
        <v>0</v>
      </c>
      <c r="BF54" s="11">
        <v>15</v>
      </c>
      <c r="BG54" s="10">
        <v>164</v>
      </c>
      <c r="BH54" s="11">
        <v>8</v>
      </c>
      <c r="BI54" s="10">
        <v>49</v>
      </c>
      <c r="BJ54" s="11">
        <v>1</v>
      </c>
      <c r="BK54" s="10">
        <v>3</v>
      </c>
      <c r="BL54" s="11">
        <v>30</v>
      </c>
      <c r="BM54" s="10">
        <v>814</v>
      </c>
      <c r="BN54" s="11">
        <v>10</v>
      </c>
      <c r="BO54" s="10">
        <v>176</v>
      </c>
      <c r="BP54" s="11"/>
      <c r="BQ54" s="10">
        <f t="shared" si="0"/>
        <v>141</v>
      </c>
      <c r="BR54" s="10">
        <f t="shared" si="1"/>
        <v>1736</v>
      </c>
    </row>
    <row r="55" spans="1:71" hidden="1">
      <c r="A55" t="s">
        <v>167</v>
      </c>
      <c r="B55" s="2" t="s">
        <v>40</v>
      </c>
      <c r="C55" s="2" t="s">
        <v>162</v>
      </c>
      <c r="D55" s="2" t="s">
        <v>75</v>
      </c>
      <c r="E55" s="2">
        <v>12</v>
      </c>
      <c r="F55" s="2"/>
      <c r="G55" s="2" t="s">
        <v>163</v>
      </c>
      <c r="H55" s="11">
        <v>3</v>
      </c>
      <c r="I55" s="10">
        <v>5</v>
      </c>
      <c r="J55" s="11">
        <v>15</v>
      </c>
      <c r="K55" s="10">
        <v>69</v>
      </c>
      <c r="L55" s="11">
        <v>3</v>
      </c>
      <c r="M55" s="10">
        <v>7</v>
      </c>
      <c r="N55" s="11">
        <v>0</v>
      </c>
      <c r="O55" s="10">
        <v>0</v>
      </c>
      <c r="P55" s="11">
        <v>0</v>
      </c>
      <c r="Q55" s="10">
        <v>0</v>
      </c>
      <c r="R55" s="11">
        <v>0</v>
      </c>
      <c r="S55" s="10">
        <v>0</v>
      </c>
      <c r="T55" s="11">
        <v>5</v>
      </c>
      <c r="U55" s="10">
        <v>16</v>
      </c>
      <c r="V55" s="11">
        <v>0</v>
      </c>
      <c r="W55" s="10">
        <v>0</v>
      </c>
      <c r="X55" s="11">
        <v>1</v>
      </c>
      <c r="Y55" s="10">
        <v>4</v>
      </c>
      <c r="Z55" s="11">
        <v>0</v>
      </c>
      <c r="AA55" s="10">
        <v>0</v>
      </c>
      <c r="AB55" s="11">
        <v>0</v>
      </c>
      <c r="AC55" s="10">
        <v>0</v>
      </c>
      <c r="AD55" s="11">
        <v>0</v>
      </c>
      <c r="AE55" s="10">
        <v>0</v>
      </c>
      <c r="AF55" s="11">
        <v>0</v>
      </c>
      <c r="AG55" s="10">
        <v>0</v>
      </c>
      <c r="AH55" s="11">
        <v>0</v>
      </c>
      <c r="AI55" s="10">
        <v>0</v>
      </c>
      <c r="AJ55" s="11">
        <v>0</v>
      </c>
      <c r="AK55" s="10">
        <v>0</v>
      </c>
      <c r="AL55" s="11">
        <v>0</v>
      </c>
      <c r="AM55" s="10">
        <v>0</v>
      </c>
      <c r="AN55" s="11">
        <v>0</v>
      </c>
      <c r="AO55" s="10">
        <v>0</v>
      </c>
      <c r="AP55" s="11">
        <v>0</v>
      </c>
      <c r="AQ55" s="10">
        <v>0</v>
      </c>
      <c r="AR55" s="11">
        <v>0</v>
      </c>
      <c r="AS55" s="10">
        <v>0</v>
      </c>
      <c r="AT55" s="11">
        <v>0</v>
      </c>
      <c r="AU55" s="10">
        <v>0</v>
      </c>
      <c r="AV55" s="11">
        <v>0</v>
      </c>
      <c r="AW55" s="10">
        <v>0</v>
      </c>
      <c r="AX55" s="11">
        <v>0</v>
      </c>
      <c r="AY55" s="10">
        <v>0</v>
      </c>
      <c r="AZ55" s="11">
        <v>0</v>
      </c>
      <c r="BA55" s="10">
        <v>0</v>
      </c>
      <c r="BB55" s="11">
        <v>0</v>
      </c>
      <c r="BC55" s="10">
        <v>0</v>
      </c>
      <c r="BD55" s="11">
        <v>0</v>
      </c>
      <c r="BE55" s="10">
        <v>0</v>
      </c>
      <c r="BF55" s="11">
        <v>2</v>
      </c>
      <c r="BG55" s="10">
        <v>4</v>
      </c>
      <c r="BH55" s="11">
        <v>3</v>
      </c>
      <c r="BI55" s="10">
        <v>9</v>
      </c>
      <c r="BJ55" s="11">
        <v>1</v>
      </c>
      <c r="BK55" s="10">
        <v>9</v>
      </c>
      <c r="BL55" s="11">
        <v>10</v>
      </c>
      <c r="BM55" s="10">
        <v>114</v>
      </c>
      <c r="BN55" s="11">
        <v>5</v>
      </c>
      <c r="BO55" s="10">
        <v>13</v>
      </c>
      <c r="BP55" s="11"/>
      <c r="BQ55" s="10">
        <f t="shared" si="0"/>
        <v>48</v>
      </c>
      <c r="BR55" s="10">
        <f t="shared" si="1"/>
        <v>250</v>
      </c>
    </row>
    <row r="56" spans="1:71" hidden="1">
      <c r="A56" s="4" t="s">
        <v>168</v>
      </c>
      <c r="B56" s="6" t="s">
        <v>40</v>
      </c>
      <c r="C56" s="6" t="s">
        <v>169</v>
      </c>
      <c r="D56" s="6" t="s">
        <v>75</v>
      </c>
      <c r="E56" s="6">
        <v>12</v>
      </c>
      <c r="F56" s="6"/>
      <c r="G56" s="6" t="s">
        <v>93</v>
      </c>
      <c r="H56" s="25">
        <v>0</v>
      </c>
      <c r="I56" s="26">
        <v>0</v>
      </c>
      <c r="J56" s="25">
        <v>4</v>
      </c>
      <c r="K56" s="26">
        <v>19</v>
      </c>
      <c r="L56" s="25">
        <v>0</v>
      </c>
      <c r="M56" s="26">
        <v>0</v>
      </c>
      <c r="N56" s="25">
        <v>0</v>
      </c>
      <c r="O56" s="26">
        <v>0</v>
      </c>
      <c r="P56" s="25">
        <v>0</v>
      </c>
      <c r="Q56" s="26">
        <v>0</v>
      </c>
      <c r="R56" s="25">
        <v>0</v>
      </c>
      <c r="S56" s="26">
        <v>0</v>
      </c>
      <c r="T56" s="25">
        <v>0</v>
      </c>
      <c r="U56" s="26">
        <v>0</v>
      </c>
      <c r="V56" s="25">
        <v>0</v>
      </c>
      <c r="W56" s="26">
        <v>0</v>
      </c>
      <c r="X56" s="25">
        <v>0</v>
      </c>
      <c r="Y56" s="26">
        <v>0</v>
      </c>
      <c r="Z56" s="25">
        <v>0</v>
      </c>
      <c r="AA56" s="26">
        <v>0</v>
      </c>
      <c r="AB56" s="25">
        <v>0</v>
      </c>
      <c r="AC56" s="26">
        <v>0</v>
      </c>
      <c r="AD56" s="25">
        <v>0</v>
      </c>
      <c r="AE56" s="26">
        <v>0</v>
      </c>
      <c r="AF56" s="25">
        <v>0</v>
      </c>
      <c r="AG56" s="26">
        <v>0</v>
      </c>
      <c r="AH56" s="25">
        <v>0</v>
      </c>
      <c r="AI56" s="26">
        <v>0</v>
      </c>
      <c r="AJ56" s="25">
        <v>0</v>
      </c>
      <c r="AK56" s="26">
        <v>0</v>
      </c>
      <c r="AL56" s="25">
        <v>0</v>
      </c>
      <c r="AM56" s="26">
        <v>0</v>
      </c>
      <c r="AN56" s="25">
        <v>0</v>
      </c>
      <c r="AO56" s="26">
        <v>0</v>
      </c>
      <c r="AP56" s="25">
        <v>0</v>
      </c>
      <c r="AQ56" s="26">
        <v>0</v>
      </c>
      <c r="AR56" s="25">
        <v>0</v>
      </c>
      <c r="AS56" s="26">
        <v>0</v>
      </c>
      <c r="AT56" s="25">
        <v>0</v>
      </c>
      <c r="AU56" s="26">
        <v>0</v>
      </c>
      <c r="AV56" s="25">
        <v>0</v>
      </c>
      <c r="AW56" s="26">
        <v>0</v>
      </c>
      <c r="AX56" s="25">
        <v>0</v>
      </c>
      <c r="AY56" s="26">
        <v>0</v>
      </c>
      <c r="AZ56" s="25">
        <v>0</v>
      </c>
      <c r="BA56" s="26">
        <v>0</v>
      </c>
      <c r="BB56" s="25">
        <v>0</v>
      </c>
      <c r="BC56" s="26">
        <v>0</v>
      </c>
      <c r="BD56" s="25">
        <v>0</v>
      </c>
      <c r="BE56" s="26">
        <v>0</v>
      </c>
      <c r="BF56" s="25">
        <v>1</v>
      </c>
      <c r="BG56" s="26">
        <v>7</v>
      </c>
      <c r="BH56" s="25">
        <v>2</v>
      </c>
      <c r="BI56" s="26">
        <v>15</v>
      </c>
      <c r="BJ56" s="25">
        <v>0</v>
      </c>
      <c r="BK56" s="26">
        <v>0</v>
      </c>
      <c r="BL56" s="25">
        <v>1</v>
      </c>
      <c r="BM56" s="26">
        <v>12</v>
      </c>
      <c r="BN56" s="25">
        <v>0</v>
      </c>
      <c r="BO56" s="26">
        <v>0</v>
      </c>
      <c r="BP56" s="11"/>
      <c r="BQ56" s="10">
        <f t="shared" si="0"/>
        <v>8</v>
      </c>
      <c r="BR56" s="10">
        <f t="shared" si="1"/>
        <v>53</v>
      </c>
    </row>
    <row r="57" spans="1:71" hidden="1">
      <c r="A57" t="s">
        <v>170</v>
      </c>
      <c r="B57" s="2" t="s">
        <v>40</v>
      </c>
      <c r="C57" s="2" t="s">
        <v>74</v>
      </c>
      <c r="D57" s="2" t="s">
        <v>75</v>
      </c>
      <c r="E57" s="2">
        <v>13</v>
      </c>
      <c r="F57" s="2"/>
      <c r="G57" s="16" t="s">
        <v>76</v>
      </c>
      <c r="H57" s="11">
        <v>0</v>
      </c>
      <c r="I57" s="10">
        <v>0</v>
      </c>
      <c r="J57" s="11">
        <v>52</v>
      </c>
      <c r="K57" s="10">
        <v>597</v>
      </c>
      <c r="L57" s="11">
        <v>42</v>
      </c>
      <c r="M57" s="10">
        <v>503</v>
      </c>
      <c r="N57" s="11">
        <v>0</v>
      </c>
      <c r="O57" s="10">
        <v>0</v>
      </c>
      <c r="P57" s="11">
        <v>0</v>
      </c>
      <c r="Q57" s="10">
        <v>0</v>
      </c>
      <c r="R57" s="11">
        <v>0</v>
      </c>
      <c r="S57" s="10">
        <v>0</v>
      </c>
      <c r="T57" s="11">
        <v>1</v>
      </c>
      <c r="U57" s="10">
        <v>2</v>
      </c>
      <c r="V57" s="11">
        <v>0</v>
      </c>
      <c r="W57" s="10">
        <v>0</v>
      </c>
      <c r="X57" s="11">
        <v>0</v>
      </c>
      <c r="Y57" s="10">
        <v>0</v>
      </c>
      <c r="Z57" s="11">
        <v>0</v>
      </c>
      <c r="AA57" s="10">
        <v>0</v>
      </c>
      <c r="AB57" s="11">
        <v>0</v>
      </c>
      <c r="AC57" s="10">
        <v>0</v>
      </c>
      <c r="AD57" s="11">
        <v>0</v>
      </c>
      <c r="AE57" s="10">
        <v>0</v>
      </c>
      <c r="AF57" s="11">
        <v>0</v>
      </c>
      <c r="AG57" s="10">
        <v>0</v>
      </c>
      <c r="AH57" s="11">
        <v>0</v>
      </c>
      <c r="AI57" s="10">
        <v>0</v>
      </c>
      <c r="AJ57" s="11">
        <v>0</v>
      </c>
      <c r="AK57" s="10">
        <v>0</v>
      </c>
      <c r="AL57" s="11">
        <v>0</v>
      </c>
      <c r="AM57" s="10">
        <v>0</v>
      </c>
      <c r="AN57" s="11">
        <v>0</v>
      </c>
      <c r="AO57" s="10">
        <v>0</v>
      </c>
      <c r="AP57" s="11">
        <v>0</v>
      </c>
      <c r="AQ57" s="10">
        <v>0</v>
      </c>
      <c r="AR57" s="11">
        <v>0</v>
      </c>
      <c r="AS57" s="10">
        <v>0</v>
      </c>
      <c r="AT57" s="11">
        <v>0</v>
      </c>
      <c r="AU57" s="10">
        <v>0</v>
      </c>
      <c r="AV57" s="11">
        <v>0</v>
      </c>
      <c r="AW57" s="10">
        <v>0</v>
      </c>
      <c r="AX57" s="11">
        <v>0</v>
      </c>
      <c r="AY57" s="10">
        <v>0</v>
      </c>
      <c r="AZ57" s="11">
        <v>0</v>
      </c>
      <c r="BA57" s="10">
        <v>0</v>
      </c>
      <c r="BB57" s="11">
        <v>0</v>
      </c>
      <c r="BC57" s="10">
        <v>0</v>
      </c>
      <c r="BD57" s="11">
        <v>0</v>
      </c>
      <c r="BE57" s="10">
        <v>0</v>
      </c>
      <c r="BF57" s="11">
        <v>170</v>
      </c>
      <c r="BG57" s="10">
        <v>1847</v>
      </c>
      <c r="BH57" s="11">
        <v>14</v>
      </c>
      <c r="BI57" s="10">
        <v>86</v>
      </c>
      <c r="BJ57" s="11">
        <v>3</v>
      </c>
      <c r="BK57" s="10">
        <v>17</v>
      </c>
      <c r="BL57" s="11">
        <v>0</v>
      </c>
      <c r="BM57" s="10">
        <v>0</v>
      </c>
      <c r="BN57" s="11">
        <v>0</v>
      </c>
      <c r="BO57" s="10">
        <v>0</v>
      </c>
      <c r="BP57" s="11"/>
      <c r="BQ57" s="10">
        <f t="shared" si="0"/>
        <v>282</v>
      </c>
      <c r="BR57" s="10">
        <f t="shared" si="1"/>
        <v>3052</v>
      </c>
    </row>
    <row r="58" spans="1:71" hidden="1">
      <c r="A58" t="s">
        <v>171</v>
      </c>
      <c r="B58" s="2" t="s">
        <v>40</v>
      </c>
      <c r="C58" s="2" t="s">
        <v>74</v>
      </c>
      <c r="D58" s="2" t="s">
        <v>75</v>
      </c>
      <c r="E58" s="2">
        <v>13</v>
      </c>
      <c r="F58" s="2"/>
      <c r="G58" s="2" t="s">
        <v>172</v>
      </c>
      <c r="H58" s="11">
        <v>0</v>
      </c>
      <c r="I58" s="10">
        <v>0</v>
      </c>
      <c r="J58" s="11">
        <v>52</v>
      </c>
      <c r="K58" s="10">
        <v>597</v>
      </c>
      <c r="L58" s="11">
        <v>42</v>
      </c>
      <c r="M58" s="10">
        <v>503</v>
      </c>
      <c r="N58" s="11">
        <v>0</v>
      </c>
      <c r="O58" s="10">
        <v>0</v>
      </c>
      <c r="P58" s="11">
        <v>0</v>
      </c>
      <c r="Q58" s="10">
        <v>0</v>
      </c>
      <c r="R58" s="11">
        <v>0</v>
      </c>
      <c r="S58" s="10">
        <v>0</v>
      </c>
      <c r="T58" s="11">
        <v>1</v>
      </c>
      <c r="U58" s="10">
        <v>2</v>
      </c>
      <c r="V58" s="11">
        <v>0</v>
      </c>
      <c r="W58" s="10">
        <v>0</v>
      </c>
      <c r="X58" s="11">
        <v>0</v>
      </c>
      <c r="Y58" s="10">
        <v>0</v>
      </c>
      <c r="Z58" s="11">
        <v>0</v>
      </c>
      <c r="AA58" s="10">
        <v>0</v>
      </c>
      <c r="AB58" s="11">
        <v>0</v>
      </c>
      <c r="AC58" s="10">
        <v>0</v>
      </c>
      <c r="AD58" s="11">
        <v>0</v>
      </c>
      <c r="AE58" s="10">
        <v>0</v>
      </c>
      <c r="AF58" s="11">
        <v>0</v>
      </c>
      <c r="AG58" s="10">
        <v>0</v>
      </c>
      <c r="AH58" s="11">
        <v>0</v>
      </c>
      <c r="AI58" s="10">
        <v>0</v>
      </c>
      <c r="AJ58" s="11">
        <v>0</v>
      </c>
      <c r="AK58" s="10">
        <v>0</v>
      </c>
      <c r="AL58" s="11">
        <v>0</v>
      </c>
      <c r="AM58" s="10">
        <v>0</v>
      </c>
      <c r="AN58" s="11">
        <v>0</v>
      </c>
      <c r="AO58" s="10">
        <v>0</v>
      </c>
      <c r="AP58" s="11">
        <v>0</v>
      </c>
      <c r="AQ58" s="10">
        <v>0</v>
      </c>
      <c r="AR58" s="11">
        <v>0</v>
      </c>
      <c r="AS58" s="10">
        <v>0</v>
      </c>
      <c r="AT58" s="11">
        <v>0</v>
      </c>
      <c r="AU58" s="10">
        <v>0</v>
      </c>
      <c r="AV58" s="11">
        <v>0</v>
      </c>
      <c r="AW58" s="10">
        <v>0</v>
      </c>
      <c r="AX58" s="11">
        <v>0</v>
      </c>
      <c r="AY58" s="10">
        <v>0</v>
      </c>
      <c r="AZ58" s="11">
        <v>0</v>
      </c>
      <c r="BA58" s="10">
        <v>0</v>
      </c>
      <c r="BB58" s="11">
        <v>0</v>
      </c>
      <c r="BC58" s="10">
        <v>0</v>
      </c>
      <c r="BD58" s="11">
        <v>0</v>
      </c>
      <c r="BE58" s="10">
        <v>0</v>
      </c>
      <c r="BF58" s="11">
        <v>170</v>
      </c>
      <c r="BG58" s="10">
        <v>1847</v>
      </c>
      <c r="BH58" s="11">
        <v>14</v>
      </c>
      <c r="BI58" s="10">
        <v>86</v>
      </c>
      <c r="BJ58" s="11">
        <v>3</v>
      </c>
      <c r="BK58" s="10">
        <v>17</v>
      </c>
      <c r="BL58" s="11">
        <v>0</v>
      </c>
      <c r="BM58" s="10">
        <v>0</v>
      </c>
      <c r="BN58" s="11">
        <v>0</v>
      </c>
      <c r="BO58" s="10">
        <v>0</v>
      </c>
      <c r="BP58" s="11"/>
      <c r="BQ58" s="10">
        <f t="shared" si="0"/>
        <v>282</v>
      </c>
      <c r="BR58" s="10">
        <f t="shared" si="1"/>
        <v>3052</v>
      </c>
    </row>
    <row r="59" spans="1:71" hidden="1">
      <c r="A59" t="s">
        <v>173</v>
      </c>
      <c r="B59" s="2" t="s">
        <v>40</v>
      </c>
      <c r="C59" s="2" t="s">
        <v>174</v>
      </c>
      <c r="D59" s="2" t="s">
        <v>75</v>
      </c>
      <c r="E59" s="2">
        <v>14</v>
      </c>
      <c r="F59" s="2"/>
      <c r="G59" s="2" t="s">
        <v>101</v>
      </c>
      <c r="H59" s="11">
        <v>1</v>
      </c>
      <c r="I59" s="10">
        <v>2</v>
      </c>
      <c r="J59" s="11">
        <v>0</v>
      </c>
      <c r="K59" s="10">
        <v>0</v>
      </c>
      <c r="L59" s="11">
        <v>1</v>
      </c>
      <c r="M59" s="10">
        <v>19</v>
      </c>
      <c r="N59" s="11">
        <v>0</v>
      </c>
      <c r="O59" s="10">
        <v>0</v>
      </c>
      <c r="P59" s="11">
        <v>0</v>
      </c>
      <c r="Q59" s="10">
        <v>0</v>
      </c>
      <c r="R59" s="11">
        <v>0</v>
      </c>
      <c r="S59" s="10">
        <v>0</v>
      </c>
      <c r="T59" s="11">
        <v>0</v>
      </c>
      <c r="U59" s="10">
        <v>0</v>
      </c>
      <c r="V59" s="11">
        <v>0</v>
      </c>
      <c r="W59" s="10">
        <v>0</v>
      </c>
      <c r="X59" s="11">
        <v>1</v>
      </c>
      <c r="Y59" s="10">
        <v>5</v>
      </c>
      <c r="Z59" s="11">
        <v>0</v>
      </c>
      <c r="AA59" s="10">
        <v>0</v>
      </c>
      <c r="AB59" s="11">
        <v>0</v>
      </c>
      <c r="AC59" s="10">
        <v>0</v>
      </c>
      <c r="AD59" s="11">
        <v>0</v>
      </c>
      <c r="AE59" s="10">
        <v>0</v>
      </c>
      <c r="AF59" s="11">
        <v>0</v>
      </c>
      <c r="AG59" s="10">
        <v>0</v>
      </c>
      <c r="AH59" s="11">
        <v>0</v>
      </c>
      <c r="AI59" s="10">
        <v>0</v>
      </c>
      <c r="AJ59" s="11">
        <v>0</v>
      </c>
      <c r="AK59" s="10">
        <v>0</v>
      </c>
      <c r="AL59" s="11">
        <v>0</v>
      </c>
      <c r="AM59" s="10">
        <v>0</v>
      </c>
      <c r="AN59" s="11">
        <v>0</v>
      </c>
      <c r="AO59" s="10">
        <v>0</v>
      </c>
      <c r="AP59" s="11">
        <v>0</v>
      </c>
      <c r="AQ59" s="10">
        <v>0</v>
      </c>
      <c r="AR59" s="11">
        <v>0</v>
      </c>
      <c r="AS59" s="10">
        <v>0</v>
      </c>
      <c r="AT59" s="11">
        <v>0</v>
      </c>
      <c r="AU59" s="10">
        <v>0</v>
      </c>
      <c r="AV59" s="11">
        <v>0</v>
      </c>
      <c r="AW59" s="10">
        <v>0</v>
      </c>
      <c r="AX59" s="11">
        <v>0</v>
      </c>
      <c r="AY59" s="10">
        <v>0</v>
      </c>
      <c r="AZ59" s="11">
        <v>0</v>
      </c>
      <c r="BA59" s="10">
        <v>0</v>
      </c>
      <c r="BB59" s="11">
        <v>0</v>
      </c>
      <c r="BC59" s="10">
        <v>0</v>
      </c>
      <c r="BD59" s="11">
        <v>0</v>
      </c>
      <c r="BE59" s="10">
        <v>0</v>
      </c>
      <c r="BF59" s="11">
        <v>5</v>
      </c>
      <c r="BG59" s="10">
        <v>16</v>
      </c>
      <c r="BH59" s="11">
        <v>1</v>
      </c>
      <c r="BI59" s="10">
        <v>4</v>
      </c>
      <c r="BJ59" s="11">
        <v>3</v>
      </c>
      <c r="BK59" s="10">
        <v>39</v>
      </c>
      <c r="BL59" s="11">
        <v>10</v>
      </c>
      <c r="BM59" s="10">
        <v>202</v>
      </c>
      <c r="BN59" s="11">
        <v>3</v>
      </c>
      <c r="BO59" s="10">
        <v>19</v>
      </c>
      <c r="BP59" s="11"/>
      <c r="BQ59" s="10">
        <f t="shared" si="0"/>
        <v>25</v>
      </c>
      <c r="BR59" s="10">
        <f t="shared" si="1"/>
        <v>306</v>
      </c>
      <c r="BS59" s="10"/>
    </row>
    <row r="60" spans="1:71" hidden="1">
      <c r="A60" t="s">
        <v>175</v>
      </c>
      <c r="B60" s="2" t="s">
        <v>40</v>
      </c>
      <c r="C60" s="2" t="s">
        <v>176</v>
      </c>
      <c r="D60" s="2" t="s">
        <v>75</v>
      </c>
      <c r="E60" s="2">
        <v>14</v>
      </c>
      <c r="F60" s="2"/>
      <c r="G60" s="2" t="s">
        <v>101</v>
      </c>
      <c r="H60" s="11">
        <v>0</v>
      </c>
      <c r="I60" s="10">
        <v>0</v>
      </c>
      <c r="J60" s="11">
        <v>3</v>
      </c>
      <c r="K60" s="10">
        <v>5</v>
      </c>
      <c r="L60" s="11">
        <v>0</v>
      </c>
      <c r="M60" s="10">
        <v>0</v>
      </c>
      <c r="N60" s="11">
        <v>0</v>
      </c>
      <c r="O60" s="10">
        <v>0</v>
      </c>
      <c r="P60" s="11">
        <v>0</v>
      </c>
      <c r="Q60" s="10">
        <v>0</v>
      </c>
      <c r="R60" s="11">
        <v>0</v>
      </c>
      <c r="S60" s="10">
        <v>0</v>
      </c>
      <c r="T60" s="11">
        <v>0</v>
      </c>
      <c r="U60" s="10">
        <v>0</v>
      </c>
      <c r="V60" s="11">
        <v>0</v>
      </c>
      <c r="W60" s="10">
        <v>0</v>
      </c>
      <c r="X60" s="11">
        <v>0</v>
      </c>
      <c r="Y60" s="10">
        <v>0</v>
      </c>
      <c r="Z60" s="11">
        <v>0</v>
      </c>
      <c r="AA60" s="10">
        <v>0</v>
      </c>
      <c r="AB60" s="11">
        <v>0</v>
      </c>
      <c r="AC60" s="10">
        <v>0</v>
      </c>
      <c r="AD60" s="11">
        <v>0</v>
      </c>
      <c r="AE60" s="10">
        <v>0</v>
      </c>
      <c r="AF60" s="11">
        <v>0</v>
      </c>
      <c r="AG60" s="10">
        <v>0</v>
      </c>
      <c r="AH60" s="11">
        <v>0</v>
      </c>
      <c r="AI60" s="10">
        <v>0</v>
      </c>
      <c r="AJ60" s="11">
        <v>0</v>
      </c>
      <c r="AK60" s="10">
        <v>0</v>
      </c>
      <c r="AL60" s="11">
        <v>0</v>
      </c>
      <c r="AM60" s="10">
        <v>0</v>
      </c>
      <c r="AN60" s="11">
        <v>0</v>
      </c>
      <c r="AO60" s="10">
        <v>0</v>
      </c>
      <c r="AP60" s="11">
        <v>0</v>
      </c>
      <c r="AQ60" s="10">
        <v>0</v>
      </c>
      <c r="AR60" s="11">
        <v>0</v>
      </c>
      <c r="AS60" s="10">
        <v>0</v>
      </c>
      <c r="AT60" s="11">
        <v>0</v>
      </c>
      <c r="AU60" s="10">
        <v>0</v>
      </c>
      <c r="AV60" s="11">
        <v>0</v>
      </c>
      <c r="AW60" s="10">
        <v>0</v>
      </c>
      <c r="AX60" s="11">
        <v>0</v>
      </c>
      <c r="AY60" s="10">
        <v>0</v>
      </c>
      <c r="AZ60" s="11">
        <v>0</v>
      </c>
      <c r="BA60" s="10">
        <v>0</v>
      </c>
      <c r="BB60" s="11">
        <v>0</v>
      </c>
      <c r="BC60" s="10">
        <v>0</v>
      </c>
      <c r="BD60" s="11">
        <v>0</v>
      </c>
      <c r="BE60" s="10">
        <v>0</v>
      </c>
      <c r="BF60" s="11">
        <v>4</v>
      </c>
      <c r="BG60" s="10">
        <v>16</v>
      </c>
      <c r="BH60" s="11">
        <v>0</v>
      </c>
      <c r="BI60" s="10">
        <v>0</v>
      </c>
      <c r="BJ60" s="11">
        <v>0</v>
      </c>
      <c r="BK60" s="10">
        <v>0</v>
      </c>
      <c r="BL60" s="11">
        <v>5</v>
      </c>
      <c r="BM60" s="10">
        <v>677</v>
      </c>
      <c r="BN60" s="11">
        <v>0</v>
      </c>
      <c r="BO60" s="10">
        <v>0</v>
      </c>
      <c r="BP60" s="11"/>
      <c r="BQ60" s="10">
        <f t="shared" si="0"/>
        <v>12</v>
      </c>
      <c r="BR60" s="10">
        <f t="shared" si="1"/>
        <v>698</v>
      </c>
    </row>
    <row r="61" spans="1:71" hidden="1">
      <c r="A61" t="s">
        <v>177</v>
      </c>
      <c r="B61" s="2" t="s">
        <v>40</v>
      </c>
      <c r="C61" s="2" t="s">
        <v>178</v>
      </c>
      <c r="D61" s="2" t="s">
        <v>75</v>
      </c>
      <c r="E61" s="2">
        <v>15</v>
      </c>
      <c r="F61" s="2"/>
      <c r="G61" s="2" t="s">
        <v>153</v>
      </c>
      <c r="H61" s="11">
        <v>0</v>
      </c>
      <c r="I61" s="10">
        <v>0</v>
      </c>
      <c r="J61" s="11">
        <v>5</v>
      </c>
      <c r="K61" s="10">
        <v>39</v>
      </c>
      <c r="L61" s="11">
        <v>1</v>
      </c>
      <c r="M61" s="10">
        <v>94</v>
      </c>
      <c r="N61" s="11">
        <v>0</v>
      </c>
      <c r="O61" s="10">
        <v>0</v>
      </c>
      <c r="P61" s="11">
        <v>0</v>
      </c>
      <c r="Q61" s="10">
        <v>0</v>
      </c>
      <c r="R61" s="11">
        <v>0</v>
      </c>
      <c r="S61" s="10">
        <v>0</v>
      </c>
      <c r="T61" s="11">
        <v>2</v>
      </c>
      <c r="U61" s="10">
        <v>28</v>
      </c>
      <c r="V61" s="11">
        <v>0</v>
      </c>
      <c r="W61" s="10">
        <v>0</v>
      </c>
      <c r="X61" s="11">
        <v>0</v>
      </c>
      <c r="Y61" s="10">
        <v>0</v>
      </c>
      <c r="Z61" s="11">
        <v>0</v>
      </c>
      <c r="AA61" s="10">
        <v>0</v>
      </c>
      <c r="AB61" s="11">
        <v>0</v>
      </c>
      <c r="AC61" s="10">
        <v>0</v>
      </c>
      <c r="AD61" s="11">
        <v>0</v>
      </c>
      <c r="AE61" s="10">
        <v>0</v>
      </c>
      <c r="AF61" s="11">
        <v>0</v>
      </c>
      <c r="AG61" s="10">
        <v>0</v>
      </c>
      <c r="AH61" s="11">
        <v>0</v>
      </c>
      <c r="AI61" s="10">
        <v>0</v>
      </c>
      <c r="AJ61" s="11">
        <v>0</v>
      </c>
      <c r="AK61" s="10">
        <v>0</v>
      </c>
      <c r="AL61" s="11">
        <v>0</v>
      </c>
      <c r="AM61" s="10">
        <v>0</v>
      </c>
      <c r="AN61" s="11">
        <v>0</v>
      </c>
      <c r="AO61" s="10">
        <v>0</v>
      </c>
      <c r="AP61" s="11">
        <v>0</v>
      </c>
      <c r="AQ61" s="10">
        <v>0</v>
      </c>
      <c r="AR61" s="11">
        <v>0</v>
      </c>
      <c r="AS61" s="10">
        <v>0</v>
      </c>
      <c r="AT61" s="11">
        <v>0</v>
      </c>
      <c r="AU61" s="10">
        <v>0</v>
      </c>
      <c r="AV61" s="11">
        <v>0</v>
      </c>
      <c r="AW61" s="10">
        <v>0</v>
      </c>
      <c r="AX61" s="11">
        <v>0</v>
      </c>
      <c r="AY61" s="10">
        <v>0</v>
      </c>
      <c r="AZ61" s="11">
        <v>0</v>
      </c>
      <c r="BA61" s="10">
        <v>0</v>
      </c>
      <c r="BB61" s="11">
        <v>0</v>
      </c>
      <c r="BC61" s="10">
        <v>0</v>
      </c>
      <c r="BD61" s="11">
        <v>0</v>
      </c>
      <c r="BE61" s="10">
        <v>0</v>
      </c>
      <c r="BF61" s="11">
        <v>9</v>
      </c>
      <c r="BG61" s="10">
        <v>116</v>
      </c>
      <c r="BH61" s="11">
        <v>1</v>
      </c>
      <c r="BI61" s="10">
        <v>11</v>
      </c>
      <c r="BJ61" s="11">
        <v>0</v>
      </c>
      <c r="BK61" s="10">
        <v>0</v>
      </c>
      <c r="BL61" s="11">
        <v>11</v>
      </c>
      <c r="BM61" s="10">
        <v>236</v>
      </c>
      <c r="BN61" s="11">
        <v>4</v>
      </c>
      <c r="BO61" s="10">
        <v>56</v>
      </c>
      <c r="BP61" s="11"/>
      <c r="BQ61" s="10">
        <f t="shared" si="0"/>
        <v>33</v>
      </c>
      <c r="BR61" s="10">
        <f t="shared" si="1"/>
        <v>580</v>
      </c>
    </row>
    <row r="62" spans="1:71" hidden="1">
      <c r="A62" t="s">
        <v>179</v>
      </c>
      <c r="B62" s="2" t="s">
        <v>46</v>
      </c>
      <c r="C62" s="2" t="s">
        <v>180</v>
      </c>
      <c r="D62" s="2" t="s">
        <v>75</v>
      </c>
      <c r="E62" s="2">
        <v>16</v>
      </c>
      <c r="F62" s="2"/>
      <c r="G62" s="2"/>
      <c r="H62" s="11">
        <v>1</v>
      </c>
      <c r="I62" s="10">
        <v>2</v>
      </c>
      <c r="J62" s="11">
        <v>18</v>
      </c>
      <c r="K62" s="10">
        <v>147</v>
      </c>
      <c r="L62" s="11">
        <v>0</v>
      </c>
      <c r="M62" s="10">
        <v>0</v>
      </c>
      <c r="N62" s="11">
        <v>0</v>
      </c>
      <c r="O62" s="10">
        <v>0</v>
      </c>
      <c r="P62" s="11">
        <v>0</v>
      </c>
      <c r="Q62" s="10">
        <v>0</v>
      </c>
      <c r="R62" s="11">
        <v>0</v>
      </c>
      <c r="S62" s="10">
        <v>0</v>
      </c>
      <c r="T62" s="11">
        <v>0</v>
      </c>
      <c r="U62" s="10">
        <v>0</v>
      </c>
      <c r="V62" s="11">
        <v>0</v>
      </c>
      <c r="W62" s="10">
        <v>0</v>
      </c>
      <c r="X62" s="11">
        <v>0</v>
      </c>
      <c r="Y62" s="10">
        <v>0</v>
      </c>
      <c r="Z62" s="11">
        <v>0</v>
      </c>
      <c r="AA62" s="10">
        <v>0</v>
      </c>
      <c r="AB62" s="11">
        <v>0</v>
      </c>
      <c r="AC62" s="10">
        <v>0</v>
      </c>
      <c r="AD62" s="11">
        <v>0</v>
      </c>
      <c r="AE62" s="10">
        <v>0</v>
      </c>
      <c r="AF62" s="11">
        <v>0</v>
      </c>
      <c r="AG62" s="10">
        <v>0</v>
      </c>
      <c r="AH62" s="11">
        <v>0</v>
      </c>
      <c r="AI62" s="10">
        <v>0</v>
      </c>
      <c r="AJ62" s="11">
        <v>0</v>
      </c>
      <c r="AK62" s="10">
        <v>0</v>
      </c>
      <c r="AL62" s="11">
        <v>0</v>
      </c>
      <c r="AM62" s="10">
        <v>0</v>
      </c>
      <c r="AN62" s="11">
        <v>0</v>
      </c>
      <c r="AO62" s="10">
        <v>0</v>
      </c>
      <c r="AP62" s="11">
        <v>0</v>
      </c>
      <c r="AQ62" s="10">
        <v>0</v>
      </c>
      <c r="AR62" s="11">
        <v>0</v>
      </c>
      <c r="AS62" s="10">
        <v>0</v>
      </c>
      <c r="AT62" s="11">
        <v>0</v>
      </c>
      <c r="AU62" s="10">
        <v>0</v>
      </c>
      <c r="AV62" s="11">
        <v>0</v>
      </c>
      <c r="AW62" s="10">
        <v>0</v>
      </c>
      <c r="AX62" s="11">
        <v>0</v>
      </c>
      <c r="AY62" s="10">
        <v>0</v>
      </c>
      <c r="AZ62" s="11">
        <v>0</v>
      </c>
      <c r="BA62" s="10">
        <v>0</v>
      </c>
      <c r="BB62" s="11">
        <v>0</v>
      </c>
      <c r="BC62" s="10">
        <v>0</v>
      </c>
      <c r="BD62" s="11">
        <v>0</v>
      </c>
      <c r="BE62" s="10">
        <v>0</v>
      </c>
      <c r="BF62" s="11">
        <v>0</v>
      </c>
      <c r="BG62" s="10">
        <v>0</v>
      </c>
      <c r="BH62" s="11">
        <v>0</v>
      </c>
      <c r="BI62" s="10">
        <v>0</v>
      </c>
      <c r="BJ62" s="11">
        <v>1</v>
      </c>
      <c r="BK62" s="10">
        <v>5</v>
      </c>
      <c r="BL62" s="11">
        <v>1</v>
      </c>
      <c r="BM62" s="10">
        <v>80</v>
      </c>
      <c r="BN62" s="11">
        <v>0</v>
      </c>
      <c r="BO62" s="10">
        <v>0</v>
      </c>
      <c r="BP62" s="11"/>
      <c r="BQ62" s="10">
        <f t="shared" si="0"/>
        <v>21</v>
      </c>
      <c r="BR62" s="10">
        <f t="shared" si="1"/>
        <v>234</v>
      </c>
    </row>
    <row r="63" spans="1:71" hidden="1">
      <c r="A63" s="4" t="s">
        <v>181</v>
      </c>
      <c r="B63" s="6" t="s">
        <v>46</v>
      </c>
      <c r="C63" s="6" t="s">
        <v>182</v>
      </c>
      <c r="D63" s="6" t="s">
        <v>75</v>
      </c>
      <c r="E63" s="6">
        <v>17</v>
      </c>
      <c r="F63" s="6"/>
      <c r="G63" s="6" t="s">
        <v>93</v>
      </c>
      <c r="H63" s="25">
        <v>3</v>
      </c>
      <c r="I63" s="26">
        <v>17</v>
      </c>
      <c r="J63" s="25">
        <v>1</v>
      </c>
      <c r="K63" s="26">
        <v>2</v>
      </c>
      <c r="L63" s="25">
        <v>0</v>
      </c>
      <c r="M63" s="26">
        <v>0</v>
      </c>
      <c r="N63" s="25">
        <v>0</v>
      </c>
      <c r="O63" s="26">
        <v>0</v>
      </c>
      <c r="P63" s="25">
        <v>0</v>
      </c>
      <c r="Q63" s="26">
        <v>0</v>
      </c>
      <c r="R63" s="25">
        <v>0</v>
      </c>
      <c r="S63" s="26">
        <v>0</v>
      </c>
      <c r="T63" s="25">
        <v>0</v>
      </c>
      <c r="U63" s="26">
        <v>0</v>
      </c>
      <c r="V63" s="25">
        <v>0</v>
      </c>
      <c r="W63" s="26">
        <v>0</v>
      </c>
      <c r="X63" s="25">
        <v>0</v>
      </c>
      <c r="Y63" s="26">
        <v>0</v>
      </c>
      <c r="Z63" s="25">
        <v>0</v>
      </c>
      <c r="AA63" s="26">
        <v>0</v>
      </c>
      <c r="AB63" s="25">
        <v>0</v>
      </c>
      <c r="AC63" s="26">
        <v>0</v>
      </c>
      <c r="AD63" s="25">
        <v>0</v>
      </c>
      <c r="AE63" s="26">
        <v>0</v>
      </c>
      <c r="AF63" s="25">
        <v>0</v>
      </c>
      <c r="AG63" s="26">
        <v>0</v>
      </c>
      <c r="AH63" s="25">
        <v>0</v>
      </c>
      <c r="AI63" s="26">
        <v>0</v>
      </c>
      <c r="AJ63" s="25">
        <v>0</v>
      </c>
      <c r="AK63" s="26">
        <v>0</v>
      </c>
      <c r="AL63" s="25">
        <v>1</v>
      </c>
      <c r="AM63" s="26">
        <v>72</v>
      </c>
      <c r="AN63" s="25">
        <v>0</v>
      </c>
      <c r="AO63" s="26">
        <v>0</v>
      </c>
      <c r="AP63" s="25">
        <v>0</v>
      </c>
      <c r="AQ63" s="26">
        <v>0</v>
      </c>
      <c r="AR63" s="25">
        <v>0</v>
      </c>
      <c r="AS63" s="26">
        <v>0</v>
      </c>
      <c r="AT63" s="25">
        <v>0</v>
      </c>
      <c r="AU63" s="26">
        <v>0</v>
      </c>
      <c r="AV63" s="25">
        <v>0</v>
      </c>
      <c r="AW63" s="26">
        <v>0</v>
      </c>
      <c r="AX63" s="25">
        <v>0</v>
      </c>
      <c r="AY63" s="26">
        <v>0</v>
      </c>
      <c r="AZ63" s="25">
        <v>0</v>
      </c>
      <c r="BA63" s="26">
        <v>0</v>
      </c>
      <c r="BB63" s="25">
        <v>0</v>
      </c>
      <c r="BC63" s="26">
        <v>0</v>
      </c>
      <c r="BD63" s="25">
        <v>0</v>
      </c>
      <c r="BE63" s="26">
        <v>0</v>
      </c>
      <c r="BF63" s="25">
        <v>1</v>
      </c>
      <c r="BG63" s="26">
        <v>7</v>
      </c>
      <c r="BH63" s="25">
        <v>1</v>
      </c>
      <c r="BI63" s="26">
        <v>4</v>
      </c>
      <c r="BJ63" s="25">
        <v>0</v>
      </c>
      <c r="BK63" s="26">
        <v>0</v>
      </c>
      <c r="BL63" s="25">
        <v>0</v>
      </c>
      <c r="BM63" s="26">
        <v>0</v>
      </c>
      <c r="BN63" s="25">
        <v>0</v>
      </c>
      <c r="BO63" s="26">
        <v>0</v>
      </c>
      <c r="BP63" s="11"/>
      <c r="BQ63" s="10">
        <f t="shared" si="0"/>
        <v>7</v>
      </c>
      <c r="BR63" s="10">
        <f t="shared" si="1"/>
        <v>102</v>
      </c>
    </row>
    <row r="64" spans="1:71" hidden="1">
      <c r="A64" s="2" t="s">
        <v>183</v>
      </c>
      <c r="B64" s="2" t="s">
        <v>40</v>
      </c>
      <c r="C64" s="2" t="s">
        <v>184</v>
      </c>
      <c r="D64" s="2" t="s">
        <v>75</v>
      </c>
      <c r="E64" s="2">
        <v>17</v>
      </c>
      <c r="F64" s="2"/>
      <c r="G64" s="2" t="s">
        <v>93</v>
      </c>
      <c r="H64" s="11">
        <v>0</v>
      </c>
      <c r="I64" s="10">
        <v>0</v>
      </c>
      <c r="J64" s="11">
        <v>0</v>
      </c>
      <c r="K64" s="10">
        <v>0</v>
      </c>
      <c r="L64" s="11">
        <v>8</v>
      </c>
      <c r="M64" s="10">
        <v>113</v>
      </c>
      <c r="N64" s="11">
        <v>0</v>
      </c>
      <c r="O64" s="10">
        <v>0</v>
      </c>
      <c r="P64" s="11">
        <v>0</v>
      </c>
      <c r="Q64" s="10">
        <v>0</v>
      </c>
      <c r="R64" s="11">
        <v>0</v>
      </c>
      <c r="S64" s="10">
        <v>0</v>
      </c>
      <c r="T64" s="11">
        <v>0</v>
      </c>
      <c r="U64" s="10">
        <v>0</v>
      </c>
      <c r="V64" s="11">
        <v>0</v>
      </c>
      <c r="W64" s="10">
        <v>0</v>
      </c>
      <c r="X64" s="11">
        <v>0</v>
      </c>
      <c r="Y64" s="10">
        <v>0</v>
      </c>
      <c r="Z64" s="11">
        <v>0</v>
      </c>
      <c r="AA64" s="10">
        <v>0</v>
      </c>
      <c r="AB64" s="11">
        <v>0</v>
      </c>
      <c r="AC64" s="10">
        <v>0</v>
      </c>
      <c r="AD64" s="11">
        <v>0</v>
      </c>
      <c r="AE64" s="10">
        <v>0</v>
      </c>
      <c r="AF64" s="11">
        <v>0</v>
      </c>
      <c r="AG64" s="10">
        <v>0</v>
      </c>
      <c r="AH64" s="11">
        <v>0</v>
      </c>
      <c r="AI64" s="10">
        <v>0</v>
      </c>
      <c r="AJ64" s="11">
        <v>0</v>
      </c>
      <c r="AK64" s="10">
        <v>0</v>
      </c>
      <c r="AL64" s="11">
        <v>0</v>
      </c>
      <c r="AM64" s="10">
        <v>0</v>
      </c>
      <c r="AN64" s="11">
        <v>0</v>
      </c>
      <c r="AO64" s="10">
        <v>0</v>
      </c>
      <c r="AP64" s="11">
        <v>0</v>
      </c>
      <c r="AQ64" s="10">
        <v>0</v>
      </c>
      <c r="AR64" s="11">
        <v>0</v>
      </c>
      <c r="AS64" s="10">
        <v>0</v>
      </c>
      <c r="AT64" s="11">
        <v>0</v>
      </c>
      <c r="AU64" s="10">
        <v>0</v>
      </c>
      <c r="AV64" s="11">
        <v>0</v>
      </c>
      <c r="AW64" s="10">
        <v>0</v>
      </c>
      <c r="AX64" s="11">
        <v>0</v>
      </c>
      <c r="AY64" s="10">
        <v>0</v>
      </c>
      <c r="AZ64" s="11">
        <v>0</v>
      </c>
      <c r="BA64" s="10">
        <v>0</v>
      </c>
      <c r="BB64" s="11">
        <v>0</v>
      </c>
      <c r="BC64" s="10">
        <v>0</v>
      </c>
      <c r="BD64" s="11">
        <v>0</v>
      </c>
      <c r="BE64" s="10">
        <v>0</v>
      </c>
      <c r="BF64" s="11">
        <v>2</v>
      </c>
      <c r="BG64" s="10">
        <v>26</v>
      </c>
      <c r="BH64" s="11">
        <v>0</v>
      </c>
      <c r="BI64" s="10">
        <v>0</v>
      </c>
      <c r="BJ64" s="11">
        <v>0</v>
      </c>
      <c r="BK64" s="10">
        <v>0</v>
      </c>
      <c r="BL64" s="11">
        <v>1</v>
      </c>
      <c r="BM64" s="10">
        <v>6</v>
      </c>
      <c r="BN64" s="11">
        <v>0</v>
      </c>
      <c r="BO64" s="10">
        <v>0</v>
      </c>
      <c r="BP64" s="11"/>
      <c r="BQ64" s="10">
        <f t="shared" si="0"/>
        <v>11</v>
      </c>
      <c r="BR64" s="10">
        <f t="shared" si="1"/>
        <v>145</v>
      </c>
    </row>
    <row r="65" spans="1:70" hidden="1">
      <c r="A65" t="s">
        <v>185</v>
      </c>
      <c r="B65" s="2" t="s">
        <v>40</v>
      </c>
      <c r="C65" s="2" t="s">
        <v>186</v>
      </c>
      <c r="D65" s="2" t="s">
        <v>75</v>
      </c>
      <c r="E65" s="2">
        <v>18</v>
      </c>
      <c r="F65" s="2"/>
      <c r="G65" s="2" t="s">
        <v>93</v>
      </c>
      <c r="H65" s="11">
        <v>5</v>
      </c>
      <c r="I65" s="10">
        <v>30</v>
      </c>
      <c r="J65" s="11">
        <v>13</v>
      </c>
      <c r="K65" s="10">
        <v>408</v>
      </c>
      <c r="L65" s="11">
        <v>1</v>
      </c>
      <c r="M65" s="10">
        <v>20</v>
      </c>
      <c r="N65" s="11">
        <v>0</v>
      </c>
      <c r="O65" s="10">
        <v>0</v>
      </c>
      <c r="P65" s="11">
        <v>2</v>
      </c>
      <c r="Q65" s="10">
        <v>94</v>
      </c>
      <c r="R65" s="11">
        <v>0</v>
      </c>
      <c r="S65" s="10">
        <v>0</v>
      </c>
      <c r="T65" s="11">
        <v>2</v>
      </c>
      <c r="U65" s="10">
        <v>17</v>
      </c>
      <c r="V65" s="11">
        <v>0</v>
      </c>
      <c r="W65" s="10">
        <v>0</v>
      </c>
      <c r="X65" s="11">
        <v>0</v>
      </c>
      <c r="Y65" s="10">
        <v>0</v>
      </c>
      <c r="Z65" s="11">
        <v>0</v>
      </c>
      <c r="AA65" s="10">
        <v>0</v>
      </c>
      <c r="AB65" s="11">
        <v>0</v>
      </c>
      <c r="AC65" s="10">
        <v>0</v>
      </c>
      <c r="AD65" s="11">
        <v>0</v>
      </c>
      <c r="AE65" s="10">
        <v>0</v>
      </c>
      <c r="AF65" s="11">
        <v>0</v>
      </c>
      <c r="AG65" s="10">
        <v>0</v>
      </c>
      <c r="AH65" s="11">
        <v>0</v>
      </c>
      <c r="AI65" s="10">
        <v>0</v>
      </c>
      <c r="AJ65" s="11">
        <v>0</v>
      </c>
      <c r="AK65" s="10">
        <v>0</v>
      </c>
      <c r="AL65" s="11">
        <v>0</v>
      </c>
      <c r="AM65" s="10">
        <v>0</v>
      </c>
      <c r="AN65" s="11">
        <v>0</v>
      </c>
      <c r="AO65" s="10">
        <v>0</v>
      </c>
      <c r="AP65" s="11">
        <v>0</v>
      </c>
      <c r="AQ65" s="10">
        <v>0</v>
      </c>
      <c r="AR65" s="11">
        <v>0</v>
      </c>
      <c r="AS65" s="10">
        <v>0</v>
      </c>
      <c r="AT65" s="11">
        <v>0</v>
      </c>
      <c r="AU65" s="10">
        <v>0</v>
      </c>
      <c r="AV65" s="11">
        <v>0</v>
      </c>
      <c r="AW65" s="10">
        <v>0</v>
      </c>
      <c r="AX65" s="11">
        <v>0</v>
      </c>
      <c r="AY65" s="10">
        <v>0</v>
      </c>
      <c r="AZ65" s="11">
        <v>0</v>
      </c>
      <c r="BA65" s="10">
        <v>0</v>
      </c>
      <c r="BB65" s="11">
        <v>0</v>
      </c>
      <c r="BC65" s="10">
        <v>0</v>
      </c>
      <c r="BD65" s="11">
        <v>0</v>
      </c>
      <c r="BE65" s="10">
        <v>0</v>
      </c>
      <c r="BF65" s="11">
        <v>1</v>
      </c>
      <c r="BG65" s="10">
        <v>8</v>
      </c>
      <c r="BH65" s="11">
        <v>2</v>
      </c>
      <c r="BI65" s="10">
        <v>63</v>
      </c>
      <c r="BJ65" s="11">
        <v>0</v>
      </c>
      <c r="BK65" s="10">
        <v>0</v>
      </c>
      <c r="BL65" s="11">
        <v>1</v>
      </c>
      <c r="BM65" s="10">
        <v>320</v>
      </c>
      <c r="BN65" s="11">
        <v>0</v>
      </c>
      <c r="BO65" s="10">
        <v>0</v>
      </c>
      <c r="BP65" s="11"/>
      <c r="BQ65" s="10">
        <f t="shared" si="0"/>
        <v>27</v>
      </c>
      <c r="BR65" s="10">
        <f t="shared" si="1"/>
        <v>960</v>
      </c>
    </row>
    <row r="66" spans="1:70" hidden="1">
      <c r="A66" s="21" t="s">
        <v>187</v>
      </c>
      <c r="B66" s="38" t="s">
        <v>40</v>
      </c>
      <c r="C66" s="38" t="s">
        <v>188</v>
      </c>
      <c r="D66" s="38" t="s">
        <v>75</v>
      </c>
      <c r="E66" s="38">
        <v>19</v>
      </c>
      <c r="F66" s="38"/>
      <c r="G66" s="38" t="s">
        <v>93</v>
      </c>
      <c r="H66" s="39">
        <v>6</v>
      </c>
      <c r="I66" s="40">
        <v>50</v>
      </c>
      <c r="J66" s="39">
        <v>6</v>
      </c>
      <c r="K66" s="40">
        <v>30</v>
      </c>
      <c r="L66" s="39">
        <v>0</v>
      </c>
      <c r="M66" s="40">
        <v>0</v>
      </c>
      <c r="N66" s="39">
        <v>0</v>
      </c>
      <c r="O66" s="40">
        <v>0</v>
      </c>
      <c r="P66" s="39">
        <v>0</v>
      </c>
      <c r="Q66" s="40">
        <v>0</v>
      </c>
      <c r="R66" s="39">
        <v>0</v>
      </c>
      <c r="S66" s="40">
        <v>0</v>
      </c>
      <c r="T66" s="39">
        <v>0</v>
      </c>
      <c r="U66" s="40">
        <v>0</v>
      </c>
      <c r="V66" s="39">
        <v>0</v>
      </c>
      <c r="W66" s="40">
        <v>0</v>
      </c>
      <c r="X66" s="39">
        <v>1</v>
      </c>
      <c r="Y66" s="40">
        <v>11</v>
      </c>
      <c r="Z66" s="39">
        <v>0</v>
      </c>
      <c r="AA66" s="40">
        <v>0</v>
      </c>
      <c r="AB66" s="39">
        <v>0</v>
      </c>
      <c r="AC66" s="40">
        <v>0</v>
      </c>
      <c r="AD66" s="39">
        <v>0</v>
      </c>
      <c r="AE66" s="40">
        <v>0</v>
      </c>
      <c r="AF66" s="39">
        <v>0</v>
      </c>
      <c r="AG66" s="40">
        <v>0</v>
      </c>
      <c r="AH66" s="39">
        <v>0</v>
      </c>
      <c r="AI66" s="40">
        <v>0</v>
      </c>
      <c r="AJ66" s="39">
        <v>0</v>
      </c>
      <c r="AK66" s="40">
        <v>0</v>
      </c>
      <c r="AL66" s="39">
        <v>0</v>
      </c>
      <c r="AM66" s="40">
        <v>0</v>
      </c>
      <c r="AN66" s="39">
        <v>0</v>
      </c>
      <c r="AO66" s="40">
        <v>0</v>
      </c>
      <c r="AP66" s="39">
        <v>0</v>
      </c>
      <c r="AQ66" s="40">
        <v>0</v>
      </c>
      <c r="AR66" s="39">
        <v>0</v>
      </c>
      <c r="AS66" s="40">
        <v>0</v>
      </c>
      <c r="AT66" s="39">
        <v>0</v>
      </c>
      <c r="AU66" s="40">
        <v>0</v>
      </c>
      <c r="AV66" s="39">
        <v>0</v>
      </c>
      <c r="AW66" s="40">
        <v>0</v>
      </c>
      <c r="AX66" s="39">
        <v>0</v>
      </c>
      <c r="AY66" s="40">
        <v>0</v>
      </c>
      <c r="AZ66" s="39">
        <v>0</v>
      </c>
      <c r="BA66" s="40">
        <v>0</v>
      </c>
      <c r="BB66" s="39">
        <v>0</v>
      </c>
      <c r="BC66" s="40">
        <v>0</v>
      </c>
      <c r="BD66" s="39">
        <v>0</v>
      </c>
      <c r="BE66" s="40">
        <v>0</v>
      </c>
      <c r="BF66" s="39">
        <v>0</v>
      </c>
      <c r="BG66" s="40">
        <v>0</v>
      </c>
      <c r="BH66" s="39">
        <v>0</v>
      </c>
      <c r="BI66" s="40">
        <v>0</v>
      </c>
      <c r="BJ66" s="39">
        <v>0</v>
      </c>
      <c r="BK66" s="40">
        <v>0</v>
      </c>
      <c r="BL66" s="39">
        <v>0</v>
      </c>
      <c r="BM66" s="40">
        <v>0</v>
      </c>
      <c r="BN66" s="39">
        <v>0</v>
      </c>
      <c r="BO66" s="40">
        <v>0</v>
      </c>
      <c r="BP66" s="39"/>
      <c r="BQ66" s="40">
        <f t="shared" si="0"/>
        <v>13</v>
      </c>
      <c r="BR66" s="40">
        <f t="shared" si="1"/>
        <v>91</v>
      </c>
    </row>
    <row r="67" spans="1:70" hidden="1">
      <c r="A67" t="s">
        <v>189</v>
      </c>
      <c r="B67" s="2" t="s">
        <v>40</v>
      </c>
      <c r="C67" s="2" t="s">
        <v>190</v>
      </c>
      <c r="D67" s="2" t="s">
        <v>75</v>
      </c>
      <c r="E67" s="2">
        <v>20</v>
      </c>
      <c r="F67" s="2"/>
      <c r="G67" s="2" t="s">
        <v>93</v>
      </c>
      <c r="H67" s="11">
        <v>4</v>
      </c>
      <c r="I67" s="10">
        <v>53</v>
      </c>
      <c r="J67" s="11">
        <v>3</v>
      </c>
      <c r="K67" s="10">
        <v>45</v>
      </c>
      <c r="L67" s="11">
        <v>3</v>
      </c>
      <c r="M67" s="10">
        <v>181</v>
      </c>
      <c r="N67" s="11">
        <v>0</v>
      </c>
      <c r="O67" s="10">
        <v>0</v>
      </c>
      <c r="P67" s="11">
        <v>1</v>
      </c>
      <c r="Q67" s="10">
        <v>47</v>
      </c>
      <c r="R67" s="11">
        <v>0</v>
      </c>
      <c r="S67" s="10">
        <v>0</v>
      </c>
      <c r="T67" s="11">
        <v>0</v>
      </c>
      <c r="U67" s="10">
        <v>0</v>
      </c>
      <c r="V67" s="11">
        <v>0</v>
      </c>
      <c r="W67" s="10">
        <v>0</v>
      </c>
      <c r="X67" s="11">
        <v>0</v>
      </c>
      <c r="Y67" s="10">
        <v>0</v>
      </c>
      <c r="Z67" s="11">
        <v>5</v>
      </c>
      <c r="AA67" s="10">
        <v>83</v>
      </c>
      <c r="AB67" s="11">
        <v>2</v>
      </c>
      <c r="AC67" s="10">
        <v>9</v>
      </c>
      <c r="AD67" s="11">
        <v>0</v>
      </c>
      <c r="AE67" s="10">
        <v>0</v>
      </c>
      <c r="AF67" s="11">
        <v>0</v>
      </c>
      <c r="AG67" s="10">
        <v>0</v>
      </c>
      <c r="AH67" s="11">
        <v>0</v>
      </c>
      <c r="AI67" s="10">
        <v>0</v>
      </c>
      <c r="AJ67" s="11">
        <v>0</v>
      </c>
      <c r="AK67" s="10">
        <v>0</v>
      </c>
      <c r="AL67" s="11">
        <v>0</v>
      </c>
      <c r="AM67" s="10">
        <v>0</v>
      </c>
      <c r="AN67" s="11">
        <v>0</v>
      </c>
      <c r="AO67" s="10">
        <v>0</v>
      </c>
      <c r="AP67" s="11">
        <v>0</v>
      </c>
      <c r="AQ67" s="10">
        <v>0</v>
      </c>
      <c r="AR67" s="11">
        <v>0</v>
      </c>
      <c r="AS67" s="10">
        <v>0</v>
      </c>
      <c r="AT67" s="11">
        <v>0</v>
      </c>
      <c r="AU67" s="10">
        <v>0</v>
      </c>
      <c r="AV67" s="11">
        <v>0</v>
      </c>
      <c r="AW67" s="10">
        <v>0</v>
      </c>
      <c r="AX67" s="11">
        <v>0</v>
      </c>
      <c r="AY67" s="10">
        <v>0</v>
      </c>
      <c r="AZ67" s="11">
        <v>0</v>
      </c>
      <c r="BA67" s="10">
        <v>0</v>
      </c>
      <c r="BB67" s="11">
        <v>0</v>
      </c>
      <c r="BC67" s="10">
        <v>0</v>
      </c>
      <c r="BD67" s="11">
        <v>0</v>
      </c>
      <c r="BE67" s="10">
        <v>0</v>
      </c>
      <c r="BF67" s="11">
        <v>0</v>
      </c>
      <c r="BG67" s="10">
        <v>0</v>
      </c>
      <c r="BH67" s="11">
        <v>0</v>
      </c>
      <c r="BI67" s="10">
        <v>0</v>
      </c>
      <c r="BJ67" s="11">
        <v>0</v>
      </c>
      <c r="BK67" s="10">
        <v>0</v>
      </c>
      <c r="BL67" s="11">
        <v>2</v>
      </c>
      <c r="BM67" s="10">
        <v>40</v>
      </c>
      <c r="BN67" s="11">
        <v>0</v>
      </c>
      <c r="BO67" s="10">
        <v>0</v>
      </c>
      <c r="BP67" s="25"/>
      <c r="BQ67" s="26">
        <f t="shared" si="0"/>
        <v>20</v>
      </c>
      <c r="BR67" s="26">
        <f t="shared" si="1"/>
        <v>458</v>
      </c>
    </row>
    <row r="68" spans="1:70" hidden="1">
      <c r="A68" t="s">
        <v>191</v>
      </c>
      <c r="B68" s="2" t="s">
        <v>40</v>
      </c>
      <c r="C68" s="2" t="s">
        <v>192</v>
      </c>
      <c r="D68" s="2" t="s">
        <v>75</v>
      </c>
      <c r="E68" s="2">
        <v>21</v>
      </c>
      <c r="F68" s="2"/>
      <c r="G68" s="2" t="s">
        <v>93</v>
      </c>
      <c r="H68" s="11">
        <v>0</v>
      </c>
      <c r="I68" s="10">
        <v>0</v>
      </c>
      <c r="J68" s="11">
        <v>0</v>
      </c>
      <c r="K68" s="10">
        <v>0</v>
      </c>
      <c r="L68" s="11">
        <v>0</v>
      </c>
      <c r="M68" s="10">
        <v>0</v>
      </c>
      <c r="N68" s="11">
        <v>0</v>
      </c>
      <c r="O68" s="10">
        <v>0</v>
      </c>
      <c r="P68" s="11">
        <v>0</v>
      </c>
      <c r="Q68" s="10">
        <v>0</v>
      </c>
      <c r="R68" s="11">
        <v>0</v>
      </c>
      <c r="S68" s="10">
        <v>0</v>
      </c>
      <c r="T68" s="11">
        <v>0</v>
      </c>
      <c r="U68" s="10">
        <v>0</v>
      </c>
      <c r="V68" s="11">
        <v>0</v>
      </c>
      <c r="W68" s="10">
        <v>0</v>
      </c>
      <c r="X68" s="11">
        <v>0</v>
      </c>
      <c r="Y68" s="10">
        <v>0</v>
      </c>
      <c r="Z68" s="11">
        <v>0</v>
      </c>
      <c r="AA68" s="10">
        <v>0</v>
      </c>
      <c r="AB68" s="11">
        <v>0</v>
      </c>
      <c r="AC68" s="10">
        <v>0</v>
      </c>
      <c r="AD68" s="11">
        <v>0</v>
      </c>
      <c r="AE68" s="10">
        <v>0</v>
      </c>
      <c r="AF68" s="11">
        <v>10</v>
      </c>
      <c r="AG68" s="10">
        <v>147</v>
      </c>
      <c r="AH68" s="11">
        <v>0</v>
      </c>
      <c r="AI68" s="10">
        <v>0</v>
      </c>
      <c r="AJ68" s="11">
        <v>0</v>
      </c>
      <c r="AK68" s="10">
        <v>0</v>
      </c>
      <c r="AL68" s="11">
        <v>0</v>
      </c>
      <c r="AM68" s="10">
        <v>0</v>
      </c>
      <c r="AN68" s="11">
        <v>0</v>
      </c>
      <c r="AO68" s="10">
        <v>0</v>
      </c>
      <c r="AP68" s="11">
        <v>0</v>
      </c>
      <c r="AQ68" s="10">
        <v>0</v>
      </c>
      <c r="AR68" s="11">
        <v>0</v>
      </c>
      <c r="AS68" s="10">
        <v>0</v>
      </c>
      <c r="AT68" s="11">
        <v>0</v>
      </c>
      <c r="AU68" s="10">
        <v>0</v>
      </c>
      <c r="AV68" s="11">
        <v>0</v>
      </c>
      <c r="AW68" s="10">
        <v>0</v>
      </c>
      <c r="AX68" s="11">
        <v>0</v>
      </c>
      <c r="AY68" s="10">
        <v>0</v>
      </c>
      <c r="AZ68" s="11">
        <v>0</v>
      </c>
      <c r="BA68" s="10">
        <v>0</v>
      </c>
      <c r="BB68" s="11">
        <v>0</v>
      </c>
      <c r="BC68" s="10">
        <v>0</v>
      </c>
      <c r="BD68" s="11">
        <v>0</v>
      </c>
      <c r="BE68" s="10">
        <v>0</v>
      </c>
      <c r="BF68" s="11">
        <v>0</v>
      </c>
      <c r="BG68" s="10">
        <v>0</v>
      </c>
      <c r="BH68" s="11">
        <v>4</v>
      </c>
      <c r="BI68" s="10">
        <v>89</v>
      </c>
      <c r="BJ68" s="11">
        <v>2</v>
      </c>
      <c r="BK68" s="10">
        <v>52</v>
      </c>
      <c r="BL68" s="11">
        <v>1</v>
      </c>
      <c r="BM68" s="10">
        <v>5</v>
      </c>
      <c r="BN68" s="11">
        <v>1</v>
      </c>
      <c r="BO68" s="10">
        <v>9</v>
      </c>
      <c r="BP68" s="11"/>
      <c r="BQ68" s="10">
        <f t="shared" ref="BQ68:BQ131" si="2">SUM(H68,AF68,P68,V68,J68,L68,X68,T68,BF68,BL68,BN68,BB68,AD68,AP68,N68,Z68,BH68,BJ68,AX68,AN68,BD68,AB68,AZ68,AL68,AH68,R68,AJ68,AV68,AR68,AT68)</f>
        <v>18</v>
      </c>
      <c r="BR68" s="10">
        <f t="shared" ref="BR68:BR131" si="3">SUM(I68,AG68,Q68,W68,K68,M68,Y68,U68,BG68,BM68,BO68,BC68,AE68,AQ68,O68,AA68,BI68,BK68,AY68,AO68,BE68,AC68,BA68,AM68,AI68,S68,AK68,AW68,AS68,AU68)</f>
        <v>302</v>
      </c>
    </row>
    <row r="69" spans="1:70" hidden="1">
      <c r="A69" t="s">
        <v>193</v>
      </c>
      <c r="B69" s="2" t="s">
        <v>40</v>
      </c>
      <c r="C69" s="2" t="s">
        <v>194</v>
      </c>
      <c r="D69" s="2" t="s">
        <v>75</v>
      </c>
      <c r="E69" s="2">
        <v>22</v>
      </c>
      <c r="F69" s="2"/>
      <c r="G69" s="2" t="s">
        <v>163</v>
      </c>
      <c r="H69" s="11">
        <v>20</v>
      </c>
      <c r="I69" s="10">
        <v>144</v>
      </c>
      <c r="J69" s="11">
        <v>3</v>
      </c>
      <c r="K69" s="10">
        <v>16</v>
      </c>
      <c r="L69" s="11">
        <v>0</v>
      </c>
      <c r="M69" s="10">
        <v>0</v>
      </c>
      <c r="N69" s="11">
        <v>0</v>
      </c>
      <c r="O69" s="10">
        <v>0</v>
      </c>
      <c r="P69" s="11">
        <v>0</v>
      </c>
      <c r="Q69" s="10">
        <v>0</v>
      </c>
      <c r="R69" s="11">
        <v>0</v>
      </c>
      <c r="S69" s="10">
        <v>0</v>
      </c>
      <c r="T69" s="11">
        <v>0</v>
      </c>
      <c r="U69" s="10">
        <v>0</v>
      </c>
      <c r="V69" s="11">
        <v>0</v>
      </c>
      <c r="W69" s="10">
        <v>0</v>
      </c>
      <c r="X69" s="11">
        <v>21</v>
      </c>
      <c r="Y69" s="10">
        <v>259</v>
      </c>
      <c r="Z69" s="11">
        <v>0</v>
      </c>
      <c r="AA69" s="10">
        <v>0</v>
      </c>
      <c r="AB69" s="11">
        <v>0</v>
      </c>
      <c r="AC69" s="10">
        <v>0</v>
      </c>
      <c r="AD69" s="11">
        <v>0</v>
      </c>
      <c r="AE69" s="10">
        <v>0</v>
      </c>
      <c r="AF69" s="11">
        <v>0</v>
      </c>
      <c r="AG69" s="10">
        <v>0</v>
      </c>
      <c r="AH69" s="11">
        <v>0</v>
      </c>
      <c r="AI69" s="10">
        <v>0</v>
      </c>
      <c r="AJ69" s="11">
        <v>0</v>
      </c>
      <c r="AK69" s="10">
        <v>0</v>
      </c>
      <c r="AL69" s="11">
        <v>0</v>
      </c>
      <c r="AM69" s="10">
        <v>0</v>
      </c>
      <c r="AN69" s="11">
        <v>0</v>
      </c>
      <c r="AO69" s="10">
        <v>0</v>
      </c>
      <c r="AP69" s="11">
        <v>0</v>
      </c>
      <c r="AQ69" s="10">
        <v>0</v>
      </c>
      <c r="AR69" s="11">
        <v>0</v>
      </c>
      <c r="AS69" s="10">
        <v>0</v>
      </c>
      <c r="AT69" s="11">
        <v>0</v>
      </c>
      <c r="AU69" s="10">
        <v>0</v>
      </c>
      <c r="AV69" s="11">
        <v>0</v>
      </c>
      <c r="AW69" s="10">
        <v>0</v>
      </c>
      <c r="AX69" s="11">
        <v>0</v>
      </c>
      <c r="AY69" s="10">
        <v>0</v>
      </c>
      <c r="AZ69" s="11">
        <v>0</v>
      </c>
      <c r="BA69" s="10">
        <v>0</v>
      </c>
      <c r="BB69" s="11">
        <v>0</v>
      </c>
      <c r="BC69" s="10">
        <v>0</v>
      </c>
      <c r="BD69" s="11">
        <v>0</v>
      </c>
      <c r="BE69" s="10">
        <v>0</v>
      </c>
      <c r="BF69" s="11">
        <v>0</v>
      </c>
      <c r="BG69" s="10">
        <v>0</v>
      </c>
      <c r="BH69" s="11">
        <v>2</v>
      </c>
      <c r="BI69" s="10">
        <v>11</v>
      </c>
      <c r="BJ69" s="11">
        <v>0</v>
      </c>
      <c r="BK69" s="10">
        <v>0</v>
      </c>
      <c r="BL69" s="11">
        <v>0</v>
      </c>
      <c r="BM69" s="10">
        <v>0</v>
      </c>
      <c r="BN69" s="11">
        <v>0</v>
      </c>
      <c r="BO69" s="10">
        <v>0</v>
      </c>
      <c r="BP69" s="11"/>
      <c r="BQ69" s="10">
        <f t="shared" si="2"/>
        <v>46</v>
      </c>
      <c r="BR69" s="10">
        <f t="shared" si="3"/>
        <v>430</v>
      </c>
    </row>
    <row r="70" spans="1:70" hidden="1">
      <c r="A70" t="s">
        <v>195</v>
      </c>
      <c r="B70" s="2" t="s">
        <v>40</v>
      </c>
      <c r="C70" s="2" t="s">
        <v>196</v>
      </c>
      <c r="D70" s="2" t="s">
        <v>75</v>
      </c>
      <c r="E70" s="2">
        <v>23</v>
      </c>
      <c r="F70" s="2"/>
      <c r="G70" s="2" t="s">
        <v>93</v>
      </c>
      <c r="H70" s="11">
        <v>1</v>
      </c>
      <c r="I70" s="10">
        <v>2</v>
      </c>
      <c r="J70" s="11">
        <v>0</v>
      </c>
      <c r="K70" s="10">
        <v>0</v>
      </c>
      <c r="L70" s="11">
        <v>0</v>
      </c>
      <c r="M70" s="10">
        <v>0</v>
      </c>
      <c r="N70" s="11">
        <v>0</v>
      </c>
      <c r="O70" s="10">
        <v>0</v>
      </c>
      <c r="P70" s="11">
        <v>0</v>
      </c>
      <c r="Q70" s="10">
        <v>0</v>
      </c>
      <c r="R70" s="11">
        <v>0</v>
      </c>
      <c r="S70" s="10">
        <v>0</v>
      </c>
      <c r="T70" s="11">
        <v>6</v>
      </c>
      <c r="U70" s="10">
        <v>196</v>
      </c>
      <c r="V70" s="11">
        <v>7</v>
      </c>
      <c r="W70" s="10">
        <v>56</v>
      </c>
      <c r="X70" s="11">
        <v>1</v>
      </c>
      <c r="Y70" s="10">
        <v>16</v>
      </c>
      <c r="Z70" s="11">
        <v>0</v>
      </c>
      <c r="AA70" s="10">
        <v>0</v>
      </c>
      <c r="AB70" s="11">
        <v>0</v>
      </c>
      <c r="AC70" s="10">
        <v>0</v>
      </c>
      <c r="AD70" s="11">
        <v>0</v>
      </c>
      <c r="AE70" s="10">
        <v>0</v>
      </c>
      <c r="AF70" s="11">
        <v>0</v>
      </c>
      <c r="AG70" s="10">
        <v>0</v>
      </c>
      <c r="AH70" s="11">
        <v>0</v>
      </c>
      <c r="AI70" s="10">
        <v>0</v>
      </c>
      <c r="AJ70" s="11">
        <v>0</v>
      </c>
      <c r="AK70" s="10">
        <v>0</v>
      </c>
      <c r="AL70" s="11">
        <v>0</v>
      </c>
      <c r="AM70" s="10">
        <v>0</v>
      </c>
      <c r="AN70" s="11">
        <v>0</v>
      </c>
      <c r="AO70" s="10">
        <v>0</v>
      </c>
      <c r="AP70" s="11">
        <v>0</v>
      </c>
      <c r="AQ70" s="10">
        <v>0</v>
      </c>
      <c r="AR70" s="11">
        <v>0</v>
      </c>
      <c r="AS70" s="10">
        <v>0</v>
      </c>
      <c r="AT70" s="11">
        <v>0</v>
      </c>
      <c r="AU70" s="10">
        <v>0</v>
      </c>
      <c r="AV70" s="11">
        <v>0</v>
      </c>
      <c r="AW70" s="10">
        <v>0</v>
      </c>
      <c r="AX70" s="11">
        <v>0</v>
      </c>
      <c r="AY70" s="10">
        <v>0</v>
      </c>
      <c r="AZ70" s="11">
        <v>0</v>
      </c>
      <c r="BA70" s="10">
        <v>0</v>
      </c>
      <c r="BB70" s="11">
        <v>0</v>
      </c>
      <c r="BC70" s="10">
        <v>0</v>
      </c>
      <c r="BD70" s="11">
        <v>0</v>
      </c>
      <c r="BE70" s="10">
        <v>0</v>
      </c>
      <c r="BF70" s="11">
        <v>5</v>
      </c>
      <c r="BG70" s="10">
        <v>52</v>
      </c>
      <c r="BH70" s="11">
        <v>4</v>
      </c>
      <c r="BI70" s="10">
        <v>19</v>
      </c>
      <c r="BJ70" s="11">
        <v>1</v>
      </c>
      <c r="BK70" s="10">
        <v>10</v>
      </c>
      <c r="BL70" s="11">
        <v>0</v>
      </c>
      <c r="BM70" s="10">
        <v>0</v>
      </c>
      <c r="BN70" s="11">
        <v>0</v>
      </c>
      <c r="BO70" s="10">
        <v>0</v>
      </c>
      <c r="BP70" s="11"/>
      <c r="BQ70" s="10">
        <f t="shared" si="2"/>
        <v>25</v>
      </c>
      <c r="BR70" s="10">
        <f t="shared" si="3"/>
        <v>351</v>
      </c>
    </row>
    <row r="71" spans="1:70" hidden="1">
      <c r="A71" t="s">
        <v>197</v>
      </c>
      <c r="B71" s="2" t="s">
        <v>40</v>
      </c>
      <c r="C71" s="2" t="s">
        <v>198</v>
      </c>
      <c r="D71" s="2" t="s">
        <v>199</v>
      </c>
      <c r="E71" s="2">
        <v>24</v>
      </c>
      <c r="F71" s="2">
        <v>33</v>
      </c>
      <c r="G71" s="2" t="s">
        <v>93</v>
      </c>
      <c r="H71" s="11">
        <v>11</v>
      </c>
      <c r="I71" s="10">
        <v>57</v>
      </c>
      <c r="J71" s="11">
        <v>25</v>
      </c>
      <c r="K71" s="10">
        <v>367</v>
      </c>
      <c r="L71" s="11">
        <v>0</v>
      </c>
      <c r="M71" s="10">
        <v>0</v>
      </c>
      <c r="N71" s="11">
        <v>0</v>
      </c>
      <c r="O71" s="10">
        <v>0</v>
      </c>
      <c r="P71" s="11">
        <v>0</v>
      </c>
      <c r="Q71" s="10">
        <v>0</v>
      </c>
      <c r="R71" s="11">
        <v>0</v>
      </c>
      <c r="S71" s="10">
        <v>0</v>
      </c>
      <c r="T71" s="11">
        <v>66</v>
      </c>
      <c r="U71" s="10">
        <v>944</v>
      </c>
      <c r="V71" s="11">
        <v>1</v>
      </c>
      <c r="W71" s="10">
        <v>3</v>
      </c>
      <c r="X71" s="11">
        <v>0</v>
      </c>
      <c r="Y71" s="10">
        <v>0</v>
      </c>
      <c r="Z71" s="11">
        <v>1</v>
      </c>
      <c r="AA71" s="10">
        <v>3</v>
      </c>
      <c r="AB71" s="11">
        <v>0</v>
      </c>
      <c r="AC71" s="10">
        <v>0</v>
      </c>
      <c r="AD71" s="11">
        <v>2</v>
      </c>
      <c r="AE71" s="10">
        <v>21</v>
      </c>
      <c r="AF71" s="11">
        <v>112</v>
      </c>
      <c r="AG71" s="10">
        <v>1009</v>
      </c>
      <c r="AH71" s="11">
        <v>0</v>
      </c>
      <c r="AI71" s="10">
        <v>0</v>
      </c>
      <c r="AJ71" s="11">
        <v>0</v>
      </c>
      <c r="AK71" s="10">
        <v>0</v>
      </c>
      <c r="AL71" s="11">
        <v>0</v>
      </c>
      <c r="AM71" s="10">
        <v>0</v>
      </c>
      <c r="AN71" s="11">
        <v>0</v>
      </c>
      <c r="AO71" s="10">
        <v>0</v>
      </c>
      <c r="AP71" s="11">
        <v>0</v>
      </c>
      <c r="AQ71" s="10">
        <v>0</v>
      </c>
      <c r="AR71" s="11">
        <v>0</v>
      </c>
      <c r="AS71" s="10">
        <v>0</v>
      </c>
      <c r="AT71" s="11">
        <v>0</v>
      </c>
      <c r="AU71" s="10">
        <v>0</v>
      </c>
      <c r="AV71" s="11">
        <v>0</v>
      </c>
      <c r="AW71" s="10">
        <v>0</v>
      </c>
      <c r="AX71" s="11">
        <v>0</v>
      </c>
      <c r="AY71" s="10">
        <v>0</v>
      </c>
      <c r="AZ71" s="11">
        <v>0</v>
      </c>
      <c r="BA71" s="10">
        <v>0</v>
      </c>
      <c r="BB71" s="11">
        <v>0</v>
      </c>
      <c r="BC71" s="10">
        <v>0</v>
      </c>
      <c r="BD71" s="11">
        <v>0</v>
      </c>
      <c r="BE71" s="10">
        <v>0</v>
      </c>
      <c r="BF71" s="11">
        <v>35</v>
      </c>
      <c r="BG71" s="10">
        <v>403</v>
      </c>
      <c r="BH71" s="11">
        <v>2</v>
      </c>
      <c r="BI71" s="10">
        <v>3</v>
      </c>
      <c r="BJ71" s="11">
        <v>3</v>
      </c>
      <c r="BK71" s="10">
        <v>2</v>
      </c>
      <c r="BL71" s="11">
        <v>0</v>
      </c>
      <c r="BM71" s="10">
        <v>0</v>
      </c>
      <c r="BN71" s="11">
        <v>0</v>
      </c>
      <c r="BO71" s="10">
        <v>0</v>
      </c>
      <c r="BP71" s="11"/>
      <c r="BQ71" s="10">
        <f t="shared" si="2"/>
        <v>258</v>
      </c>
      <c r="BR71" s="10">
        <f t="shared" si="3"/>
        <v>2812</v>
      </c>
    </row>
    <row r="72" spans="1:70" hidden="1">
      <c r="A72" t="s">
        <v>200</v>
      </c>
      <c r="B72" s="2" t="s">
        <v>40</v>
      </c>
      <c r="C72" s="2" t="s">
        <v>201</v>
      </c>
      <c r="D72" s="2" t="s">
        <v>199</v>
      </c>
      <c r="E72" s="2">
        <v>24</v>
      </c>
      <c r="F72" s="2">
        <v>33</v>
      </c>
      <c r="G72" s="2" t="s">
        <v>93</v>
      </c>
      <c r="H72" s="11">
        <v>26</v>
      </c>
      <c r="I72" s="10">
        <v>116</v>
      </c>
      <c r="J72" s="11">
        <v>8</v>
      </c>
      <c r="K72" s="10">
        <v>72</v>
      </c>
      <c r="L72" s="11">
        <v>0</v>
      </c>
      <c r="M72" s="10">
        <v>0</v>
      </c>
      <c r="N72" s="11">
        <v>0</v>
      </c>
      <c r="O72" s="10">
        <v>0</v>
      </c>
      <c r="P72" s="11">
        <v>2</v>
      </c>
      <c r="Q72" s="10">
        <v>15</v>
      </c>
      <c r="R72" s="11">
        <v>0</v>
      </c>
      <c r="S72" s="10">
        <v>0</v>
      </c>
      <c r="T72" s="11">
        <v>35</v>
      </c>
      <c r="U72" s="10">
        <v>582</v>
      </c>
      <c r="V72" s="11">
        <v>13</v>
      </c>
      <c r="W72" s="10">
        <v>123</v>
      </c>
      <c r="X72" s="11">
        <v>27</v>
      </c>
      <c r="Y72" s="10">
        <v>138</v>
      </c>
      <c r="Z72" s="11">
        <v>0</v>
      </c>
      <c r="AA72" s="10">
        <v>0</v>
      </c>
      <c r="AB72" s="11">
        <v>0</v>
      </c>
      <c r="AC72" s="10">
        <v>0</v>
      </c>
      <c r="AD72" s="11">
        <v>0</v>
      </c>
      <c r="AE72" s="10">
        <v>0</v>
      </c>
      <c r="AF72" s="11">
        <v>0</v>
      </c>
      <c r="AG72" s="10">
        <v>0</v>
      </c>
      <c r="AH72" s="11">
        <v>0</v>
      </c>
      <c r="AI72" s="10">
        <v>0</v>
      </c>
      <c r="AJ72" s="11">
        <v>5</v>
      </c>
      <c r="AK72" s="10">
        <v>26</v>
      </c>
      <c r="AL72" s="11">
        <v>0</v>
      </c>
      <c r="AM72" s="10">
        <v>0</v>
      </c>
      <c r="AN72" s="11">
        <v>0</v>
      </c>
      <c r="AO72" s="10">
        <v>0</v>
      </c>
      <c r="AP72" s="11">
        <v>0</v>
      </c>
      <c r="AQ72" s="10">
        <v>0</v>
      </c>
      <c r="AR72" s="11">
        <v>0</v>
      </c>
      <c r="AS72" s="10">
        <v>0</v>
      </c>
      <c r="AT72" s="11">
        <v>0</v>
      </c>
      <c r="AU72" s="10">
        <v>0</v>
      </c>
      <c r="AV72" s="11">
        <v>0</v>
      </c>
      <c r="AW72" s="10">
        <v>0</v>
      </c>
      <c r="AX72" s="11">
        <v>0</v>
      </c>
      <c r="AY72" s="10">
        <v>0</v>
      </c>
      <c r="AZ72" s="11">
        <v>0</v>
      </c>
      <c r="BA72" s="10">
        <v>0</v>
      </c>
      <c r="BB72" s="11">
        <v>0</v>
      </c>
      <c r="BC72" s="10">
        <v>0</v>
      </c>
      <c r="BD72" s="11">
        <v>0</v>
      </c>
      <c r="BE72" s="10">
        <v>0</v>
      </c>
      <c r="BF72" s="11">
        <v>0</v>
      </c>
      <c r="BG72" s="10">
        <v>0</v>
      </c>
      <c r="BH72" s="11">
        <v>36</v>
      </c>
      <c r="BI72" s="10">
        <v>352</v>
      </c>
      <c r="BJ72" s="11">
        <v>0</v>
      </c>
      <c r="BK72" s="10">
        <v>0</v>
      </c>
      <c r="BL72" s="11">
        <v>0</v>
      </c>
      <c r="BM72" s="10">
        <v>0</v>
      </c>
      <c r="BN72" s="11">
        <v>0</v>
      </c>
      <c r="BO72" s="10">
        <v>0</v>
      </c>
      <c r="BP72" s="11"/>
      <c r="BQ72" s="10">
        <f t="shared" si="2"/>
        <v>152</v>
      </c>
      <c r="BR72" s="10">
        <f t="shared" si="3"/>
        <v>1424</v>
      </c>
    </row>
    <row r="73" spans="1:70" hidden="1">
      <c r="A73" t="s">
        <v>202</v>
      </c>
      <c r="B73" s="2" t="s">
        <v>40</v>
      </c>
      <c r="C73" s="2" t="s">
        <v>203</v>
      </c>
      <c r="D73" s="2" t="s">
        <v>199</v>
      </c>
      <c r="E73" s="2">
        <v>24</v>
      </c>
      <c r="F73" s="2">
        <v>33</v>
      </c>
      <c r="G73" s="2" t="s">
        <v>93</v>
      </c>
      <c r="H73" s="11">
        <v>3</v>
      </c>
      <c r="I73" s="10">
        <v>13</v>
      </c>
      <c r="J73" s="11">
        <v>1</v>
      </c>
      <c r="K73" s="10">
        <v>4</v>
      </c>
      <c r="L73" s="11">
        <v>0</v>
      </c>
      <c r="M73" s="10">
        <v>0</v>
      </c>
      <c r="N73" s="11">
        <v>0</v>
      </c>
      <c r="O73" s="10">
        <v>0</v>
      </c>
      <c r="P73" s="11">
        <v>0</v>
      </c>
      <c r="Q73" s="10">
        <v>0</v>
      </c>
      <c r="R73" s="11">
        <v>0</v>
      </c>
      <c r="S73" s="10">
        <v>0</v>
      </c>
      <c r="T73" s="11">
        <v>11</v>
      </c>
      <c r="U73" s="10">
        <v>134</v>
      </c>
      <c r="V73" s="11">
        <v>0</v>
      </c>
      <c r="W73" s="10">
        <v>0</v>
      </c>
      <c r="X73" s="11">
        <v>0</v>
      </c>
      <c r="Y73" s="10">
        <v>0</v>
      </c>
      <c r="Z73" s="11">
        <v>0</v>
      </c>
      <c r="AA73" s="10">
        <v>0</v>
      </c>
      <c r="AB73" s="11">
        <v>0</v>
      </c>
      <c r="AC73" s="10">
        <v>0</v>
      </c>
      <c r="AD73" s="11">
        <v>0</v>
      </c>
      <c r="AE73" s="10">
        <v>0</v>
      </c>
      <c r="AF73" s="11">
        <v>1</v>
      </c>
      <c r="AG73" s="10">
        <v>3</v>
      </c>
      <c r="AH73" s="11">
        <v>0</v>
      </c>
      <c r="AI73" s="10">
        <v>0</v>
      </c>
      <c r="AJ73" s="11">
        <v>0</v>
      </c>
      <c r="AK73" s="10">
        <v>0</v>
      </c>
      <c r="AL73" s="11">
        <v>0</v>
      </c>
      <c r="AM73" s="10">
        <v>0</v>
      </c>
      <c r="AN73" s="11">
        <v>0</v>
      </c>
      <c r="AO73" s="10">
        <v>0</v>
      </c>
      <c r="AP73" s="11">
        <v>0</v>
      </c>
      <c r="AQ73" s="10">
        <v>0</v>
      </c>
      <c r="AR73" s="11">
        <v>0</v>
      </c>
      <c r="AS73" s="10">
        <v>0</v>
      </c>
      <c r="AT73" s="11">
        <v>0</v>
      </c>
      <c r="AU73" s="10">
        <v>0</v>
      </c>
      <c r="AV73" s="11">
        <v>0</v>
      </c>
      <c r="AW73" s="10">
        <v>0</v>
      </c>
      <c r="AX73" s="11">
        <v>0</v>
      </c>
      <c r="AY73" s="10">
        <v>0</v>
      </c>
      <c r="AZ73" s="11">
        <v>0</v>
      </c>
      <c r="BA73" s="10">
        <v>0</v>
      </c>
      <c r="BB73" s="11">
        <v>0</v>
      </c>
      <c r="BC73" s="10">
        <v>0</v>
      </c>
      <c r="BD73" s="11">
        <v>0</v>
      </c>
      <c r="BE73" s="10">
        <v>0</v>
      </c>
      <c r="BF73" s="11">
        <v>1</v>
      </c>
      <c r="BG73" s="10">
        <v>44</v>
      </c>
      <c r="BH73" s="11">
        <v>0</v>
      </c>
      <c r="BI73" s="10">
        <v>0</v>
      </c>
      <c r="BJ73" s="11">
        <v>0</v>
      </c>
      <c r="BK73" s="10">
        <v>0</v>
      </c>
      <c r="BL73" s="11">
        <v>1</v>
      </c>
      <c r="BM73" s="10">
        <v>16</v>
      </c>
      <c r="BN73" s="11">
        <v>1</v>
      </c>
      <c r="BO73" s="10">
        <v>17</v>
      </c>
      <c r="BP73" s="11"/>
      <c r="BQ73" s="10">
        <f t="shared" si="2"/>
        <v>19</v>
      </c>
      <c r="BR73" s="10">
        <f t="shared" si="3"/>
        <v>231</v>
      </c>
    </row>
    <row r="74" spans="1:70" s="4" customFormat="1" hidden="1">
      <c r="A74" t="s">
        <v>204</v>
      </c>
      <c r="B74" s="2" t="s">
        <v>40</v>
      </c>
      <c r="C74" s="2" t="s">
        <v>205</v>
      </c>
      <c r="D74" s="2" t="s">
        <v>199</v>
      </c>
      <c r="E74" s="2">
        <v>25</v>
      </c>
      <c r="F74" s="2">
        <v>34</v>
      </c>
      <c r="G74" s="2" t="s">
        <v>93</v>
      </c>
      <c r="H74" s="11">
        <v>9</v>
      </c>
      <c r="I74" s="10">
        <v>95</v>
      </c>
      <c r="J74" s="11">
        <v>1</v>
      </c>
      <c r="K74" s="10">
        <v>17</v>
      </c>
      <c r="L74" s="11">
        <v>0</v>
      </c>
      <c r="M74" s="10">
        <v>0</v>
      </c>
      <c r="N74" s="11">
        <v>0</v>
      </c>
      <c r="O74" s="10">
        <v>0</v>
      </c>
      <c r="P74" s="11">
        <v>0</v>
      </c>
      <c r="Q74" s="10">
        <v>0</v>
      </c>
      <c r="R74" s="11">
        <v>0</v>
      </c>
      <c r="S74" s="10">
        <v>0</v>
      </c>
      <c r="T74" s="11">
        <v>0</v>
      </c>
      <c r="U74" s="10">
        <v>0</v>
      </c>
      <c r="V74" s="11">
        <v>2</v>
      </c>
      <c r="W74" s="10">
        <v>20</v>
      </c>
      <c r="X74" s="11">
        <v>33</v>
      </c>
      <c r="Y74" s="10">
        <v>349</v>
      </c>
      <c r="Z74" s="11">
        <v>0</v>
      </c>
      <c r="AA74" s="10">
        <v>0</v>
      </c>
      <c r="AB74" s="11">
        <v>0</v>
      </c>
      <c r="AC74" s="10">
        <v>0</v>
      </c>
      <c r="AD74" s="11">
        <v>0</v>
      </c>
      <c r="AE74" s="10">
        <v>0</v>
      </c>
      <c r="AF74" s="11">
        <v>2</v>
      </c>
      <c r="AG74" s="10">
        <v>17</v>
      </c>
      <c r="AH74" s="11">
        <v>0</v>
      </c>
      <c r="AI74" s="10">
        <v>0</v>
      </c>
      <c r="AJ74" s="11">
        <v>0</v>
      </c>
      <c r="AK74" s="10">
        <v>0</v>
      </c>
      <c r="AL74" s="11">
        <v>0</v>
      </c>
      <c r="AM74" s="10">
        <v>0</v>
      </c>
      <c r="AN74" s="11">
        <v>0</v>
      </c>
      <c r="AO74" s="10">
        <v>0</v>
      </c>
      <c r="AP74" s="11">
        <v>0</v>
      </c>
      <c r="AQ74" s="10">
        <v>0</v>
      </c>
      <c r="AR74" s="11">
        <v>0</v>
      </c>
      <c r="AS74" s="10">
        <v>0</v>
      </c>
      <c r="AT74" s="11">
        <v>0</v>
      </c>
      <c r="AU74" s="10">
        <v>0</v>
      </c>
      <c r="AV74" s="11">
        <v>0</v>
      </c>
      <c r="AW74" s="10">
        <v>0</v>
      </c>
      <c r="AX74" s="11">
        <v>0</v>
      </c>
      <c r="AY74" s="10">
        <v>0</v>
      </c>
      <c r="AZ74" s="11">
        <v>0</v>
      </c>
      <c r="BA74" s="10">
        <v>0</v>
      </c>
      <c r="BB74" s="11">
        <v>0</v>
      </c>
      <c r="BC74" s="10">
        <v>0</v>
      </c>
      <c r="BD74" s="11">
        <v>0</v>
      </c>
      <c r="BE74" s="10">
        <v>0</v>
      </c>
      <c r="BF74" s="11">
        <v>0</v>
      </c>
      <c r="BG74" s="10">
        <v>0</v>
      </c>
      <c r="BH74" s="11">
        <v>0</v>
      </c>
      <c r="BI74" s="10">
        <v>0</v>
      </c>
      <c r="BJ74" s="11">
        <v>12</v>
      </c>
      <c r="BK74" s="10">
        <v>131</v>
      </c>
      <c r="BL74" s="11">
        <v>0</v>
      </c>
      <c r="BM74" s="10">
        <v>0</v>
      </c>
      <c r="BN74" s="11">
        <v>0</v>
      </c>
      <c r="BO74" s="10">
        <v>0</v>
      </c>
      <c r="BP74" s="11"/>
      <c r="BQ74" s="10">
        <f t="shared" si="2"/>
        <v>59</v>
      </c>
      <c r="BR74" s="10">
        <f t="shared" si="3"/>
        <v>629</v>
      </c>
    </row>
    <row r="75" spans="1:70" s="4" customFormat="1" hidden="1">
      <c r="A75" t="s">
        <v>206</v>
      </c>
      <c r="B75" s="2" t="s">
        <v>40</v>
      </c>
      <c r="C75" s="2" t="s">
        <v>207</v>
      </c>
      <c r="D75" s="2" t="s">
        <v>199</v>
      </c>
      <c r="E75" s="2">
        <v>25</v>
      </c>
      <c r="F75" s="2">
        <v>34</v>
      </c>
      <c r="G75" s="2" t="s">
        <v>208</v>
      </c>
      <c r="H75" s="11">
        <v>5</v>
      </c>
      <c r="I75" s="10">
        <v>27</v>
      </c>
      <c r="J75" s="11">
        <v>0</v>
      </c>
      <c r="K75" s="10">
        <v>0</v>
      </c>
      <c r="L75" s="11">
        <v>0</v>
      </c>
      <c r="M75" s="10">
        <v>0</v>
      </c>
      <c r="N75" s="11">
        <v>0</v>
      </c>
      <c r="O75" s="10">
        <v>0</v>
      </c>
      <c r="P75" s="11">
        <v>0</v>
      </c>
      <c r="Q75" s="10">
        <v>0</v>
      </c>
      <c r="R75" s="11">
        <v>0</v>
      </c>
      <c r="S75" s="10">
        <v>0</v>
      </c>
      <c r="T75" s="11">
        <v>9</v>
      </c>
      <c r="U75" s="10">
        <v>113</v>
      </c>
      <c r="V75" s="11">
        <v>1</v>
      </c>
      <c r="W75" s="10">
        <v>29</v>
      </c>
      <c r="X75" s="11">
        <v>0</v>
      </c>
      <c r="Y75" s="10">
        <v>0</v>
      </c>
      <c r="Z75" s="11">
        <v>0</v>
      </c>
      <c r="AA75" s="10">
        <v>0</v>
      </c>
      <c r="AB75" s="11">
        <v>0</v>
      </c>
      <c r="AC75" s="10">
        <v>0</v>
      </c>
      <c r="AD75" s="11">
        <v>0</v>
      </c>
      <c r="AE75" s="10">
        <v>0</v>
      </c>
      <c r="AF75" s="11">
        <v>0</v>
      </c>
      <c r="AG75" s="10">
        <v>0</v>
      </c>
      <c r="AH75" s="11">
        <v>0</v>
      </c>
      <c r="AI75" s="10">
        <v>0</v>
      </c>
      <c r="AJ75" s="11">
        <v>0</v>
      </c>
      <c r="AK75" s="10">
        <v>0</v>
      </c>
      <c r="AL75" s="11">
        <v>0</v>
      </c>
      <c r="AM75" s="10">
        <v>0</v>
      </c>
      <c r="AN75" s="11">
        <v>0</v>
      </c>
      <c r="AO75" s="10">
        <v>0</v>
      </c>
      <c r="AP75" s="11">
        <v>0</v>
      </c>
      <c r="AQ75" s="10">
        <v>0</v>
      </c>
      <c r="AR75" s="11">
        <v>0</v>
      </c>
      <c r="AS75" s="10">
        <v>0</v>
      </c>
      <c r="AT75" s="11">
        <v>0</v>
      </c>
      <c r="AU75" s="10">
        <v>0</v>
      </c>
      <c r="AV75" s="11">
        <v>0</v>
      </c>
      <c r="AW75" s="10">
        <v>0</v>
      </c>
      <c r="AX75" s="11">
        <v>0</v>
      </c>
      <c r="AY75" s="10">
        <v>0</v>
      </c>
      <c r="AZ75" s="11">
        <v>0</v>
      </c>
      <c r="BA75" s="10">
        <v>0</v>
      </c>
      <c r="BB75" s="11">
        <v>0</v>
      </c>
      <c r="BC75" s="10">
        <v>0</v>
      </c>
      <c r="BD75" s="11">
        <v>0</v>
      </c>
      <c r="BE75" s="10">
        <v>0</v>
      </c>
      <c r="BF75" s="11">
        <v>0</v>
      </c>
      <c r="BG75" s="10">
        <v>0</v>
      </c>
      <c r="BH75" s="11">
        <v>2</v>
      </c>
      <c r="BI75" s="10">
        <v>4</v>
      </c>
      <c r="BJ75" s="11">
        <v>0</v>
      </c>
      <c r="BK75" s="10">
        <v>0</v>
      </c>
      <c r="BL75" s="11">
        <v>0</v>
      </c>
      <c r="BM75" s="10">
        <v>0</v>
      </c>
      <c r="BN75" s="11">
        <v>0</v>
      </c>
      <c r="BO75" s="10">
        <v>0</v>
      </c>
      <c r="BP75" s="11"/>
      <c r="BQ75" s="10">
        <f t="shared" si="2"/>
        <v>17</v>
      </c>
      <c r="BR75" s="10">
        <f t="shared" si="3"/>
        <v>173</v>
      </c>
    </row>
    <row r="76" spans="1:70" s="4" customFormat="1" hidden="1">
      <c r="A76" t="s">
        <v>209</v>
      </c>
      <c r="B76" s="2" t="s">
        <v>40</v>
      </c>
      <c r="C76" s="2" t="s">
        <v>210</v>
      </c>
      <c r="D76" s="2" t="s">
        <v>199</v>
      </c>
      <c r="E76" s="2">
        <v>25</v>
      </c>
      <c r="F76" s="2">
        <v>34</v>
      </c>
      <c r="G76" s="2" t="s">
        <v>211</v>
      </c>
      <c r="H76" s="11">
        <v>1</v>
      </c>
      <c r="I76" s="10">
        <v>7</v>
      </c>
      <c r="J76" s="11">
        <v>0</v>
      </c>
      <c r="K76" s="10">
        <v>0</v>
      </c>
      <c r="L76" s="11">
        <v>0</v>
      </c>
      <c r="M76" s="10">
        <v>0</v>
      </c>
      <c r="N76" s="11">
        <v>0</v>
      </c>
      <c r="O76" s="10">
        <v>0</v>
      </c>
      <c r="P76" s="11">
        <v>0</v>
      </c>
      <c r="Q76" s="10">
        <v>0</v>
      </c>
      <c r="R76" s="11">
        <v>0</v>
      </c>
      <c r="S76" s="10">
        <v>0</v>
      </c>
      <c r="T76" s="11">
        <v>0</v>
      </c>
      <c r="U76" s="10">
        <v>0</v>
      </c>
      <c r="V76" s="11">
        <v>2</v>
      </c>
      <c r="W76" s="10">
        <v>20</v>
      </c>
      <c r="X76" s="11">
        <v>5</v>
      </c>
      <c r="Y76" s="10">
        <v>69</v>
      </c>
      <c r="Z76" s="11">
        <v>0</v>
      </c>
      <c r="AA76" s="10">
        <v>0</v>
      </c>
      <c r="AB76" s="11">
        <v>0</v>
      </c>
      <c r="AC76" s="10">
        <v>0</v>
      </c>
      <c r="AD76" s="11">
        <v>0</v>
      </c>
      <c r="AE76" s="10">
        <v>0</v>
      </c>
      <c r="AF76" s="11">
        <v>1</v>
      </c>
      <c r="AG76" s="10">
        <v>8</v>
      </c>
      <c r="AH76" s="11">
        <v>0</v>
      </c>
      <c r="AI76" s="10">
        <v>0</v>
      </c>
      <c r="AJ76" s="11">
        <v>0</v>
      </c>
      <c r="AK76" s="10">
        <v>0</v>
      </c>
      <c r="AL76" s="11">
        <v>0</v>
      </c>
      <c r="AM76" s="10">
        <v>0</v>
      </c>
      <c r="AN76" s="11">
        <v>0</v>
      </c>
      <c r="AO76" s="10">
        <v>0</v>
      </c>
      <c r="AP76" s="11">
        <v>0</v>
      </c>
      <c r="AQ76" s="10">
        <v>0</v>
      </c>
      <c r="AR76" s="11">
        <v>0</v>
      </c>
      <c r="AS76" s="10">
        <v>0</v>
      </c>
      <c r="AT76" s="11">
        <v>0</v>
      </c>
      <c r="AU76" s="10">
        <v>0</v>
      </c>
      <c r="AV76" s="11">
        <v>0</v>
      </c>
      <c r="AW76" s="10">
        <v>0</v>
      </c>
      <c r="AX76" s="11">
        <v>0</v>
      </c>
      <c r="AY76" s="10">
        <v>0</v>
      </c>
      <c r="AZ76" s="11">
        <v>0</v>
      </c>
      <c r="BA76" s="10">
        <v>0</v>
      </c>
      <c r="BB76" s="11">
        <v>0</v>
      </c>
      <c r="BC76" s="10">
        <v>0</v>
      </c>
      <c r="BD76" s="11">
        <v>0</v>
      </c>
      <c r="BE76" s="10">
        <v>0</v>
      </c>
      <c r="BF76" s="11">
        <v>0</v>
      </c>
      <c r="BG76" s="10">
        <v>0</v>
      </c>
      <c r="BH76" s="11">
        <v>0</v>
      </c>
      <c r="BI76" s="10">
        <v>0</v>
      </c>
      <c r="BJ76" s="11">
        <v>1</v>
      </c>
      <c r="BK76" s="10">
        <v>2</v>
      </c>
      <c r="BL76" s="11">
        <v>0</v>
      </c>
      <c r="BM76" s="10">
        <v>0</v>
      </c>
      <c r="BN76" s="11">
        <v>0</v>
      </c>
      <c r="BO76" s="10">
        <v>0</v>
      </c>
      <c r="BP76" s="11"/>
      <c r="BQ76" s="10">
        <f t="shared" si="2"/>
        <v>10</v>
      </c>
      <c r="BR76" s="10">
        <f t="shared" si="3"/>
        <v>106</v>
      </c>
    </row>
    <row r="77" spans="1:70" s="4" customFormat="1" hidden="1">
      <c r="A77" t="s">
        <v>212</v>
      </c>
      <c r="B77" s="2" t="s">
        <v>40</v>
      </c>
      <c r="C77" s="2" t="s">
        <v>213</v>
      </c>
      <c r="D77" s="2" t="s">
        <v>199</v>
      </c>
      <c r="E77" s="2">
        <v>26</v>
      </c>
      <c r="F77" s="2">
        <v>35</v>
      </c>
      <c r="G77" s="2" t="s">
        <v>214</v>
      </c>
      <c r="H77" s="11">
        <v>5</v>
      </c>
      <c r="I77" s="10">
        <v>12</v>
      </c>
      <c r="J77" s="11">
        <v>6</v>
      </c>
      <c r="K77" s="10">
        <v>88</v>
      </c>
      <c r="L77" s="11">
        <v>1</v>
      </c>
      <c r="M77" s="10">
        <v>14</v>
      </c>
      <c r="N77" s="11">
        <v>0</v>
      </c>
      <c r="O77" s="10">
        <v>0</v>
      </c>
      <c r="P77" s="11">
        <v>0</v>
      </c>
      <c r="Q77" s="10">
        <v>0</v>
      </c>
      <c r="R77" s="11">
        <v>0</v>
      </c>
      <c r="S77" s="10">
        <v>0</v>
      </c>
      <c r="T77" s="11">
        <v>5</v>
      </c>
      <c r="U77" s="10">
        <v>13</v>
      </c>
      <c r="V77" s="11">
        <v>6</v>
      </c>
      <c r="W77" s="10">
        <v>46</v>
      </c>
      <c r="X77" s="11">
        <v>6</v>
      </c>
      <c r="Y77" s="10">
        <v>22</v>
      </c>
      <c r="Z77" s="11">
        <v>2</v>
      </c>
      <c r="AA77" s="10">
        <v>5</v>
      </c>
      <c r="AB77" s="11">
        <v>0</v>
      </c>
      <c r="AC77" s="10">
        <v>0</v>
      </c>
      <c r="AD77" s="11">
        <v>0</v>
      </c>
      <c r="AE77" s="10">
        <v>0</v>
      </c>
      <c r="AF77" s="11">
        <v>0</v>
      </c>
      <c r="AG77" s="10">
        <v>0</v>
      </c>
      <c r="AH77" s="11">
        <v>0</v>
      </c>
      <c r="AI77" s="10">
        <v>0</v>
      </c>
      <c r="AJ77" s="11">
        <v>2</v>
      </c>
      <c r="AK77" s="10">
        <v>4</v>
      </c>
      <c r="AL77" s="11">
        <v>0</v>
      </c>
      <c r="AM77" s="10">
        <v>0</v>
      </c>
      <c r="AN77" s="11">
        <v>0</v>
      </c>
      <c r="AO77" s="10">
        <v>0</v>
      </c>
      <c r="AP77" s="11">
        <v>0</v>
      </c>
      <c r="AQ77" s="10">
        <v>0</v>
      </c>
      <c r="AR77" s="11">
        <v>0</v>
      </c>
      <c r="AS77" s="10">
        <v>0</v>
      </c>
      <c r="AT77" s="11">
        <v>0</v>
      </c>
      <c r="AU77" s="10">
        <v>0</v>
      </c>
      <c r="AV77" s="11">
        <v>0</v>
      </c>
      <c r="AW77" s="10">
        <v>0</v>
      </c>
      <c r="AX77" s="11">
        <v>0</v>
      </c>
      <c r="AY77" s="10">
        <v>0</v>
      </c>
      <c r="AZ77" s="11">
        <v>0</v>
      </c>
      <c r="BA77" s="10">
        <v>0</v>
      </c>
      <c r="BB77" s="11">
        <v>0</v>
      </c>
      <c r="BC77" s="10">
        <v>0</v>
      </c>
      <c r="BD77" s="11">
        <v>0</v>
      </c>
      <c r="BE77" s="10">
        <v>0</v>
      </c>
      <c r="BF77" s="11">
        <v>0</v>
      </c>
      <c r="BG77" s="10">
        <v>0</v>
      </c>
      <c r="BH77" s="11">
        <v>0</v>
      </c>
      <c r="BI77" s="10">
        <v>0</v>
      </c>
      <c r="BJ77" s="11">
        <v>0</v>
      </c>
      <c r="BK77" s="10">
        <v>0</v>
      </c>
      <c r="BL77" s="11">
        <v>0</v>
      </c>
      <c r="BM77" s="10">
        <v>0</v>
      </c>
      <c r="BN77" s="11">
        <v>0</v>
      </c>
      <c r="BO77" s="10">
        <v>0</v>
      </c>
      <c r="BP77" s="25"/>
      <c r="BQ77" s="26">
        <f t="shared" si="2"/>
        <v>33</v>
      </c>
      <c r="BR77" s="26">
        <f t="shared" si="3"/>
        <v>204</v>
      </c>
    </row>
    <row r="78" spans="1:70" hidden="1">
      <c r="A78" t="s">
        <v>215</v>
      </c>
      <c r="B78" s="2" t="s">
        <v>40</v>
      </c>
      <c r="C78" s="2" t="s">
        <v>216</v>
      </c>
      <c r="D78" s="2" t="s">
        <v>199</v>
      </c>
      <c r="E78" s="2">
        <v>27</v>
      </c>
      <c r="F78" s="2"/>
      <c r="G78" s="2" t="s">
        <v>93</v>
      </c>
      <c r="H78" s="11">
        <v>6</v>
      </c>
      <c r="I78" s="10">
        <v>45</v>
      </c>
      <c r="J78" s="11">
        <v>0</v>
      </c>
      <c r="K78" s="10">
        <v>0</v>
      </c>
      <c r="L78" s="11">
        <v>1</v>
      </c>
      <c r="M78" s="10">
        <v>8</v>
      </c>
      <c r="N78" s="11">
        <v>0</v>
      </c>
      <c r="O78" s="10">
        <v>0</v>
      </c>
      <c r="P78" s="11">
        <v>0</v>
      </c>
      <c r="Q78" s="10">
        <v>0</v>
      </c>
      <c r="R78" s="11">
        <v>0</v>
      </c>
      <c r="S78" s="10">
        <v>0</v>
      </c>
      <c r="T78" s="11">
        <v>1</v>
      </c>
      <c r="U78" s="10">
        <v>7</v>
      </c>
      <c r="V78" s="11">
        <v>0</v>
      </c>
      <c r="W78" s="10">
        <v>0</v>
      </c>
      <c r="X78" s="11">
        <v>0</v>
      </c>
      <c r="Y78" s="10">
        <v>0</v>
      </c>
      <c r="Z78" s="11">
        <v>0</v>
      </c>
      <c r="AA78" s="10">
        <v>0</v>
      </c>
      <c r="AB78" s="11">
        <v>0</v>
      </c>
      <c r="AC78" s="10">
        <v>0</v>
      </c>
      <c r="AD78" s="11">
        <v>0</v>
      </c>
      <c r="AE78" s="10">
        <v>0</v>
      </c>
      <c r="AF78" s="11">
        <v>0</v>
      </c>
      <c r="AG78" s="10">
        <v>0</v>
      </c>
      <c r="AH78" s="11">
        <v>0</v>
      </c>
      <c r="AI78" s="10">
        <v>0</v>
      </c>
      <c r="AJ78" s="11">
        <v>0</v>
      </c>
      <c r="AK78" s="10">
        <v>0</v>
      </c>
      <c r="AL78" s="11">
        <v>0</v>
      </c>
      <c r="AM78" s="10">
        <v>0</v>
      </c>
      <c r="AN78" s="11">
        <v>0</v>
      </c>
      <c r="AO78" s="10">
        <v>0</v>
      </c>
      <c r="AP78" s="11">
        <v>0</v>
      </c>
      <c r="AQ78" s="10">
        <v>0</v>
      </c>
      <c r="AR78" s="11">
        <v>0</v>
      </c>
      <c r="AS78" s="10">
        <v>0</v>
      </c>
      <c r="AT78" s="11">
        <v>0</v>
      </c>
      <c r="AU78" s="10">
        <v>0</v>
      </c>
      <c r="AV78" s="11">
        <v>0</v>
      </c>
      <c r="AW78" s="10">
        <v>0</v>
      </c>
      <c r="AX78" s="11">
        <v>0</v>
      </c>
      <c r="AY78" s="10">
        <v>0</v>
      </c>
      <c r="AZ78" s="11">
        <v>0</v>
      </c>
      <c r="BA78" s="10">
        <v>0</v>
      </c>
      <c r="BB78" s="11">
        <v>0</v>
      </c>
      <c r="BC78" s="10">
        <v>0</v>
      </c>
      <c r="BD78" s="11">
        <v>0</v>
      </c>
      <c r="BE78" s="10">
        <v>0</v>
      </c>
      <c r="BF78" s="11">
        <v>0</v>
      </c>
      <c r="BG78" s="10">
        <v>0</v>
      </c>
      <c r="BH78" s="11">
        <v>0</v>
      </c>
      <c r="BI78" s="10">
        <v>0</v>
      </c>
      <c r="BJ78" s="11">
        <v>1</v>
      </c>
      <c r="BK78" s="10">
        <v>6</v>
      </c>
      <c r="BL78" s="11">
        <v>0</v>
      </c>
      <c r="BM78" s="10">
        <v>0</v>
      </c>
      <c r="BN78" s="11">
        <v>2</v>
      </c>
      <c r="BO78" s="10">
        <v>46</v>
      </c>
      <c r="BP78" s="11"/>
      <c r="BQ78" s="10">
        <f t="shared" si="2"/>
        <v>11</v>
      </c>
      <c r="BR78" s="10">
        <f t="shared" si="3"/>
        <v>112</v>
      </c>
    </row>
    <row r="79" spans="1:70" hidden="1">
      <c r="A79" t="s">
        <v>217</v>
      </c>
      <c r="B79" s="2" t="s">
        <v>40</v>
      </c>
      <c r="C79" s="2" t="s">
        <v>218</v>
      </c>
      <c r="D79" s="2" t="s">
        <v>199</v>
      </c>
      <c r="E79" s="2">
        <v>28</v>
      </c>
      <c r="F79" s="2"/>
      <c r="G79" s="2"/>
      <c r="H79" s="11">
        <v>12</v>
      </c>
      <c r="I79" s="10">
        <v>96</v>
      </c>
      <c r="J79" s="11">
        <v>0</v>
      </c>
      <c r="K79" s="10">
        <v>0</v>
      </c>
      <c r="L79" s="11">
        <v>0</v>
      </c>
      <c r="M79" s="10">
        <v>0</v>
      </c>
      <c r="N79" s="11">
        <v>0</v>
      </c>
      <c r="O79" s="10">
        <v>0</v>
      </c>
      <c r="P79" s="11">
        <v>0</v>
      </c>
      <c r="Q79" s="10">
        <v>0</v>
      </c>
      <c r="R79" s="11">
        <v>0</v>
      </c>
      <c r="S79" s="10">
        <v>0</v>
      </c>
      <c r="T79" s="11">
        <v>33</v>
      </c>
      <c r="U79" s="10">
        <v>588</v>
      </c>
      <c r="V79" s="11">
        <v>1</v>
      </c>
      <c r="W79" s="10">
        <v>6</v>
      </c>
      <c r="X79" s="11">
        <v>47</v>
      </c>
      <c r="Y79" s="10">
        <v>826</v>
      </c>
      <c r="Z79" s="11">
        <v>0</v>
      </c>
      <c r="AA79" s="10">
        <v>0</v>
      </c>
      <c r="AB79" s="11">
        <v>0</v>
      </c>
      <c r="AC79" s="10">
        <v>0</v>
      </c>
      <c r="AD79" s="11">
        <v>4</v>
      </c>
      <c r="AE79" s="10">
        <v>55</v>
      </c>
      <c r="AF79" s="11">
        <v>0</v>
      </c>
      <c r="AG79" s="10">
        <v>0</v>
      </c>
      <c r="AH79" s="11">
        <v>0</v>
      </c>
      <c r="AI79" s="10">
        <v>0</v>
      </c>
      <c r="AJ79" s="11">
        <v>0</v>
      </c>
      <c r="AK79" s="10">
        <v>0</v>
      </c>
      <c r="AL79" s="11">
        <v>0</v>
      </c>
      <c r="AM79" s="10">
        <v>0</v>
      </c>
      <c r="AN79" s="11">
        <v>0</v>
      </c>
      <c r="AO79" s="10">
        <v>0</v>
      </c>
      <c r="AP79" s="11">
        <v>0</v>
      </c>
      <c r="AQ79" s="10">
        <v>0</v>
      </c>
      <c r="AR79" s="11">
        <v>0</v>
      </c>
      <c r="AS79" s="10">
        <v>0</v>
      </c>
      <c r="AT79" s="11">
        <v>0</v>
      </c>
      <c r="AU79" s="10">
        <v>0</v>
      </c>
      <c r="AV79" s="11">
        <v>0</v>
      </c>
      <c r="AW79" s="10">
        <v>0</v>
      </c>
      <c r="AX79" s="11">
        <v>0</v>
      </c>
      <c r="AY79" s="10">
        <v>0</v>
      </c>
      <c r="AZ79" s="11">
        <v>0</v>
      </c>
      <c r="BA79" s="10">
        <v>0</v>
      </c>
      <c r="BB79" s="11">
        <v>0</v>
      </c>
      <c r="BC79" s="10">
        <v>0</v>
      </c>
      <c r="BD79" s="11">
        <v>0</v>
      </c>
      <c r="BE79" s="10">
        <v>0</v>
      </c>
      <c r="BF79" s="11">
        <v>3</v>
      </c>
      <c r="BG79" s="10">
        <v>84</v>
      </c>
      <c r="BH79" s="11">
        <v>3</v>
      </c>
      <c r="BI79" s="10">
        <v>14</v>
      </c>
      <c r="BJ79" s="11">
        <v>0</v>
      </c>
      <c r="BK79" s="10">
        <v>0</v>
      </c>
      <c r="BL79" s="11">
        <v>4</v>
      </c>
      <c r="BM79" s="10">
        <v>293</v>
      </c>
      <c r="BN79" s="11">
        <v>4</v>
      </c>
      <c r="BO79" s="10">
        <v>136</v>
      </c>
      <c r="BP79" s="11"/>
      <c r="BQ79" s="10">
        <f t="shared" si="2"/>
        <v>111</v>
      </c>
      <c r="BR79" s="10">
        <f t="shared" si="3"/>
        <v>2098</v>
      </c>
    </row>
    <row r="80" spans="1:70" hidden="1">
      <c r="A80" t="s">
        <v>219</v>
      </c>
      <c r="B80" s="2" t="s">
        <v>40</v>
      </c>
      <c r="C80" s="2" t="s">
        <v>220</v>
      </c>
      <c r="D80" s="2" t="s">
        <v>199</v>
      </c>
      <c r="E80" s="2">
        <v>29</v>
      </c>
      <c r="F80" s="2">
        <v>40</v>
      </c>
      <c r="G80" s="2" t="s">
        <v>93</v>
      </c>
      <c r="H80" s="11">
        <v>8</v>
      </c>
      <c r="I80" s="10">
        <v>41</v>
      </c>
      <c r="J80" s="11">
        <v>0</v>
      </c>
      <c r="K80" s="10">
        <v>0</v>
      </c>
      <c r="L80" s="11">
        <v>0</v>
      </c>
      <c r="M80" s="10">
        <v>0</v>
      </c>
      <c r="N80" s="11">
        <v>0</v>
      </c>
      <c r="O80" s="10">
        <v>0</v>
      </c>
      <c r="P80" s="11">
        <v>0</v>
      </c>
      <c r="Q80" s="10">
        <v>0</v>
      </c>
      <c r="R80" s="11">
        <v>0</v>
      </c>
      <c r="S80" s="10">
        <v>0</v>
      </c>
      <c r="T80" s="11">
        <v>0</v>
      </c>
      <c r="U80" s="10">
        <v>0</v>
      </c>
      <c r="V80" s="11">
        <v>0</v>
      </c>
      <c r="W80" s="10">
        <v>0</v>
      </c>
      <c r="X80" s="11">
        <v>0</v>
      </c>
      <c r="Y80" s="10">
        <v>0</v>
      </c>
      <c r="Z80" s="11">
        <v>3</v>
      </c>
      <c r="AA80" s="10">
        <v>7</v>
      </c>
      <c r="AB80" s="11">
        <v>0</v>
      </c>
      <c r="AC80" s="10">
        <v>0</v>
      </c>
      <c r="AD80" s="11">
        <v>0</v>
      </c>
      <c r="AE80" s="10">
        <v>0</v>
      </c>
      <c r="AF80" s="11">
        <v>0</v>
      </c>
      <c r="AG80" s="10">
        <v>0</v>
      </c>
      <c r="AH80" s="11">
        <v>1</v>
      </c>
      <c r="AI80" s="10">
        <v>2</v>
      </c>
      <c r="AJ80" s="11">
        <v>0</v>
      </c>
      <c r="AK80" s="10">
        <v>0</v>
      </c>
      <c r="AL80" s="11">
        <v>0</v>
      </c>
      <c r="AM80" s="10">
        <v>0</v>
      </c>
      <c r="AN80" s="11">
        <v>0</v>
      </c>
      <c r="AO80" s="10">
        <v>0</v>
      </c>
      <c r="AP80" s="11">
        <v>0</v>
      </c>
      <c r="AQ80" s="10">
        <v>0</v>
      </c>
      <c r="AR80" s="11">
        <v>0</v>
      </c>
      <c r="AS80" s="10">
        <v>0</v>
      </c>
      <c r="AT80" s="11">
        <v>0</v>
      </c>
      <c r="AU80" s="10">
        <v>0</v>
      </c>
      <c r="AV80" s="11">
        <v>0</v>
      </c>
      <c r="AW80" s="10">
        <v>0</v>
      </c>
      <c r="AX80" s="11">
        <v>0</v>
      </c>
      <c r="AY80" s="10">
        <v>0</v>
      </c>
      <c r="AZ80" s="11">
        <v>0</v>
      </c>
      <c r="BA80" s="10">
        <v>0</v>
      </c>
      <c r="BB80" s="11">
        <v>0</v>
      </c>
      <c r="BC80" s="10">
        <v>0</v>
      </c>
      <c r="BD80" s="11">
        <v>0</v>
      </c>
      <c r="BE80" s="10">
        <v>0</v>
      </c>
      <c r="BF80" s="11">
        <v>0</v>
      </c>
      <c r="BG80" s="10">
        <v>0</v>
      </c>
      <c r="BH80" s="11">
        <v>0</v>
      </c>
      <c r="BI80" s="10">
        <v>0</v>
      </c>
      <c r="BJ80" s="11">
        <v>0</v>
      </c>
      <c r="BK80" s="10">
        <v>0</v>
      </c>
      <c r="BL80" s="11">
        <v>1</v>
      </c>
      <c r="BM80" s="10">
        <v>51</v>
      </c>
      <c r="BN80" s="11">
        <v>0</v>
      </c>
      <c r="BO80" s="10">
        <v>0</v>
      </c>
      <c r="BP80" s="11"/>
      <c r="BQ80" s="10">
        <f t="shared" si="2"/>
        <v>13</v>
      </c>
      <c r="BR80" s="10">
        <f t="shared" si="3"/>
        <v>101</v>
      </c>
    </row>
    <row r="81" spans="1:70" hidden="1">
      <c r="A81" t="s">
        <v>221</v>
      </c>
      <c r="B81" s="2" t="s">
        <v>40</v>
      </c>
      <c r="C81" s="2" t="s">
        <v>222</v>
      </c>
      <c r="D81" s="2" t="s">
        <v>199</v>
      </c>
      <c r="E81" s="2">
        <v>30</v>
      </c>
      <c r="F81" s="2">
        <v>38</v>
      </c>
      <c r="G81" s="2" t="s">
        <v>93</v>
      </c>
      <c r="H81" s="11">
        <v>32</v>
      </c>
      <c r="I81" s="10">
        <v>142</v>
      </c>
      <c r="J81" s="11">
        <v>0</v>
      </c>
      <c r="K81" s="10">
        <v>0</v>
      </c>
      <c r="L81" s="11">
        <v>0</v>
      </c>
      <c r="M81" s="10">
        <v>0</v>
      </c>
      <c r="N81" s="11">
        <v>0</v>
      </c>
      <c r="O81" s="10">
        <v>0</v>
      </c>
      <c r="P81" s="11">
        <v>0</v>
      </c>
      <c r="Q81" s="10">
        <v>0</v>
      </c>
      <c r="R81" s="11">
        <v>0</v>
      </c>
      <c r="S81" s="10">
        <v>0</v>
      </c>
      <c r="T81" s="11">
        <v>35</v>
      </c>
      <c r="U81" s="10">
        <v>235</v>
      </c>
      <c r="V81" s="11">
        <v>4</v>
      </c>
      <c r="W81" s="10">
        <v>50</v>
      </c>
      <c r="X81" s="11">
        <v>0</v>
      </c>
      <c r="Y81" s="10">
        <v>0</v>
      </c>
      <c r="Z81" s="11">
        <v>4</v>
      </c>
      <c r="AA81" s="10">
        <v>28</v>
      </c>
      <c r="AB81" s="11">
        <v>1</v>
      </c>
      <c r="AC81" s="10">
        <v>10</v>
      </c>
      <c r="AD81" s="11">
        <v>8</v>
      </c>
      <c r="AE81" s="10">
        <v>95</v>
      </c>
      <c r="AF81" s="11">
        <v>16</v>
      </c>
      <c r="AG81" s="10">
        <v>159</v>
      </c>
      <c r="AH81" s="11">
        <v>0</v>
      </c>
      <c r="AI81" s="10">
        <v>0</v>
      </c>
      <c r="AJ81" s="11">
        <v>0</v>
      </c>
      <c r="AK81" s="10">
        <v>0</v>
      </c>
      <c r="AL81" s="11">
        <v>0</v>
      </c>
      <c r="AM81" s="10">
        <v>0</v>
      </c>
      <c r="AN81" s="11">
        <v>0</v>
      </c>
      <c r="AO81" s="10">
        <v>0</v>
      </c>
      <c r="AP81" s="11">
        <v>0</v>
      </c>
      <c r="AQ81" s="10">
        <v>0</v>
      </c>
      <c r="AR81" s="11">
        <v>1</v>
      </c>
      <c r="AS81" s="10">
        <v>7</v>
      </c>
      <c r="AT81" s="11">
        <v>0</v>
      </c>
      <c r="AU81" s="10">
        <v>0</v>
      </c>
      <c r="AV81" s="11">
        <v>0</v>
      </c>
      <c r="AW81" s="10">
        <v>0</v>
      </c>
      <c r="AX81" s="11">
        <v>0</v>
      </c>
      <c r="AY81" s="10">
        <v>0</v>
      </c>
      <c r="AZ81" s="11">
        <v>0</v>
      </c>
      <c r="BA81" s="10">
        <v>0</v>
      </c>
      <c r="BB81" s="11">
        <v>0</v>
      </c>
      <c r="BC81" s="10">
        <v>0</v>
      </c>
      <c r="BD81" s="11">
        <v>0</v>
      </c>
      <c r="BE81" s="10">
        <v>0</v>
      </c>
      <c r="BF81" s="11">
        <v>7</v>
      </c>
      <c r="BG81" s="10">
        <v>61</v>
      </c>
      <c r="BH81" s="11">
        <v>2</v>
      </c>
      <c r="BI81" s="10">
        <v>9</v>
      </c>
      <c r="BJ81" s="11">
        <v>1</v>
      </c>
      <c r="BK81" s="10">
        <v>3</v>
      </c>
      <c r="BL81" s="11">
        <v>26</v>
      </c>
      <c r="BM81" s="10">
        <v>188</v>
      </c>
      <c r="BN81" s="11">
        <v>6</v>
      </c>
      <c r="BO81" s="10">
        <v>240</v>
      </c>
      <c r="BP81" s="11"/>
      <c r="BQ81" s="10">
        <f t="shared" si="2"/>
        <v>143</v>
      </c>
      <c r="BR81" s="10">
        <f t="shared" si="3"/>
        <v>1227</v>
      </c>
    </row>
    <row r="82" spans="1:70" hidden="1">
      <c r="A82" t="s">
        <v>221</v>
      </c>
      <c r="B82" s="2" t="s">
        <v>40</v>
      </c>
      <c r="C82" s="2" t="s">
        <v>223</v>
      </c>
      <c r="D82" s="2" t="s">
        <v>199</v>
      </c>
      <c r="E82" s="2">
        <v>31</v>
      </c>
      <c r="F82" s="2">
        <v>38</v>
      </c>
      <c r="G82" s="2" t="s">
        <v>93</v>
      </c>
      <c r="H82" s="11">
        <v>51</v>
      </c>
      <c r="I82" s="10">
        <v>332</v>
      </c>
      <c r="J82" s="11">
        <v>4</v>
      </c>
      <c r="K82" s="10">
        <v>19</v>
      </c>
      <c r="L82" s="11">
        <v>0</v>
      </c>
      <c r="M82" s="10">
        <v>0</v>
      </c>
      <c r="N82" s="11">
        <v>0</v>
      </c>
      <c r="O82" s="10">
        <v>0</v>
      </c>
      <c r="P82" s="11">
        <v>0</v>
      </c>
      <c r="Q82" s="10">
        <v>0</v>
      </c>
      <c r="R82" s="11">
        <v>0</v>
      </c>
      <c r="S82" s="10">
        <v>0</v>
      </c>
      <c r="T82" s="11">
        <v>55</v>
      </c>
      <c r="U82" s="10">
        <v>836</v>
      </c>
      <c r="V82" s="11">
        <v>4</v>
      </c>
      <c r="W82" s="10">
        <v>27</v>
      </c>
      <c r="X82" s="11">
        <v>0</v>
      </c>
      <c r="Y82" s="10">
        <v>0</v>
      </c>
      <c r="Z82" s="11">
        <v>15</v>
      </c>
      <c r="AA82" s="10">
        <v>92</v>
      </c>
      <c r="AB82" s="11">
        <v>1</v>
      </c>
      <c r="AC82" s="10">
        <v>10</v>
      </c>
      <c r="AD82" s="11">
        <v>28</v>
      </c>
      <c r="AE82" s="10">
        <v>569</v>
      </c>
      <c r="AF82" s="11">
        <v>22</v>
      </c>
      <c r="AG82" s="10">
        <v>150</v>
      </c>
      <c r="AH82" s="11">
        <v>0</v>
      </c>
      <c r="AI82" s="10">
        <v>0</v>
      </c>
      <c r="AJ82" s="11">
        <v>0</v>
      </c>
      <c r="AK82" s="10">
        <v>0</v>
      </c>
      <c r="AL82" s="11">
        <v>0</v>
      </c>
      <c r="AM82" s="10">
        <v>0</v>
      </c>
      <c r="AN82" s="11">
        <v>0</v>
      </c>
      <c r="AO82" s="10">
        <v>0</v>
      </c>
      <c r="AP82" s="11">
        <v>0</v>
      </c>
      <c r="AQ82" s="10">
        <v>0</v>
      </c>
      <c r="AR82" s="11">
        <v>0</v>
      </c>
      <c r="AS82" s="10">
        <v>0</v>
      </c>
      <c r="AT82" s="11">
        <v>0</v>
      </c>
      <c r="AU82" s="10">
        <v>0</v>
      </c>
      <c r="AV82" s="11">
        <v>0</v>
      </c>
      <c r="AW82" s="10">
        <v>0</v>
      </c>
      <c r="AX82" s="11">
        <v>0</v>
      </c>
      <c r="AY82" s="10">
        <v>0</v>
      </c>
      <c r="AZ82" s="11">
        <v>0</v>
      </c>
      <c r="BA82" s="10">
        <v>0</v>
      </c>
      <c r="BB82" s="11">
        <v>0</v>
      </c>
      <c r="BC82" s="10">
        <v>0</v>
      </c>
      <c r="BD82" s="11">
        <v>0</v>
      </c>
      <c r="BE82" s="10">
        <v>0</v>
      </c>
      <c r="BF82" s="11">
        <v>15</v>
      </c>
      <c r="BG82" s="10">
        <v>314</v>
      </c>
      <c r="BH82" s="11">
        <v>1</v>
      </c>
      <c r="BI82" s="10">
        <v>3</v>
      </c>
      <c r="BJ82" s="11">
        <v>1</v>
      </c>
      <c r="BK82" s="10">
        <v>3</v>
      </c>
      <c r="BL82" s="11">
        <v>43</v>
      </c>
      <c r="BM82" s="10">
        <v>1021</v>
      </c>
      <c r="BN82" s="11">
        <v>0</v>
      </c>
      <c r="BO82" s="10">
        <v>0</v>
      </c>
      <c r="BP82" s="11"/>
      <c r="BQ82" s="10">
        <f t="shared" si="2"/>
        <v>240</v>
      </c>
      <c r="BR82" s="10">
        <f t="shared" si="3"/>
        <v>3376</v>
      </c>
    </row>
    <row r="83" spans="1:70" s="4" customFormat="1" hidden="1">
      <c r="A83" t="s">
        <v>224</v>
      </c>
      <c r="B83" s="2" t="s">
        <v>40</v>
      </c>
      <c r="C83" s="2" t="s">
        <v>225</v>
      </c>
      <c r="D83" s="2" t="s">
        <v>199</v>
      </c>
      <c r="E83" s="2">
        <v>32</v>
      </c>
      <c r="F83" s="2">
        <v>37</v>
      </c>
      <c r="G83" s="2"/>
      <c r="H83" s="11">
        <v>349</v>
      </c>
      <c r="I83" s="10">
        <v>1773</v>
      </c>
      <c r="J83" s="11">
        <v>22</v>
      </c>
      <c r="K83" s="10">
        <v>187</v>
      </c>
      <c r="L83" s="11">
        <v>0</v>
      </c>
      <c r="M83" s="10">
        <v>0</v>
      </c>
      <c r="N83" s="11">
        <v>0</v>
      </c>
      <c r="O83" s="10">
        <v>0</v>
      </c>
      <c r="P83" s="11">
        <v>0</v>
      </c>
      <c r="Q83" s="10">
        <v>0</v>
      </c>
      <c r="R83" s="11">
        <v>0</v>
      </c>
      <c r="S83" s="10">
        <v>0</v>
      </c>
      <c r="T83" s="11">
        <v>19</v>
      </c>
      <c r="U83" s="10">
        <v>599</v>
      </c>
      <c r="V83" s="11">
        <v>44</v>
      </c>
      <c r="W83" s="10">
        <v>333</v>
      </c>
      <c r="X83" s="11">
        <v>0</v>
      </c>
      <c r="Y83" s="10">
        <v>0</v>
      </c>
      <c r="Z83" s="11">
        <v>27</v>
      </c>
      <c r="AA83" s="10">
        <v>171</v>
      </c>
      <c r="AB83" s="11">
        <v>3</v>
      </c>
      <c r="AC83" s="10">
        <v>43</v>
      </c>
      <c r="AD83" s="11">
        <v>2</v>
      </c>
      <c r="AE83" s="10">
        <v>28</v>
      </c>
      <c r="AF83" s="11">
        <v>277</v>
      </c>
      <c r="AG83" s="10">
        <v>2119</v>
      </c>
      <c r="AH83" s="11">
        <v>0</v>
      </c>
      <c r="AI83" s="10">
        <v>0</v>
      </c>
      <c r="AJ83" s="11">
        <v>0</v>
      </c>
      <c r="AK83" s="10">
        <v>0</v>
      </c>
      <c r="AL83" s="11">
        <v>0</v>
      </c>
      <c r="AM83" s="10">
        <v>0</v>
      </c>
      <c r="AN83" s="11">
        <v>0</v>
      </c>
      <c r="AO83" s="10">
        <v>0</v>
      </c>
      <c r="AP83" s="11">
        <v>0</v>
      </c>
      <c r="AQ83" s="10">
        <v>0</v>
      </c>
      <c r="AR83" s="11">
        <v>0</v>
      </c>
      <c r="AS83" s="10">
        <v>0</v>
      </c>
      <c r="AT83" s="11">
        <v>0</v>
      </c>
      <c r="AU83" s="10">
        <v>0</v>
      </c>
      <c r="AV83" s="11">
        <v>0</v>
      </c>
      <c r="AW83" s="10">
        <v>0</v>
      </c>
      <c r="AX83" s="11">
        <v>0</v>
      </c>
      <c r="AY83" s="10">
        <v>0</v>
      </c>
      <c r="AZ83" s="11">
        <v>0</v>
      </c>
      <c r="BA83" s="10">
        <v>0</v>
      </c>
      <c r="BB83" s="11">
        <v>0</v>
      </c>
      <c r="BC83" s="10">
        <v>0</v>
      </c>
      <c r="BD83" s="11">
        <v>0</v>
      </c>
      <c r="BE83" s="10">
        <v>0</v>
      </c>
      <c r="BF83" s="11">
        <v>15</v>
      </c>
      <c r="BG83" s="10">
        <v>193</v>
      </c>
      <c r="BH83" s="11">
        <v>13</v>
      </c>
      <c r="BI83" s="10">
        <v>122</v>
      </c>
      <c r="BJ83" s="11">
        <v>21</v>
      </c>
      <c r="BK83" s="10">
        <v>75</v>
      </c>
      <c r="BL83" s="11">
        <v>44</v>
      </c>
      <c r="BM83" s="10">
        <v>818</v>
      </c>
      <c r="BN83" s="11">
        <v>44</v>
      </c>
      <c r="BO83" s="10">
        <v>391</v>
      </c>
      <c r="BP83" s="11"/>
      <c r="BQ83" s="10">
        <f t="shared" si="2"/>
        <v>880</v>
      </c>
      <c r="BR83" s="10">
        <f t="shared" si="3"/>
        <v>6852</v>
      </c>
    </row>
    <row r="84" spans="1:70" hidden="1">
      <c r="A84" s="4" t="s">
        <v>226</v>
      </c>
      <c r="B84" s="6" t="s">
        <v>40</v>
      </c>
      <c r="C84" s="6" t="s">
        <v>227</v>
      </c>
      <c r="D84" s="6" t="s">
        <v>199</v>
      </c>
      <c r="E84" s="6">
        <v>32</v>
      </c>
      <c r="F84" s="6">
        <v>37</v>
      </c>
      <c r="G84" s="6" t="s">
        <v>228</v>
      </c>
      <c r="H84" s="25">
        <v>1</v>
      </c>
      <c r="I84" s="26">
        <v>11</v>
      </c>
      <c r="J84" s="25">
        <v>0</v>
      </c>
      <c r="K84" s="26">
        <v>0</v>
      </c>
      <c r="L84" s="25">
        <v>0</v>
      </c>
      <c r="M84" s="26">
        <v>0</v>
      </c>
      <c r="N84" s="25">
        <v>0</v>
      </c>
      <c r="O84" s="26">
        <v>0</v>
      </c>
      <c r="P84" s="25">
        <v>0</v>
      </c>
      <c r="Q84" s="26">
        <v>0</v>
      </c>
      <c r="R84" s="25">
        <v>0</v>
      </c>
      <c r="S84" s="26">
        <v>0</v>
      </c>
      <c r="T84" s="25">
        <v>5</v>
      </c>
      <c r="U84" s="26">
        <v>123</v>
      </c>
      <c r="V84" s="25">
        <v>1</v>
      </c>
      <c r="W84" s="26">
        <v>21</v>
      </c>
      <c r="X84" s="25">
        <v>0</v>
      </c>
      <c r="Y84" s="26">
        <v>0</v>
      </c>
      <c r="Z84" s="25">
        <v>0</v>
      </c>
      <c r="AA84" s="26">
        <v>0</v>
      </c>
      <c r="AB84" s="25">
        <v>0</v>
      </c>
      <c r="AC84" s="26">
        <v>0</v>
      </c>
      <c r="AD84" s="25">
        <v>0</v>
      </c>
      <c r="AE84" s="26">
        <v>0</v>
      </c>
      <c r="AF84" s="25">
        <v>0</v>
      </c>
      <c r="AG84" s="26">
        <v>0</v>
      </c>
      <c r="AH84" s="25">
        <v>0</v>
      </c>
      <c r="AI84" s="26">
        <v>0</v>
      </c>
      <c r="AJ84" s="25">
        <v>0</v>
      </c>
      <c r="AK84" s="26">
        <v>0</v>
      </c>
      <c r="AL84" s="25">
        <v>0</v>
      </c>
      <c r="AM84" s="26">
        <v>0</v>
      </c>
      <c r="AN84" s="25">
        <v>0</v>
      </c>
      <c r="AO84" s="26">
        <v>0</v>
      </c>
      <c r="AP84" s="25">
        <v>0</v>
      </c>
      <c r="AQ84" s="26">
        <v>0</v>
      </c>
      <c r="AR84" s="25">
        <v>0</v>
      </c>
      <c r="AS84" s="26">
        <v>0</v>
      </c>
      <c r="AT84" s="25">
        <v>0</v>
      </c>
      <c r="AU84" s="26">
        <v>0</v>
      </c>
      <c r="AV84" s="25">
        <v>0</v>
      </c>
      <c r="AW84" s="26">
        <v>0</v>
      </c>
      <c r="AX84" s="25">
        <v>0</v>
      </c>
      <c r="AY84" s="26">
        <v>0</v>
      </c>
      <c r="AZ84" s="25">
        <v>0</v>
      </c>
      <c r="BA84" s="26">
        <v>0</v>
      </c>
      <c r="BB84" s="25">
        <v>0</v>
      </c>
      <c r="BC84" s="26">
        <v>0</v>
      </c>
      <c r="BD84" s="25">
        <v>0</v>
      </c>
      <c r="BE84" s="26">
        <v>0</v>
      </c>
      <c r="BF84" s="25">
        <v>0</v>
      </c>
      <c r="BG84" s="26">
        <v>0</v>
      </c>
      <c r="BH84" s="25">
        <v>0</v>
      </c>
      <c r="BI84" s="26">
        <v>0</v>
      </c>
      <c r="BJ84" s="25">
        <v>0</v>
      </c>
      <c r="BK84" s="26">
        <v>0</v>
      </c>
      <c r="BL84" s="25">
        <v>0</v>
      </c>
      <c r="BM84" s="26">
        <v>0</v>
      </c>
      <c r="BN84" s="25">
        <v>0</v>
      </c>
      <c r="BO84" s="26">
        <v>0</v>
      </c>
      <c r="BP84" s="11"/>
      <c r="BQ84" s="10">
        <f t="shared" si="2"/>
        <v>7</v>
      </c>
      <c r="BR84" s="10">
        <f t="shared" si="3"/>
        <v>155</v>
      </c>
    </row>
    <row r="85" spans="1:70" hidden="1">
      <c r="A85" t="s">
        <v>229</v>
      </c>
      <c r="B85" s="2" t="s">
        <v>40</v>
      </c>
      <c r="C85" s="2" t="s">
        <v>230</v>
      </c>
      <c r="D85" s="2" t="s">
        <v>199</v>
      </c>
      <c r="E85" s="2">
        <v>33</v>
      </c>
      <c r="F85" s="2">
        <v>36</v>
      </c>
      <c r="G85" s="2" t="s">
        <v>231</v>
      </c>
      <c r="H85" s="11">
        <v>16</v>
      </c>
      <c r="I85" s="10">
        <v>77</v>
      </c>
      <c r="J85" s="11">
        <v>23</v>
      </c>
      <c r="K85" s="10">
        <v>702</v>
      </c>
      <c r="L85" s="11">
        <v>3</v>
      </c>
      <c r="M85" s="10">
        <v>58</v>
      </c>
      <c r="N85" s="11">
        <v>0</v>
      </c>
      <c r="O85" s="10">
        <v>0</v>
      </c>
      <c r="P85" s="11">
        <v>6</v>
      </c>
      <c r="Q85" s="10">
        <v>85</v>
      </c>
      <c r="R85" s="11">
        <v>0</v>
      </c>
      <c r="S85" s="10">
        <v>0</v>
      </c>
      <c r="T85" s="11">
        <v>1</v>
      </c>
      <c r="U85" s="10">
        <v>2</v>
      </c>
      <c r="V85" s="11">
        <v>1</v>
      </c>
      <c r="W85" s="10">
        <v>4</v>
      </c>
      <c r="X85" s="11">
        <v>7</v>
      </c>
      <c r="Y85" s="10">
        <v>80</v>
      </c>
      <c r="Z85" s="11">
        <v>0</v>
      </c>
      <c r="AA85" s="10">
        <v>0</v>
      </c>
      <c r="AB85" s="11">
        <v>0</v>
      </c>
      <c r="AC85" s="10">
        <v>0</v>
      </c>
      <c r="AD85" s="11">
        <v>0</v>
      </c>
      <c r="AE85" s="10">
        <v>0</v>
      </c>
      <c r="AF85" s="11">
        <v>117</v>
      </c>
      <c r="AG85" s="10">
        <v>3550</v>
      </c>
      <c r="AH85" s="11">
        <v>0</v>
      </c>
      <c r="AI85" s="10">
        <v>0</v>
      </c>
      <c r="AJ85" s="11">
        <v>0</v>
      </c>
      <c r="AK85" s="10">
        <v>0</v>
      </c>
      <c r="AL85" s="11">
        <v>0</v>
      </c>
      <c r="AM85" s="10">
        <v>0</v>
      </c>
      <c r="AN85" s="11">
        <v>0</v>
      </c>
      <c r="AO85" s="10">
        <v>0</v>
      </c>
      <c r="AP85" s="11">
        <v>0</v>
      </c>
      <c r="AQ85" s="10">
        <v>0</v>
      </c>
      <c r="AR85" s="11">
        <v>0</v>
      </c>
      <c r="AS85" s="10">
        <v>0</v>
      </c>
      <c r="AT85" s="11">
        <v>0</v>
      </c>
      <c r="AU85" s="10">
        <v>0</v>
      </c>
      <c r="AV85" s="11">
        <v>0</v>
      </c>
      <c r="AW85" s="10">
        <v>0</v>
      </c>
      <c r="AX85" s="11">
        <v>0</v>
      </c>
      <c r="AY85" s="10">
        <v>0</v>
      </c>
      <c r="AZ85" s="11">
        <v>0</v>
      </c>
      <c r="BA85" s="10">
        <v>0</v>
      </c>
      <c r="BB85" s="11">
        <v>0</v>
      </c>
      <c r="BC85" s="10">
        <v>0</v>
      </c>
      <c r="BD85" s="11">
        <v>0</v>
      </c>
      <c r="BE85" s="10">
        <v>0</v>
      </c>
      <c r="BF85" s="11">
        <v>4</v>
      </c>
      <c r="BG85" s="10">
        <v>12</v>
      </c>
      <c r="BH85" s="11">
        <v>0</v>
      </c>
      <c r="BI85" s="10">
        <v>0</v>
      </c>
      <c r="BJ85" s="11">
        <v>0</v>
      </c>
      <c r="BK85" s="10">
        <v>0</v>
      </c>
      <c r="BL85" s="11">
        <v>0</v>
      </c>
      <c r="BM85" s="10">
        <v>0</v>
      </c>
      <c r="BN85" s="11">
        <v>0</v>
      </c>
      <c r="BO85" s="10">
        <v>0</v>
      </c>
      <c r="BP85" s="11"/>
      <c r="BQ85" s="10">
        <f t="shared" si="2"/>
        <v>178</v>
      </c>
      <c r="BR85" s="10">
        <f t="shared" si="3"/>
        <v>4570</v>
      </c>
    </row>
    <row r="86" spans="1:70" hidden="1">
      <c r="A86" t="s">
        <v>232</v>
      </c>
      <c r="B86" s="2" t="s">
        <v>40</v>
      </c>
      <c r="C86" s="2" t="s">
        <v>230</v>
      </c>
      <c r="D86" s="2" t="s">
        <v>199</v>
      </c>
      <c r="E86" s="2">
        <v>33</v>
      </c>
      <c r="F86" s="2">
        <v>36</v>
      </c>
      <c r="G86" s="2" t="s">
        <v>233</v>
      </c>
      <c r="H86" s="11">
        <v>14</v>
      </c>
      <c r="I86" s="10">
        <v>61</v>
      </c>
      <c r="J86" s="11">
        <v>0</v>
      </c>
      <c r="K86" s="10">
        <v>0</v>
      </c>
      <c r="L86" s="11">
        <v>0</v>
      </c>
      <c r="M86" s="10">
        <v>0</v>
      </c>
      <c r="N86" s="11">
        <v>0</v>
      </c>
      <c r="O86" s="10">
        <v>0</v>
      </c>
      <c r="P86" s="11">
        <v>0</v>
      </c>
      <c r="Q86" s="10">
        <v>0</v>
      </c>
      <c r="R86" s="11">
        <v>0</v>
      </c>
      <c r="S86" s="10">
        <v>0</v>
      </c>
      <c r="T86" s="11">
        <v>0</v>
      </c>
      <c r="U86" s="10">
        <v>0</v>
      </c>
      <c r="V86" s="11">
        <v>0</v>
      </c>
      <c r="W86" s="10">
        <v>0</v>
      </c>
      <c r="X86" s="11">
        <v>10</v>
      </c>
      <c r="Y86" s="10">
        <v>43</v>
      </c>
      <c r="Z86" s="11">
        <v>0</v>
      </c>
      <c r="AA86" s="10">
        <v>0</v>
      </c>
      <c r="AB86" s="11">
        <v>0</v>
      </c>
      <c r="AC86" s="10">
        <v>0</v>
      </c>
      <c r="AD86" s="11">
        <v>0</v>
      </c>
      <c r="AE86" s="10">
        <v>0</v>
      </c>
      <c r="AF86" s="11">
        <v>3</v>
      </c>
      <c r="AG86" s="10">
        <v>32</v>
      </c>
      <c r="AH86" s="11">
        <v>0</v>
      </c>
      <c r="AI86" s="10">
        <v>0</v>
      </c>
      <c r="AJ86" s="11">
        <v>0</v>
      </c>
      <c r="AK86" s="10">
        <v>0</v>
      </c>
      <c r="AL86" s="11">
        <v>0</v>
      </c>
      <c r="AM86" s="10">
        <v>0</v>
      </c>
      <c r="AN86" s="11">
        <v>0</v>
      </c>
      <c r="AO86" s="10">
        <v>0</v>
      </c>
      <c r="AP86" s="11">
        <v>0</v>
      </c>
      <c r="AQ86" s="10">
        <v>0</v>
      </c>
      <c r="AR86" s="11">
        <v>0</v>
      </c>
      <c r="AS86" s="10">
        <v>0</v>
      </c>
      <c r="AT86" s="11">
        <v>0</v>
      </c>
      <c r="AU86" s="10">
        <v>0</v>
      </c>
      <c r="AV86" s="11">
        <v>0</v>
      </c>
      <c r="AW86" s="10">
        <v>0</v>
      </c>
      <c r="AX86" s="11">
        <v>0</v>
      </c>
      <c r="AY86" s="10">
        <v>0</v>
      </c>
      <c r="AZ86" s="11">
        <v>0</v>
      </c>
      <c r="BA86" s="10">
        <v>0</v>
      </c>
      <c r="BB86" s="11">
        <v>0</v>
      </c>
      <c r="BC86" s="10">
        <v>0</v>
      </c>
      <c r="BD86" s="11">
        <v>0</v>
      </c>
      <c r="BE86" s="10">
        <v>0</v>
      </c>
      <c r="BF86" s="11">
        <v>0</v>
      </c>
      <c r="BG86" s="10">
        <v>0</v>
      </c>
      <c r="BH86" s="11">
        <v>0</v>
      </c>
      <c r="BI86" s="10">
        <v>0</v>
      </c>
      <c r="BJ86" s="11">
        <v>0</v>
      </c>
      <c r="BK86" s="10">
        <v>0</v>
      </c>
      <c r="BL86" s="11">
        <v>0</v>
      </c>
      <c r="BM86" s="10">
        <v>0</v>
      </c>
      <c r="BN86" s="11">
        <v>0</v>
      </c>
      <c r="BO86" s="10">
        <v>0</v>
      </c>
      <c r="BP86" s="11"/>
      <c r="BQ86" s="10">
        <f t="shared" si="2"/>
        <v>27</v>
      </c>
      <c r="BR86" s="10">
        <f t="shared" si="3"/>
        <v>136</v>
      </c>
    </row>
    <row r="87" spans="1:70" hidden="1">
      <c r="A87" t="s">
        <v>234</v>
      </c>
      <c r="B87" s="2" t="s">
        <v>40</v>
      </c>
      <c r="C87" s="2" t="s">
        <v>235</v>
      </c>
      <c r="D87" s="2" t="s">
        <v>199</v>
      </c>
      <c r="E87" s="2">
        <v>34</v>
      </c>
      <c r="F87" s="2">
        <v>32</v>
      </c>
      <c r="G87" s="2" t="s">
        <v>101</v>
      </c>
      <c r="H87" s="11">
        <v>11</v>
      </c>
      <c r="I87" s="10">
        <v>59</v>
      </c>
      <c r="J87" s="11">
        <v>1</v>
      </c>
      <c r="K87" s="10">
        <v>11</v>
      </c>
      <c r="L87" s="11">
        <v>1</v>
      </c>
      <c r="M87" s="10">
        <v>12</v>
      </c>
      <c r="N87" s="11">
        <v>0</v>
      </c>
      <c r="O87" s="10">
        <v>0</v>
      </c>
      <c r="P87" s="11">
        <v>0</v>
      </c>
      <c r="Q87" s="10">
        <v>0</v>
      </c>
      <c r="R87" s="11">
        <v>0</v>
      </c>
      <c r="S87" s="10">
        <v>0</v>
      </c>
      <c r="T87" s="11">
        <v>20</v>
      </c>
      <c r="U87" s="10">
        <v>196</v>
      </c>
      <c r="V87" s="11">
        <v>1</v>
      </c>
      <c r="W87" s="10">
        <v>4</v>
      </c>
      <c r="X87" s="11">
        <v>0</v>
      </c>
      <c r="Y87" s="10">
        <v>0</v>
      </c>
      <c r="Z87" s="11">
        <v>0</v>
      </c>
      <c r="AA87" s="10">
        <v>0</v>
      </c>
      <c r="AB87" s="11">
        <v>0</v>
      </c>
      <c r="AC87" s="10">
        <v>0</v>
      </c>
      <c r="AD87" s="11">
        <v>3</v>
      </c>
      <c r="AE87" s="10">
        <v>110</v>
      </c>
      <c r="AF87" s="11">
        <v>2</v>
      </c>
      <c r="AG87" s="10">
        <v>61</v>
      </c>
      <c r="AH87" s="11">
        <v>0</v>
      </c>
      <c r="AI87" s="10">
        <v>0</v>
      </c>
      <c r="AJ87" s="11">
        <v>0</v>
      </c>
      <c r="AK87" s="10">
        <v>0</v>
      </c>
      <c r="AL87" s="11">
        <v>0</v>
      </c>
      <c r="AM87" s="10">
        <v>0</v>
      </c>
      <c r="AN87" s="11">
        <v>0</v>
      </c>
      <c r="AO87" s="10">
        <v>0</v>
      </c>
      <c r="AP87" s="11">
        <v>0</v>
      </c>
      <c r="AQ87" s="10">
        <v>0</v>
      </c>
      <c r="AR87" s="11">
        <v>0</v>
      </c>
      <c r="AS87" s="10">
        <v>0</v>
      </c>
      <c r="AT87" s="11">
        <v>0</v>
      </c>
      <c r="AU87" s="10">
        <v>0</v>
      </c>
      <c r="AV87" s="11">
        <v>0</v>
      </c>
      <c r="AW87" s="10">
        <v>0</v>
      </c>
      <c r="AX87" s="11">
        <v>0</v>
      </c>
      <c r="AY87" s="10">
        <v>0</v>
      </c>
      <c r="AZ87" s="11">
        <v>0</v>
      </c>
      <c r="BA87" s="10">
        <v>0</v>
      </c>
      <c r="BB87" s="11">
        <v>0</v>
      </c>
      <c r="BC87" s="10">
        <v>0</v>
      </c>
      <c r="BD87" s="11">
        <v>0</v>
      </c>
      <c r="BE87" s="10">
        <v>0</v>
      </c>
      <c r="BF87" s="11">
        <v>6</v>
      </c>
      <c r="BG87" s="10">
        <v>149</v>
      </c>
      <c r="BH87" s="11">
        <v>1</v>
      </c>
      <c r="BI87" s="10">
        <v>6</v>
      </c>
      <c r="BJ87" s="11">
        <v>0</v>
      </c>
      <c r="BK87" s="10">
        <v>0</v>
      </c>
      <c r="BL87" s="11">
        <v>6</v>
      </c>
      <c r="BM87" s="10">
        <v>105</v>
      </c>
      <c r="BN87" s="11">
        <v>36</v>
      </c>
      <c r="BO87" s="10">
        <v>819</v>
      </c>
      <c r="BP87" s="11"/>
      <c r="BQ87" s="10">
        <f t="shared" si="2"/>
        <v>88</v>
      </c>
      <c r="BR87" s="10">
        <f t="shared" si="3"/>
        <v>1532</v>
      </c>
    </row>
    <row r="88" spans="1:70" hidden="1">
      <c r="A88" t="s">
        <v>236</v>
      </c>
      <c r="B88" s="2" t="s">
        <v>40</v>
      </c>
      <c r="C88" s="2" t="s">
        <v>237</v>
      </c>
      <c r="D88" s="2" t="s">
        <v>199</v>
      </c>
      <c r="E88" s="2">
        <v>34</v>
      </c>
      <c r="F88" s="2">
        <v>32</v>
      </c>
      <c r="G88" s="2" t="s">
        <v>238</v>
      </c>
      <c r="H88" s="11">
        <v>0</v>
      </c>
      <c r="I88" s="10">
        <v>0</v>
      </c>
      <c r="J88" s="11">
        <v>2</v>
      </c>
      <c r="K88" s="10">
        <v>4</v>
      </c>
      <c r="L88" s="11">
        <v>0</v>
      </c>
      <c r="M88" s="10">
        <v>0</v>
      </c>
      <c r="N88" s="11">
        <v>0</v>
      </c>
      <c r="O88" s="10">
        <v>0</v>
      </c>
      <c r="P88" s="11">
        <v>0</v>
      </c>
      <c r="Q88" s="10">
        <v>0</v>
      </c>
      <c r="R88" s="11">
        <v>0</v>
      </c>
      <c r="S88" s="10">
        <v>0</v>
      </c>
      <c r="T88" s="11">
        <v>27</v>
      </c>
      <c r="U88" s="10">
        <v>473</v>
      </c>
      <c r="V88" s="11">
        <v>1</v>
      </c>
      <c r="W88" s="10">
        <v>28</v>
      </c>
      <c r="X88" s="11">
        <v>0</v>
      </c>
      <c r="Y88" s="10">
        <v>0</v>
      </c>
      <c r="Z88" s="11">
        <v>0</v>
      </c>
      <c r="AA88" s="10">
        <v>0</v>
      </c>
      <c r="AB88" s="11">
        <v>0</v>
      </c>
      <c r="AC88" s="10">
        <v>0</v>
      </c>
      <c r="AD88" s="11">
        <v>0</v>
      </c>
      <c r="AE88" s="10">
        <v>0</v>
      </c>
      <c r="AF88" s="11">
        <v>0</v>
      </c>
      <c r="AG88" s="10">
        <v>0</v>
      </c>
      <c r="AH88" s="11">
        <v>0</v>
      </c>
      <c r="AI88" s="10">
        <v>0</v>
      </c>
      <c r="AJ88" s="11">
        <v>0</v>
      </c>
      <c r="AK88" s="10">
        <v>0</v>
      </c>
      <c r="AL88" s="11">
        <v>0</v>
      </c>
      <c r="AM88" s="10">
        <v>0</v>
      </c>
      <c r="AN88" s="11">
        <v>0</v>
      </c>
      <c r="AO88" s="10">
        <v>0</v>
      </c>
      <c r="AP88" s="11">
        <v>0</v>
      </c>
      <c r="AQ88" s="10">
        <v>0</v>
      </c>
      <c r="AR88" s="11">
        <v>0</v>
      </c>
      <c r="AS88" s="10">
        <v>0</v>
      </c>
      <c r="AT88" s="11">
        <v>0</v>
      </c>
      <c r="AU88" s="10">
        <v>0</v>
      </c>
      <c r="AV88" s="11">
        <v>0</v>
      </c>
      <c r="AW88" s="10">
        <v>0</v>
      </c>
      <c r="AX88" s="11">
        <v>0</v>
      </c>
      <c r="AY88" s="10">
        <v>0</v>
      </c>
      <c r="AZ88" s="11">
        <v>0</v>
      </c>
      <c r="BA88" s="10">
        <v>0</v>
      </c>
      <c r="BB88" s="11">
        <v>0</v>
      </c>
      <c r="BC88" s="10">
        <v>0</v>
      </c>
      <c r="BD88" s="11">
        <v>0</v>
      </c>
      <c r="BE88" s="10">
        <v>0</v>
      </c>
      <c r="BF88" s="11">
        <v>0</v>
      </c>
      <c r="BG88" s="10">
        <v>0</v>
      </c>
      <c r="BH88" s="11">
        <v>1</v>
      </c>
      <c r="BI88" s="10">
        <v>1</v>
      </c>
      <c r="BJ88" s="11">
        <v>0</v>
      </c>
      <c r="BK88" s="10">
        <v>0</v>
      </c>
      <c r="BL88" s="11">
        <v>2</v>
      </c>
      <c r="BM88" s="10">
        <v>9</v>
      </c>
      <c r="BN88" s="11">
        <v>0</v>
      </c>
      <c r="BO88" s="10">
        <v>0</v>
      </c>
      <c r="BP88" s="11"/>
      <c r="BQ88" s="10">
        <f t="shared" si="2"/>
        <v>33</v>
      </c>
      <c r="BR88" s="10">
        <f t="shared" si="3"/>
        <v>515</v>
      </c>
    </row>
    <row r="89" spans="1:70" hidden="1">
      <c r="A89" t="s">
        <v>239</v>
      </c>
      <c r="B89" s="2" t="s">
        <v>40</v>
      </c>
      <c r="C89" s="2" t="s">
        <v>240</v>
      </c>
      <c r="D89" s="2" t="s">
        <v>199</v>
      </c>
      <c r="E89" s="2">
        <v>34</v>
      </c>
      <c r="F89" s="2">
        <v>32</v>
      </c>
      <c r="G89" s="2" t="s">
        <v>93</v>
      </c>
      <c r="H89" s="11">
        <v>7</v>
      </c>
      <c r="I89" s="10">
        <v>51</v>
      </c>
      <c r="J89" s="11">
        <v>0</v>
      </c>
      <c r="K89" s="10">
        <v>0</v>
      </c>
      <c r="L89" s="11">
        <v>0</v>
      </c>
      <c r="M89" s="10">
        <v>0</v>
      </c>
      <c r="N89" s="11">
        <v>0</v>
      </c>
      <c r="O89" s="10">
        <v>0</v>
      </c>
      <c r="P89" s="11">
        <v>0</v>
      </c>
      <c r="Q89" s="10">
        <v>0</v>
      </c>
      <c r="R89" s="11">
        <v>0</v>
      </c>
      <c r="S89" s="10">
        <v>0</v>
      </c>
      <c r="T89" s="11">
        <v>1</v>
      </c>
      <c r="U89" s="10">
        <v>8</v>
      </c>
      <c r="V89" s="11">
        <v>2</v>
      </c>
      <c r="W89" s="10">
        <v>19</v>
      </c>
      <c r="X89" s="11">
        <v>0</v>
      </c>
      <c r="Y89" s="10">
        <v>0</v>
      </c>
      <c r="Z89" s="11">
        <v>5</v>
      </c>
      <c r="AA89" s="10">
        <v>103</v>
      </c>
      <c r="AB89" s="11">
        <v>0</v>
      </c>
      <c r="AC89" s="10">
        <v>0</v>
      </c>
      <c r="AD89" s="11">
        <v>0</v>
      </c>
      <c r="AE89" s="10">
        <v>0</v>
      </c>
      <c r="AF89" s="11">
        <v>2</v>
      </c>
      <c r="AG89" s="10">
        <v>49</v>
      </c>
      <c r="AH89" s="11">
        <v>0</v>
      </c>
      <c r="AI89" s="10">
        <v>0</v>
      </c>
      <c r="AJ89" s="11">
        <v>0</v>
      </c>
      <c r="AK89" s="10">
        <v>0</v>
      </c>
      <c r="AL89" s="11">
        <v>0</v>
      </c>
      <c r="AM89" s="10">
        <v>0</v>
      </c>
      <c r="AN89" s="11">
        <v>0</v>
      </c>
      <c r="AO89" s="10">
        <v>0</v>
      </c>
      <c r="AP89" s="11">
        <v>0</v>
      </c>
      <c r="AQ89" s="10">
        <v>0</v>
      </c>
      <c r="AR89" s="11">
        <v>0</v>
      </c>
      <c r="AS89" s="10">
        <v>0</v>
      </c>
      <c r="AT89" s="11">
        <v>0</v>
      </c>
      <c r="AU89" s="10">
        <v>0</v>
      </c>
      <c r="AV89" s="11">
        <v>0</v>
      </c>
      <c r="AW89" s="10">
        <v>0</v>
      </c>
      <c r="AX89" s="11">
        <v>0</v>
      </c>
      <c r="AY89" s="10">
        <v>0</v>
      </c>
      <c r="AZ89" s="11">
        <v>0</v>
      </c>
      <c r="BA89" s="10">
        <v>0</v>
      </c>
      <c r="BB89" s="11">
        <v>0</v>
      </c>
      <c r="BC89" s="10">
        <v>0</v>
      </c>
      <c r="BD89" s="11">
        <v>0</v>
      </c>
      <c r="BE89" s="10">
        <v>0</v>
      </c>
      <c r="BF89" s="11">
        <v>0</v>
      </c>
      <c r="BG89" s="10">
        <v>0</v>
      </c>
      <c r="BH89" s="11">
        <v>4</v>
      </c>
      <c r="BI89" s="10">
        <v>99</v>
      </c>
      <c r="BJ89" s="11">
        <v>0</v>
      </c>
      <c r="BK89" s="10">
        <v>0</v>
      </c>
      <c r="BL89" s="11">
        <v>0</v>
      </c>
      <c r="BM89" s="10">
        <v>0</v>
      </c>
      <c r="BN89" s="11">
        <v>0</v>
      </c>
      <c r="BO89" s="10">
        <v>0</v>
      </c>
      <c r="BP89" s="11"/>
      <c r="BQ89" s="10">
        <f t="shared" si="2"/>
        <v>21</v>
      </c>
      <c r="BR89" s="10">
        <f t="shared" si="3"/>
        <v>329</v>
      </c>
    </row>
    <row r="90" spans="1:70" hidden="1">
      <c r="A90" s="4" t="s">
        <v>241</v>
      </c>
      <c r="B90" s="6" t="s">
        <v>40</v>
      </c>
      <c r="C90" s="6" t="s">
        <v>242</v>
      </c>
      <c r="D90" s="6" t="s">
        <v>199</v>
      </c>
      <c r="E90" s="6">
        <v>34</v>
      </c>
      <c r="F90" s="6">
        <v>32</v>
      </c>
      <c r="G90" s="6" t="s">
        <v>101</v>
      </c>
      <c r="H90" s="25">
        <v>2</v>
      </c>
      <c r="I90" s="26">
        <v>4</v>
      </c>
      <c r="J90" s="25">
        <v>2</v>
      </c>
      <c r="K90" s="26">
        <v>9</v>
      </c>
      <c r="L90" s="25">
        <v>0</v>
      </c>
      <c r="M90" s="26">
        <v>0</v>
      </c>
      <c r="N90" s="25">
        <v>0</v>
      </c>
      <c r="O90" s="26">
        <v>0</v>
      </c>
      <c r="P90" s="25">
        <v>0</v>
      </c>
      <c r="Q90" s="26">
        <v>0</v>
      </c>
      <c r="R90" s="25">
        <v>0</v>
      </c>
      <c r="S90" s="26">
        <v>0</v>
      </c>
      <c r="T90" s="25">
        <v>0</v>
      </c>
      <c r="U90" s="26">
        <v>0</v>
      </c>
      <c r="V90" s="25">
        <v>0</v>
      </c>
      <c r="W90" s="26">
        <v>0</v>
      </c>
      <c r="X90" s="25">
        <v>2</v>
      </c>
      <c r="Y90" s="26">
        <v>16</v>
      </c>
      <c r="Z90" s="25">
        <v>0</v>
      </c>
      <c r="AA90" s="26">
        <v>0</v>
      </c>
      <c r="AB90" s="25">
        <v>0</v>
      </c>
      <c r="AC90" s="26">
        <v>0</v>
      </c>
      <c r="AD90" s="25">
        <v>0</v>
      </c>
      <c r="AE90" s="26">
        <v>0</v>
      </c>
      <c r="AF90" s="25">
        <v>0</v>
      </c>
      <c r="AG90" s="26">
        <v>0</v>
      </c>
      <c r="AH90" s="25">
        <v>0</v>
      </c>
      <c r="AI90" s="26">
        <v>0</v>
      </c>
      <c r="AJ90" s="25">
        <v>0</v>
      </c>
      <c r="AK90" s="26">
        <v>0</v>
      </c>
      <c r="AL90" s="25">
        <v>0</v>
      </c>
      <c r="AM90" s="26">
        <v>0</v>
      </c>
      <c r="AN90" s="25">
        <v>0</v>
      </c>
      <c r="AO90" s="26">
        <v>0</v>
      </c>
      <c r="AP90" s="25">
        <v>0</v>
      </c>
      <c r="AQ90" s="26">
        <v>0</v>
      </c>
      <c r="AR90" s="25">
        <v>0</v>
      </c>
      <c r="AS90" s="26">
        <v>0</v>
      </c>
      <c r="AT90" s="25">
        <v>0</v>
      </c>
      <c r="AU90" s="26">
        <v>0</v>
      </c>
      <c r="AV90" s="25">
        <v>0</v>
      </c>
      <c r="AW90" s="26">
        <v>0</v>
      </c>
      <c r="AX90" s="25">
        <v>0</v>
      </c>
      <c r="AY90" s="26">
        <v>0</v>
      </c>
      <c r="AZ90" s="25">
        <v>0</v>
      </c>
      <c r="BA90" s="26">
        <v>0</v>
      </c>
      <c r="BB90" s="25">
        <v>0</v>
      </c>
      <c r="BC90" s="26">
        <v>0</v>
      </c>
      <c r="BD90" s="25">
        <v>0</v>
      </c>
      <c r="BE90" s="26">
        <v>0</v>
      </c>
      <c r="BF90" s="25">
        <v>0</v>
      </c>
      <c r="BG90" s="26">
        <v>0</v>
      </c>
      <c r="BH90" s="25">
        <v>0</v>
      </c>
      <c r="BI90" s="26">
        <v>0</v>
      </c>
      <c r="BJ90" s="25">
        <v>0</v>
      </c>
      <c r="BK90" s="26">
        <v>0</v>
      </c>
      <c r="BL90" s="25">
        <v>1</v>
      </c>
      <c r="BM90" s="26">
        <v>34</v>
      </c>
      <c r="BN90" s="25">
        <v>2</v>
      </c>
      <c r="BO90" s="26">
        <v>4</v>
      </c>
      <c r="BP90" s="11"/>
      <c r="BQ90" s="10">
        <f t="shared" si="2"/>
        <v>9</v>
      </c>
      <c r="BR90" s="10">
        <f t="shared" si="3"/>
        <v>67</v>
      </c>
    </row>
    <row r="91" spans="1:70" s="4" customFormat="1" hidden="1">
      <c r="A91" s="4" t="s">
        <v>243</v>
      </c>
      <c r="B91" s="6" t="s">
        <v>40</v>
      </c>
      <c r="C91" s="6" t="s">
        <v>244</v>
      </c>
      <c r="D91" s="6" t="s">
        <v>199</v>
      </c>
      <c r="E91" s="6">
        <v>34</v>
      </c>
      <c r="F91" s="6">
        <v>32</v>
      </c>
      <c r="G91" s="6" t="s">
        <v>238</v>
      </c>
      <c r="H91" s="25">
        <v>0</v>
      </c>
      <c r="I91" s="26">
        <v>0</v>
      </c>
      <c r="J91" s="25">
        <v>0</v>
      </c>
      <c r="K91" s="26">
        <v>0</v>
      </c>
      <c r="L91" s="25">
        <v>0</v>
      </c>
      <c r="M91" s="26">
        <v>0</v>
      </c>
      <c r="N91" s="25">
        <v>0</v>
      </c>
      <c r="O91" s="26">
        <v>0</v>
      </c>
      <c r="P91" s="25">
        <v>0</v>
      </c>
      <c r="Q91" s="26">
        <v>0</v>
      </c>
      <c r="R91" s="25">
        <v>0</v>
      </c>
      <c r="S91" s="26">
        <v>0</v>
      </c>
      <c r="T91" s="25">
        <v>1</v>
      </c>
      <c r="U91" s="26">
        <v>14</v>
      </c>
      <c r="V91" s="25">
        <v>0</v>
      </c>
      <c r="W91" s="26">
        <v>0</v>
      </c>
      <c r="X91" s="25">
        <v>0</v>
      </c>
      <c r="Y91" s="26">
        <v>0</v>
      </c>
      <c r="Z91" s="25">
        <v>0</v>
      </c>
      <c r="AA91" s="26">
        <v>0</v>
      </c>
      <c r="AB91" s="25">
        <v>0</v>
      </c>
      <c r="AC91" s="26">
        <v>0</v>
      </c>
      <c r="AD91" s="25">
        <v>6</v>
      </c>
      <c r="AE91" s="26">
        <v>5</v>
      </c>
      <c r="AF91" s="25">
        <v>0</v>
      </c>
      <c r="AG91" s="26">
        <v>0</v>
      </c>
      <c r="AH91" s="25">
        <v>0</v>
      </c>
      <c r="AI91" s="26">
        <v>0</v>
      </c>
      <c r="AJ91" s="25">
        <v>0</v>
      </c>
      <c r="AK91" s="26">
        <v>0</v>
      </c>
      <c r="AL91" s="25">
        <v>0</v>
      </c>
      <c r="AM91" s="26">
        <v>0</v>
      </c>
      <c r="AN91" s="25">
        <v>0</v>
      </c>
      <c r="AO91" s="26">
        <v>0</v>
      </c>
      <c r="AP91" s="25">
        <v>0</v>
      </c>
      <c r="AQ91" s="26">
        <v>0</v>
      </c>
      <c r="AR91" s="25">
        <v>0</v>
      </c>
      <c r="AS91" s="26">
        <v>0</v>
      </c>
      <c r="AT91" s="25">
        <v>0</v>
      </c>
      <c r="AU91" s="26">
        <v>0</v>
      </c>
      <c r="AV91" s="25">
        <v>0</v>
      </c>
      <c r="AW91" s="26">
        <v>0</v>
      </c>
      <c r="AX91" s="25">
        <v>0</v>
      </c>
      <c r="AY91" s="26">
        <v>0</v>
      </c>
      <c r="AZ91" s="25">
        <v>0</v>
      </c>
      <c r="BA91" s="26">
        <v>0</v>
      </c>
      <c r="BB91" s="25">
        <v>0</v>
      </c>
      <c r="BC91" s="26">
        <v>0</v>
      </c>
      <c r="BD91" s="25">
        <v>0</v>
      </c>
      <c r="BE91" s="26">
        <v>0</v>
      </c>
      <c r="BF91" s="25">
        <v>1</v>
      </c>
      <c r="BG91" s="26">
        <v>37</v>
      </c>
      <c r="BH91" s="25">
        <v>0</v>
      </c>
      <c r="BI91" s="26">
        <v>0</v>
      </c>
      <c r="BJ91" s="25">
        <v>0</v>
      </c>
      <c r="BK91" s="26">
        <v>0</v>
      </c>
      <c r="BL91" s="25">
        <v>0</v>
      </c>
      <c r="BM91" s="26">
        <v>0</v>
      </c>
      <c r="BN91" s="25">
        <v>0</v>
      </c>
      <c r="BO91" s="26">
        <v>0</v>
      </c>
      <c r="BP91" s="11"/>
      <c r="BQ91" s="10">
        <f t="shared" si="2"/>
        <v>8</v>
      </c>
      <c r="BR91" s="10">
        <f t="shared" si="3"/>
        <v>56</v>
      </c>
    </row>
    <row r="92" spans="1:70" hidden="1">
      <c r="A92" t="s">
        <v>245</v>
      </c>
      <c r="B92" s="2" t="s">
        <v>40</v>
      </c>
      <c r="C92" s="2" t="s">
        <v>246</v>
      </c>
      <c r="D92" s="2" t="s">
        <v>199</v>
      </c>
      <c r="E92" s="2">
        <v>35</v>
      </c>
      <c r="F92" s="2">
        <v>39</v>
      </c>
      <c r="G92" s="2" t="s">
        <v>247</v>
      </c>
      <c r="H92" s="11">
        <v>1</v>
      </c>
      <c r="I92" s="10">
        <v>9</v>
      </c>
      <c r="J92" s="11">
        <v>2</v>
      </c>
      <c r="K92" s="10">
        <v>4</v>
      </c>
      <c r="L92" s="11">
        <v>0</v>
      </c>
      <c r="M92" s="10">
        <v>0</v>
      </c>
      <c r="N92" s="11">
        <v>0</v>
      </c>
      <c r="O92" s="10">
        <v>0</v>
      </c>
      <c r="P92" s="11">
        <v>0</v>
      </c>
      <c r="Q92" s="10">
        <v>0</v>
      </c>
      <c r="R92" s="11">
        <v>0</v>
      </c>
      <c r="S92" s="10">
        <v>0</v>
      </c>
      <c r="T92" s="11">
        <v>2</v>
      </c>
      <c r="U92" s="10">
        <v>27</v>
      </c>
      <c r="V92" s="11">
        <v>0</v>
      </c>
      <c r="W92" s="10">
        <v>0</v>
      </c>
      <c r="X92" s="11">
        <v>6</v>
      </c>
      <c r="Y92" s="10">
        <v>151</v>
      </c>
      <c r="Z92" s="11">
        <v>5</v>
      </c>
      <c r="AA92" s="10">
        <v>53</v>
      </c>
      <c r="AB92" s="11">
        <v>0</v>
      </c>
      <c r="AC92" s="10">
        <v>0</v>
      </c>
      <c r="AD92" s="11">
        <v>0</v>
      </c>
      <c r="AE92" s="10">
        <v>0</v>
      </c>
      <c r="AF92" s="11">
        <v>0</v>
      </c>
      <c r="AG92" s="10">
        <v>0</v>
      </c>
      <c r="AH92" s="11">
        <v>0</v>
      </c>
      <c r="AI92" s="10">
        <v>0</v>
      </c>
      <c r="AJ92" s="11">
        <v>3</v>
      </c>
      <c r="AK92" s="10">
        <v>18</v>
      </c>
      <c r="AL92" s="11">
        <v>0</v>
      </c>
      <c r="AM92" s="10">
        <v>0</v>
      </c>
      <c r="AN92" s="11">
        <v>0</v>
      </c>
      <c r="AO92" s="10">
        <v>0</v>
      </c>
      <c r="AP92" s="11">
        <v>0</v>
      </c>
      <c r="AQ92" s="10">
        <v>0</v>
      </c>
      <c r="AR92" s="11">
        <v>1</v>
      </c>
      <c r="AS92" s="10">
        <v>16</v>
      </c>
      <c r="AT92" s="11">
        <v>0</v>
      </c>
      <c r="AU92" s="10">
        <v>0</v>
      </c>
      <c r="AV92" s="11">
        <v>0</v>
      </c>
      <c r="AW92" s="10">
        <v>0</v>
      </c>
      <c r="AX92" s="11">
        <v>0</v>
      </c>
      <c r="AY92" s="10">
        <v>0</v>
      </c>
      <c r="AZ92" s="11">
        <v>0</v>
      </c>
      <c r="BA92" s="10">
        <v>0</v>
      </c>
      <c r="BB92" s="11">
        <v>0</v>
      </c>
      <c r="BC92" s="10">
        <v>0</v>
      </c>
      <c r="BD92" s="11">
        <v>0</v>
      </c>
      <c r="BE92" s="10">
        <v>0</v>
      </c>
      <c r="BF92" s="11">
        <v>0</v>
      </c>
      <c r="BG92" s="10">
        <v>0</v>
      </c>
      <c r="BH92" s="11">
        <v>6</v>
      </c>
      <c r="BI92" s="10">
        <v>307</v>
      </c>
      <c r="BJ92" s="11">
        <v>1</v>
      </c>
      <c r="BK92" s="10">
        <v>53</v>
      </c>
      <c r="BL92" s="11">
        <v>0</v>
      </c>
      <c r="BM92" s="10">
        <v>0</v>
      </c>
      <c r="BN92" s="11">
        <v>0</v>
      </c>
      <c r="BO92" s="10">
        <v>0</v>
      </c>
      <c r="BP92" s="11"/>
      <c r="BQ92" s="10">
        <f t="shared" si="2"/>
        <v>27</v>
      </c>
      <c r="BR92" s="10">
        <f t="shared" si="3"/>
        <v>638</v>
      </c>
    </row>
    <row r="93" spans="1:70" hidden="1">
      <c r="A93" s="17" t="s">
        <v>248</v>
      </c>
      <c r="B93" s="18" t="s">
        <v>40</v>
      </c>
      <c r="C93" s="18" t="s">
        <v>249</v>
      </c>
      <c r="D93" s="18" t="s">
        <v>199</v>
      </c>
      <c r="E93" s="18">
        <v>36</v>
      </c>
      <c r="F93" s="18"/>
      <c r="G93" s="18" t="s">
        <v>93</v>
      </c>
      <c r="H93" s="19">
        <v>2</v>
      </c>
      <c r="I93" s="20">
        <v>9</v>
      </c>
      <c r="J93" s="19">
        <v>6</v>
      </c>
      <c r="K93" s="20">
        <v>78</v>
      </c>
      <c r="L93" s="19">
        <v>0</v>
      </c>
      <c r="M93" s="20">
        <v>0</v>
      </c>
      <c r="N93" s="19">
        <v>0</v>
      </c>
      <c r="O93" s="20">
        <v>0</v>
      </c>
      <c r="P93" s="19">
        <v>0</v>
      </c>
      <c r="Q93" s="20">
        <v>0</v>
      </c>
      <c r="R93" s="19">
        <v>0</v>
      </c>
      <c r="S93" s="20">
        <v>0</v>
      </c>
      <c r="T93" s="19">
        <v>0</v>
      </c>
      <c r="U93" s="20">
        <v>0</v>
      </c>
      <c r="V93" s="19">
        <v>0</v>
      </c>
      <c r="W93" s="20">
        <v>0</v>
      </c>
      <c r="X93" s="19">
        <v>0</v>
      </c>
      <c r="Y93" s="20">
        <v>0</v>
      </c>
      <c r="Z93" s="19">
        <v>0</v>
      </c>
      <c r="AA93" s="20">
        <v>0</v>
      </c>
      <c r="AB93" s="19">
        <v>0</v>
      </c>
      <c r="AC93" s="20">
        <v>0</v>
      </c>
      <c r="AD93" s="19">
        <v>0</v>
      </c>
      <c r="AE93" s="20">
        <v>0</v>
      </c>
      <c r="AF93" s="19">
        <v>0</v>
      </c>
      <c r="AG93" s="20">
        <v>0</v>
      </c>
      <c r="AH93" s="19">
        <v>0</v>
      </c>
      <c r="AI93" s="20">
        <v>0</v>
      </c>
      <c r="AJ93" s="19">
        <v>0</v>
      </c>
      <c r="AK93" s="20">
        <v>0</v>
      </c>
      <c r="AL93" s="19">
        <v>0</v>
      </c>
      <c r="AM93" s="20">
        <v>0</v>
      </c>
      <c r="AN93" s="19">
        <v>0</v>
      </c>
      <c r="AO93" s="20">
        <v>0</v>
      </c>
      <c r="AP93" s="19">
        <v>0</v>
      </c>
      <c r="AQ93" s="20">
        <v>0</v>
      </c>
      <c r="AR93" s="19">
        <v>0</v>
      </c>
      <c r="AS93" s="20">
        <v>0</v>
      </c>
      <c r="AT93" s="19">
        <v>0</v>
      </c>
      <c r="AU93" s="20">
        <v>0</v>
      </c>
      <c r="AV93" s="19">
        <v>0</v>
      </c>
      <c r="AW93" s="20">
        <v>0</v>
      </c>
      <c r="AX93" s="19">
        <v>0</v>
      </c>
      <c r="AY93" s="20">
        <v>0</v>
      </c>
      <c r="AZ93" s="19">
        <v>0</v>
      </c>
      <c r="BA93" s="20">
        <v>0</v>
      </c>
      <c r="BB93" s="19">
        <v>0</v>
      </c>
      <c r="BC93" s="20">
        <v>0</v>
      </c>
      <c r="BD93" s="19">
        <v>0</v>
      </c>
      <c r="BE93" s="20">
        <v>0</v>
      </c>
      <c r="BF93" s="19">
        <v>0</v>
      </c>
      <c r="BG93" s="20">
        <v>0</v>
      </c>
      <c r="BH93" s="19">
        <v>0</v>
      </c>
      <c r="BI93" s="20">
        <v>0</v>
      </c>
      <c r="BJ93" s="19">
        <v>0</v>
      </c>
      <c r="BK93" s="20">
        <v>0</v>
      </c>
      <c r="BL93" s="19">
        <v>0</v>
      </c>
      <c r="BM93" s="20">
        <v>0</v>
      </c>
      <c r="BN93" s="19">
        <v>0</v>
      </c>
      <c r="BO93" s="20">
        <v>0</v>
      </c>
      <c r="BP93" s="11"/>
      <c r="BQ93" s="10">
        <f t="shared" si="2"/>
        <v>8</v>
      </c>
      <c r="BR93" s="10">
        <f t="shared" si="3"/>
        <v>87</v>
      </c>
    </row>
    <row r="94" spans="1:70" hidden="1">
      <c r="A94" t="s">
        <v>250</v>
      </c>
      <c r="B94" s="2" t="s">
        <v>40</v>
      </c>
      <c r="C94" s="2" t="s">
        <v>251</v>
      </c>
      <c r="D94" s="2" t="s">
        <v>199</v>
      </c>
      <c r="E94" s="2">
        <v>37</v>
      </c>
      <c r="F94" s="2">
        <v>29</v>
      </c>
      <c r="G94" s="2" t="s">
        <v>252</v>
      </c>
      <c r="H94" s="11">
        <v>66</v>
      </c>
      <c r="I94" s="10">
        <v>241</v>
      </c>
      <c r="J94" s="11">
        <v>3</v>
      </c>
      <c r="K94" s="10">
        <v>37</v>
      </c>
      <c r="L94" s="11">
        <v>0</v>
      </c>
      <c r="M94" s="10">
        <v>0</v>
      </c>
      <c r="N94" s="11">
        <v>0</v>
      </c>
      <c r="O94" s="10">
        <v>0</v>
      </c>
      <c r="P94" s="11">
        <v>0</v>
      </c>
      <c r="Q94" s="10">
        <v>0</v>
      </c>
      <c r="R94" s="11">
        <v>0</v>
      </c>
      <c r="S94" s="10">
        <v>0</v>
      </c>
      <c r="T94" s="11">
        <v>3</v>
      </c>
      <c r="U94" s="10">
        <v>11</v>
      </c>
      <c r="V94" s="11">
        <v>0</v>
      </c>
      <c r="W94" s="10">
        <v>0</v>
      </c>
      <c r="X94" s="11">
        <v>0</v>
      </c>
      <c r="Y94" s="10">
        <v>0</v>
      </c>
      <c r="Z94" s="11">
        <v>1</v>
      </c>
      <c r="AA94" s="10">
        <v>10</v>
      </c>
      <c r="AB94" s="11">
        <v>0</v>
      </c>
      <c r="AC94" s="10">
        <v>0</v>
      </c>
      <c r="AD94" s="11">
        <v>6</v>
      </c>
      <c r="AE94" s="10">
        <v>109</v>
      </c>
      <c r="AF94" s="11">
        <v>3</v>
      </c>
      <c r="AG94" s="10">
        <v>7</v>
      </c>
      <c r="AH94" s="11">
        <v>0</v>
      </c>
      <c r="AI94" s="10">
        <v>0</v>
      </c>
      <c r="AJ94" s="11">
        <v>0</v>
      </c>
      <c r="AK94" s="10">
        <v>0</v>
      </c>
      <c r="AL94" s="11">
        <v>0</v>
      </c>
      <c r="AM94" s="10">
        <v>0</v>
      </c>
      <c r="AN94" s="11">
        <v>0</v>
      </c>
      <c r="AO94" s="10">
        <v>0</v>
      </c>
      <c r="AP94" s="11">
        <v>0</v>
      </c>
      <c r="AQ94" s="10">
        <v>0</v>
      </c>
      <c r="AR94" s="11">
        <v>0</v>
      </c>
      <c r="AS94" s="10">
        <v>0</v>
      </c>
      <c r="AT94" s="11">
        <v>0</v>
      </c>
      <c r="AU94" s="10">
        <v>0</v>
      </c>
      <c r="AV94" s="11">
        <v>0</v>
      </c>
      <c r="AW94" s="10">
        <v>0</v>
      </c>
      <c r="AX94" s="11">
        <v>0</v>
      </c>
      <c r="AY94" s="10">
        <v>0</v>
      </c>
      <c r="AZ94" s="11">
        <v>0</v>
      </c>
      <c r="BA94" s="10">
        <v>0</v>
      </c>
      <c r="BB94" s="11">
        <v>0</v>
      </c>
      <c r="BC94" s="10">
        <v>0</v>
      </c>
      <c r="BD94" s="11">
        <v>0</v>
      </c>
      <c r="BE94" s="10">
        <v>0</v>
      </c>
      <c r="BF94" s="11">
        <v>6</v>
      </c>
      <c r="BG94" s="10">
        <v>18</v>
      </c>
      <c r="BH94" s="11">
        <v>0</v>
      </c>
      <c r="BI94" s="10">
        <v>0</v>
      </c>
      <c r="BJ94" s="11">
        <v>0</v>
      </c>
      <c r="BK94" s="10">
        <v>0</v>
      </c>
      <c r="BL94" s="11">
        <v>4</v>
      </c>
      <c r="BM94" s="10">
        <v>153</v>
      </c>
      <c r="BN94" s="11">
        <v>1</v>
      </c>
      <c r="BO94" s="10">
        <v>1</v>
      </c>
      <c r="BP94" s="11"/>
      <c r="BQ94" s="10">
        <f t="shared" si="2"/>
        <v>93</v>
      </c>
      <c r="BR94" s="10">
        <f t="shared" si="3"/>
        <v>587</v>
      </c>
    </row>
    <row r="95" spans="1:70" hidden="1">
      <c r="A95" t="s">
        <v>253</v>
      </c>
      <c r="B95" s="2" t="s">
        <v>40</v>
      </c>
      <c r="C95" s="2" t="s">
        <v>254</v>
      </c>
      <c r="D95" s="2" t="s">
        <v>199</v>
      </c>
      <c r="E95" s="2">
        <v>38</v>
      </c>
      <c r="F95" s="2"/>
      <c r="G95" s="2"/>
      <c r="H95" s="11">
        <v>0</v>
      </c>
      <c r="I95" s="10">
        <v>0</v>
      </c>
      <c r="J95" s="11">
        <v>0</v>
      </c>
      <c r="K95" s="10">
        <v>0</v>
      </c>
      <c r="L95" s="11">
        <v>0</v>
      </c>
      <c r="M95" s="10">
        <v>0</v>
      </c>
      <c r="N95" s="11">
        <v>0</v>
      </c>
      <c r="O95" s="10">
        <v>0</v>
      </c>
      <c r="P95" s="11">
        <v>0</v>
      </c>
      <c r="Q95" s="10">
        <v>0</v>
      </c>
      <c r="R95" s="11">
        <v>0</v>
      </c>
      <c r="S95" s="10">
        <v>0</v>
      </c>
      <c r="T95" s="11">
        <v>6</v>
      </c>
      <c r="U95" s="10">
        <v>58</v>
      </c>
      <c r="V95" s="11">
        <v>1</v>
      </c>
      <c r="W95" s="10">
        <v>9</v>
      </c>
      <c r="X95" s="11">
        <v>0</v>
      </c>
      <c r="Y95" s="10">
        <v>0</v>
      </c>
      <c r="Z95" s="11">
        <v>0</v>
      </c>
      <c r="AA95" s="10">
        <v>0</v>
      </c>
      <c r="AB95" s="11">
        <v>0</v>
      </c>
      <c r="AC95" s="10">
        <v>0</v>
      </c>
      <c r="AD95" s="11">
        <v>1</v>
      </c>
      <c r="AE95" s="10">
        <v>16</v>
      </c>
      <c r="AF95" s="11">
        <v>0</v>
      </c>
      <c r="AG95" s="10">
        <v>0</v>
      </c>
      <c r="AH95" s="11">
        <v>0</v>
      </c>
      <c r="AI95" s="10">
        <v>0</v>
      </c>
      <c r="AJ95" s="11">
        <v>0</v>
      </c>
      <c r="AK95" s="10">
        <v>0</v>
      </c>
      <c r="AL95" s="11">
        <v>0</v>
      </c>
      <c r="AM95" s="10">
        <v>0</v>
      </c>
      <c r="AN95" s="11">
        <v>0</v>
      </c>
      <c r="AO95" s="10">
        <v>0</v>
      </c>
      <c r="AP95" s="11">
        <v>0</v>
      </c>
      <c r="AQ95" s="10">
        <v>0</v>
      </c>
      <c r="AR95" s="11">
        <v>0</v>
      </c>
      <c r="AS95" s="10">
        <v>0</v>
      </c>
      <c r="AT95" s="11">
        <v>0</v>
      </c>
      <c r="AU95" s="10">
        <v>0</v>
      </c>
      <c r="AV95" s="11">
        <v>0</v>
      </c>
      <c r="AW95" s="10">
        <v>0</v>
      </c>
      <c r="AX95" s="11">
        <v>0</v>
      </c>
      <c r="AY95" s="10">
        <v>0</v>
      </c>
      <c r="AZ95" s="11">
        <v>0</v>
      </c>
      <c r="BA95" s="10">
        <v>0</v>
      </c>
      <c r="BB95" s="11">
        <v>0</v>
      </c>
      <c r="BC95" s="10">
        <v>0</v>
      </c>
      <c r="BD95" s="11">
        <v>0</v>
      </c>
      <c r="BE95" s="10">
        <v>0</v>
      </c>
      <c r="BF95" s="11">
        <v>0</v>
      </c>
      <c r="BG95" s="10">
        <v>0</v>
      </c>
      <c r="BH95" s="11">
        <v>0</v>
      </c>
      <c r="BI95" s="10">
        <v>0</v>
      </c>
      <c r="BJ95" s="11">
        <v>2</v>
      </c>
      <c r="BK95" s="10">
        <v>10</v>
      </c>
      <c r="BL95" s="11">
        <v>2</v>
      </c>
      <c r="BM95" s="10">
        <v>34</v>
      </c>
      <c r="BN95" s="11">
        <v>1</v>
      </c>
      <c r="BO95" s="10">
        <v>3</v>
      </c>
      <c r="BP95" s="11"/>
      <c r="BQ95" s="10">
        <f t="shared" si="2"/>
        <v>13</v>
      </c>
      <c r="BR95" s="10">
        <f t="shared" si="3"/>
        <v>130</v>
      </c>
    </row>
    <row r="96" spans="1:70" hidden="1">
      <c r="A96" t="s">
        <v>255</v>
      </c>
      <c r="B96" s="2" t="s">
        <v>40</v>
      </c>
      <c r="C96" s="2" t="s">
        <v>256</v>
      </c>
      <c r="D96" s="2" t="s">
        <v>199</v>
      </c>
      <c r="E96" s="2">
        <v>38</v>
      </c>
      <c r="F96" s="2"/>
      <c r="G96" s="2" t="s">
        <v>93</v>
      </c>
      <c r="H96" s="11">
        <v>9</v>
      </c>
      <c r="I96" s="10">
        <v>119</v>
      </c>
      <c r="J96" s="11">
        <v>0</v>
      </c>
      <c r="K96" s="10">
        <v>0</v>
      </c>
      <c r="L96" s="11">
        <v>0</v>
      </c>
      <c r="M96" s="10">
        <v>0</v>
      </c>
      <c r="N96" s="11">
        <v>0</v>
      </c>
      <c r="O96" s="10">
        <v>0</v>
      </c>
      <c r="P96" s="11">
        <v>0</v>
      </c>
      <c r="Q96" s="10">
        <v>0</v>
      </c>
      <c r="R96" s="11">
        <v>0</v>
      </c>
      <c r="S96" s="10">
        <v>0</v>
      </c>
      <c r="T96" s="11">
        <v>0</v>
      </c>
      <c r="U96" s="10">
        <v>0</v>
      </c>
      <c r="V96" s="11">
        <v>0</v>
      </c>
      <c r="W96" s="10">
        <v>0</v>
      </c>
      <c r="X96" s="11">
        <v>0</v>
      </c>
      <c r="Y96" s="10">
        <v>0</v>
      </c>
      <c r="Z96" s="11">
        <v>3</v>
      </c>
      <c r="AA96" s="10">
        <v>15</v>
      </c>
      <c r="AB96" s="11">
        <v>0</v>
      </c>
      <c r="AC96" s="10">
        <v>0</v>
      </c>
      <c r="AD96" s="11">
        <v>0</v>
      </c>
      <c r="AE96" s="10">
        <v>0</v>
      </c>
      <c r="AF96" s="11">
        <v>0</v>
      </c>
      <c r="AG96" s="10">
        <v>0</v>
      </c>
      <c r="AH96" s="11">
        <v>0</v>
      </c>
      <c r="AI96" s="10">
        <v>0</v>
      </c>
      <c r="AJ96" s="11">
        <v>0</v>
      </c>
      <c r="AK96" s="10">
        <v>0</v>
      </c>
      <c r="AL96" s="11">
        <v>0</v>
      </c>
      <c r="AM96" s="10">
        <v>0</v>
      </c>
      <c r="AN96" s="11">
        <v>0</v>
      </c>
      <c r="AO96" s="10">
        <v>0</v>
      </c>
      <c r="AP96" s="11">
        <v>0</v>
      </c>
      <c r="AQ96" s="10">
        <v>0</v>
      </c>
      <c r="AR96" s="11">
        <v>0</v>
      </c>
      <c r="AS96" s="10">
        <v>0</v>
      </c>
      <c r="AT96" s="11">
        <v>0</v>
      </c>
      <c r="AU96" s="10">
        <v>0</v>
      </c>
      <c r="AV96" s="11">
        <v>0</v>
      </c>
      <c r="AW96" s="10">
        <v>0</v>
      </c>
      <c r="AX96" s="11">
        <v>0</v>
      </c>
      <c r="AY96" s="10">
        <v>0</v>
      </c>
      <c r="AZ96" s="11">
        <v>0</v>
      </c>
      <c r="BA96" s="10">
        <v>0</v>
      </c>
      <c r="BB96" s="11">
        <v>0</v>
      </c>
      <c r="BC96" s="10">
        <v>0</v>
      </c>
      <c r="BD96" s="11">
        <v>0</v>
      </c>
      <c r="BE96" s="10">
        <v>0</v>
      </c>
      <c r="BF96" s="11">
        <v>0</v>
      </c>
      <c r="BG96" s="10">
        <v>0</v>
      </c>
      <c r="BH96" s="11">
        <v>0</v>
      </c>
      <c r="BI96" s="10">
        <v>0</v>
      </c>
      <c r="BJ96" s="11">
        <v>0</v>
      </c>
      <c r="BK96" s="10">
        <v>0</v>
      </c>
      <c r="BL96" s="11">
        <v>0</v>
      </c>
      <c r="BM96" s="10">
        <v>0</v>
      </c>
      <c r="BN96" s="11">
        <v>0</v>
      </c>
      <c r="BO96" s="10">
        <v>0</v>
      </c>
      <c r="BP96" s="11"/>
      <c r="BQ96" s="10">
        <f t="shared" si="2"/>
        <v>12</v>
      </c>
      <c r="BR96" s="10">
        <f t="shared" si="3"/>
        <v>134</v>
      </c>
    </row>
    <row r="97" spans="1:70" hidden="1">
      <c r="A97" t="s">
        <v>257</v>
      </c>
      <c r="B97" s="2" t="s">
        <v>40</v>
      </c>
      <c r="C97" s="2" t="s">
        <v>258</v>
      </c>
      <c r="D97" s="2" t="s">
        <v>199</v>
      </c>
      <c r="E97" s="2">
        <v>39</v>
      </c>
      <c r="F97" s="2"/>
      <c r="G97" s="2" t="s">
        <v>259</v>
      </c>
      <c r="H97" s="11">
        <v>125</v>
      </c>
      <c r="I97" s="10">
        <v>664</v>
      </c>
      <c r="J97" s="11">
        <v>6</v>
      </c>
      <c r="K97" s="10">
        <v>45</v>
      </c>
      <c r="L97" s="11">
        <v>0</v>
      </c>
      <c r="M97" s="10">
        <v>0</v>
      </c>
      <c r="N97" s="11">
        <v>0</v>
      </c>
      <c r="O97" s="10">
        <v>0</v>
      </c>
      <c r="P97" s="11">
        <v>0</v>
      </c>
      <c r="Q97" s="10">
        <v>0</v>
      </c>
      <c r="R97" s="11">
        <v>0</v>
      </c>
      <c r="S97" s="10">
        <v>0</v>
      </c>
      <c r="T97" s="11">
        <v>4</v>
      </c>
      <c r="U97" s="10">
        <v>66</v>
      </c>
      <c r="V97" s="11">
        <v>1</v>
      </c>
      <c r="W97" s="10">
        <v>4</v>
      </c>
      <c r="X97" s="11">
        <v>12</v>
      </c>
      <c r="Y97" s="10">
        <v>64</v>
      </c>
      <c r="Z97" s="11">
        <v>0</v>
      </c>
      <c r="AA97" s="10">
        <v>0</v>
      </c>
      <c r="AB97" s="11">
        <v>0</v>
      </c>
      <c r="AC97" s="10">
        <v>0</v>
      </c>
      <c r="AD97" s="11">
        <v>5</v>
      </c>
      <c r="AE97" s="10">
        <v>115</v>
      </c>
      <c r="AF97" s="11">
        <v>29</v>
      </c>
      <c r="AG97" s="10">
        <v>269</v>
      </c>
      <c r="AH97" s="11">
        <v>1</v>
      </c>
      <c r="AI97" s="10">
        <v>2</v>
      </c>
      <c r="AJ97" s="11">
        <v>2</v>
      </c>
      <c r="AK97" s="10">
        <v>18</v>
      </c>
      <c r="AL97" s="11">
        <v>0</v>
      </c>
      <c r="AM97" s="10">
        <v>0</v>
      </c>
      <c r="AN97" s="11">
        <v>0</v>
      </c>
      <c r="AO97" s="10">
        <v>0</v>
      </c>
      <c r="AP97" s="11">
        <v>0</v>
      </c>
      <c r="AQ97" s="10">
        <v>0</v>
      </c>
      <c r="AR97" s="11">
        <v>0</v>
      </c>
      <c r="AS97" s="10">
        <v>0</v>
      </c>
      <c r="AT97" s="11">
        <v>0</v>
      </c>
      <c r="AU97" s="10">
        <v>0</v>
      </c>
      <c r="AV97" s="11">
        <v>0</v>
      </c>
      <c r="AW97" s="10">
        <v>0</v>
      </c>
      <c r="AX97" s="11">
        <v>0</v>
      </c>
      <c r="AY97" s="10">
        <v>0</v>
      </c>
      <c r="AZ97" s="11">
        <v>0</v>
      </c>
      <c r="BA97" s="10">
        <v>0</v>
      </c>
      <c r="BB97" s="11">
        <v>0</v>
      </c>
      <c r="BC97" s="10">
        <v>0</v>
      </c>
      <c r="BD97" s="11">
        <v>0</v>
      </c>
      <c r="BE97" s="10">
        <v>0</v>
      </c>
      <c r="BF97" s="11">
        <v>0</v>
      </c>
      <c r="BG97" s="10">
        <v>0</v>
      </c>
      <c r="BH97" s="11">
        <v>4</v>
      </c>
      <c r="BI97" s="10">
        <v>16</v>
      </c>
      <c r="BJ97" s="11">
        <v>0</v>
      </c>
      <c r="BK97" s="10">
        <v>0</v>
      </c>
      <c r="BL97" s="11">
        <v>0</v>
      </c>
      <c r="BM97" s="10">
        <v>0</v>
      </c>
      <c r="BN97" s="11">
        <v>2</v>
      </c>
      <c r="BO97" s="10">
        <v>170</v>
      </c>
      <c r="BP97" s="11"/>
      <c r="BQ97" s="10">
        <f t="shared" si="2"/>
        <v>191</v>
      </c>
      <c r="BR97" s="10">
        <f t="shared" si="3"/>
        <v>1433</v>
      </c>
    </row>
    <row r="98" spans="1:70" hidden="1">
      <c r="A98" t="s">
        <v>260</v>
      </c>
      <c r="B98" s="2" t="s">
        <v>40</v>
      </c>
      <c r="C98" s="2" t="s">
        <v>261</v>
      </c>
      <c r="D98" s="2" t="s">
        <v>199</v>
      </c>
      <c r="E98" s="2">
        <v>40</v>
      </c>
      <c r="F98" s="2"/>
      <c r="G98" s="2" t="s">
        <v>262</v>
      </c>
      <c r="H98" s="11">
        <v>1</v>
      </c>
      <c r="I98" s="10">
        <v>3</v>
      </c>
      <c r="J98" s="11">
        <v>1</v>
      </c>
      <c r="K98" s="10">
        <v>49</v>
      </c>
      <c r="L98" s="11">
        <v>0</v>
      </c>
      <c r="M98" s="10">
        <v>0</v>
      </c>
      <c r="N98" s="11">
        <v>0</v>
      </c>
      <c r="O98" s="10">
        <v>0</v>
      </c>
      <c r="P98" s="11">
        <v>0</v>
      </c>
      <c r="Q98" s="10">
        <v>0</v>
      </c>
      <c r="R98" s="11">
        <v>0</v>
      </c>
      <c r="S98" s="10">
        <v>0</v>
      </c>
      <c r="T98" s="11">
        <v>0</v>
      </c>
      <c r="U98" s="10">
        <v>0</v>
      </c>
      <c r="V98" s="11">
        <v>0</v>
      </c>
      <c r="W98" s="10">
        <v>0</v>
      </c>
      <c r="X98" s="11">
        <v>3</v>
      </c>
      <c r="Y98" s="10">
        <v>48</v>
      </c>
      <c r="Z98" s="11">
        <v>0</v>
      </c>
      <c r="AA98" s="10">
        <v>0</v>
      </c>
      <c r="AB98" s="11">
        <v>0</v>
      </c>
      <c r="AC98" s="10">
        <v>0</v>
      </c>
      <c r="AD98" s="11">
        <v>1</v>
      </c>
      <c r="AE98" s="10">
        <v>8</v>
      </c>
      <c r="AF98" s="11">
        <v>5</v>
      </c>
      <c r="AG98" s="10">
        <v>97</v>
      </c>
      <c r="AH98" s="11">
        <v>0</v>
      </c>
      <c r="AI98" s="10">
        <v>0</v>
      </c>
      <c r="AJ98" s="11">
        <v>0</v>
      </c>
      <c r="AK98" s="10">
        <v>0</v>
      </c>
      <c r="AL98" s="11">
        <v>0</v>
      </c>
      <c r="AM98" s="10">
        <v>0</v>
      </c>
      <c r="AN98" s="11">
        <v>0</v>
      </c>
      <c r="AO98" s="10">
        <v>0</v>
      </c>
      <c r="AP98" s="11">
        <v>0</v>
      </c>
      <c r="AQ98" s="10">
        <v>0</v>
      </c>
      <c r="AR98" s="11">
        <v>0</v>
      </c>
      <c r="AS98" s="10">
        <v>0</v>
      </c>
      <c r="AT98" s="11">
        <v>0</v>
      </c>
      <c r="AU98" s="10">
        <v>0</v>
      </c>
      <c r="AV98" s="11">
        <v>0</v>
      </c>
      <c r="AW98" s="10">
        <v>0</v>
      </c>
      <c r="AX98" s="11">
        <v>0</v>
      </c>
      <c r="AY98" s="10">
        <v>0</v>
      </c>
      <c r="AZ98" s="11">
        <v>0</v>
      </c>
      <c r="BA98" s="10">
        <v>0</v>
      </c>
      <c r="BB98" s="11">
        <v>0</v>
      </c>
      <c r="BC98" s="10">
        <v>0</v>
      </c>
      <c r="BD98" s="11">
        <v>0</v>
      </c>
      <c r="BE98" s="10">
        <v>0</v>
      </c>
      <c r="BF98" s="11">
        <v>0</v>
      </c>
      <c r="BG98" s="10">
        <v>0</v>
      </c>
      <c r="BH98" s="11">
        <v>0</v>
      </c>
      <c r="BI98" s="10">
        <v>0</v>
      </c>
      <c r="BJ98" s="11">
        <v>0</v>
      </c>
      <c r="BK98" s="10">
        <v>0</v>
      </c>
      <c r="BL98" s="11">
        <v>0</v>
      </c>
      <c r="BM98" s="10">
        <v>0</v>
      </c>
      <c r="BN98" s="11">
        <v>1</v>
      </c>
      <c r="BO98" s="10">
        <v>25</v>
      </c>
      <c r="BP98" s="11"/>
      <c r="BQ98" s="10">
        <f t="shared" si="2"/>
        <v>12</v>
      </c>
      <c r="BR98" s="10">
        <f t="shared" si="3"/>
        <v>230</v>
      </c>
    </row>
    <row r="99" spans="1:70" hidden="1">
      <c r="A99" t="s">
        <v>263</v>
      </c>
      <c r="B99" s="2" t="s">
        <v>40</v>
      </c>
      <c r="C99" s="2" t="s">
        <v>264</v>
      </c>
      <c r="D99" s="2" t="s">
        <v>199</v>
      </c>
      <c r="E99" s="2">
        <v>40</v>
      </c>
      <c r="F99" s="2"/>
      <c r="G99" s="2" t="s">
        <v>93</v>
      </c>
      <c r="H99" s="11">
        <v>0</v>
      </c>
      <c r="I99" s="10">
        <v>0</v>
      </c>
      <c r="J99" s="11">
        <v>0</v>
      </c>
      <c r="K99" s="10">
        <v>0</v>
      </c>
      <c r="L99" s="11">
        <v>0</v>
      </c>
      <c r="M99" s="10">
        <v>0</v>
      </c>
      <c r="N99" s="11">
        <v>0</v>
      </c>
      <c r="O99" s="10">
        <v>0</v>
      </c>
      <c r="P99" s="11">
        <v>0</v>
      </c>
      <c r="Q99" s="10">
        <v>0</v>
      </c>
      <c r="R99" s="11">
        <v>0</v>
      </c>
      <c r="S99" s="10">
        <v>0</v>
      </c>
      <c r="T99" s="11">
        <v>2</v>
      </c>
      <c r="U99" s="10">
        <v>17</v>
      </c>
      <c r="V99" s="11">
        <v>0</v>
      </c>
      <c r="W99" s="10">
        <v>0</v>
      </c>
      <c r="X99" s="11">
        <v>2</v>
      </c>
      <c r="Y99" s="10">
        <v>50</v>
      </c>
      <c r="Z99" s="11">
        <v>0</v>
      </c>
      <c r="AA99" s="10">
        <v>0</v>
      </c>
      <c r="AB99" s="11">
        <v>0</v>
      </c>
      <c r="AC99" s="10">
        <v>0</v>
      </c>
      <c r="AD99" s="11">
        <v>1</v>
      </c>
      <c r="AE99" s="10">
        <v>8</v>
      </c>
      <c r="AF99" s="11">
        <v>5</v>
      </c>
      <c r="AG99" s="10">
        <v>249</v>
      </c>
      <c r="AH99" s="11">
        <v>0</v>
      </c>
      <c r="AI99" s="10">
        <v>0</v>
      </c>
      <c r="AJ99" s="11">
        <v>0</v>
      </c>
      <c r="AK99" s="10">
        <v>0</v>
      </c>
      <c r="AL99" s="11">
        <v>0</v>
      </c>
      <c r="AM99" s="10">
        <v>0</v>
      </c>
      <c r="AN99" s="11">
        <v>0</v>
      </c>
      <c r="AO99" s="10">
        <v>0</v>
      </c>
      <c r="AP99" s="11">
        <v>0</v>
      </c>
      <c r="AQ99" s="10">
        <v>0</v>
      </c>
      <c r="AR99" s="11">
        <v>0</v>
      </c>
      <c r="AS99" s="10">
        <v>0</v>
      </c>
      <c r="AT99" s="11">
        <v>0</v>
      </c>
      <c r="AU99" s="10">
        <v>0</v>
      </c>
      <c r="AV99" s="11">
        <v>0</v>
      </c>
      <c r="AW99" s="10">
        <v>0</v>
      </c>
      <c r="AX99" s="11">
        <v>0</v>
      </c>
      <c r="AY99" s="10">
        <v>0</v>
      </c>
      <c r="AZ99" s="11">
        <v>0</v>
      </c>
      <c r="BA99" s="10">
        <v>0</v>
      </c>
      <c r="BB99" s="11">
        <v>0</v>
      </c>
      <c r="BC99" s="10">
        <v>0</v>
      </c>
      <c r="BD99" s="11">
        <v>0</v>
      </c>
      <c r="BE99" s="10">
        <v>0</v>
      </c>
      <c r="BF99" s="11">
        <v>0</v>
      </c>
      <c r="BG99" s="10">
        <v>0</v>
      </c>
      <c r="BH99" s="11">
        <v>0</v>
      </c>
      <c r="BI99" s="10">
        <v>0</v>
      </c>
      <c r="BJ99" s="11">
        <v>0</v>
      </c>
      <c r="BK99" s="10">
        <v>0</v>
      </c>
      <c r="BL99" s="11">
        <v>0</v>
      </c>
      <c r="BM99" s="10">
        <v>0</v>
      </c>
      <c r="BN99" s="11">
        <v>0</v>
      </c>
      <c r="BO99" s="10">
        <v>0</v>
      </c>
      <c r="BP99" s="11"/>
      <c r="BQ99" s="10">
        <f t="shared" si="2"/>
        <v>10</v>
      </c>
      <c r="BR99" s="10">
        <f t="shared" si="3"/>
        <v>324</v>
      </c>
    </row>
    <row r="100" spans="1:70" hidden="1">
      <c r="A100" t="s">
        <v>265</v>
      </c>
      <c r="B100" s="2" t="s">
        <v>40</v>
      </c>
      <c r="C100" s="2" t="s">
        <v>266</v>
      </c>
      <c r="D100" s="2" t="s">
        <v>66</v>
      </c>
      <c r="E100" s="2">
        <v>41</v>
      </c>
      <c r="F100" s="2"/>
      <c r="G100" s="2" t="s">
        <v>267</v>
      </c>
      <c r="H100" s="11">
        <v>5</v>
      </c>
      <c r="I100" s="10">
        <v>27</v>
      </c>
      <c r="J100" s="11">
        <v>1</v>
      </c>
      <c r="K100" s="10">
        <v>37</v>
      </c>
      <c r="L100" s="11">
        <v>0</v>
      </c>
      <c r="M100" s="10">
        <v>0</v>
      </c>
      <c r="N100" s="11">
        <v>0</v>
      </c>
      <c r="O100" s="10">
        <v>0</v>
      </c>
      <c r="P100" s="11">
        <v>0</v>
      </c>
      <c r="Q100" s="10">
        <v>0</v>
      </c>
      <c r="R100" s="11">
        <v>0</v>
      </c>
      <c r="S100" s="10">
        <v>0</v>
      </c>
      <c r="T100" s="11">
        <v>3</v>
      </c>
      <c r="U100" s="10">
        <v>63</v>
      </c>
      <c r="V100" s="11">
        <v>0</v>
      </c>
      <c r="W100" s="10">
        <v>0</v>
      </c>
      <c r="X100" s="11">
        <v>1</v>
      </c>
      <c r="Y100" s="10">
        <v>7</v>
      </c>
      <c r="Z100" s="11">
        <v>0</v>
      </c>
      <c r="AA100" s="10">
        <v>0</v>
      </c>
      <c r="AB100" s="11">
        <v>0</v>
      </c>
      <c r="AC100" s="10">
        <v>0</v>
      </c>
      <c r="AD100" s="11">
        <v>0</v>
      </c>
      <c r="AE100" s="10">
        <v>0</v>
      </c>
      <c r="AF100" s="11">
        <v>0</v>
      </c>
      <c r="AG100" s="10">
        <v>0</v>
      </c>
      <c r="AH100" s="11">
        <v>0</v>
      </c>
      <c r="AI100" s="10">
        <v>0</v>
      </c>
      <c r="AJ100" s="11">
        <v>0</v>
      </c>
      <c r="AK100" s="10">
        <v>0</v>
      </c>
      <c r="AL100" s="11">
        <v>0</v>
      </c>
      <c r="AM100" s="10">
        <v>0</v>
      </c>
      <c r="AN100" s="11">
        <v>0</v>
      </c>
      <c r="AO100" s="10">
        <v>0</v>
      </c>
      <c r="AP100" s="11">
        <v>0</v>
      </c>
      <c r="AQ100" s="10">
        <v>0</v>
      </c>
      <c r="AR100" s="11">
        <v>0</v>
      </c>
      <c r="AS100" s="10">
        <v>0</v>
      </c>
      <c r="AT100" s="11">
        <v>0</v>
      </c>
      <c r="AU100" s="10">
        <v>0</v>
      </c>
      <c r="AV100" s="11">
        <v>0</v>
      </c>
      <c r="AW100" s="10">
        <v>0</v>
      </c>
      <c r="AX100" s="11">
        <v>0</v>
      </c>
      <c r="AY100" s="10">
        <v>0</v>
      </c>
      <c r="AZ100" s="11">
        <v>0</v>
      </c>
      <c r="BA100" s="10">
        <v>0</v>
      </c>
      <c r="BB100" s="11">
        <v>0</v>
      </c>
      <c r="BC100" s="10">
        <v>0</v>
      </c>
      <c r="BD100" s="11">
        <v>0</v>
      </c>
      <c r="BE100" s="10">
        <v>0</v>
      </c>
      <c r="BF100" s="11">
        <v>1</v>
      </c>
      <c r="BG100" s="10">
        <v>95</v>
      </c>
      <c r="BH100" s="11">
        <v>0</v>
      </c>
      <c r="BI100" s="10">
        <v>0</v>
      </c>
      <c r="BJ100" s="11">
        <v>0</v>
      </c>
      <c r="BK100" s="10">
        <v>0</v>
      </c>
      <c r="BL100" s="11">
        <v>4</v>
      </c>
      <c r="BM100" s="10">
        <v>91</v>
      </c>
      <c r="BN100" s="11">
        <v>5</v>
      </c>
      <c r="BO100" s="10">
        <v>115</v>
      </c>
      <c r="BP100" s="11"/>
      <c r="BQ100" s="10">
        <f t="shared" si="2"/>
        <v>20</v>
      </c>
      <c r="BR100" s="10">
        <f t="shared" si="3"/>
        <v>435</v>
      </c>
    </row>
    <row r="101" spans="1:70" hidden="1">
      <c r="A101" s="4" t="s">
        <v>268</v>
      </c>
      <c r="B101" s="6" t="s">
        <v>40</v>
      </c>
      <c r="C101" s="6" t="s">
        <v>269</v>
      </c>
      <c r="D101" s="6" t="s">
        <v>66</v>
      </c>
      <c r="E101" s="6">
        <v>41</v>
      </c>
      <c r="F101" s="6"/>
      <c r="G101" s="6" t="s">
        <v>270</v>
      </c>
      <c r="H101" s="25">
        <v>0</v>
      </c>
      <c r="I101" s="26">
        <v>0</v>
      </c>
      <c r="J101" s="25">
        <v>2</v>
      </c>
      <c r="K101" s="26">
        <v>20</v>
      </c>
      <c r="L101" s="25">
        <v>2</v>
      </c>
      <c r="M101" s="26">
        <v>30</v>
      </c>
      <c r="N101" s="25">
        <v>0</v>
      </c>
      <c r="O101" s="26">
        <v>0</v>
      </c>
      <c r="P101" s="25">
        <v>0</v>
      </c>
      <c r="Q101" s="26">
        <v>0</v>
      </c>
      <c r="R101" s="25">
        <v>0</v>
      </c>
      <c r="S101" s="26">
        <v>0</v>
      </c>
      <c r="T101" s="25">
        <v>0</v>
      </c>
      <c r="U101" s="26">
        <v>0</v>
      </c>
      <c r="V101" s="25">
        <v>0</v>
      </c>
      <c r="W101" s="26">
        <v>0</v>
      </c>
      <c r="X101" s="25">
        <v>1</v>
      </c>
      <c r="Y101" s="26">
        <v>7</v>
      </c>
      <c r="Z101" s="25">
        <v>0</v>
      </c>
      <c r="AA101" s="26">
        <v>0</v>
      </c>
      <c r="AB101" s="25">
        <v>0</v>
      </c>
      <c r="AC101" s="26">
        <v>0</v>
      </c>
      <c r="AD101" s="25">
        <v>0</v>
      </c>
      <c r="AE101" s="26">
        <v>0</v>
      </c>
      <c r="AF101" s="25">
        <v>3</v>
      </c>
      <c r="AG101" s="26">
        <v>40</v>
      </c>
      <c r="AH101" s="25">
        <v>0</v>
      </c>
      <c r="AI101" s="26">
        <v>0</v>
      </c>
      <c r="AJ101" s="25">
        <v>0</v>
      </c>
      <c r="AK101" s="26">
        <v>0</v>
      </c>
      <c r="AL101" s="25">
        <v>0</v>
      </c>
      <c r="AM101" s="26">
        <v>0</v>
      </c>
      <c r="AN101" s="25">
        <v>0</v>
      </c>
      <c r="AO101" s="26">
        <v>0</v>
      </c>
      <c r="AP101" s="25">
        <v>0</v>
      </c>
      <c r="AQ101" s="26">
        <v>0</v>
      </c>
      <c r="AR101" s="25">
        <v>0</v>
      </c>
      <c r="AS101" s="26">
        <v>0</v>
      </c>
      <c r="AT101" s="25">
        <v>0</v>
      </c>
      <c r="AU101" s="26">
        <v>0</v>
      </c>
      <c r="AV101" s="25">
        <v>0</v>
      </c>
      <c r="AW101" s="26">
        <v>0</v>
      </c>
      <c r="AX101" s="25">
        <v>0</v>
      </c>
      <c r="AY101" s="26">
        <v>0</v>
      </c>
      <c r="AZ101" s="25">
        <v>0</v>
      </c>
      <c r="BA101" s="26">
        <v>0</v>
      </c>
      <c r="BB101" s="25">
        <v>0</v>
      </c>
      <c r="BC101" s="26">
        <v>0</v>
      </c>
      <c r="BD101" s="25">
        <v>0</v>
      </c>
      <c r="BE101" s="26">
        <v>0</v>
      </c>
      <c r="BF101" s="25">
        <v>0</v>
      </c>
      <c r="BG101" s="26">
        <v>0</v>
      </c>
      <c r="BH101" s="25">
        <v>0</v>
      </c>
      <c r="BI101" s="26">
        <v>0</v>
      </c>
      <c r="BJ101" s="25">
        <v>0</v>
      </c>
      <c r="BK101" s="26">
        <v>0</v>
      </c>
      <c r="BL101" s="25">
        <v>0</v>
      </c>
      <c r="BM101" s="26">
        <v>0</v>
      </c>
      <c r="BN101" s="25">
        <v>0</v>
      </c>
      <c r="BO101" s="26">
        <v>0</v>
      </c>
      <c r="BP101" s="11"/>
      <c r="BQ101" s="10">
        <f t="shared" si="2"/>
        <v>8</v>
      </c>
      <c r="BR101" s="10">
        <f t="shared" si="3"/>
        <v>97</v>
      </c>
    </row>
    <row r="102" spans="1:70" hidden="1">
      <c r="A102" t="s">
        <v>271</v>
      </c>
      <c r="B102" s="2" t="s">
        <v>40</v>
      </c>
      <c r="C102" s="2" t="s">
        <v>272</v>
      </c>
      <c r="D102" s="2" t="s">
        <v>66</v>
      </c>
      <c r="E102" s="2">
        <v>42</v>
      </c>
      <c r="F102" s="2"/>
      <c r="G102" s="2" t="s">
        <v>259</v>
      </c>
      <c r="H102" s="11">
        <v>0</v>
      </c>
      <c r="I102" s="10">
        <v>0</v>
      </c>
      <c r="J102" s="11">
        <v>4</v>
      </c>
      <c r="K102" s="10">
        <v>38</v>
      </c>
      <c r="L102" s="11">
        <v>4</v>
      </c>
      <c r="M102" s="10">
        <v>16</v>
      </c>
      <c r="N102" s="11">
        <v>0</v>
      </c>
      <c r="O102" s="10">
        <v>0</v>
      </c>
      <c r="P102" s="11">
        <v>0</v>
      </c>
      <c r="Q102" s="10">
        <v>0</v>
      </c>
      <c r="R102" s="11">
        <v>0</v>
      </c>
      <c r="S102" s="10">
        <v>0</v>
      </c>
      <c r="T102" s="11">
        <v>0</v>
      </c>
      <c r="U102" s="10">
        <v>0</v>
      </c>
      <c r="V102" s="11">
        <v>0</v>
      </c>
      <c r="W102" s="10">
        <v>0</v>
      </c>
      <c r="X102" s="11">
        <v>1</v>
      </c>
      <c r="Y102" s="10">
        <v>2</v>
      </c>
      <c r="Z102" s="11">
        <v>0</v>
      </c>
      <c r="AA102" s="10">
        <v>0</v>
      </c>
      <c r="AB102" s="11">
        <v>0</v>
      </c>
      <c r="AC102" s="10">
        <v>0</v>
      </c>
      <c r="AD102" s="11">
        <v>0</v>
      </c>
      <c r="AE102" s="10">
        <v>0</v>
      </c>
      <c r="AF102" s="11">
        <v>0</v>
      </c>
      <c r="AG102" s="10">
        <v>0</v>
      </c>
      <c r="AH102" s="11">
        <v>0</v>
      </c>
      <c r="AI102" s="10">
        <v>0</v>
      </c>
      <c r="AJ102" s="11">
        <v>0</v>
      </c>
      <c r="AK102" s="10">
        <v>0</v>
      </c>
      <c r="AL102" s="11">
        <v>0</v>
      </c>
      <c r="AM102" s="10">
        <v>0</v>
      </c>
      <c r="AN102" s="11">
        <v>0</v>
      </c>
      <c r="AO102" s="10">
        <v>0</v>
      </c>
      <c r="AP102" s="11">
        <v>0</v>
      </c>
      <c r="AQ102" s="10">
        <v>0</v>
      </c>
      <c r="AR102" s="11">
        <v>0</v>
      </c>
      <c r="AS102" s="10">
        <v>0</v>
      </c>
      <c r="AT102" s="11">
        <v>0</v>
      </c>
      <c r="AU102" s="10">
        <v>0</v>
      </c>
      <c r="AV102" s="11">
        <v>0</v>
      </c>
      <c r="AW102" s="10">
        <v>0</v>
      </c>
      <c r="AX102" s="11">
        <v>0</v>
      </c>
      <c r="AY102" s="10">
        <v>0</v>
      </c>
      <c r="AZ102" s="11">
        <v>0</v>
      </c>
      <c r="BA102" s="10">
        <v>0</v>
      </c>
      <c r="BB102" s="11">
        <v>0</v>
      </c>
      <c r="BC102" s="10">
        <v>0</v>
      </c>
      <c r="BD102" s="11">
        <v>0</v>
      </c>
      <c r="BE102" s="10">
        <v>0</v>
      </c>
      <c r="BF102" s="11">
        <v>2</v>
      </c>
      <c r="BG102" s="10">
        <v>27</v>
      </c>
      <c r="BH102" s="11">
        <v>0</v>
      </c>
      <c r="BI102" s="10">
        <v>0</v>
      </c>
      <c r="BJ102" s="11">
        <v>0</v>
      </c>
      <c r="BK102" s="10">
        <v>0</v>
      </c>
      <c r="BL102" s="11">
        <v>1</v>
      </c>
      <c r="BM102" s="10">
        <v>15</v>
      </c>
      <c r="BN102" s="11">
        <v>1</v>
      </c>
      <c r="BO102" s="10">
        <v>27</v>
      </c>
      <c r="BP102" s="11"/>
      <c r="BQ102" s="10">
        <f t="shared" si="2"/>
        <v>13</v>
      </c>
      <c r="BR102" s="10">
        <f t="shared" si="3"/>
        <v>125</v>
      </c>
    </row>
    <row r="103" spans="1:70" hidden="1">
      <c r="A103" t="s">
        <v>273</v>
      </c>
      <c r="B103" s="2" t="s">
        <v>40</v>
      </c>
      <c r="C103" s="2" t="s">
        <v>274</v>
      </c>
      <c r="D103" s="2" t="s">
        <v>66</v>
      </c>
      <c r="E103" s="2">
        <v>43</v>
      </c>
      <c r="F103" s="2"/>
      <c r="G103" s="2" t="s">
        <v>93</v>
      </c>
      <c r="H103" s="11">
        <v>2</v>
      </c>
      <c r="I103" s="10">
        <v>3</v>
      </c>
      <c r="J103" s="11">
        <v>3</v>
      </c>
      <c r="K103" s="10">
        <v>11</v>
      </c>
      <c r="L103" s="11">
        <v>0</v>
      </c>
      <c r="M103" s="10">
        <v>0</v>
      </c>
      <c r="N103" s="11">
        <v>0</v>
      </c>
      <c r="O103" s="10">
        <v>0</v>
      </c>
      <c r="P103" s="11">
        <v>0</v>
      </c>
      <c r="Q103" s="10">
        <v>0</v>
      </c>
      <c r="R103" s="11">
        <v>0</v>
      </c>
      <c r="S103" s="10">
        <v>0</v>
      </c>
      <c r="T103" s="11">
        <v>0</v>
      </c>
      <c r="U103" s="10">
        <v>0</v>
      </c>
      <c r="V103" s="11">
        <v>0</v>
      </c>
      <c r="W103" s="10">
        <v>0</v>
      </c>
      <c r="X103" s="11">
        <v>0</v>
      </c>
      <c r="Y103" s="10">
        <v>0</v>
      </c>
      <c r="Z103" s="11">
        <v>0</v>
      </c>
      <c r="AA103" s="10">
        <v>0</v>
      </c>
      <c r="AB103" s="11">
        <v>0</v>
      </c>
      <c r="AC103" s="10">
        <v>0</v>
      </c>
      <c r="AD103" s="11">
        <v>0</v>
      </c>
      <c r="AE103" s="10">
        <v>0</v>
      </c>
      <c r="AF103" s="11">
        <v>0</v>
      </c>
      <c r="AG103" s="10">
        <v>0</v>
      </c>
      <c r="AH103" s="11">
        <v>0</v>
      </c>
      <c r="AI103" s="10">
        <v>0</v>
      </c>
      <c r="AJ103" s="11">
        <v>0</v>
      </c>
      <c r="AK103" s="10">
        <v>0</v>
      </c>
      <c r="AL103" s="11">
        <v>0</v>
      </c>
      <c r="AM103" s="10">
        <v>0</v>
      </c>
      <c r="AN103" s="11">
        <v>0</v>
      </c>
      <c r="AO103" s="10">
        <v>0</v>
      </c>
      <c r="AP103" s="11">
        <v>0</v>
      </c>
      <c r="AQ103" s="10">
        <v>0</v>
      </c>
      <c r="AR103" s="11">
        <v>0</v>
      </c>
      <c r="AS103" s="10">
        <v>0</v>
      </c>
      <c r="AT103" s="11">
        <v>0</v>
      </c>
      <c r="AU103" s="10">
        <v>0</v>
      </c>
      <c r="AV103" s="11">
        <v>0</v>
      </c>
      <c r="AW103" s="10">
        <v>0</v>
      </c>
      <c r="AX103" s="11">
        <v>0</v>
      </c>
      <c r="AY103" s="10">
        <v>0</v>
      </c>
      <c r="AZ103" s="11">
        <v>0</v>
      </c>
      <c r="BA103" s="10">
        <v>0</v>
      </c>
      <c r="BB103" s="11">
        <v>0</v>
      </c>
      <c r="BC103" s="10">
        <v>0</v>
      </c>
      <c r="BD103" s="11">
        <v>0</v>
      </c>
      <c r="BE103" s="10">
        <v>0</v>
      </c>
      <c r="BF103" s="11">
        <v>0</v>
      </c>
      <c r="BG103" s="10">
        <v>0</v>
      </c>
      <c r="BH103" s="11">
        <v>0</v>
      </c>
      <c r="BI103" s="10">
        <v>0</v>
      </c>
      <c r="BJ103" s="11">
        <v>0</v>
      </c>
      <c r="BK103" s="10">
        <v>0</v>
      </c>
      <c r="BL103" s="11">
        <v>4</v>
      </c>
      <c r="BM103" s="10">
        <v>287</v>
      </c>
      <c r="BN103" s="11">
        <v>1</v>
      </c>
      <c r="BO103" s="10">
        <v>31</v>
      </c>
      <c r="BP103" s="25"/>
      <c r="BQ103" s="26">
        <f t="shared" si="2"/>
        <v>10</v>
      </c>
      <c r="BR103" s="26">
        <f t="shared" si="3"/>
        <v>332</v>
      </c>
    </row>
    <row r="104" spans="1:70" hidden="1">
      <c r="A104" t="s">
        <v>275</v>
      </c>
      <c r="B104" s="2" t="s">
        <v>40</v>
      </c>
      <c r="C104" s="2" t="s">
        <v>276</v>
      </c>
      <c r="D104" s="2" t="s">
        <v>66</v>
      </c>
      <c r="E104" s="2">
        <v>44</v>
      </c>
      <c r="F104" s="2"/>
      <c r="G104" s="2" t="s">
        <v>277</v>
      </c>
      <c r="H104" s="11">
        <v>1</v>
      </c>
      <c r="I104" s="10">
        <v>1</v>
      </c>
      <c r="J104" s="11">
        <v>12</v>
      </c>
      <c r="K104" s="10">
        <v>206</v>
      </c>
      <c r="L104" s="11">
        <v>0</v>
      </c>
      <c r="M104" s="10">
        <v>0</v>
      </c>
      <c r="N104" s="11">
        <v>0</v>
      </c>
      <c r="O104" s="10">
        <v>0</v>
      </c>
      <c r="P104" s="11">
        <v>0</v>
      </c>
      <c r="Q104" s="10">
        <v>0</v>
      </c>
      <c r="R104" s="11">
        <v>0</v>
      </c>
      <c r="S104" s="10">
        <v>0</v>
      </c>
      <c r="T104" s="11">
        <v>0</v>
      </c>
      <c r="U104" s="10">
        <v>0</v>
      </c>
      <c r="V104" s="11">
        <v>0</v>
      </c>
      <c r="W104" s="10">
        <v>0</v>
      </c>
      <c r="X104" s="11">
        <v>7</v>
      </c>
      <c r="Y104" s="10">
        <v>105</v>
      </c>
      <c r="Z104" s="11">
        <v>0</v>
      </c>
      <c r="AA104" s="10">
        <v>0</v>
      </c>
      <c r="AB104" s="11">
        <v>0</v>
      </c>
      <c r="AC104" s="10">
        <v>0</v>
      </c>
      <c r="AD104" s="11">
        <v>0</v>
      </c>
      <c r="AE104" s="10">
        <v>0</v>
      </c>
      <c r="AF104" s="11">
        <v>0</v>
      </c>
      <c r="AG104" s="10">
        <v>0</v>
      </c>
      <c r="AH104" s="11">
        <v>0</v>
      </c>
      <c r="AI104" s="10">
        <v>0</v>
      </c>
      <c r="AJ104" s="11">
        <v>0</v>
      </c>
      <c r="AK104" s="10">
        <v>0</v>
      </c>
      <c r="AL104" s="11">
        <v>0</v>
      </c>
      <c r="AM104" s="10">
        <v>0</v>
      </c>
      <c r="AN104" s="11">
        <v>0</v>
      </c>
      <c r="AO104" s="10">
        <v>0</v>
      </c>
      <c r="AP104" s="11">
        <v>0</v>
      </c>
      <c r="AQ104" s="10">
        <v>0</v>
      </c>
      <c r="AR104" s="11">
        <v>0</v>
      </c>
      <c r="AS104" s="10">
        <v>0</v>
      </c>
      <c r="AT104" s="11">
        <v>0</v>
      </c>
      <c r="AU104" s="10">
        <v>0</v>
      </c>
      <c r="AV104" s="11">
        <v>0</v>
      </c>
      <c r="AW104" s="10">
        <v>0</v>
      </c>
      <c r="AX104" s="11">
        <v>0</v>
      </c>
      <c r="AY104" s="10">
        <v>0</v>
      </c>
      <c r="AZ104" s="11">
        <v>0</v>
      </c>
      <c r="BA104" s="10">
        <v>0</v>
      </c>
      <c r="BB104" s="11">
        <v>0</v>
      </c>
      <c r="BC104" s="10">
        <v>0</v>
      </c>
      <c r="BD104" s="11">
        <v>0</v>
      </c>
      <c r="BE104" s="10">
        <v>0</v>
      </c>
      <c r="BF104" s="11">
        <v>0</v>
      </c>
      <c r="BG104" s="10">
        <v>0</v>
      </c>
      <c r="BH104" s="11">
        <v>0</v>
      </c>
      <c r="BI104" s="10">
        <v>0</v>
      </c>
      <c r="BJ104" s="11">
        <v>0</v>
      </c>
      <c r="BK104" s="10">
        <v>0</v>
      </c>
      <c r="BL104" s="11">
        <v>0</v>
      </c>
      <c r="BM104" s="10">
        <v>0</v>
      </c>
      <c r="BN104" s="11">
        <v>0</v>
      </c>
      <c r="BO104" s="10">
        <v>0</v>
      </c>
      <c r="BP104" s="25"/>
      <c r="BQ104" s="26">
        <f t="shared" si="2"/>
        <v>20</v>
      </c>
      <c r="BR104" s="26">
        <f t="shared" si="3"/>
        <v>312</v>
      </c>
    </row>
    <row r="105" spans="1:70" hidden="1">
      <c r="A105" t="s">
        <v>278</v>
      </c>
      <c r="B105" s="2" t="s">
        <v>40</v>
      </c>
      <c r="C105" s="2" t="s">
        <v>279</v>
      </c>
      <c r="D105" s="2" t="s">
        <v>66</v>
      </c>
      <c r="E105" s="2">
        <v>45</v>
      </c>
      <c r="F105" s="2"/>
      <c r="G105" s="2" t="s">
        <v>93</v>
      </c>
      <c r="H105" s="11">
        <v>8</v>
      </c>
      <c r="I105" s="10">
        <v>26</v>
      </c>
      <c r="J105" s="11">
        <v>0</v>
      </c>
      <c r="K105" s="10">
        <v>0</v>
      </c>
      <c r="L105" s="11">
        <v>1</v>
      </c>
      <c r="M105" s="10">
        <v>2</v>
      </c>
      <c r="N105" s="11">
        <v>0</v>
      </c>
      <c r="O105" s="10">
        <v>0</v>
      </c>
      <c r="P105" s="11">
        <v>0</v>
      </c>
      <c r="Q105" s="10">
        <v>0</v>
      </c>
      <c r="R105" s="11">
        <v>0</v>
      </c>
      <c r="S105" s="10">
        <v>0</v>
      </c>
      <c r="T105" s="11">
        <v>0</v>
      </c>
      <c r="U105" s="10">
        <v>0</v>
      </c>
      <c r="V105" s="11">
        <v>0</v>
      </c>
      <c r="W105" s="10">
        <v>0</v>
      </c>
      <c r="X105" s="11">
        <v>3</v>
      </c>
      <c r="Y105" s="10">
        <v>70</v>
      </c>
      <c r="Z105" s="11">
        <v>3</v>
      </c>
      <c r="AA105" s="10">
        <v>24</v>
      </c>
      <c r="AB105" s="11">
        <v>0</v>
      </c>
      <c r="AC105" s="10">
        <v>0</v>
      </c>
      <c r="AD105" s="11">
        <v>0</v>
      </c>
      <c r="AE105" s="10">
        <v>0</v>
      </c>
      <c r="AF105" s="11">
        <v>2</v>
      </c>
      <c r="AG105" s="10">
        <v>48</v>
      </c>
      <c r="AH105" s="11">
        <v>3</v>
      </c>
      <c r="AI105" s="10">
        <v>14</v>
      </c>
      <c r="AJ105" s="11">
        <v>0</v>
      </c>
      <c r="AK105" s="10">
        <v>0</v>
      </c>
      <c r="AL105" s="11">
        <v>0</v>
      </c>
      <c r="AM105" s="10">
        <v>0</v>
      </c>
      <c r="AN105" s="11">
        <v>0</v>
      </c>
      <c r="AO105" s="10">
        <v>0</v>
      </c>
      <c r="AP105" s="11">
        <v>0</v>
      </c>
      <c r="AQ105" s="10">
        <v>0</v>
      </c>
      <c r="AR105" s="11">
        <v>0</v>
      </c>
      <c r="AS105" s="10">
        <v>0</v>
      </c>
      <c r="AT105" s="11">
        <v>0</v>
      </c>
      <c r="AU105" s="10">
        <v>0</v>
      </c>
      <c r="AV105" s="11">
        <v>0</v>
      </c>
      <c r="AW105" s="10">
        <v>0</v>
      </c>
      <c r="AX105" s="11">
        <v>0</v>
      </c>
      <c r="AY105" s="10">
        <v>0</v>
      </c>
      <c r="AZ105" s="11">
        <v>0</v>
      </c>
      <c r="BA105" s="10">
        <v>0</v>
      </c>
      <c r="BB105" s="11">
        <v>0</v>
      </c>
      <c r="BC105" s="10">
        <v>0</v>
      </c>
      <c r="BD105" s="11">
        <v>0</v>
      </c>
      <c r="BE105" s="10">
        <v>0</v>
      </c>
      <c r="BF105" s="11">
        <v>1</v>
      </c>
      <c r="BG105" s="10">
        <v>1</v>
      </c>
      <c r="BH105" s="11">
        <v>0</v>
      </c>
      <c r="BI105" s="10">
        <v>0</v>
      </c>
      <c r="BJ105" s="11">
        <v>0</v>
      </c>
      <c r="BK105" s="10">
        <v>0</v>
      </c>
      <c r="BL105" s="11">
        <v>1</v>
      </c>
      <c r="BM105" s="10">
        <v>25</v>
      </c>
      <c r="BN105" s="11">
        <v>0</v>
      </c>
      <c r="BO105" s="10">
        <v>0</v>
      </c>
      <c r="BP105" s="25"/>
      <c r="BQ105" s="26">
        <f t="shared" si="2"/>
        <v>22</v>
      </c>
      <c r="BR105" s="26">
        <f t="shared" si="3"/>
        <v>210</v>
      </c>
    </row>
    <row r="106" spans="1:70" hidden="1">
      <c r="A106" t="s">
        <v>280</v>
      </c>
      <c r="B106" s="2" t="s">
        <v>40</v>
      </c>
      <c r="C106" s="2" t="s">
        <v>281</v>
      </c>
      <c r="D106" s="2" t="s">
        <v>66</v>
      </c>
      <c r="E106" s="2">
        <v>45</v>
      </c>
      <c r="F106" s="2"/>
      <c r="G106" s="2"/>
      <c r="H106" s="11">
        <v>24</v>
      </c>
      <c r="I106" s="10">
        <v>150</v>
      </c>
      <c r="J106" s="11">
        <v>3</v>
      </c>
      <c r="K106" s="10">
        <v>50</v>
      </c>
      <c r="L106" s="11">
        <v>1</v>
      </c>
      <c r="M106" s="10">
        <v>7</v>
      </c>
      <c r="N106" s="11">
        <v>0</v>
      </c>
      <c r="O106" s="10">
        <v>0</v>
      </c>
      <c r="P106" s="11">
        <v>0</v>
      </c>
      <c r="Q106" s="10">
        <v>0</v>
      </c>
      <c r="R106" s="11">
        <v>0</v>
      </c>
      <c r="S106" s="10">
        <v>0</v>
      </c>
      <c r="T106" s="11">
        <v>0</v>
      </c>
      <c r="U106" s="10">
        <v>0</v>
      </c>
      <c r="V106" s="11">
        <v>0</v>
      </c>
      <c r="W106" s="10">
        <v>0</v>
      </c>
      <c r="X106" s="11">
        <v>0</v>
      </c>
      <c r="Y106" s="10">
        <v>0</v>
      </c>
      <c r="Z106" s="11">
        <v>0</v>
      </c>
      <c r="AA106" s="10">
        <v>0</v>
      </c>
      <c r="AB106" s="11">
        <v>0</v>
      </c>
      <c r="AC106" s="10">
        <v>0</v>
      </c>
      <c r="AD106" s="11">
        <v>0</v>
      </c>
      <c r="AE106" s="10">
        <v>0</v>
      </c>
      <c r="AF106" s="11">
        <v>56</v>
      </c>
      <c r="AG106" s="10">
        <v>752</v>
      </c>
      <c r="AH106" s="11">
        <v>0</v>
      </c>
      <c r="AI106" s="10">
        <v>0</v>
      </c>
      <c r="AJ106" s="11">
        <v>0</v>
      </c>
      <c r="AK106" s="10">
        <v>0</v>
      </c>
      <c r="AL106" s="11">
        <v>0</v>
      </c>
      <c r="AM106" s="10">
        <v>0</v>
      </c>
      <c r="AN106" s="11">
        <v>0</v>
      </c>
      <c r="AO106" s="10">
        <v>0</v>
      </c>
      <c r="AP106" s="11">
        <v>0</v>
      </c>
      <c r="AQ106" s="10">
        <v>0</v>
      </c>
      <c r="AR106" s="11">
        <v>0</v>
      </c>
      <c r="AS106" s="10">
        <v>0</v>
      </c>
      <c r="AT106" s="11">
        <v>0</v>
      </c>
      <c r="AU106" s="10">
        <v>0</v>
      </c>
      <c r="AV106" s="11">
        <v>0</v>
      </c>
      <c r="AW106" s="10">
        <v>0</v>
      </c>
      <c r="AX106" s="11">
        <v>0</v>
      </c>
      <c r="AY106" s="10">
        <v>0</v>
      </c>
      <c r="AZ106" s="11">
        <v>0</v>
      </c>
      <c r="BA106" s="10">
        <v>0</v>
      </c>
      <c r="BB106" s="11">
        <v>0</v>
      </c>
      <c r="BC106" s="10">
        <v>0</v>
      </c>
      <c r="BD106" s="11">
        <v>0</v>
      </c>
      <c r="BE106" s="10">
        <v>0</v>
      </c>
      <c r="BF106" s="11">
        <v>1</v>
      </c>
      <c r="BG106" s="10">
        <v>1</v>
      </c>
      <c r="BH106" s="11">
        <v>17</v>
      </c>
      <c r="BI106" s="10">
        <v>114</v>
      </c>
      <c r="BJ106" s="11">
        <v>1</v>
      </c>
      <c r="BK106" s="10">
        <v>5</v>
      </c>
      <c r="BL106" s="11">
        <v>0</v>
      </c>
      <c r="BM106" s="10">
        <v>0</v>
      </c>
      <c r="BN106" s="11">
        <v>0</v>
      </c>
      <c r="BO106" s="10">
        <v>0</v>
      </c>
      <c r="BP106" s="25"/>
      <c r="BQ106" s="26">
        <f t="shared" si="2"/>
        <v>103</v>
      </c>
      <c r="BR106" s="26">
        <f t="shared" si="3"/>
        <v>1079</v>
      </c>
    </row>
    <row r="107" spans="1:70" hidden="1">
      <c r="A107" t="s">
        <v>282</v>
      </c>
      <c r="B107" s="2" t="s">
        <v>40</v>
      </c>
      <c r="C107" s="2" t="s">
        <v>283</v>
      </c>
      <c r="D107" s="2" t="s">
        <v>66</v>
      </c>
      <c r="E107" s="2">
        <v>46</v>
      </c>
      <c r="F107" s="2"/>
      <c r="G107" s="2" t="s">
        <v>284</v>
      </c>
      <c r="H107" s="11">
        <v>22</v>
      </c>
      <c r="I107" s="10">
        <v>142</v>
      </c>
      <c r="J107" s="11">
        <v>0</v>
      </c>
      <c r="K107" s="10">
        <v>0</v>
      </c>
      <c r="L107" s="11">
        <v>0</v>
      </c>
      <c r="M107" s="10">
        <v>0</v>
      </c>
      <c r="N107" s="11">
        <v>0</v>
      </c>
      <c r="O107" s="10">
        <v>0</v>
      </c>
      <c r="P107" s="11">
        <v>0</v>
      </c>
      <c r="Q107" s="10">
        <v>0</v>
      </c>
      <c r="R107" s="11">
        <v>0</v>
      </c>
      <c r="S107" s="10">
        <v>0</v>
      </c>
      <c r="T107" s="11">
        <v>0</v>
      </c>
      <c r="U107" s="10">
        <v>0</v>
      </c>
      <c r="V107" s="11">
        <v>0</v>
      </c>
      <c r="W107" s="10">
        <v>0</v>
      </c>
      <c r="X107" s="11">
        <v>23</v>
      </c>
      <c r="Y107" s="10">
        <v>321</v>
      </c>
      <c r="Z107" s="11">
        <v>0</v>
      </c>
      <c r="AA107" s="10">
        <v>0</v>
      </c>
      <c r="AB107" s="11">
        <v>0</v>
      </c>
      <c r="AC107" s="10">
        <v>0</v>
      </c>
      <c r="AD107" s="11">
        <v>10</v>
      </c>
      <c r="AE107" s="10">
        <v>79</v>
      </c>
      <c r="AF107" s="11">
        <v>24</v>
      </c>
      <c r="AG107" s="10">
        <v>414</v>
      </c>
      <c r="AH107" s="11">
        <v>0</v>
      </c>
      <c r="AI107" s="10">
        <v>0</v>
      </c>
      <c r="AJ107" s="11">
        <v>4</v>
      </c>
      <c r="AK107" s="10">
        <v>19</v>
      </c>
      <c r="AL107" s="11">
        <v>0</v>
      </c>
      <c r="AM107" s="10">
        <v>0</v>
      </c>
      <c r="AN107" s="11">
        <v>0</v>
      </c>
      <c r="AO107" s="10">
        <v>0</v>
      </c>
      <c r="AP107" s="11">
        <v>0</v>
      </c>
      <c r="AQ107" s="10">
        <v>0</v>
      </c>
      <c r="AR107" s="11">
        <v>0</v>
      </c>
      <c r="AS107" s="10">
        <v>0</v>
      </c>
      <c r="AT107" s="11">
        <v>0</v>
      </c>
      <c r="AU107" s="10">
        <v>0</v>
      </c>
      <c r="AV107" s="11">
        <v>0</v>
      </c>
      <c r="AW107" s="10">
        <v>0</v>
      </c>
      <c r="AX107" s="11">
        <v>0</v>
      </c>
      <c r="AY107" s="10">
        <v>0</v>
      </c>
      <c r="AZ107" s="11">
        <v>0</v>
      </c>
      <c r="BA107" s="10">
        <v>0</v>
      </c>
      <c r="BB107" s="11">
        <v>0</v>
      </c>
      <c r="BC107" s="10">
        <v>0</v>
      </c>
      <c r="BD107" s="11">
        <v>0</v>
      </c>
      <c r="BE107" s="10">
        <v>0</v>
      </c>
      <c r="BF107" s="11">
        <v>0</v>
      </c>
      <c r="BG107" s="10">
        <v>0</v>
      </c>
      <c r="BH107" s="11">
        <v>2</v>
      </c>
      <c r="BI107" s="10">
        <v>17</v>
      </c>
      <c r="BJ107" s="11">
        <v>1</v>
      </c>
      <c r="BK107" s="10">
        <v>9</v>
      </c>
      <c r="BL107" s="11">
        <v>1</v>
      </c>
      <c r="BM107" s="10">
        <v>44</v>
      </c>
      <c r="BN107" s="11">
        <v>1</v>
      </c>
      <c r="BO107" s="10">
        <v>7</v>
      </c>
      <c r="BP107" s="11"/>
      <c r="BQ107" s="10">
        <f t="shared" si="2"/>
        <v>88</v>
      </c>
      <c r="BR107" s="10">
        <f t="shared" si="3"/>
        <v>1052</v>
      </c>
    </row>
    <row r="108" spans="1:70" hidden="1">
      <c r="A108" s="4" t="s">
        <v>285</v>
      </c>
      <c r="B108" s="6" t="s">
        <v>40</v>
      </c>
      <c r="C108" s="6" t="s">
        <v>286</v>
      </c>
      <c r="D108" s="6" t="s">
        <v>66</v>
      </c>
      <c r="E108" s="6">
        <v>47</v>
      </c>
      <c r="F108" s="6"/>
      <c r="G108" s="6" t="s">
        <v>287</v>
      </c>
      <c r="H108" s="25">
        <v>0</v>
      </c>
      <c r="I108" s="26">
        <v>0</v>
      </c>
      <c r="J108" s="25">
        <v>0</v>
      </c>
      <c r="K108" s="26">
        <v>0</v>
      </c>
      <c r="L108" s="25">
        <v>0</v>
      </c>
      <c r="M108" s="26">
        <v>0</v>
      </c>
      <c r="N108" s="25">
        <v>0</v>
      </c>
      <c r="O108" s="26">
        <v>0</v>
      </c>
      <c r="P108" s="25">
        <v>0</v>
      </c>
      <c r="Q108" s="26">
        <v>0</v>
      </c>
      <c r="R108" s="25">
        <v>0</v>
      </c>
      <c r="S108" s="26">
        <v>0</v>
      </c>
      <c r="T108" s="25">
        <v>0</v>
      </c>
      <c r="U108" s="26">
        <v>0</v>
      </c>
      <c r="V108" s="25">
        <v>0</v>
      </c>
      <c r="W108" s="26">
        <v>0</v>
      </c>
      <c r="X108" s="25">
        <v>0</v>
      </c>
      <c r="Y108" s="26">
        <v>0</v>
      </c>
      <c r="Z108" s="25">
        <v>0</v>
      </c>
      <c r="AA108" s="26">
        <v>0</v>
      </c>
      <c r="AB108" s="25">
        <v>0</v>
      </c>
      <c r="AC108" s="26">
        <v>0</v>
      </c>
      <c r="AD108" s="25">
        <v>0</v>
      </c>
      <c r="AE108" s="26">
        <v>0</v>
      </c>
      <c r="AF108" s="25">
        <v>0</v>
      </c>
      <c r="AG108" s="26">
        <v>0</v>
      </c>
      <c r="AH108" s="25">
        <v>0</v>
      </c>
      <c r="AI108" s="26">
        <v>0</v>
      </c>
      <c r="AJ108" s="25">
        <v>0</v>
      </c>
      <c r="AK108" s="26">
        <v>0</v>
      </c>
      <c r="AL108" s="25">
        <v>0</v>
      </c>
      <c r="AM108" s="26">
        <v>0</v>
      </c>
      <c r="AN108" s="25">
        <v>0</v>
      </c>
      <c r="AO108" s="26">
        <v>0</v>
      </c>
      <c r="AP108" s="25">
        <v>0</v>
      </c>
      <c r="AQ108" s="26">
        <v>0</v>
      </c>
      <c r="AR108" s="25">
        <v>0</v>
      </c>
      <c r="AS108" s="26">
        <v>0</v>
      </c>
      <c r="AT108" s="25">
        <v>0</v>
      </c>
      <c r="AU108" s="26">
        <v>0</v>
      </c>
      <c r="AV108" s="25">
        <v>0</v>
      </c>
      <c r="AW108" s="26">
        <v>0</v>
      </c>
      <c r="AX108" s="25">
        <v>0</v>
      </c>
      <c r="AY108" s="26">
        <v>0</v>
      </c>
      <c r="AZ108" s="25">
        <v>0</v>
      </c>
      <c r="BA108" s="26">
        <v>0</v>
      </c>
      <c r="BB108" s="25">
        <v>0</v>
      </c>
      <c r="BC108" s="26">
        <v>0</v>
      </c>
      <c r="BD108" s="25">
        <v>0</v>
      </c>
      <c r="BE108" s="26">
        <v>0</v>
      </c>
      <c r="BF108" s="25">
        <v>3</v>
      </c>
      <c r="BG108" s="26">
        <v>49</v>
      </c>
      <c r="BH108" s="25">
        <v>0</v>
      </c>
      <c r="BI108" s="26">
        <v>0</v>
      </c>
      <c r="BJ108" s="25">
        <v>0</v>
      </c>
      <c r="BK108" s="26">
        <v>0</v>
      </c>
      <c r="BL108" s="25">
        <v>1</v>
      </c>
      <c r="BM108" s="26">
        <v>3</v>
      </c>
      <c r="BN108" s="25">
        <v>2</v>
      </c>
      <c r="BO108" s="26">
        <v>8</v>
      </c>
      <c r="BP108" s="11"/>
      <c r="BQ108" s="10">
        <f t="shared" si="2"/>
        <v>6</v>
      </c>
      <c r="BR108" s="10">
        <f t="shared" si="3"/>
        <v>60</v>
      </c>
    </row>
    <row r="109" spans="1:70" hidden="1">
      <c r="A109" s="4" t="s">
        <v>288</v>
      </c>
      <c r="B109" s="6" t="s">
        <v>40</v>
      </c>
      <c r="C109" s="6" t="s">
        <v>286</v>
      </c>
      <c r="D109" s="6" t="s">
        <v>66</v>
      </c>
      <c r="E109" s="6">
        <v>47</v>
      </c>
      <c r="F109" s="6"/>
      <c r="G109" s="6" t="s">
        <v>287</v>
      </c>
      <c r="H109" s="25">
        <v>0</v>
      </c>
      <c r="I109" s="26">
        <v>0</v>
      </c>
      <c r="J109" s="25">
        <v>0</v>
      </c>
      <c r="K109" s="26">
        <v>0</v>
      </c>
      <c r="L109" s="25">
        <v>0</v>
      </c>
      <c r="M109" s="26">
        <v>0</v>
      </c>
      <c r="N109" s="25">
        <v>0</v>
      </c>
      <c r="O109" s="26">
        <v>0</v>
      </c>
      <c r="P109" s="25">
        <v>0</v>
      </c>
      <c r="Q109" s="26">
        <v>0</v>
      </c>
      <c r="R109" s="25">
        <v>0</v>
      </c>
      <c r="S109" s="26">
        <v>0</v>
      </c>
      <c r="T109" s="25">
        <v>0</v>
      </c>
      <c r="U109" s="26">
        <v>0</v>
      </c>
      <c r="V109" s="25">
        <v>0</v>
      </c>
      <c r="W109" s="26">
        <v>0</v>
      </c>
      <c r="X109" s="25">
        <v>0</v>
      </c>
      <c r="Y109" s="26">
        <v>0</v>
      </c>
      <c r="Z109" s="25">
        <v>0</v>
      </c>
      <c r="AA109" s="26">
        <v>0</v>
      </c>
      <c r="AB109" s="25">
        <v>0</v>
      </c>
      <c r="AC109" s="26">
        <v>0</v>
      </c>
      <c r="AD109" s="25">
        <v>1</v>
      </c>
      <c r="AE109" s="26">
        <v>6</v>
      </c>
      <c r="AF109" s="25">
        <v>4</v>
      </c>
      <c r="AG109" s="26">
        <v>52</v>
      </c>
      <c r="AH109" s="25">
        <v>0</v>
      </c>
      <c r="AI109" s="26">
        <v>0</v>
      </c>
      <c r="AJ109" s="25">
        <v>0</v>
      </c>
      <c r="AK109" s="26">
        <v>0</v>
      </c>
      <c r="AL109" s="25">
        <v>0</v>
      </c>
      <c r="AM109" s="26">
        <v>0</v>
      </c>
      <c r="AN109" s="25">
        <v>0</v>
      </c>
      <c r="AO109" s="26">
        <v>0</v>
      </c>
      <c r="AP109" s="25">
        <v>0</v>
      </c>
      <c r="AQ109" s="26">
        <v>0</v>
      </c>
      <c r="AR109" s="25">
        <v>0</v>
      </c>
      <c r="AS109" s="26">
        <v>0</v>
      </c>
      <c r="AT109" s="25">
        <v>0</v>
      </c>
      <c r="AU109" s="26">
        <v>0</v>
      </c>
      <c r="AV109" s="25">
        <v>0</v>
      </c>
      <c r="AW109" s="26">
        <v>0</v>
      </c>
      <c r="AX109" s="25">
        <v>0</v>
      </c>
      <c r="AY109" s="26">
        <v>0</v>
      </c>
      <c r="AZ109" s="25">
        <v>0</v>
      </c>
      <c r="BA109" s="26">
        <v>0</v>
      </c>
      <c r="BB109" s="25">
        <v>0</v>
      </c>
      <c r="BC109" s="26">
        <v>0</v>
      </c>
      <c r="BD109" s="25">
        <v>0</v>
      </c>
      <c r="BE109" s="26">
        <v>0</v>
      </c>
      <c r="BF109" s="25">
        <v>0</v>
      </c>
      <c r="BG109" s="26">
        <v>0</v>
      </c>
      <c r="BH109" s="25">
        <v>0</v>
      </c>
      <c r="BI109" s="26">
        <v>0</v>
      </c>
      <c r="BJ109" s="25">
        <v>0</v>
      </c>
      <c r="BK109" s="26">
        <v>0</v>
      </c>
      <c r="BL109" s="25">
        <v>1</v>
      </c>
      <c r="BM109" s="26">
        <v>7</v>
      </c>
      <c r="BN109" s="25">
        <v>0</v>
      </c>
      <c r="BO109" s="26">
        <v>0</v>
      </c>
      <c r="BP109" s="11"/>
      <c r="BQ109" s="10">
        <f t="shared" si="2"/>
        <v>6</v>
      </c>
      <c r="BR109" s="10">
        <f t="shared" si="3"/>
        <v>65</v>
      </c>
    </row>
    <row r="110" spans="1:70" hidden="1">
      <c r="A110" s="4" t="s">
        <v>289</v>
      </c>
      <c r="B110" s="6" t="s">
        <v>40</v>
      </c>
      <c r="C110" s="6" t="s">
        <v>286</v>
      </c>
      <c r="D110" s="6" t="s">
        <v>66</v>
      </c>
      <c r="E110" s="6">
        <v>47</v>
      </c>
      <c r="F110" s="6"/>
      <c r="G110" s="6" t="s">
        <v>287</v>
      </c>
      <c r="H110" s="25">
        <v>0</v>
      </c>
      <c r="I110" s="26">
        <v>0</v>
      </c>
      <c r="J110" s="25">
        <v>0</v>
      </c>
      <c r="K110" s="26">
        <v>0</v>
      </c>
      <c r="L110" s="25">
        <v>0</v>
      </c>
      <c r="M110" s="26">
        <v>0</v>
      </c>
      <c r="N110" s="25">
        <v>0</v>
      </c>
      <c r="O110" s="26">
        <v>0</v>
      </c>
      <c r="P110" s="25">
        <v>0</v>
      </c>
      <c r="Q110" s="26">
        <v>0</v>
      </c>
      <c r="R110" s="25">
        <v>0</v>
      </c>
      <c r="S110" s="26">
        <v>0</v>
      </c>
      <c r="T110" s="25">
        <v>0</v>
      </c>
      <c r="U110" s="26">
        <v>0</v>
      </c>
      <c r="V110" s="25">
        <v>0</v>
      </c>
      <c r="W110" s="26">
        <v>0</v>
      </c>
      <c r="X110" s="25">
        <v>0</v>
      </c>
      <c r="Y110" s="26">
        <v>0</v>
      </c>
      <c r="Z110" s="25">
        <v>0</v>
      </c>
      <c r="AA110" s="26">
        <v>0</v>
      </c>
      <c r="AB110" s="25">
        <v>0</v>
      </c>
      <c r="AC110" s="26">
        <v>0</v>
      </c>
      <c r="AD110" s="25">
        <v>0</v>
      </c>
      <c r="AE110" s="26">
        <v>0</v>
      </c>
      <c r="AF110" s="25">
        <v>0</v>
      </c>
      <c r="AG110" s="26">
        <v>0</v>
      </c>
      <c r="AH110" s="25">
        <v>0</v>
      </c>
      <c r="AI110" s="26">
        <v>0</v>
      </c>
      <c r="AJ110" s="25">
        <v>0</v>
      </c>
      <c r="AK110" s="26">
        <v>0</v>
      </c>
      <c r="AL110" s="25">
        <v>0</v>
      </c>
      <c r="AM110" s="26">
        <v>0</v>
      </c>
      <c r="AN110" s="25">
        <v>0</v>
      </c>
      <c r="AO110" s="26">
        <v>0</v>
      </c>
      <c r="AP110" s="25">
        <v>0</v>
      </c>
      <c r="AQ110" s="26">
        <v>0</v>
      </c>
      <c r="AR110" s="25">
        <v>0</v>
      </c>
      <c r="AS110" s="26">
        <v>0</v>
      </c>
      <c r="AT110" s="25">
        <v>0</v>
      </c>
      <c r="AU110" s="26">
        <v>0</v>
      </c>
      <c r="AV110" s="25">
        <v>0</v>
      </c>
      <c r="AW110" s="26">
        <v>0</v>
      </c>
      <c r="AX110" s="25">
        <v>1</v>
      </c>
      <c r="AY110" s="26">
        <v>3</v>
      </c>
      <c r="AZ110" s="25">
        <v>0</v>
      </c>
      <c r="BA110" s="26">
        <v>0</v>
      </c>
      <c r="BB110" s="25">
        <v>0</v>
      </c>
      <c r="BC110" s="26">
        <v>0</v>
      </c>
      <c r="BD110" s="25">
        <v>0</v>
      </c>
      <c r="BE110" s="26">
        <v>0</v>
      </c>
      <c r="BF110" s="25">
        <v>0</v>
      </c>
      <c r="BG110" s="26">
        <v>0</v>
      </c>
      <c r="BH110" s="25">
        <v>0</v>
      </c>
      <c r="BI110" s="26">
        <v>0</v>
      </c>
      <c r="BJ110" s="25">
        <v>0</v>
      </c>
      <c r="BK110" s="26">
        <v>0</v>
      </c>
      <c r="BL110" s="25">
        <v>2</v>
      </c>
      <c r="BM110" s="26">
        <v>124</v>
      </c>
      <c r="BN110" s="25">
        <v>3</v>
      </c>
      <c r="BO110" s="26">
        <v>9</v>
      </c>
      <c r="BP110" s="11"/>
      <c r="BQ110" s="10">
        <f t="shared" si="2"/>
        <v>6</v>
      </c>
      <c r="BR110" s="10">
        <f t="shared" si="3"/>
        <v>136</v>
      </c>
    </row>
    <row r="111" spans="1:70" hidden="1">
      <c r="A111" t="s">
        <v>290</v>
      </c>
      <c r="B111" s="2" t="s">
        <v>59</v>
      </c>
      <c r="C111" s="2" t="s">
        <v>291</v>
      </c>
      <c r="D111" s="2" t="s">
        <v>66</v>
      </c>
      <c r="E111" s="2">
        <v>48</v>
      </c>
      <c r="F111" s="2"/>
      <c r="G111" s="2"/>
      <c r="H111" s="11">
        <v>23</v>
      </c>
      <c r="I111" s="10">
        <v>225</v>
      </c>
      <c r="J111" s="11">
        <v>0</v>
      </c>
      <c r="K111" s="10">
        <v>0</v>
      </c>
      <c r="L111" s="11">
        <v>6</v>
      </c>
      <c r="M111" s="10">
        <v>30</v>
      </c>
      <c r="N111" s="11">
        <v>0</v>
      </c>
      <c r="O111" s="10">
        <v>0</v>
      </c>
      <c r="P111" s="11">
        <v>0</v>
      </c>
      <c r="Q111" s="10">
        <v>0</v>
      </c>
      <c r="R111" s="11">
        <v>0</v>
      </c>
      <c r="S111" s="10">
        <v>0</v>
      </c>
      <c r="T111" s="11">
        <v>1</v>
      </c>
      <c r="U111" s="10">
        <v>241</v>
      </c>
      <c r="V111" s="11">
        <v>0</v>
      </c>
      <c r="W111" s="10">
        <v>0</v>
      </c>
      <c r="X111" s="11">
        <v>0</v>
      </c>
      <c r="Y111" s="10">
        <v>0</v>
      </c>
      <c r="Z111" s="11">
        <v>0</v>
      </c>
      <c r="AA111" s="10">
        <v>0</v>
      </c>
      <c r="AB111" s="11">
        <v>0</v>
      </c>
      <c r="AC111" s="10">
        <v>0</v>
      </c>
      <c r="AD111" s="11">
        <v>1</v>
      </c>
      <c r="AE111" s="10">
        <v>15</v>
      </c>
      <c r="AF111" s="11">
        <v>200</v>
      </c>
      <c r="AG111" s="10">
        <v>9157</v>
      </c>
      <c r="AH111" s="11">
        <v>11</v>
      </c>
      <c r="AI111" s="10">
        <v>85</v>
      </c>
      <c r="AJ111" s="11">
        <v>11</v>
      </c>
      <c r="AK111" s="10">
        <v>86</v>
      </c>
      <c r="AL111" s="11">
        <v>0</v>
      </c>
      <c r="AM111" s="10">
        <v>0</v>
      </c>
      <c r="AN111" s="11">
        <v>0</v>
      </c>
      <c r="AO111" s="10">
        <v>0</v>
      </c>
      <c r="AP111" s="11">
        <v>6</v>
      </c>
      <c r="AQ111" s="10">
        <v>75</v>
      </c>
      <c r="AR111" s="11">
        <v>0</v>
      </c>
      <c r="AS111" s="10">
        <v>0</v>
      </c>
      <c r="AT111" s="11">
        <v>0</v>
      </c>
      <c r="AU111" s="10">
        <v>0</v>
      </c>
      <c r="AV111" s="11">
        <v>0</v>
      </c>
      <c r="AW111" s="10">
        <v>0</v>
      </c>
      <c r="AX111" s="11">
        <v>0</v>
      </c>
      <c r="AY111" s="10">
        <v>0</v>
      </c>
      <c r="AZ111" s="11">
        <v>0</v>
      </c>
      <c r="BA111" s="10">
        <v>0</v>
      </c>
      <c r="BB111" s="11">
        <v>0</v>
      </c>
      <c r="BC111" s="10">
        <v>0</v>
      </c>
      <c r="BD111" s="11">
        <v>0</v>
      </c>
      <c r="BE111" s="10">
        <v>0</v>
      </c>
      <c r="BF111" s="11">
        <v>1</v>
      </c>
      <c r="BG111" s="10">
        <v>2</v>
      </c>
      <c r="BH111" s="11">
        <v>0</v>
      </c>
      <c r="BI111" s="10">
        <v>0</v>
      </c>
      <c r="BJ111" s="11">
        <v>0</v>
      </c>
      <c r="BK111" s="10">
        <v>0</v>
      </c>
      <c r="BL111" s="11">
        <v>0</v>
      </c>
      <c r="BM111" s="10">
        <v>0</v>
      </c>
      <c r="BN111" s="11">
        <v>0</v>
      </c>
      <c r="BO111" s="10">
        <v>0</v>
      </c>
      <c r="BP111" s="11"/>
      <c r="BQ111" s="10">
        <f t="shared" si="2"/>
        <v>260</v>
      </c>
      <c r="BR111" s="10">
        <f t="shared" si="3"/>
        <v>9916</v>
      </c>
    </row>
    <row r="112" spans="1:70" hidden="1">
      <c r="A112" s="2" t="s">
        <v>292</v>
      </c>
      <c r="B112" s="2" t="s">
        <v>40</v>
      </c>
      <c r="C112" s="2" t="s">
        <v>293</v>
      </c>
      <c r="D112" s="2" t="s">
        <v>66</v>
      </c>
      <c r="E112" s="2">
        <v>48</v>
      </c>
      <c r="F112" s="2"/>
      <c r="G112" s="2" t="s">
        <v>93</v>
      </c>
      <c r="H112" s="11">
        <v>7</v>
      </c>
      <c r="I112" s="10">
        <v>38</v>
      </c>
      <c r="J112" s="11">
        <v>0</v>
      </c>
      <c r="K112" s="10">
        <v>0</v>
      </c>
      <c r="L112" s="11">
        <v>0</v>
      </c>
      <c r="M112" s="10">
        <v>0</v>
      </c>
      <c r="N112" s="11">
        <v>0</v>
      </c>
      <c r="O112" s="10">
        <v>0</v>
      </c>
      <c r="P112" s="11">
        <v>0</v>
      </c>
      <c r="Q112" s="10">
        <v>0</v>
      </c>
      <c r="R112" s="11">
        <v>0</v>
      </c>
      <c r="S112" s="10">
        <v>0</v>
      </c>
      <c r="T112" s="11">
        <v>0</v>
      </c>
      <c r="U112" s="10">
        <v>0</v>
      </c>
      <c r="V112" s="11">
        <v>0</v>
      </c>
      <c r="W112" s="10">
        <v>0</v>
      </c>
      <c r="X112" s="11">
        <v>0</v>
      </c>
      <c r="Y112" s="10">
        <v>0</v>
      </c>
      <c r="Z112" s="11">
        <v>4</v>
      </c>
      <c r="AA112" s="10">
        <v>27</v>
      </c>
      <c r="AB112" s="11">
        <v>0</v>
      </c>
      <c r="AC112" s="10">
        <v>0</v>
      </c>
      <c r="AD112" s="11">
        <v>1</v>
      </c>
      <c r="AE112" s="10">
        <v>6</v>
      </c>
      <c r="AF112" s="11">
        <v>8</v>
      </c>
      <c r="AG112" s="10">
        <v>50</v>
      </c>
      <c r="AH112" s="11">
        <v>0</v>
      </c>
      <c r="AI112" s="10">
        <v>0</v>
      </c>
      <c r="AJ112" s="11">
        <v>0</v>
      </c>
      <c r="AK112" s="10">
        <v>0</v>
      </c>
      <c r="AL112" s="11">
        <v>0</v>
      </c>
      <c r="AM112" s="10">
        <v>0</v>
      </c>
      <c r="AN112" s="11">
        <v>0</v>
      </c>
      <c r="AO112" s="10">
        <v>0</v>
      </c>
      <c r="AP112" s="11">
        <v>0</v>
      </c>
      <c r="AQ112" s="10">
        <v>0</v>
      </c>
      <c r="AR112" s="11">
        <v>0</v>
      </c>
      <c r="AS112" s="10">
        <v>0</v>
      </c>
      <c r="AT112" s="11">
        <v>0</v>
      </c>
      <c r="AU112" s="10">
        <v>0</v>
      </c>
      <c r="AV112" s="11">
        <v>0</v>
      </c>
      <c r="AW112" s="10">
        <v>0</v>
      </c>
      <c r="AX112" s="11">
        <v>0</v>
      </c>
      <c r="AY112" s="10">
        <v>0</v>
      </c>
      <c r="AZ112" s="11">
        <v>0</v>
      </c>
      <c r="BA112" s="10">
        <v>0</v>
      </c>
      <c r="BB112" s="11">
        <v>0</v>
      </c>
      <c r="BC112" s="10">
        <v>0</v>
      </c>
      <c r="BD112" s="11">
        <v>0</v>
      </c>
      <c r="BE112" s="10">
        <v>0</v>
      </c>
      <c r="BF112" s="11">
        <v>0</v>
      </c>
      <c r="BG112" s="10">
        <v>0</v>
      </c>
      <c r="BH112" s="11">
        <v>0</v>
      </c>
      <c r="BI112" s="10">
        <v>0</v>
      </c>
      <c r="BJ112" s="11">
        <v>0</v>
      </c>
      <c r="BK112" s="10">
        <v>0</v>
      </c>
      <c r="BL112" s="11">
        <v>0</v>
      </c>
      <c r="BM112" s="10">
        <v>0</v>
      </c>
      <c r="BN112" s="11">
        <v>0</v>
      </c>
      <c r="BO112" s="10">
        <v>0</v>
      </c>
      <c r="BP112" s="11"/>
      <c r="BQ112" s="10">
        <f t="shared" si="2"/>
        <v>20</v>
      </c>
      <c r="BR112" s="10">
        <f t="shared" si="3"/>
        <v>121</v>
      </c>
    </row>
    <row r="113" spans="1:70" hidden="1">
      <c r="A113" t="s">
        <v>294</v>
      </c>
      <c r="B113" s="2" t="s">
        <v>40</v>
      </c>
      <c r="C113" s="2" t="s">
        <v>295</v>
      </c>
      <c r="D113" s="2" t="s">
        <v>66</v>
      </c>
      <c r="E113" s="2">
        <v>48</v>
      </c>
      <c r="F113" s="2"/>
      <c r="G113" s="2" t="s">
        <v>296</v>
      </c>
      <c r="H113" s="11">
        <v>2</v>
      </c>
      <c r="I113" s="10">
        <v>16</v>
      </c>
      <c r="J113" s="11">
        <v>0</v>
      </c>
      <c r="K113" s="10">
        <v>0</v>
      </c>
      <c r="L113" s="11">
        <v>0</v>
      </c>
      <c r="M113" s="10">
        <v>0</v>
      </c>
      <c r="N113" s="11">
        <v>0</v>
      </c>
      <c r="O113" s="10">
        <v>0</v>
      </c>
      <c r="P113" s="11">
        <v>0</v>
      </c>
      <c r="Q113" s="10">
        <v>0</v>
      </c>
      <c r="R113" s="11">
        <v>0</v>
      </c>
      <c r="S113" s="10">
        <v>0</v>
      </c>
      <c r="T113" s="11">
        <v>0</v>
      </c>
      <c r="U113" s="10">
        <v>0</v>
      </c>
      <c r="V113" s="11">
        <v>0</v>
      </c>
      <c r="W113" s="10">
        <v>0</v>
      </c>
      <c r="X113" s="11">
        <v>0</v>
      </c>
      <c r="Y113" s="10">
        <v>0</v>
      </c>
      <c r="Z113" s="11">
        <v>0</v>
      </c>
      <c r="AA113" s="10">
        <v>0</v>
      </c>
      <c r="AB113" s="11">
        <v>0</v>
      </c>
      <c r="AC113" s="10">
        <v>0</v>
      </c>
      <c r="AD113" s="11">
        <v>5</v>
      </c>
      <c r="AE113" s="10">
        <v>14</v>
      </c>
      <c r="AF113" s="11">
        <v>10</v>
      </c>
      <c r="AG113" s="10">
        <v>81</v>
      </c>
      <c r="AH113" s="11">
        <v>0</v>
      </c>
      <c r="AI113" s="10">
        <v>0</v>
      </c>
      <c r="AJ113" s="11">
        <v>0</v>
      </c>
      <c r="AK113" s="10">
        <v>0</v>
      </c>
      <c r="AL113" s="11">
        <v>0</v>
      </c>
      <c r="AM113" s="10">
        <v>0</v>
      </c>
      <c r="AN113" s="11">
        <v>0</v>
      </c>
      <c r="AO113" s="10">
        <v>0</v>
      </c>
      <c r="AP113" s="11">
        <v>0</v>
      </c>
      <c r="AQ113" s="10">
        <v>0</v>
      </c>
      <c r="AR113" s="11">
        <v>0</v>
      </c>
      <c r="AS113" s="10">
        <v>0</v>
      </c>
      <c r="AT113" s="11">
        <v>0</v>
      </c>
      <c r="AU113" s="10">
        <v>0</v>
      </c>
      <c r="AV113" s="11">
        <v>0</v>
      </c>
      <c r="AW113" s="10">
        <v>0</v>
      </c>
      <c r="AX113" s="11">
        <v>0</v>
      </c>
      <c r="AY113" s="10">
        <v>0</v>
      </c>
      <c r="AZ113" s="11">
        <v>0</v>
      </c>
      <c r="BA113" s="10">
        <v>0</v>
      </c>
      <c r="BB113" s="11">
        <v>0</v>
      </c>
      <c r="BC113" s="10">
        <v>0</v>
      </c>
      <c r="BD113" s="11">
        <v>0</v>
      </c>
      <c r="BE113" s="10">
        <v>0</v>
      </c>
      <c r="BF113" s="11">
        <v>1</v>
      </c>
      <c r="BG113" s="10">
        <v>4</v>
      </c>
      <c r="BH113" s="11">
        <v>0</v>
      </c>
      <c r="BI113" s="10">
        <v>0</v>
      </c>
      <c r="BJ113" s="11">
        <v>0</v>
      </c>
      <c r="BK113" s="10">
        <v>0</v>
      </c>
      <c r="BL113" s="11">
        <v>0</v>
      </c>
      <c r="BM113" s="10">
        <v>0</v>
      </c>
      <c r="BN113" s="11">
        <v>1</v>
      </c>
      <c r="BO113" s="10">
        <v>1</v>
      </c>
      <c r="BP113" s="25"/>
      <c r="BQ113" s="26">
        <f t="shared" si="2"/>
        <v>19</v>
      </c>
      <c r="BR113" s="26">
        <f t="shared" si="3"/>
        <v>116</v>
      </c>
    </row>
    <row r="114" spans="1:70" hidden="1">
      <c r="A114" s="17" t="s">
        <v>297</v>
      </c>
      <c r="B114" s="18" t="s">
        <v>40</v>
      </c>
      <c r="C114" s="18" t="s">
        <v>298</v>
      </c>
      <c r="D114" s="18" t="s">
        <v>66</v>
      </c>
      <c r="E114" s="18">
        <v>49</v>
      </c>
      <c r="F114" s="18"/>
      <c r="G114" s="18" t="s">
        <v>93</v>
      </c>
      <c r="H114" s="19">
        <v>1</v>
      </c>
      <c r="I114" s="20">
        <v>16</v>
      </c>
      <c r="J114" s="19">
        <v>0</v>
      </c>
      <c r="K114" s="20">
        <v>0</v>
      </c>
      <c r="L114" s="19">
        <v>0</v>
      </c>
      <c r="M114" s="20">
        <v>0</v>
      </c>
      <c r="N114" s="19">
        <v>0</v>
      </c>
      <c r="O114" s="20">
        <v>0</v>
      </c>
      <c r="P114" s="19">
        <v>0</v>
      </c>
      <c r="Q114" s="20">
        <v>0</v>
      </c>
      <c r="R114" s="19">
        <v>0</v>
      </c>
      <c r="S114" s="20">
        <v>0</v>
      </c>
      <c r="T114" s="19">
        <v>0</v>
      </c>
      <c r="U114" s="20">
        <v>0</v>
      </c>
      <c r="V114" s="19">
        <v>0</v>
      </c>
      <c r="W114" s="20">
        <v>0</v>
      </c>
      <c r="X114" s="19">
        <v>0</v>
      </c>
      <c r="Y114" s="20">
        <v>0</v>
      </c>
      <c r="Z114" s="19">
        <v>0</v>
      </c>
      <c r="AA114" s="20">
        <v>0</v>
      </c>
      <c r="AB114" s="19">
        <v>0</v>
      </c>
      <c r="AC114" s="20">
        <v>0</v>
      </c>
      <c r="AD114" s="19">
        <v>0</v>
      </c>
      <c r="AE114" s="20">
        <v>0</v>
      </c>
      <c r="AF114" s="19">
        <v>7</v>
      </c>
      <c r="AG114" s="20">
        <v>153</v>
      </c>
      <c r="AH114" s="19">
        <v>0</v>
      </c>
      <c r="AI114" s="20">
        <v>0</v>
      </c>
      <c r="AJ114" s="19">
        <v>0</v>
      </c>
      <c r="AK114" s="20">
        <v>0</v>
      </c>
      <c r="AL114" s="19">
        <v>0</v>
      </c>
      <c r="AM114" s="20">
        <v>0</v>
      </c>
      <c r="AN114" s="19">
        <v>0</v>
      </c>
      <c r="AO114" s="20">
        <v>0</v>
      </c>
      <c r="AP114" s="19">
        <v>0</v>
      </c>
      <c r="AQ114" s="20">
        <v>0</v>
      </c>
      <c r="AR114" s="19">
        <v>0</v>
      </c>
      <c r="AS114" s="20">
        <v>0</v>
      </c>
      <c r="AT114" s="19">
        <v>0</v>
      </c>
      <c r="AU114" s="20">
        <v>0</v>
      </c>
      <c r="AV114" s="19">
        <v>0</v>
      </c>
      <c r="AW114" s="20">
        <v>0</v>
      </c>
      <c r="AX114" s="19">
        <v>0</v>
      </c>
      <c r="AY114" s="20">
        <v>0</v>
      </c>
      <c r="AZ114" s="19">
        <v>0</v>
      </c>
      <c r="BA114" s="20">
        <v>0</v>
      </c>
      <c r="BB114" s="19">
        <v>0</v>
      </c>
      <c r="BC114" s="20">
        <v>0</v>
      </c>
      <c r="BD114" s="19">
        <v>0</v>
      </c>
      <c r="BE114" s="20">
        <v>0</v>
      </c>
      <c r="BF114" s="19">
        <v>0</v>
      </c>
      <c r="BG114" s="20">
        <v>0</v>
      </c>
      <c r="BH114" s="19">
        <v>0</v>
      </c>
      <c r="BI114" s="20">
        <v>0</v>
      </c>
      <c r="BJ114" s="19">
        <v>0</v>
      </c>
      <c r="BK114" s="20">
        <v>0</v>
      </c>
      <c r="BL114" s="19">
        <v>0</v>
      </c>
      <c r="BM114" s="20">
        <v>0</v>
      </c>
      <c r="BN114" s="19">
        <v>0</v>
      </c>
      <c r="BO114" s="20">
        <v>0</v>
      </c>
      <c r="BP114" s="11"/>
      <c r="BQ114" s="10">
        <f t="shared" si="2"/>
        <v>8</v>
      </c>
      <c r="BR114" s="10">
        <f t="shared" si="3"/>
        <v>169</v>
      </c>
    </row>
    <row r="115" spans="1:70" hidden="1">
      <c r="A115" t="s">
        <v>299</v>
      </c>
      <c r="B115" s="2" t="s">
        <v>40</v>
      </c>
      <c r="C115" s="2" t="s">
        <v>300</v>
      </c>
      <c r="D115" s="2" t="s">
        <v>66</v>
      </c>
      <c r="E115" s="2">
        <v>50</v>
      </c>
      <c r="F115" s="2"/>
      <c r="G115" s="2" t="s">
        <v>301</v>
      </c>
      <c r="H115" s="11">
        <v>70</v>
      </c>
      <c r="I115" s="10">
        <v>467</v>
      </c>
      <c r="J115" s="11">
        <v>0</v>
      </c>
      <c r="K115" s="10">
        <v>0</v>
      </c>
      <c r="L115" s="11">
        <v>7</v>
      </c>
      <c r="M115" s="10">
        <v>85</v>
      </c>
      <c r="N115" s="11">
        <v>0</v>
      </c>
      <c r="O115" s="10">
        <v>0</v>
      </c>
      <c r="P115" s="11">
        <v>0</v>
      </c>
      <c r="Q115" s="10">
        <v>0</v>
      </c>
      <c r="R115" s="11">
        <v>0</v>
      </c>
      <c r="S115" s="10">
        <v>0</v>
      </c>
      <c r="T115" s="11">
        <v>0</v>
      </c>
      <c r="U115" s="10">
        <v>0</v>
      </c>
      <c r="V115" s="11">
        <v>0</v>
      </c>
      <c r="W115" s="10">
        <v>0</v>
      </c>
      <c r="X115" s="11">
        <v>50</v>
      </c>
      <c r="Y115" s="10">
        <v>485</v>
      </c>
      <c r="Z115" s="11">
        <v>0</v>
      </c>
      <c r="AA115" s="10">
        <v>0</v>
      </c>
      <c r="AB115" s="11">
        <v>0</v>
      </c>
      <c r="AC115" s="10">
        <v>0</v>
      </c>
      <c r="AD115" s="11">
        <v>4</v>
      </c>
      <c r="AE115" s="10">
        <v>77</v>
      </c>
      <c r="AF115" s="11">
        <v>7</v>
      </c>
      <c r="AG115" s="10">
        <v>146</v>
      </c>
      <c r="AH115" s="11">
        <v>5</v>
      </c>
      <c r="AI115" s="10">
        <v>15</v>
      </c>
      <c r="AJ115" s="11">
        <v>14</v>
      </c>
      <c r="AK115" s="10">
        <v>139</v>
      </c>
      <c r="AL115" s="11">
        <v>0</v>
      </c>
      <c r="AM115" s="10">
        <v>0</v>
      </c>
      <c r="AN115" s="11">
        <v>0</v>
      </c>
      <c r="AO115" s="10">
        <v>0</v>
      </c>
      <c r="AP115" s="11">
        <v>0</v>
      </c>
      <c r="AQ115" s="10">
        <v>0</v>
      </c>
      <c r="AR115" s="11">
        <v>0</v>
      </c>
      <c r="AS115" s="10">
        <v>0</v>
      </c>
      <c r="AT115" s="11">
        <v>0</v>
      </c>
      <c r="AU115" s="10">
        <v>0</v>
      </c>
      <c r="AV115" s="11">
        <v>1</v>
      </c>
      <c r="AW115" s="10">
        <v>1</v>
      </c>
      <c r="AX115" s="11">
        <v>0</v>
      </c>
      <c r="AY115" s="10">
        <v>0</v>
      </c>
      <c r="AZ115" s="11">
        <v>0</v>
      </c>
      <c r="BA115" s="10">
        <v>0</v>
      </c>
      <c r="BB115" s="11">
        <v>0</v>
      </c>
      <c r="BC115" s="10">
        <v>0</v>
      </c>
      <c r="BD115" s="11">
        <v>0</v>
      </c>
      <c r="BE115" s="10">
        <v>0</v>
      </c>
      <c r="BF115" s="11">
        <v>1</v>
      </c>
      <c r="BG115" s="10">
        <v>8</v>
      </c>
      <c r="BH115" s="11">
        <v>3</v>
      </c>
      <c r="BI115" s="10">
        <v>22</v>
      </c>
      <c r="BJ115" s="11">
        <v>1</v>
      </c>
      <c r="BK115" s="10">
        <v>4</v>
      </c>
      <c r="BL115" s="11">
        <v>1</v>
      </c>
      <c r="BM115" s="10">
        <v>55</v>
      </c>
      <c r="BN115" s="11">
        <v>4</v>
      </c>
      <c r="BO115" s="10">
        <v>14</v>
      </c>
      <c r="BP115" s="11"/>
      <c r="BQ115" s="10">
        <f t="shared" si="2"/>
        <v>168</v>
      </c>
      <c r="BR115" s="10">
        <f t="shared" si="3"/>
        <v>1518</v>
      </c>
    </row>
    <row r="116" spans="1:70" hidden="1">
      <c r="A116" t="s">
        <v>302</v>
      </c>
      <c r="B116" s="2" t="s">
        <v>40</v>
      </c>
      <c r="C116" s="2" t="s">
        <v>300</v>
      </c>
      <c r="D116" s="2" t="s">
        <v>66</v>
      </c>
      <c r="E116" s="2">
        <v>50</v>
      </c>
      <c r="F116" s="2"/>
      <c r="G116" s="2" t="s">
        <v>301</v>
      </c>
      <c r="H116" s="11">
        <v>20</v>
      </c>
      <c r="I116" s="10">
        <v>86</v>
      </c>
      <c r="J116" s="11">
        <v>0</v>
      </c>
      <c r="K116" s="10">
        <v>0</v>
      </c>
      <c r="L116" s="11">
        <v>5</v>
      </c>
      <c r="M116" s="10">
        <v>34</v>
      </c>
      <c r="N116" s="11">
        <v>0</v>
      </c>
      <c r="O116" s="10">
        <v>0</v>
      </c>
      <c r="P116" s="11">
        <v>0</v>
      </c>
      <c r="Q116" s="10">
        <v>0</v>
      </c>
      <c r="R116" s="11">
        <v>0</v>
      </c>
      <c r="S116" s="10">
        <v>0</v>
      </c>
      <c r="T116" s="11">
        <v>0</v>
      </c>
      <c r="U116" s="10">
        <v>0</v>
      </c>
      <c r="V116" s="11">
        <v>0</v>
      </c>
      <c r="W116" s="10">
        <v>0</v>
      </c>
      <c r="X116" s="11">
        <v>4</v>
      </c>
      <c r="Y116" s="10">
        <v>25</v>
      </c>
      <c r="Z116" s="11">
        <v>0</v>
      </c>
      <c r="AA116" s="10">
        <v>0</v>
      </c>
      <c r="AB116" s="11">
        <v>0</v>
      </c>
      <c r="AC116" s="10">
        <v>0</v>
      </c>
      <c r="AD116" s="11">
        <v>1</v>
      </c>
      <c r="AE116" s="10">
        <v>3</v>
      </c>
      <c r="AF116" s="11">
        <v>2</v>
      </c>
      <c r="AG116" s="10">
        <v>38</v>
      </c>
      <c r="AH116" s="11">
        <v>0</v>
      </c>
      <c r="AI116" s="10">
        <v>0</v>
      </c>
      <c r="AJ116" s="11">
        <v>20</v>
      </c>
      <c r="AK116" s="10">
        <v>147</v>
      </c>
      <c r="AL116" s="11">
        <v>0</v>
      </c>
      <c r="AM116" s="10">
        <v>0</v>
      </c>
      <c r="AN116" s="11">
        <v>0</v>
      </c>
      <c r="AO116" s="10">
        <v>0</v>
      </c>
      <c r="AP116" s="11">
        <v>0</v>
      </c>
      <c r="AQ116" s="10">
        <v>0</v>
      </c>
      <c r="AR116" s="11">
        <v>1</v>
      </c>
      <c r="AS116" s="10">
        <v>23</v>
      </c>
      <c r="AT116" s="11">
        <v>0</v>
      </c>
      <c r="AU116" s="10">
        <v>0</v>
      </c>
      <c r="AV116" s="11">
        <v>0</v>
      </c>
      <c r="AW116" s="10">
        <v>0</v>
      </c>
      <c r="AX116" s="11">
        <v>0</v>
      </c>
      <c r="AY116" s="10">
        <v>0</v>
      </c>
      <c r="AZ116" s="11">
        <v>0</v>
      </c>
      <c r="BA116" s="10">
        <v>0</v>
      </c>
      <c r="BB116" s="11">
        <v>0</v>
      </c>
      <c r="BC116" s="10">
        <v>0</v>
      </c>
      <c r="BD116" s="11">
        <v>0</v>
      </c>
      <c r="BE116" s="10">
        <v>0</v>
      </c>
      <c r="BF116" s="11">
        <v>0</v>
      </c>
      <c r="BG116" s="10">
        <v>0</v>
      </c>
      <c r="BH116" s="11">
        <v>3</v>
      </c>
      <c r="BI116" s="10">
        <v>63</v>
      </c>
      <c r="BJ116" s="11">
        <v>0</v>
      </c>
      <c r="BK116" s="10">
        <v>0</v>
      </c>
      <c r="BL116" s="11">
        <v>0</v>
      </c>
      <c r="BM116" s="10">
        <v>0</v>
      </c>
      <c r="BN116" s="11">
        <v>2</v>
      </c>
      <c r="BO116" s="10">
        <v>118</v>
      </c>
      <c r="BP116" s="11"/>
      <c r="BQ116" s="10">
        <f t="shared" si="2"/>
        <v>58</v>
      </c>
      <c r="BR116" s="10">
        <f t="shared" si="3"/>
        <v>537</v>
      </c>
    </row>
    <row r="117" spans="1:70" hidden="1">
      <c r="A117" t="s">
        <v>303</v>
      </c>
      <c r="B117" s="2" t="s">
        <v>40</v>
      </c>
      <c r="C117" s="2" t="s">
        <v>89</v>
      </c>
      <c r="D117" s="2" t="s">
        <v>66</v>
      </c>
      <c r="E117" s="2">
        <v>50</v>
      </c>
      <c r="F117" s="2"/>
      <c r="G117" s="2" t="s">
        <v>90</v>
      </c>
      <c r="H117" s="11">
        <v>0</v>
      </c>
      <c r="I117" s="10">
        <v>0</v>
      </c>
      <c r="J117" s="11">
        <v>0</v>
      </c>
      <c r="K117" s="10">
        <v>0</v>
      </c>
      <c r="L117" s="11">
        <v>0</v>
      </c>
      <c r="M117" s="10">
        <v>0</v>
      </c>
      <c r="N117" s="11">
        <v>0</v>
      </c>
      <c r="O117" s="10">
        <v>0</v>
      </c>
      <c r="P117" s="11">
        <v>0</v>
      </c>
      <c r="Q117" s="10">
        <v>0</v>
      </c>
      <c r="R117" s="11">
        <v>0</v>
      </c>
      <c r="S117" s="10">
        <v>0</v>
      </c>
      <c r="T117" s="11">
        <v>0</v>
      </c>
      <c r="U117" s="10">
        <v>0</v>
      </c>
      <c r="V117" s="11">
        <v>0</v>
      </c>
      <c r="W117" s="10">
        <v>0</v>
      </c>
      <c r="X117" s="11">
        <v>0</v>
      </c>
      <c r="Y117" s="10">
        <v>0</v>
      </c>
      <c r="Z117" s="11">
        <v>0</v>
      </c>
      <c r="AA117" s="10">
        <v>0</v>
      </c>
      <c r="AB117" s="11">
        <v>0</v>
      </c>
      <c r="AC117" s="10">
        <v>0</v>
      </c>
      <c r="AD117" s="11">
        <v>0</v>
      </c>
      <c r="AE117" s="10">
        <v>0</v>
      </c>
      <c r="AF117" s="11">
        <v>22</v>
      </c>
      <c r="AG117" s="10">
        <v>621</v>
      </c>
      <c r="AH117" s="11">
        <v>0</v>
      </c>
      <c r="AI117" s="10">
        <v>0</v>
      </c>
      <c r="AJ117" s="11">
        <v>0</v>
      </c>
      <c r="AK117" s="10">
        <v>0</v>
      </c>
      <c r="AL117" s="11">
        <v>0</v>
      </c>
      <c r="AM117" s="10">
        <v>0</v>
      </c>
      <c r="AN117" s="11">
        <v>0</v>
      </c>
      <c r="AO117" s="10">
        <v>0</v>
      </c>
      <c r="AP117" s="11">
        <v>0</v>
      </c>
      <c r="AQ117" s="10">
        <v>0</v>
      </c>
      <c r="AR117" s="11">
        <v>0</v>
      </c>
      <c r="AS117" s="10">
        <v>0</v>
      </c>
      <c r="AT117" s="11">
        <v>0</v>
      </c>
      <c r="AU117" s="10">
        <v>0</v>
      </c>
      <c r="AV117" s="11">
        <v>0</v>
      </c>
      <c r="AW117" s="10">
        <v>0</v>
      </c>
      <c r="AX117" s="11">
        <v>0</v>
      </c>
      <c r="AY117" s="10">
        <v>0</v>
      </c>
      <c r="AZ117" s="11">
        <v>0</v>
      </c>
      <c r="BA117" s="10">
        <v>0</v>
      </c>
      <c r="BB117" s="11">
        <v>0</v>
      </c>
      <c r="BC117" s="10">
        <v>0</v>
      </c>
      <c r="BD117" s="11">
        <v>0</v>
      </c>
      <c r="BE117" s="10">
        <v>0</v>
      </c>
      <c r="BF117" s="11">
        <v>0</v>
      </c>
      <c r="BG117" s="10">
        <v>0</v>
      </c>
      <c r="BH117" s="11">
        <v>0</v>
      </c>
      <c r="BI117" s="10">
        <v>0</v>
      </c>
      <c r="BJ117" s="11">
        <v>0</v>
      </c>
      <c r="BK117" s="10">
        <v>0</v>
      </c>
      <c r="BL117" s="11">
        <v>0</v>
      </c>
      <c r="BM117" s="10">
        <v>0</v>
      </c>
      <c r="BN117" s="11">
        <v>4</v>
      </c>
      <c r="BO117" s="10">
        <v>22</v>
      </c>
      <c r="BP117" s="11"/>
      <c r="BQ117" s="10">
        <f t="shared" si="2"/>
        <v>26</v>
      </c>
      <c r="BR117" s="10">
        <f t="shared" si="3"/>
        <v>643</v>
      </c>
    </row>
    <row r="118" spans="1:70" hidden="1">
      <c r="A118" t="s">
        <v>304</v>
      </c>
      <c r="B118" s="2" t="s">
        <v>40</v>
      </c>
      <c r="C118" s="2" t="s">
        <v>305</v>
      </c>
      <c r="D118" s="2" t="s">
        <v>66</v>
      </c>
      <c r="E118" s="2">
        <v>51</v>
      </c>
      <c r="F118" s="2"/>
      <c r="G118" s="2"/>
      <c r="H118" s="11">
        <v>11</v>
      </c>
      <c r="I118" s="10">
        <v>30</v>
      </c>
      <c r="J118" s="11">
        <v>0</v>
      </c>
      <c r="K118" s="10">
        <v>0</v>
      </c>
      <c r="L118" s="11">
        <v>3</v>
      </c>
      <c r="M118" s="10">
        <v>47</v>
      </c>
      <c r="N118" s="11">
        <v>0</v>
      </c>
      <c r="O118" s="10">
        <v>0</v>
      </c>
      <c r="P118" s="11">
        <v>0</v>
      </c>
      <c r="Q118" s="10">
        <v>0</v>
      </c>
      <c r="R118" s="11">
        <v>0</v>
      </c>
      <c r="S118" s="10">
        <v>0</v>
      </c>
      <c r="T118" s="11">
        <v>0</v>
      </c>
      <c r="U118" s="10">
        <v>0</v>
      </c>
      <c r="V118" s="11">
        <v>0</v>
      </c>
      <c r="W118" s="10">
        <v>0</v>
      </c>
      <c r="X118" s="11">
        <v>1</v>
      </c>
      <c r="Y118" s="10">
        <v>3</v>
      </c>
      <c r="Z118" s="11">
        <v>0</v>
      </c>
      <c r="AA118" s="10">
        <v>0</v>
      </c>
      <c r="AB118" s="11">
        <v>0</v>
      </c>
      <c r="AC118" s="10">
        <v>0</v>
      </c>
      <c r="AD118" s="11">
        <v>4</v>
      </c>
      <c r="AE118" s="10">
        <v>45</v>
      </c>
      <c r="AF118" s="11">
        <v>8</v>
      </c>
      <c r="AG118" s="10">
        <v>38</v>
      </c>
      <c r="AH118" s="11">
        <v>4</v>
      </c>
      <c r="AI118" s="10">
        <v>15</v>
      </c>
      <c r="AJ118" s="11">
        <v>4</v>
      </c>
      <c r="AK118" s="10">
        <v>28</v>
      </c>
      <c r="AL118" s="11">
        <v>0</v>
      </c>
      <c r="AM118" s="10">
        <v>0</v>
      </c>
      <c r="AN118" s="11">
        <v>0</v>
      </c>
      <c r="AO118" s="10">
        <v>0</v>
      </c>
      <c r="AP118" s="11">
        <v>0</v>
      </c>
      <c r="AQ118" s="10">
        <v>0</v>
      </c>
      <c r="AR118" s="11">
        <v>0</v>
      </c>
      <c r="AS118" s="10">
        <v>0</v>
      </c>
      <c r="AT118" s="11">
        <v>0</v>
      </c>
      <c r="AU118" s="10">
        <v>0</v>
      </c>
      <c r="AV118" s="11">
        <v>0</v>
      </c>
      <c r="AW118" s="10">
        <v>0</v>
      </c>
      <c r="AX118" s="11">
        <v>0</v>
      </c>
      <c r="AY118" s="10">
        <v>0</v>
      </c>
      <c r="AZ118" s="11">
        <v>0</v>
      </c>
      <c r="BA118" s="10">
        <v>0</v>
      </c>
      <c r="BB118" s="11">
        <v>0</v>
      </c>
      <c r="BC118" s="10">
        <v>0</v>
      </c>
      <c r="BD118" s="11">
        <v>0</v>
      </c>
      <c r="BE118" s="10">
        <v>0</v>
      </c>
      <c r="BF118" s="11">
        <v>0</v>
      </c>
      <c r="BG118" s="10">
        <v>0</v>
      </c>
      <c r="BH118" s="11">
        <v>4</v>
      </c>
      <c r="BI118" s="10">
        <v>13</v>
      </c>
      <c r="BJ118" s="11">
        <v>0</v>
      </c>
      <c r="BK118" s="10">
        <v>0</v>
      </c>
      <c r="BL118" s="11">
        <v>8</v>
      </c>
      <c r="BM118" s="10">
        <v>147</v>
      </c>
      <c r="BN118" s="11">
        <v>22</v>
      </c>
      <c r="BO118" s="10">
        <v>159</v>
      </c>
      <c r="BP118" s="11"/>
      <c r="BQ118" s="10">
        <f t="shared" si="2"/>
        <v>69</v>
      </c>
      <c r="BR118" s="10">
        <f t="shared" si="3"/>
        <v>525</v>
      </c>
    </row>
    <row r="119" spans="1:70" s="4" customFormat="1" hidden="1">
      <c r="A119" t="s">
        <v>306</v>
      </c>
      <c r="B119" s="2" t="s">
        <v>40</v>
      </c>
      <c r="C119" s="2" t="s">
        <v>307</v>
      </c>
      <c r="D119" s="2" t="s">
        <v>66</v>
      </c>
      <c r="E119" s="2">
        <v>51</v>
      </c>
      <c r="F119" s="2"/>
      <c r="G119" s="2" t="s">
        <v>93</v>
      </c>
      <c r="H119" s="11">
        <v>0</v>
      </c>
      <c r="I119" s="10">
        <v>0</v>
      </c>
      <c r="J119" s="11"/>
      <c r="K119" s="10"/>
      <c r="L119" s="11"/>
      <c r="M119" s="10"/>
      <c r="N119" s="11">
        <v>0</v>
      </c>
      <c r="O119" s="10">
        <v>0</v>
      </c>
      <c r="P119" s="11">
        <v>0</v>
      </c>
      <c r="Q119" s="10">
        <v>0</v>
      </c>
      <c r="R119" s="11">
        <v>0</v>
      </c>
      <c r="S119" s="10">
        <v>0</v>
      </c>
      <c r="T119" s="11">
        <v>0</v>
      </c>
      <c r="U119" s="10">
        <v>0</v>
      </c>
      <c r="V119" s="11">
        <v>0</v>
      </c>
      <c r="W119" s="10">
        <v>0</v>
      </c>
      <c r="X119" s="11">
        <v>6</v>
      </c>
      <c r="Y119" s="10">
        <v>61</v>
      </c>
      <c r="Z119" s="11">
        <v>0</v>
      </c>
      <c r="AA119" s="10">
        <v>0</v>
      </c>
      <c r="AB119" s="11">
        <v>0</v>
      </c>
      <c r="AC119" s="10">
        <v>0</v>
      </c>
      <c r="AD119" s="11">
        <v>0</v>
      </c>
      <c r="AE119" s="10">
        <v>0</v>
      </c>
      <c r="AF119" s="11">
        <v>1</v>
      </c>
      <c r="AG119" s="10">
        <v>6</v>
      </c>
      <c r="AH119" s="11">
        <v>2</v>
      </c>
      <c r="AI119" s="10">
        <v>11</v>
      </c>
      <c r="AJ119" s="11">
        <v>1</v>
      </c>
      <c r="AK119" s="10">
        <v>5</v>
      </c>
      <c r="AL119" s="11">
        <v>0</v>
      </c>
      <c r="AM119" s="10">
        <v>0</v>
      </c>
      <c r="AN119" s="11">
        <v>0</v>
      </c>
      <c r="AO119" s="10">
        <v>0</v>
      </c>
      <c r="AP119" s="11">
        <v>0</v>
      </c>
      <c r="AQ119" s="10">
        <v>0</v>
      </c>
      <c r="AR119" s="11">
        <v>0</v>
      </c>
      <c r="AS119" s="10">
        <v>0</v>
      </c>
      <c r="AT119" s="11">
        <v>0</v>
      </c>
      <c r="AU119" s="10">
        <v>0</v>
      </c>
      <c r="AV119" s="11">
        <v>0</v>
      </c>
      <c r="AW119" s="10">
        <v>0</v>
      </c>
      <c r="AX119" s="11">
        <v>0</v>
      </c>
      <c r="AY119" s="10">
        <v>0</v>
      </c>
      <c r="AZ119" s="11">
        <v>0</v>
      </c>
      <c r="BA119" s="10">
        <v>0</v>
      </c>
      <c r="BB119" s="11">
        <v>0</v>
      </c>
      <c r="BC119" s="10">
        <v>0</v>
      </c>
      <c r="BD119" s="11">
        <v>0</v>
      </c>
      <c r="BE119" s="10">
        <v>0</v>
      </c>
      <c r="BF119" s="11">
        <v>0</v>
      </c>
      <c r="BG119" s="10">
        <v>0</v>
      </c>
      <c r="BH119" s="11">
        <v>0</v>
      </c>
      <c r="BI119" s="10">
        <v>0</v>
      </c>
      <c r="BJ119" s="11">
        <v>0</v>
      </c>
      <c r="BK119" s="10">
        <v>0</v>
      </c>
      <c r="BL119" s="11">
        <v>1</v>
      </c>
      <c r="BM119" s="10">
        <v>11</v>
      </c>
      <c r="BN119" s="11">
        <v>1</v>
      </c>
      <c r="BO119" s="10">
        <v>6</v>
      </c>
      <c r="BP119" s="11"/>
      <c r="BQ119" s="10">
        <f t="shared" si="2"/>
        <v>12</v>
      </c>
      <c r="BR119" s="10">
        <f t="shared" si="3"/>
        <v>100</v>
      </c>
    </row>
    <row r="120" spans="1:70" hidden="1">
      <c r="A120" t="s">
        <v>308</v>
      </c>
      <c r="B120" s="2" t="s">
        <v>40</v>
      </c>
      <c r="C120" s="2" t="s">
        <v>309</v>
      </c>
      <c r="D120" s="2" t="s">
        <v>66</v>
      </c>
      <c r="E120" s="2">
        <v>51</v>
      </c>
      <c r="F120" s="2"/>
      <c r="G120" s="2" t="s">
        <v>310</v>
      </c>
      <c r="H120" s="11">
        <v>1</v>
      </c>
      <c r="I120" s="10">
        <v>9</v>
      </c>
      <c r="J120" s="11">
        <v>0</v>
      </c>
      <c r="K120" s="10">
        <v>0</v>
      </c>
      <c r="L120" s="11">
        <v>1</v>
      </c>
      <c r="M120" s="10">
        <v>6</v>
      </c>
      <c r="N120" s="11">
        <v>0</v>
      </c>
      <c r="O120" s="10">
        <v>0</v>
      </c>
      <c r="P120" s="11">
        <v>0</v>
      </c>
      <c r="Q120" s="10">
        <v>0</v>
      </c>
      <c r="R120" s="11">
        <v>0</v>
      </c>
      <c r="S120" s="10">
        <v>0</v>
      </c>
      <c r="T120" s="11">
        <v>2</v>
      </c>
      <c r="U120" s="10">
        <v>40</v>
      </c>
      <c r="V120" s="11">
        <v>0</v>
      </c>
      <c r="W120" s="10">
        <v>0</v>
      </c>
      <c r="X120" s="11">
        <v>25</v>
      </c>
      <c r="Y120" s="10">
        <v>303</v>
      </c>
      <c r="Z120" s="11">
        <v>0</v>
      </c>
      <c r="AA120" s="10">
        <v>0</v>
      </c>
      <c r="AB120" s="11">
        <v>0</v>
      </c>
      <c r="AC120" s="10">
        <v>0</v>
      </c>
      <c r="AD120" s="11">
        <v>0</v>
      </c>
      <c r="AE120" s="10">
        <v>0</v>
      </c>
      <c r="AF120" s="11">
        <v>43</v>
      </c>
      <c r="AG120" s="10">
        <v>379</v>
      </c>
      <c r="AH120" s="11">
        <v>0</v>
      </c>
      <c r="AI120" s="10">
        <v>0</v>
      </c>
      <c r="AJ120" s="11">
        <v>2</v>
      </c>
      <c r="AK120" s="10">
        <v>17</v>
      </c>
      <c r="AL120" s="11">
        <v>0</v>
      </c>
      <c r="AM120" s="10">
        <v>0</v>
      </c>
      <c r="AN120" s="11">
        <v>0</v>
      </c>
      <c r="AO120" s="10">
        <v>0</v>
      </c>
      <c r="AP120" s="11">
        <v>0</v>
      </c>
      <c r="AQ120" s="10">
        <v>0</v>
      </c>
      <c r="AR120" s="11">
        <v>0</v>
      </c>
      <c r="AS120" s="10">
        <v>0</v>
      </c>
      <c r="AT120" s="11">
        <v>0</v>
      </c>
      <c r="AU120" s="10">
        <v>0</v>
      </c>
      <c r="AV120" s="11">
        <v>0</v>
      </c>
      <c r="AW120" s="10">
        <v>0</v>
      </c>
      <c r="AX120" s="11">
        <v>0</v>
      </c>
      <c r="AY120" s="10">
        <v>0</v>
      </c>
      <c r="AZ120" s="11">
        <v>0</v>
      </c>
      <c r="BA120" s="10">
        <v>0</v>
      </c>
      <c r="BB120" s="11">
        <v>0</v>
      </c>
      <c r="BC120" s="10">
        <v>0</v>
      </c>
      <c r="BD120" s="11">
        <v>0</v>
      </c>
      <c r="BE120" s="10">
        <v>0</v>
      </c>
      <c r="BF120" s="11">
        <v>0</v>
      </c>
      <c r="BG120" s="10">
        <v>0</v>
      </c>
      <c r="BH120" s="11">
        <v>17</v>
      </c>
      <c r="BI120" s="10">
        <v>293</v>
      </c>
      <c r="BJ120" s="11">
        <v>0</v>
      </c>
      <c r="BK120" s="10">
        <v>0</v>
      </c>
      <c r="BL120" s="11">
        <v>43</v>
      </c>
      <c r="BM120" s="10">
        <v>770</v>
      </c>
      <c r="BN120" s="11">
        <v>28</v>
      </c>
      <c r="BO120" s="10">
        <v>219</v>
      </c>
      <c r="BP120" s="11"/>
      <c r="BQ120" s="10">
        <f t="shared" si="2"/>
        <v>162</v>
      </c>
      <c r="BR120" s="10">
        <f t="shared" si="3"/>
        <v>2036</v>
      </c>
    </row>
    <row r="121" spans="1:70" hidden="1">
      <c r="A121" t="s">
        <v>311</v>
      </c>
      <c r="B121" s="2" t="s">
        <v>40</v>
      </c>
      <c r="C121" s="2" t="s">
        <v>312</v>
      </c>
      <c r="D121" s="2" t="s">
        <v>66</v>
      </c>
      <c r="E121" s="2">
        <v>51</v>
      </c>
      <c r="F121" s="2"/>
      <c r="G121" s="2" t="s">
        <v>208</v>
      </c>
      <c r="H121" s="11">
        <v>0</v>
      </c>
      <c r="I121" s="10">
        <v>0</v>
      </c>
      <c r="J121" s="11">
        <v>0</v>
      </c>
      <c r="K121" s="10">
        <v>0</v>
      </c>
      <c r="L121" s="11">
        <v>0</v>
      </c>
      <c r="M121" s="10">
        <v>0</v>
      </c>
      <c r="N121" s="11">
        <v>0</v>
      </c>
      <c r="O121" s="10">
        <v>0</v>
      </c>
      <c r="P121" s="11">
        <v>0</v>
      </c>
      <c r="Q121" s="10">
        <v>0</v>
      </c>
      <c r="R121" s="11">
        <v>0</v>
      </c>
      <c r="S121" s="10">
        <v>0</v>
      </c>
      <c r="T121" s="11">
        <v>0</v>
      </c>
      <c r="U121" s="10">
        <v>0</v>
      </c>
      <c r="V121" s="11">
        <v>0</v>
      </c>
      <c r="W121" s="10">
        <v>0</v>
      </c>
      <c r="X121" s="11">
        <v>0</v>
      </c>
      <c r="Y121" s="10">
        <v>0</v>
      </c>
      <c r="Z121" s="11">
        <v>0</v>
      </c>
      <c r="AA121" s="10">
        <v>0</v>
      </c>
      <c r="AB121" s="11">
        <v>0</v>
      </c>
      <c r="AC121" s="10">
        <v>0</v>
      </c>
      <c r="AD121" s="11">
        <v>7</v>
      </c>
      <c r="AE121" s="10">
        <v>80</v>
      </c>
      <c r="AF121" s="11">
        <v>43</v>
      </c>
      <c r="AG121" s="10">
        <v>313</v>
      </c>
      <c r="AH121" s="11">
        <v>0</v>
      </c>
      <c r="AI121" s="10">
        <v>0</v>
      </c>
      <c r="AJ121" s="11">
        <v>0</v>
      </c>
      <c r="AK121" s="10">
        <v>0</v>
      </c>
      <c r="AL121" s="11">
        <v>0</v>
      </c>
      <c r="AM121" s="10">
        <v>0</v>
      </c>
      <c r="AN121" s="11">
        <v>0</v>
      </c>
      <c r="AO121" s="10">
        <v>0</v>
      </c>
      <c r="AP121" s="11">
        <v>0</v>
      </c>
      <c r="AQ121" s="10">
        <v>0</v>
      </c>
      <c r="AR121" s="11">
        <v>0</v>
      </c>
      <c r="AS121" s="10">
        <v>0</v>
      </c>
      <c r="AT121" s="11">
        <v>0</v>
      </c>
      <c r="AU121" s="10">
        <v>0</v>
      </c>
      <c r="AV121" s="11">
        <v>0</v>
      </c>
      <c r="AW121" s="10">
        <v>0</v>
      </c>
      <c r="AX121" s="11">
        <v>0</v>
      </c>
      <c r="AY121" s="10">
        <v>0</v>
      </c>
      <c r="AZ121" s="11">
        <v>0</v>
      </c>
      <c r="BA121" s="10">
        <v>0</v>
      </c>
      <c r="BB121" s="11">
        <v>0</v>
      </c>
      <c r="BC121" s="10">
        <v>0</v>
      </c>
      <c r="BD121" s="11">
        <v>0</v>
      </c>
      <c r="BE121" s="10">
        <v>0</v>
      </c>
      <c r="BF121" s="11">
        <v>5</v>
      </c>
      <c r="BG121" s="10">
        <v>40</v>
      </c>
      <c r="BH121" s="11">
        <v>1</v>
      </c>
      <c r="BI121" s="10">
        <v>11</v>
      </c>
      <c r="BJ121" s="11">
        <v>0</v>
      </c>
      <c r="BK121" s="10">
        <v>0</v>
      </c>
      <c r="BL121" s="11">
        <v>29</v>
      </c>
      <c r="BM121" s="10">
        <v>603</v>
      </c>
      <c r="BN121" s="11">
        <v>26</v>
      </c>
      <c r="BO121" s="10">
        <v>229</v>
      </c>
      <c r="BP121" s="11"/>
      <c r="BQ121" s="10">
        <f t="shared" si="2"/>
        <v>111</v>
      </c>
      <c r="BR121" s="10">
        <f t="shared" si="3"/>
        <v>1276</v>
      </c>
    </row>
    <row r="122" spans="1:70" hidden="1">
      <c r="A122" t="s">
        <v>313</v>
      </c>
      <c r="B122" s="2" t="s">
        <v>40</v>
      </c>
      <c r="C122" s="2" t="s">
        <v>314</v>
      </c>
      <c r="D122" s="2" t="s">
        <v>66</v>
      </c>
      <c r="E122" s="2">
        <v>51</v>
      </c>
      <c r="F122" s="2"/>
      <c r="G122" s="2" t="s">
        <v>208</v>
      </c>
      <c r="H122" s="11">
        <v>0</v>
      </c>
      <c r="I122" s="10">
        <v>0</v>
      </c>
      <c r="J122" s="11">
        <v>0</v>
      </c>
      <c r="K122" s="10">
        <v>0</v>
      </c>
      <c r="L122" s="11">
        <v>0</v>
      </c>
      <c r="M122" s="10">
        <v>0</v>
      </c>
      <c r="N122" s="11">
        <v>0</v>
      </c>
      <c r="O122" s="10">
        <v>0</v>
      </c>
      <c r="P122" s="11">
        <v>0</v>
      </c>
      <c r="Q122" s="10">
        <v>0</v>
      </c>
      <c r="R122" s="11">
        <v>0</v>
      </c>
      <c r="S122" s="10">
        <v>0</v>
      </c>
      <c r="T122" s="11">
        <v>0</v>
      </c>
      <c r="U122" s="10">
        <v>0</v>
      </c>
      <c r="V122" s="11">
        <v>0</v>
      </c>
      <c r="W122" s="10">
        <v>0</v>
      </c>
      <c r="X122" s="11">
        <v>0</v>
      </c>
      <c r="Y122" s="10">
        <v>0</v>
      </c>
      <c r="Z122" s="11">
        <v>0</v>
      </c>
      <c r="AA122" s="10">
        <v>0</v>
      </c>
      <c r="AB122" s="11">
        <v>0</v>
      </c>
      <c r="AC122" s="10">
        <v>0</v>
      </c>
      <c r="AD122" s="11">
        <v>7</v>
      </c>
      <c r="AE122" s="10">
        <v>112</v>
      </c>
      <c r="AF122" s="11">
        <v>27</v>
      </c>
      <c r="AG122" s="10">
        <v>173</v>
      </c>
      <c r="AH122" s="11">
        <v>0</v>
      </c>
      <c r="AI122" s="10">
        <v>0</v>
      </c>
      <c r="AJ122" s="11">
        <v>0</v>
      </c>
      <c r="AK122" s="10">
        <v>0</v>
      </c>
      <c r="AL122" s="11">
        <v>0</v>
      </c>
      <c r="AM122" s="10">
        <v>0</v>
      </c>
      <c r="AN122" s="11">
        <v>0</v>
      </c>
      <c r="AO122" s="10">
        <v>0</v>
      </c>
      <c r="AP122" s="11">
        <v>0</v>
      </c>
      <c r="AQ122" s="10">
        <v>0</v>
      </c>
      <c r="AR122" s="11">
        <v>0</v>
      </c>
      <c r="AS122" s="10">
        <v>0</v>
      </c>
      <c r="AT122" s="11">
        <v>0</v>
      </c>
      <c r="AU122" s="10">
        <v>0</v>
      </c>
      <c r="AV122" s="11">
        <v>0</v>
      </c>
      <c r="AW122" s="10">
        <v>0</v>
      </c>
      <c r="AX122" s="11">
        <v>0</v>
      </c>
      <c r="AY122" s="10">
        <v>0</v>
      </c>
      <c r="AZ122" s="11">
        <v>0</v>
      </c>
      <c r="BA122" s="10">
        <v>0</v>
      </c>
      <c r="BB122" s="11">
        <v>0</v>
      </c>
      <c r="BC122" s="10">
        <v>0</v>
      </c>
      <c r="BD122" s="11">
        <v>0</v>
      </c>
      <c r="BE122" s="10">
        <v>0</v>
      </c>
      <c r="BF122" s="11">
        <v>3</v>
      </c>
      <c r="BG122" s="10">
        <v>23</v>
      </c>
      <c r="BH122" s="11">
        <v>0</v>
      </c>
      <c r="BI122" s="10">
        <v>0</v>
      </c>
      <c r="BJ122" s="11">
        <v>0</v>
      </c>
      <c r="BK122" s="10">
        <v>0</v>
      </c>
      <c r="BL122" s="11">
        <v>22</v>
      </c>
      <c r="BM122" s="10">
        <v>463</v>
      </c>
      <c r="BN122" s="11">
        <v>19</v>
      </c>
      <c r="BO122" s="10">
        <v>178</v>
      </c>
      <c r="BP122" s="25"/>
      <c r="BQ122" s="26">
        <f t="shared" si="2"/>
        <v>78</v>
      </c>
      <c r="BR122" s="26">
        <f t="shared" si="3"/>
        <v>949</v>
      </c>
    </row>
    <row r="123" spans="1:70" hidden="1">
      <c r="A123" t="s">
        <v>315</v>
      </c>
      <c r="B123" s="2" t="s">
        <v>40</v>
      </c>
      <c r="C123" s="2" t="s">
        <v>314</v>
      </c>
      <c r="D123" s="2" t="s">
        <v>66</v>
      </c>
      <c r="E123" s="2">
        <v>51</v>
      </c>
      <c r="F123" s="2"/>
      <c r="G123" s="2" t="s">
        <v>208</v>
      </c>
      <c r="H123" s="11">
        <v>0</v>
      </c>
      <c r="I123" s="10">
        <v>0</v>
      </c>
      <c r="J123" s="11">
        <v>0</v>
      </c>
      <c r="K123" s="10">
        <v>0</v>
      </c>
      <c r="L123" s="11">
        <v>0</v>
      </c>
      <c r="M123" s="10">
        <v>0</v>
      </c>
      <c r="N123" s="11">
        <v>0</v>
      </c>
      <c r="O123" s="10">
        <v>0</v>
      </c>
      <c r="P123" s="11">
        <v>0</v>
      </c>
      <c r="Q123" s="10">
        <v>0</v>
      </c>
      <c r="R123" s="11">
        <v>0</v>
      </c>
      <c r="S123" s="10">
        <v>0</v>
      </c>
      <c r="T123" s="11">
        <v>0</v>
      </c>
      <c r="U123" s="10">
        <v>0</v>
      </c>
      <c r="V123" s="11">
        <v>0</v>
      </c>
      <c r="W123" s="10">
        <v>0</v>
      </c>
      <c r="X123" s="11">
        <v>0</v>
      </c>
      <c r="Y123" s="10">
        <v>0</v>
      </c>
      <c r="Z123" s="11">
        <v>0</v>
      </c>
      <c r="AA123" s="10">
        <v>0</v>
      </c>
      <c r="AB123" s="11">
        <v>0</v>
      </c>
      <c r="AC123" s="10">
        <v>0</v>
      </c>
      <c r="AD123" s="11">
        <v>2</v>
      </c>
      <c r="AE123" s="10">
        <v>43</v>
      </c>
      <c r="AF123" s="11">
        <v>21</v>
      </c>
      <c r="AG123" s="10">
        <v>135</v>
      </c>
      <c r="AH123" s="11">
        <v>0</v>
      </c>
      <c r="AI123" s="10">
        <v>0</v>
      </c>
      <c r="AJ123" s="11">
        <v>0</v>
      </c>
      <c r="AK123" s="10">
        <v>0</v>
      </c>
      <c r="AL123" s="11">
        <v>0</v>
      </c>
      <c r="AM123" s="10">
        <v>0</v>
      </c>
      <c r="AN123" s="11">
        <v>0</v>
      </c>
      <c r="AO123" s="10">
        <v>0</v>
      </c>
      <c r="AP123" s="11">
        <v>0</v>
      </c>
      <c r="AQ123" s="10">
        <v>0</v>
      </c>
      <c r="AR123" s="11">
        <v>0</v>
      </c>
      <c r="AS123" s="10">
        <v>0</v>
      </c>
      <c r="AT123" s="11">
        <v>0</v>
      </c>
      <c r="AU123" s="10">
        <v>0</v>
      </c>
      <c r="AV123" s="11">
        <v>0</v>
      </c>
      <c r="AW123" s="10">
        <v>0</v>
      </c>
      <c r="AX123" s="11">
        <v>0</v>
      </c>
      <c r="AY123" s="10">
        <v>0</v>
      </c>
      <c r="AZ123" s="11">
        <v>0</v>
      </c>
      <c r="BA123" s="10">
        <v>0</v>
      </c>
      <c r="BB123" s="11">
        <v>0</v>
      </c>
      <c r="BC123" s="10">
        <v>0</v>
      </c>
      <c r="BD123" s="11">
        <v>0</v>
      </c>
      <c r="BE123" s="10">
        <v>0</v>
      </c>
      <c r="BF123" s="11">
        <v>3</v>
      </c>
      <c r="BG123" s="10">
        <v>90</v>
      </c>
      <c r="BH123" s="11">
        <v>0</v>
      </c>
      <c r="BI123" s="10">
        <v>0</v>
      </c>
      <c r="BJ123" s="11">
        <v>0</v>
      </c>
      <c r="BK123" s="10">
        <v>0</v>
      </c>
      <c r="BL123" s="11">
        <v>18</v>
      </c>
      <c r="BM123" s="10">
        <v>447</v>
      </c>
      <c r="BN123" s="11">
        <v>18</v>
      </c>
      <c r="BO123" s="10">
        <v>94</v>
      </c>
      <c r="BP123" s="11"/>
      <c r="BQ123" s="10">
        <f t="shared" si="2"/>
        <v>62</v>
      </c>
      <c r="BR123" s="10">
        <f t="shared" si="3"/>
        <v>809</v>
      </c>
    </row>
    <row r="124" spans="1:70" hidden="1">
      <c r="A124" s="2" t="s">
        <v>316</v>
      </c>
      <c r="B124" s="2" t="s">
        <v>40</v>
      </c>
      <c r="C124" s="2" t="s">
        <v>317</v>
      </c>
      <c r="D124" s="2" t="s">
        <v>66</v>
      </c>
      <c r="E124" s="2">
        <v>51</v>
      </c>
      <c r="F124" s="2"/>
      <c r="G124" s="2" t="s">
        <v>318</v>
      </c>
      <c r="H124" s="11">
        <v>1</v>
      </c>
      <c r="I124" s="10">
        <v>1</v>
      </c>
      <c r="J124" s="11">
        <v>0</v>
      </c>
      <c r="K124" s="10">
        <v>0</v>
      </c>
      <c r="L124" s="11">
        <v>0</v>
      </c>
      <c r="M124" s="10">
        <v>0</v>
      </c>
      <c r="N124" s="11">
        <v>0</v>
      </c>
      <c r="O124" s="10">
        <v>0</v>
      </c>
      <c r="P124" s="11">
        <v>0</v>
      </c>
      <c r="Q124" s="10">
        <v>0</v>
      </c>
      <c r="R124" s="11">
        <v>0</v>
      </c>
      <c r="S124" s="10">
        <v>0</v>
      </c>
      <c r="T124" s="11">
        <v>0</v>
      </c>
      <c r="U124" s="10">
        <v>0</v>
      </c>
      <c r="V124" s="11">
        <v>0</v>
      </c>
      <c r="W124" s="10">
        <v>0</v>
      </c>
      <c r="X124" s="11">
        <v>1</v>
      </c>
      <c r="Y124" s="10">
        <v>22</v>
      </c>
      <c r="Z124" s="11">
        <v>0</v>
      </c>
      <c r="AA124" s="10">
        <v>0</v>
      </c>
      <c r="AB124" s="11">
        <v>0</v>
      </c>
      <c r="AC124" s="10">
        <v>0</v>
      </c>
      <c r="AD124" s="11">
        <v>0</v>
      </c>
      <c r="AE124" s="10">
        <v>0</v>
      </c>
      <c r="AF124" s="11">
        <v>4</v>
      </c>
      <c r="AG124" s="10">
        <v>25</v>
      </c>
      <c r="AH124" s="11">
        <v>0</v>
      </c>
      <c r="AI124" s="10">
        <v>0</v>
      </c>
      <c r="AJ124" s="11">
        <v>0</v>
      </c>
      <c r="AK124" s="10">
        <v>0</v>
      </c>
      <c r="AL124" s="11">
        <v>0</v>
      </c>
      <c r="AM124" s="10">
        <v>0</v>
      </c>
      <c r="AN124" s="11">
        <v>0</v>
      </c>
      <c r="AO124" s="10">
        <v>0</v>
      </c>
      <c r="AP124" s="11">
        <v>0</v>
      </c>
      <c r="AQ124" s="10">
        <v>0</v>
      </c>
      <c r="AR124" s="11">
        <v>0</v>
      </c>
      <c r="AS124" s="10">
        <v>0</v>
      </c>
      <c r="AT124" s="11">
        <v>0</v>
      </c>
      <c r="AU124" s="10">
        <v>0</v>
      </c>
      <c r="AV124" s="11">
        <v>0</v>
      </c>
      <c r="AW124" s="10">
        <v>0</v>
      </c>
      <c r="AX124" s="11">
        <v>0</v>
      </c>
      <c r="AY124" s="10">
        <v>0</v>
      </c>
      <c r="AZ124" s="11">
        <v>0</v>
      </c>
      <c r="BA124" s="10">
        <v>0</v>
      </c>
      <c r="BB124" s="11">
        <v>0</v>
      </c>
      <c r="BC124" s="10">
        <v>0</v>
      </c>
      <c r="BD124" s="11">
        <v>0</v>
      </c>
      <c r="BE124" s="10">
        <v>0</v>
      </c>
      <c r="BF124" s="11">
        <v>0</v>
      </c>
      <c r="BG124" s="10">
        <v>0</v>
      </c>
      <c r="BH124" s="11">
        <v>0</v>
      </c>
      <c r="BI124" s="10">
        <v>0</v>
      </c>
      <c r="BJ124" s="11">
        <v>0</v>
      </c>
      <c r="BK124" s="10">
        <v>0</v>
      </c>
      <c r="BL124" s="11">
        <v>6</v>
      </c>
      <c r="BM124" s="10">
        <v>132</v>
      </c>
      <c r="BN124" s="11">
        <v>0</v>
      </c>
      <c r="BO124" s="10">
        <v>0</v>
      </c>
      <c r="BP124" s="11"/>
      <c r="BQ124" s="10">
        <f t="shared" si="2"/>
        <v>12</v>
      </c>
      <c r="BR124" s="10">
        <f t="shared" si="3"/>
        <v>180</v>
      </c>
    </row>
    <row r="125" spans="1:70" hidden="1">
      <c r="A125" t="s">
        <v>319</v>
      </c>
      <c r="B125" s="2" t="s">
        <v>40</v>
      </c>
      <c r="C125" s="2" t="s">
        <v>320</v>
      </c>
      <c r="D125" s="2" t="s">
        <v>66</v>
      </c>
      <c r="E125" s="2">
        <v>51</v>
      </c>
      <c r="F125" s="2"/>
      <c r="G125" s="2" t="s">
        <v>321</v>
      </c>
      <c r="H125" s="11">
        <v>3</v>
      </c>
      <c r="I125" s="10">
        <v>12</v>
      </c>
      <c r="J125" s="11">
        <v>0</v>
      </c>
      <c r="K125" s="10">
        <v>0</v>
      </c>
      <c r="L125" s="11">
        <v>0</v>
      </c>
      <c r="M125" s="10">
        <v>0</v>
      </c>
      <c r="N125" s="11">
        <v>0</v>
      </c>
      <c r="O125" s="10">
        <v>0</v>
      </c>
      <c r="P125" s="11">
        <v>0</v>
      </c>
      <c r="Q125" s="10">
        <v>0</v>
      </c>
      <c r="R125" s="11">
        <v>0</v>
      </c>
      <c r="S125" s="10">
        <v>0</v>
      </c>
      <c r="T125" s="11">
        <v>0</v>
      </c>
      <c r="U125" s="10">
        <v>0</v>
      </c>
      <c r="V125" s="11">
        <v>0</v>
      </c>
      <c r="W125" s="10">
        <v>0</v>
      </c>
      <c r="X125" s="11">
        <v>0</v>
      </c>
      <c r="Y125" s="10">
        <v>0</v>
      </c>
      <c r="Z125" s="11">
        <v>0</v>
      </c>
      <c r="AA125" s="10">
        <v>0</v>
      </c>
      <c r="AB125" s="11">
        <v>0</v>
      </c>
      <c r="AC125" s="10">
        <v>0</v>
      </c>
      <c r="AD125" s="11">
        <v>5</v>
      </c>
      <c r="AE125" s="10">
        <v>14</v>
      </c>
      <c r="AF125" s="11">
        <v>2</v>
      </c>
      <c r="AG125" s="10">
        <v>46</v>
      </c>
      <c r="AH125" s="11">
        <v>0</v>
      </c>
      <c r="AI125" s="10">
        <v>0</v>
      </c>
      <c r="AJ125" s="11">
        <v>0</v>
      </c>
      <c r="AK125" s="10">
        <v>0</v>
      </c>
      <c r="AL125" s="11">
        <v>0</v>
      </c>
      <c r="AM125" s="10">
        <v>0</v>
      </c>
      <c r="AN125" s="11">
        <v>0</v>
      </c>
      <c r="AO125" s="10">
        <v>0</v>
      </c>
      <c r="AP125" s="11">
        <v>0</v>
      </c>
      <c r="AQ125" s="10">
        <v>0</v>
      </c>
      <c r="AR125" s="11">
        <v>0</v>
      </c>
      <c r="AS125" s="10">
        <v>0</v>
      </c>
      <c r="AT125" s="11">
        <v>0</v>
      </c>
      <c r="AU125" s="10">
        <v>0</v>
      </c>
      <c r="AV125" s="11">
        <v>0</v>
      </c>
      <c r="AW125" s="10">
        <v>0</v>
      </c>
      <c r="AX125" s="11">
        <v>0</v>
      </c>
      <c r="AY125" s="10">
        <v>0</v>
      </c>
      <c r="AZ125" s="11">
        <v>0</v>
      </c>
      <c r="BA125" s="10">
        <v>0</v>
      </c>
      <c r="BB125" s="11">
        <v>0</v>
      </c>
      <c r="BC125" s="10">
        <v>0</v>
      </c>
      <c r="BD125" s="11">
        <v>0</v>
      </c>
      <c r="BE125" s="10">
        <v>0</v>
      </c>
      <c r="BF125" s="11">
        <v>0</v>
      </c>
      <c r="BG125" s="10">
        <v>0</v>
      </c>
      <c r="BH125" s="11">
        <v>0</v>
      </c>
      <c r="BI125" s="10">
        <v>0</v>
      </c>
      <c r="BJ125" s="11">
        <v>0</v>
      </c>
      <c r="BK125" s="10">
        <v>0</v>
      </c>
      <c r="BL125" s="11">
        <v>0</v>
      </c>
      <c r="BM125" s="10">
        <v>0</v>
      </c>
      <c r="BN125" s="11">
        <v>0</v>
      </c>
      <c r="BO125" s="10">
        <v>0</v>
      </c>
      <c r="BP125" s="11"/>
      <c r="BQ125" s="10">
        <f t="shared" si="2"/>
        <v>10</v>
      </c>
      <c r="BR125" s="10">
        <f t="shared" si="3"/>
        <v>72</v>
      </c>
    </row>
    <row r="126" spans="1:70" hidden="1">
      <c r="A126" t="s">
        <v>322</v>
      </c>
      <c r="B126" s="2" t="s">
        <v>40</v>
      </c>
      <c r="C126" s="2" t="s">
        <v>323</v>
      </c>
      <c r="D126" s="2" t="s">
        <v>66</v>
      </c>
      <c r="E126" s="2">
        <v>52</v>
      </c>
      <c r="F126" s="2"/>
      <c r="G126" s="2" t="s">
        <v>93</v>
      </c>
      <c r="H126" s="11">
        <v>18</v>
      </c>
      <c r="I126" s="10">
        <v>107</v>
      </c>
      <c r="J126" s="11">
        <v>2</v>
      </c>
      <c r="K126" s="10">
        <v>11</v>
      </c>
      <c r="L126" s="11">
        <v>1</v>
      </c>
      <c r="M126" s="10">
        <v>10</v>
      </c>
      <c r="N126" s="11">
        <v>0</v>
      </c>
      <c r="O126" s="10">
        <v>0</v>
      </c>
      <c r="P126" s="11">
        <v>0</v>
      </c>
      <c r="Q126" s="10">
        <v>0</v>
      </c>
      <c r="R126" s="11">
        <v>0</v>
      </c>
      <c r="S126" s="10">
        <v>0</v>
      </c>
      <c r="T126" s="11">
        <v>1</v>
      </c>
      <c r="U126" s="10">
        <v>4</v>
      </c>
      <c r="V126" s="11">
        <v>0</v>
      </c>
      <c r="W126" s="10">
        <v>0</v>
      </c>
      <c r="X126" s="11">
        <v>18</v>
      </c>
      <c r="Y126" s="10">
        <v>158</v>
      </c>
      <c r="Z126" s="11">
        <v>0</v>
      </c>
      <c r="AA126" s="10">
        <v>0</v>
      </c>
      <c r="AB126" s="11">
        <v>0</v>
      </c>
      <c r="AC126" s="10">
        <v>0</v>
      </c>
      <c r="AD126" s="11">
        <v>1</v>
      </c>
      <c r="AE126" s="10">
        <v>1</v>
      </c>
      <c r="AF126" s="11">
        <v>24</v>
      </c>
      <c r="AG126" s="10">
        <v>408</v>
      </c>
      <c r="AH126" s="11">
        <v>0</v>
      </c>
      <c r="AI126" s="10">
        <v>0</v>
      </c>
      <c r="AJ126" s="11">
        <v>0</v>
      </c>
      <c r="AK126" s="10">
        <v>0</v>
      </c>
      <c r="AL126" s="11">
        <v>0</v>
      </c>
      <c r="AM126" s="10">
        <v>0</v>
      </c>
      <c r="AN126" s="11">
        <v>0</v>
      </c>
      <c r="AO126" s="10">
        <v>0</v>
      </c>
      <c r="AP126" s="11">
        <v>0</v>
      </c>
      <c r="AQ126" s="10">
        <v>0</v>
      </c>
      <c r="AR126" s="11">
        <v>0</v>
      </c>
      <c r="AS126" s="10">
        <v>0</v>
      </c>
      <c r="AT126" s="11">
        <v>0</v>
      </c>
      <c r="AU126" s="10">
        <v>0</v>
      </c>
      <c r="AV126" s="11">
        <v>0</v>
      </c>
      <c r="AW126" s="10">
        <v>0</v>
      </c>
      <c r="AX126" s="11">
        <v>0</v>
      </c>
      <c r="AY126" s="10">
        <v>0</v>
      </c>
      <c r="AZ126" s="11">
        <v>0</v>
      </c>
      <c r="BA126" s="10">
        <v>0</v>
      </c>
      <c r="BB126" s="11">
        <v>0</v>
      </c>
      <c r="BC126" s="10">
        <v>0</v>
      </c>
      <c r="BD126" s="11">
        <v>0</v>
      </c>
      <c r="BE126" s="10">
        <v>0</v>
      </c>
      <c r="BF126" s="11">
        <v>0</v>
      </c>
      <c r="BG126" s="10">
        <v>0</v>
      </c>
      <c r="BH126" s="11">
        <v>0</v>
      </c>
      <c r="BI126" s="10">
        <v>0</v>
      </c>
      <c r="BJ126" s="11">
        <v>0</v>
      </c>
      <c r="BK126" s="10">
        <v>0</v>
      </c>
      <c r="BL126" s="11">
        <v>0</v>
      </c>
      <c r="BM126" s="10">
        <v>0</v>
      </c>
      <c r="BN126" s="11">
        <v>0</v>
      </c>
      <c r="BO126" s="10">
        <v>0</v>
      </c>
      <c r="BP126" s="11"/>
      <c r="BQ126" s="10">
        <f t="shared" si="2"/>
        <v>65</v>
      </c>
      <c r="BR126" s="10">
        <f t="shared" si="3"/>
        <v>699</v>
      </c>
    </row>
    <row r="127" spans="1:70" hidden="1">
      <c r="A127" t="s">
        <v>324</v>
      </c>
      <c r="B127" s="2" t="s">
        <v>40</v>
      </c>
      <c r="C127" s="2" t="s">
        <v>325</v>
      </c>
      <c r="D127" s="2" t="s">
        <v>66</v>
      </c>
      <c r="E127" s="2">
        <v>53</v>
      </c>
      <c r="F127" s="2"/>
      <c r="G127" s="2" t="s">
        <v>93</v>
      </c>
      <c r="H127" s="11">
        <v>9</v>
      </c>
      <c r="I127" s="10">
        <v>77</v>
      </c>
      <c r="J127" s="11">
        <v>0</v>
      </c>
      <c r="K127" s="10">
        <v>0</v>
      </c>
      <c r="L127" s="11">
        <v>0</v>
      </c>
      <c r="M127" s="10">
        <v>0</v>
      </c>
      <c r="N127" s="11">
        <v>0</v>
      </c>
      <c r="O127" s="10">
        <v>0</v>
      </c>
      <c r="P127" s="11">
        <v>0</v>
      </c>
      <c r="Q127" s="10">
        <v>0</v>
      </c>
      <c r="R127" s="11">
        <v>0</v>
      </c>
      <c r="S127" s="10">
        <v>0</v>
      </c>
      <c r="T127" s="11">
        <v>0</v>
      </c>
      <c r="U127" s="10">
        <v>0</v>
      </c>
      <c r="V127" s="11">
        <v>0</v>
      </c>
      <c r="W127" s="10">
        <v>0</v>
      </c>
      <c r="X127" s="11">
        <v>6</v>
      </c>
      <c r="Y127" s="10">
        <v>19</v>
      </c>
      <c r="Z127" s="11">
        <v>0</v>
      </c>
      <c r="AA127" s="10">
        <v>0</v>
      </c>
      <c r="AB127" s="11">
        <v>0</v>
      </c>
      <c r="AC127" s="10">
        <v>0</v>
      </c>
      <c r="AD127" s="11">
        <v>1</v>
      </c>
      <c r="AE127" s="10">
        <v>14</v>
      </c>
      <c r="AF127" s="11">
        <v>17</v>
      </c>
      <c r="AG127" s="10">
        <v>399</v>
      </c>
      <c r="AH127" s="11">
        <v>22</v>
      </c>
      <c r="AI127" s="10">
        <v>301</v>
      </c>
      <c r="AJ127" s="11">
        <v>0</v>
      </c>
      <c r="AK127" s="10">
        <v>0</v>
      </c>
      <c r="AL127" s="11">
        <v>0</v>
      </c>
      <c r="AM127" s="10">
        <v>0</v>
      </c>
      <c r="AN127" s="11">
        <v>0</v>
      </c>
      <c r="AO127" s="10">
        <v>0</v>
      </c>
      <c r="AP127" s="11">
        <v>0</v>
      </c>
      <c r="AQ127" s="10">
        <v>0</v>
      </c>
      <c r="AR127" s="11">
        <v>0</v>
      </c>
      <c r="AS127" s="10">
        <v>0</v>
      </c>
      <c r="AT127" s="11">
        <v>0</v>
      </c>
      <c r="AU127" s="10">
        <v>0</v>
      </c>
      <c r="AV127" s="11">
        <v>0</v>
      </c>
      <c r="AW127" s="10">
        <v>0</v>
      </c>
      <c r="AX127" s="11">
        <v>0</v>
      </c>
      <c r="AY127" s="10">
        <v>0</v>
      </c>
      <c r="AZ127" s="11">
        <v>0</v>
      </c>
      <c r="BA127" s="10">
        <v>0</v>
      </c>
      <c r="BB127" s="11">
        <v>0</v>
      </c>
      <c r="BC127" s="10">
        <v>0</v>
      </c>
      <c r="BD127" s="11">
        <v>0</v>
      </c>
      <c r="BE127" s="10">
        <v>0</v>
      </c>
      <c r="BF127" s="11">
        <v>0</v>
      </c>
      <c r="BG127" s="10">
        <v>0</v>
      </c>
      <c r="BH127" s="11">
        <v>0</v>
      </c>
      <c r="BI127" s="10">
        <v>0</v>
      </c>
      <c r="BJ127" s="11">
        <v>0</v>
      </c>
      <c r="BK127" s="10">
        <v>0</v>
      </c>
      <c r="BL127" s="11">
        <v>0</v>
      </c>
      <c r="BM127" s="10">
        <v>0</v>
      </c>
      <c r="BN127" s="11">
        <v>0</v>
      </c>
      <c r="BO127" s="10">
        <v>0</v>
      </c>
      <c r="BP127" s="11"/>
      <c r="BQ127" s="10">
        <f t="shared" si="2"/>
        <v>55</v>
      </c>
      <c r="BR127" s="10">
        <f t="shared" si="3"/>
        <v>810</v>
      </c>
    </row>
    <row r="128" spans="1:70" hidden="1">
      <c r="A128" t="s">
        <v>326</v>
      </c>
      <c r="B128" s="2" t="s">
        <v>40</v>
      </c>
      <c r="C128" s="2" t="s">
        <v>327</v>
      </c>
      <c r="D128" s="2" t="s">
        <v>66</v>
      </c>
      <c r="E128" s="2">
        <v>53</v>
      </c>
      <c r="F128" s="2"/>
      <c r="G128" s="2" t="s">
        <v>259</v>
      </c>
      <c r="H128" s="11">
        <v>25</v>
      </c>
      <c r="I128" s="10">
        <v>283</v>
      </c>
      <c r="J128" s="11">
        <v>6</v>
      </c>
      <c r="K128" s="10">
        <v>20</v>
      </c>
      <c r="L128" s="11">
        <v>0</v>
      </c>
      <c r="M128" s="10">
        <v>0</v>
      </c>
      <c r="N128" s="11">
        <v>0</v>
      </c>
      <c r="O128" s="10">
        <v>0</v>
      </c>
      <c r="P128" s="11">
        <v>0</v>
      </c>
      <c r="Q128" s="10">
        <v>0</v>
      </c>
      <c r="R128" s="11">
        <v>0</v>
      </c>
      <c r="S128" s="10">
        <v>0</v>
      </c>
      <c r="T128" s="11">
        <v>0</v>
      </c>
      <c r="U128" s="10">
        <v>0</v>
      </c>
      <c r="V128" s="11">
        <v>0</v>
      </c>
      <c r="W128" s="10">
        <v>0</v>
      </c>
      <c r="X128" s="11">
        <v>12</v>
      </c>
      <c r="Y128" s="10">
        <v>46</v>
      </c>
      <c r="Z128" s="11">
        <v>0</v>
      </c>
      <c r="AA128" s="10">
        <v>0</v>
      </c>
      <c r="AB128" s="11">
        <v>0</v>
      </c>
      <c r="AC128" s="10">
        <v>0</v>
      </c>
      <c r="AD128" s="11">
        <v>4</v>
      </c>
      <c r="AE128" s="10">
        <v>216</v>
      </c>
      <c r="AF128" s="11">
        <v>81</v>
      </c>
      <c r="AG128" s="10">
        <v>1605</v>
      </c>
      <c r="AH128" s="11">
        <v>17</v>
      </c>
      <c r="AI128" s="10">
        <v>78</v>
      </c>
      <c r="AJ128" s="11">
        <v>2</v>
      </c>
      <c r="AK128" s="10">
        <v>13</v>
      </c>
      <c r="AL128" s="11">
        <v>0</v>
      </c>
      <c r="AM128" s="10">
        <v>0</v>
      </c>
      <c r="AN128" s="11">
        <v>0</v>
      </c>
      <c r="AO128" s="10">
        <v>0</v>
      </c>
      <c r="AP128" s="11">
        <v>0</v>
      </c>
      <c r="AQ128" s="10">
        <v>0</v>
      </c>
      <c r="AR128" s="11">
        <v>0</v>
      </c>
      <c r="AS128" s="10">
        <v>0</v>
      </c>
      <c r="AT128" s="11">
        <v>0</v>
      </c>
      <c r="AU128" s="10">
        <v>0</v>
      </c>
      <c r="AV128" s="11">
        <v>0</v>
      </c>
      <c r="AW128" s="10">
        <v>0</v>
      </c>
      <c r="AX128" s="11">
        <v>0</v>
      </c>
      <c r="AY128" s="10">
        <v>0</v>
      </c>
      <c r="AZ128" s="11">
        <v>0</v>
      </c>
      <c r="BA128" s="10">
        <v>0</v>
      </c>
      <c r="BB128" s="11">
        <v>0</v>
      </c>
      <c r="BC128" s="10">
        <v>0</v>
      </c>
      <c r="BD128" s="11">
        <v>0</v>
      </c>
      <c r="BE128" s="10">
        <v>0</v>
      </c>
      <c r="BF128" s="11">
        <v>0</v>
      </c>
      <c r="BG128" s="10">
        <v>0</v>
      </c>
      <c r="BH128" s="11">
        <v>5</v>
      </c>
      <c r="BI128" s="10">
        <v>139</v>
      </c>
      <c r="BJ128" s="11">
        <v>0</v>
      </c>
      <c r="BK128" s="10">
        <v>0</v>
      </c>
      <c r="BL128" s="11">
        <v>0</v>
      </c>
      <c r="BM128" s="10">
        <v>0</v>
      </c>
      <c r="BN128" s="11">
        <v>0</v>
      </c>
      <c r="BO128" s="10">
        <v>0</v>
      </c>
      <c r="BP128" s="11"/>
      <c r="BQ128" s="10">
        <f t="shared" si="2"/>
        <v>152</v>
      </c>
      <c r="BR128" s="10">
        <f t="shared" si="3"/>
        <v>2400</v>
      </c>
    </row>
    <row r="129" spans="1:70" hidden="1">
      <c r="A129" t="s">
        <v>328</v>
      </c>
      <c r="B129" s="2" t="s">
        <v>40</v>
      </c>
      <c r="C129" s="2" t="s">
        <v>329</v>
      </c>
      <c r="D129" s="2" t="s">
        <v>66</v>
      </c>
      <c r="E129" s="2">
        <v>53</v>
      </c>
      <c r="F129" s="2"/>
      <c r="G129" s="2" t="s">
        <v>330</v>
      </c>
      <c r="H129" s="11">
        <v>18</v>
      </c>
      <c r="I129" s="10">
        <v>92</v>
      </c>
      <c r="J129" s="11">
        <v>1</v>
      </c>
      <c r="K129" s="10">
        <v>2</v>
      </c>
      <c r="L129" s="11">
        <v>0</v>
      </c>
      <c r="M129" s="10">
        <v>0</v>
      </c>
      <c r="N129" s="11">
        <v>0</v>
      </c>
      <c r="O129" s="10">
        <v>0</v>
      </c>
      <c r="P129" s="11">
        <v>0</v>
      </c>
      <c r="Q129" s="10">
        <v>0</v>
      </c>
      <c r="R129" s="11">
        <v>0</v>
      </c>
      <c r="S129" s="10">
        <v>0</v>
      </c>
      <c r="T129" s="11">
        <v>0</v>
      </c>
      <c r="U129" s="10">
        <v>0</v>
      </c>
      <c r="V129" s="11">
        <v>0</v>
      </c>
      <c r="W129" s="10">
        <v>0</v>
      </c>
      <c r="X129" s="11">
        <v>9</v>
      </c>
      <c r="Y129" s="10">
        <v>75</v>
      </c>
      <c r="Z129" s="11">
        <v>17</v>
      </c>
      <c r="AA129" s="10">
        <v>72</v>
      </c>
      <c r="AB129" s="11">
        <v>0</v>
      </c>
      <c r="AC129" s="10">
        <v>0</v>
      </c>
      <c r="AD129" s="11">
        <v>0</v>
      </c>
      <c r="AE129" s="10">
        <v>0</v>
      </c>
      <c r="AF129" s="11">
        <v>82</v>
      </c>
      <c r="AG129" s="10">
        <v>1319</v>
      </c>
      <c r="AH129" s="11">
        <v>14</v>
      </c>
      <c r="AI129" s="10">
        <v>90</v>
      </c>
      <c r="AJ129" s="11">
        <v>45</v>
      </c>
      <c r="AK129" s="10">
        <v>664</v>
      </c>
      <c r="AL129" s="11">
        <v>0</v>
      </c>
      <c r="AM129" s="10">
        <v>0</v>
      </c>
      <c r="AN129" s="11">
        <v>0</v>
      </c>
      <c r="AO129" s="10">
        <v>0</v>
      </c>
      <c r="AP129" s="11">
        <v>0</v>
      </c>
      <c r="AQ129" s="10">
        <v>0</v>
      </c>
      <c r="AR129" s="11">
        <v>0</v>
      </c>
      <c r="AS129" s="10">
        <v>0</v>
      </c>
      <c r="AT129" s="11">
        <v>0</v>
      </c>
      <c r="AU129" s="10">
        <v>0</v>
      </c>
      <c r="AV129" s="11">
        <v>0</v>
      </c>
      <c r="AW129" s="10">
        <v>0</v>
      </c>
      <c r="AX129" s="11">
        <v>0</v>
      </c>
      <c r="AY129" s="10">
        <v>0</v>
      </c>
      <c r="AZ129" s="11">
        <v>0</v>
      </c>
      <c r="BA129" s="10">
        <v>0</v>
      </c>
      <c r="BB129" s="11">
        <v>0</v>
      </c>
      <c r="BC129" s="10">
        <v>0</v>
      </c>
      <c r="BD129" s="11">
        <v>0</v>
      </c>
      <c r="BE129" s="10">
        <v>0</v>
      </c>
      <c r="BF129" s="11">
        <v>0</v>
      </c>
      <c r="BG129" s="10">
        <v>0</v>
      </c>
      <c r="BH129" s="11">
        <v>3</v>
      </c>
      <c r="BI129" s="10">
        <v>17</v>
      </c>
      <c r="BJ129" s="11">
        <v>0</v>
      </c>
      <c r="BK129" s="10">
        <v>0</v>
      </c>
      <c r="BL129" s="11">
        <v>0</v>
      </c>
      <c r="BM129" s="10">
        <v>0</v>
      </c>
      <c r="BN129" s="11">
        <v>0</v>
      </c>
      <c r="BO129" s="10">
        <v>0</v>
      </c>
      <c r="BP129" s="11"/>
      <c r="BQ129" s="10">
        <f t="shared" si="2"/>
        <v>189</v>
      </c>
      <c r="BR129" s="10">
        <f t="shared" si="3"/>
        <v>2331</v>
      </c>
    </row>
    <row r="130" spans="1:70" hidden="1">
      <c r="A130" t="s">
        <v>331</v>
      </c>
      <c r="B130" s="2" t="s">
        <v>40</v>
      </c>
      <c r="C130" s="2" t="s">
        <v>329</v>
      </c>
      <c r="D130" s="2" t="s">
        <v>66</v>
      </c>
      <c r="E130" s="2">
        <v>53</v>
      </c>
      <c r="F130" s="2"/>
      <c r="G130" s="2" t="s">
        <v>330</v>
      </c>
      <c r="H130" s="11">
        <v>20</v>
      </c>
      <c r="I130" s="10">
        <v>121</v>
      </c>
      <c r="J130" s="11">
        <v>1</v>
      </c>
      <c r="K130" s="10">
        <v>16</v>
      </c>
      <c r="L130" s="11">
        <v>8</v>
      </c>
      <c r="M130" s="10">
        <v>75</v>
      </c>
      <c r="N130" s="11">
        <v>0</v>
      </c>
      <c r="O130" s="10">
        <v>0</v>
      </c>
      <c r="P130" s="11">
        <v>0</v>
      </c>
      <c r="Q130" s="10">
        <v>0</v>
      </c>
      <c r="R130" s="11">
        <v>0</v>
      </c>
      <c r="S130" s="10">
        <v>0</v>
      </c>
      <c r="T130" s="11">
        <v>0</v>
      </c>
      <c r="U130" s="10">
        <v>0</v>
      </c>
      <c r="V130" s="11">
        <v>0</v>
      </c>
      <c r="W130" s="10">
        <v>0</v>
      </c>
      <c r="X130" s="11">
        <v>63</v>
      </c>
      <c r="Y130" s="10">
        <v>517</v>
      </c>
      <c r="Z130" s="11">
        <v>1</v>
      </c>
      <c r="AA130" s="10">
        <v>5</v>
      </c>
      <c r="AB130" s="11">
        <v>1</v>
      </c>
      <c r="AC130" s="10">
        <v>2</v>
      </c>
      <c r="AD130" s="11">
        <v>1</v>
      </c>
      <c r="AE130" s="10">
        <v>10</v>
      </c>
      <c r="AF130" s="11">
        <v>67</v>
      </c>
      <c r="AG130" s="10">
        <v>1506</v>
      </c>
      <c r="AH130" s="11">
        <v>9</v>
      </c>
      <c r="AI130" s="10">
        <v>77</v>
      </c>
      <c r="AJ130" s="11">
        <v>4</v>
      </c>
      <c r="AK130" s="10">
        <v>30</v>
      </c>
      <c r="AL130" s="11">
        <v>0</v>
      </c>
      <c r="AM130" s="10">
        <v>0</v>
      </c>
      <c r="AN130" s="11">
        <v>0</v>
      </c>
      <c r="AO130" s="10">
        <v>0</v>
      </c>
      <c r="AP130" s="11">
        <v>0</v>
      </c>
      <c r="AQ130" s="10">
        <v>0</v>
      </c>
      <c r="AR130" s="11">
        <v>0</v>
      </c>
      <c r="AS130" s="10">
        <v>0</v>
      </c>
      <c r="AT130" s="11">
        <v>0</v>
      </c>
      <c r="AU130" s="10">
        <v>0</v>
      </c>
      <c r="AV130" s="11">
        <v>0</v>
      </c>
      <c r="AW130" s="10">
        <v>0</v>
      </c>
      <c r="AX130" s="11">
        <v>0</v>
      </c>
      <c r="AY130" s="10">
        <v>0</v>
      </c>
      <c r="AZ130" s="11">
        <v>0</v>
      </c>
      <c r="BA130" s="10">
        <v>0</v>
      </c>
      <c r="BB130" s="11">
        <v>0</v>
      </c>
      <c r="BC130" s="10">
        <v>0</v>
      </c>
      <c r="BD130" s="11">
        <v>0</v>
      </c>
      <c r="BE130" s="10">
        <v>0</v>
      </c>
      <c r="BF130" s="11">
        <v>2</v>
      </c>
      <c r="BG130" s="10">
        <v>23</v>
      </c>
      <c r="BH130" s="11">
        <v>0</v>
      </c>
      <c r="BI130" s="10">
        <v>0</v>
      </c>
      <c r="BJ130" s="11">
        <v>0</v>
      </c>
      <c r="BK130" s="10">
        <v>0</v>
      </c>
      <c r="BL130" s="11">
        <v>0</v>
      </c>
      <c r="BM130" s="10">
        <v>0</v>
      </c>
      <c r="BN130" s="11">
        <v>0</v>
      </c>
      <c r="BO130" s="10">
        <v>0</v>
      </c>
      <c r="BP130" s="11"/>
      <c r="BQ130" s="10">
        <f t="shared" si="2"/>
        <v>177</v>
      </c>
      <c r="BR130" s="10">
        <f t="shared" si="3"/>
        <v>2382</v>
      </c>
    </row>
    <row r="131" spans="1:70" hidden="1">
      <c r="A131" t="s">
        <v>332</v>
      </c>
      <c r="B131" s="2" t="s">
        <v>40</v>
      </c>
      <c r="C131" s="2" t="s">
        <v>92</v>
      </c>
      <c r="D131" s="2" t="s">
        <v>66</v>
      </c>
      <c r="E131" s="2">
        <v>53</v>
      </c>
      <c r="F131" s="2"/>
      <c r="G131" s="2" t="s">
        <v>93</v>
      </c>
      <c r="H131" s="11">
        <v>0</v>
      </c>
      <c r="I131" s="10">
        <v>0</v>
      </c>
      <c r="J131" s="11">
        <v>0</v>
      </c>
      <c r="K131" s="10">
        <v>0</v>
      </c>
      <c r="L131" s="11">
        <v>0</v>
      </c>
      <c r="M131" s="10">
        <v>0</v>
      </c>
      <c r="N131" s="11">
        <v>0</v>
      </c>
      <c r="O131" s="10">
        <v>0</v>
      </c>
      <c r="P131" s="11">
        <v>0</v>
      </c>
      <c r="Q131" s="10">
        <v>0</v>
      </c>
      <c r="R131" s="11">
        <v>0</v>
      </c>
      <c r="S131" s="10">
        <v>0</v>
      </c>
      <c r="T131" s="11">
        <v>0</v>
      </c>
      <c r="U131" s="10">
        <v>0</v>
      </c>
      <c r="V131" s="11">
        <v>0</v>
      </c>
      <c r="W131" s="10">
        <v>0</v>
      </c>
      <c r="X131" s="11">
        <v>0</v>
      </c>
      <c r="Y131" s="10">
        <v>0</v>
      </c>
      <c r="Z131" s="11">
        <v>0</v>
      </c>
      <c r="AA131" s="10">
        <v>0</v>
      </c>
      <c r="AB131" s="11">
        <v>0</v>
      </c>
      <c r="AC131" s="10">
        <v>0</v>
      </c>
      <c r="AD131" s="11">
        <v>0</v>
      </c>
      <c r="AE131" s="10">
        <v>0</v>
      </c>
      <c r="AF131" s="11">
        <v>21</v>
      </c>
      <c r="AG131" s="10">
        <v>584</v>
      </c>
      <c r="AH131" s="11">
        <v>6</v>
      </c>
      <c r="AI131" s="10">
        <v>24</v>
      </c>
      <c r="AJ131" s="11">
        <v>0</v>
      </c>
      <c r="AK131" s="10">
        <v>0</v>
      </c>
      <c r="AL131" s="11">
        <v>26</v>
      </c>
      <c r="AM131" s="10">
        <v>394</v>
      </c>
      <c r="AN131" s="11">
        <v>0</v>
      </c>
      <c r="AO131" s="10">
        <v>0</v>
      </c>
      <c r="AP131" s="11">
        <v>0</v>
      </c>
      <c r="AQ131" s="10">
        <v>0</v>
      </c>
      <c r="AR131" s="11">
        <v>0</v>
      </c>
      <c r="AS131" s="10">
        <v>0</v>
      </c>
      <c r="AT131" s="11">
        <v>0</v>
      </c>
      <c r="AU131" s="10">
        <v>0</v>
      </c>
      <c r="AV131" s="11">
        <v>0</v>
      </c>
      <c r="AW131" s="10">
        <v>0</v>
      </c>
      <c r="AX131" s="11">
        <v>0</v>
      </c>
      <c r="AY131" s="10">
        <v>0</v>
      </c>
      <c r="AZ131" s="11">
        <v>0</v>
      </c>
      <c r="BA131" s="10">
        <v>0</v>
      </c>
      <c r="BB131" s="11">
        <v>0</v>
      </c>
      <c r="BC131" s="10">
        <v>0</v>
      </c>
      <c r="BD131" s="11">
        <v>0</v>
      </c>
      <c r="BE131" s="10">
        <v>0</v>
      </c>
      <c r="BF131" s="11">
        <v>3</v>
      </c>
      <c r="BG131" s="10">
        <v>50</v>
      </c>
      <c r="BH131" s="11">
        <v>0</v>
      </c>
      <c r="BI131" s="10">
        <v>0</v>
      </c>
      <c r="BJ131" s="11">
        <v>0</v>
      </c>
      <c r="BK131" s="10">
        <v>0</v>
      </c>
      <c r="BL131" s="11">
        <v>2</v>
      </c>
      <c r="BM131" s="10">
        <v>32</v>
      </c>
      <c r="BN131" s="11">
        <v>0</v>
      </c>
      <c r="BO131" s="10">
        <v>0</v>
      </c>
      <c r="BP131" s="11"/>
      <c r="BQ131" s="10">
        <f t="shared" si="2"/>
        <v>58</v>
      </c>
      <c r="BR131" s="10">
        <f t="shared" si="3"/>
        <v>1084</v>
      </c>
    </row>
    <row r="132" spans="1:70" hidden="1">
      <c r="A132" t="s">
        <v>333</v>
      </c>
      <c r="B132" s="2" t="s">
        <v>115</v>
      </c>
      <c r="C132" s="2" t="s">
        <v>334</v>
      </c>
      <c r="D132" s="2" t="s">
        <v>66</v>
      </c>
      <c r="E132" s="2">
        <v>53</v>
      </c>
      <c r="F132" s="2"/>
      <c r="G132" s="2"/>
      <c r="H132" s="11">
        <v>0</v>
      </c>
      <c r="I132" s="10">
        <v>0</v>
      </c>
      <c r="J132" s="11">
        <v>0</v>
      </c>
      <c r="K132" s="10">
        <v>0</v>
      </c>
      <c r="L132" s="11">
        <v>0</v>
      </c>
      <c r="M132" s="10">
        <v>0</v>
      </c>
      <c r="N132" s="11">
        <v>0</v>
      </c>
      <c r="O132" s="10">
        <v>0</v>
      </c>
      <c r="P132" s="11">
        <v>0</v>
      </c>
      <c r="Q132" s="10">
        <v>0</v>
      </c>
      <c r="R132" s="11">
        <v>0</v>
      </c>
      <c r="S132" s="10">
        <v>0</v>
      </c>
      <c r="T132" s="11">
        <v>0</v>
      </c>
      <c r="U132" s="10">
        <v>0</v>
      </c>
      <c r="V132" s="11">
        <v>0</v>
      </c>
      <c r="W132" s="10">
        <v>0</v>
      </c>
      <c r="X132" s="11">
        <v>0</v>
      </c>
      <c r="Y132" s="10">
        <v>0</v>
      </c>
      <c r="Z132" s="11">
        <v>0</v>
      </c>
      <c r="AA132" s="10">
        <v>0</v>
      </c>
      <c r="AB132" s="11">
        <v>0</v>
      </c>
      <c r="AC132" s="10">
        <v>0</v>
      </c>
      <c r="AD132" s="11">
        <v>0</v>
      </c>
      <c r="AE132" s="10">
        <v>0</v>
      </c>
      <c r="AF132" s="11">
        <v>7</v>
      </c>
      <c r="AG132" s="10">
        <v>44</v>
      </c>
      <c r="AH132" s="11">
        <v>3</v>
      </c>
      <c r="AI132" s="10">
        <v>4</v>
      </c>
      <c r="AJ132" s="11">
        <v>0</v>
      </c>
      <c r="AK132" s="10">
        <v>0</v>
      </c>
      <c r="AL132" s="11">
        <v>0</v>
      </c>
      <c r="AM132" s="10">
        <v>0</v>
      </c>
      <c r="AN132" s="11">
        <v>0</v>
      </c>
      <c r="AO132" s="10">
        <v>0</v>
      </c>
      <c r="AP132" s="11">
        <v>0</v>
      </c>
      <c r="AQ132" s="10">
        <v>0</v>
      </c>
      <c r="AR132" s="11">
        <v>0</v>
      </c>
      <c r="AS132" s="10">
        <v>0</v>
      </c>
      <c r="AT132" s="11">
        <v>0</v>
      </c>
      <c r="AU132" s="10">
        <v>0</v>
      </c>
      <c r="AV132" s="11">
        <v>0</v>
      </c>
      <c r="AW132" s="10">
        <v>0</v>
      </c>
      <c r="AX132" s="11">
        <v>0</v>
      </c>
      <c r="AY132" s="10">
        <v>0</v>
      </c>
      <c r="AZ132" s="11">
        <v>0</v>
      </c>
      <c r="BA132" s="10">
        <v>0</v>
      </c>
      <c r="BB132" s="11">
        <v>0</v>
      </c>
      <c r="BC132" s="10">
        <v>0</v>
      </c>
      <c r="BD132" s="11">
        <v>0</v>
      </c>
      <c r="BE132" s="10">
        <v>0</v>
      </c>
      <c r="BF132" s="11">
        <v>0</v>
      </c>
      <c r="BG132" s="10">
        <v>0</v>
      </c>
      <c r="BH132" s="11">
        <v>0</v>
      </c>
      <c r="BI132" s="10">
        <v>0</v>
      </c>
      <c r="BJ132" s="11">
        <v>0</v>
      </c>
      <c r="BK132" s="10">
        <v>0</v>
      </c>
      <c r="BL132" s="11">
        <v>0</v>
      </c>
      <c r="BM132" s="10">
        <v>0</v>
      </c>
      <c r="BN132" s="11">
        <v>0</v>
      </c>
      <c r="BO132" s="10">
        <v>0</v>
      </c>
      <c r="BP132" s="11"/>
      <c r="BQ132" s="10">
        <f t="shared" ref="BQ132:BQ195" si="4">SUM(H132,AF132,P132,V132,J132,L132,X132,T132,BF132,BL132,BN132,BB132,AD132,AP132,N132,Z132,BH132,BJ132,AX132,AN132,BD132,AB132,AZ132,AL132,AH132,R132,AJ132,AV132,AR132,AT132)</f>
        <v>10</v>
      </c>
      <c r="BR132" s="10">
        <f t="shared" ref="BR132:BR195" si="5">SUM(I132,AG132,Q132,W132,K132,M132,Y132,U132,BG132,BM132,BO132,BC132,AE132,AQ132,O132,AA132,BI132,BK132,AY132,AO132,BE132,AC132,BA132,AM132,AI132,S132,AK132,AW132,AS132,AU132)</f>
        <v>48</v>
      </c>
    </row>
    <row r="133" spans="1:70" hidden="1">
      <c r="A133" t="s">
        <v>335</v>
      </c>
      <c r="B133" s="2" t="s">
        <v>40</v>
      </c>
      <c r="C133" s="2" t="s">
        <v>336</v>
      </c>
      <c r="D133" s="2" t="s">
        <v>66</v>
      </c>
      <c r="E133" s="2">
        <v>53</v>
      </c>
      <c r="F133" s="2"/>
      <c r="G133" s="2" t="s">
        <v>93</v>
      </c>
      <c r="H133" s="11">
        <v>0</v>
      </c>
      <c r="I133" s="10">
        <v>0</v>
      </c>
      <c r="J133" s="11">
        <v>0</v>
      </c>
      <c r="K133" s="10">
        <v>0</v>
      </c>
      <c r="L133" s="11">
        <v>0</v>
      </c>
      <c r="M133" s="10">
        <v>0</v>
      </c>
      <c r="N133" s="11">
        <v>0</v>
      </c>
      <c r="O133" s="10">
        <v>0</v>
      </c>
      <c r="P133" s="11">
        <v>0</v>
      </c>
      <c r="Q133" s="10">
        <v>0</v>
      </c>
      <c r="R133" s="11">
        <v>0</v>
      </c>
      <c r="S133" s="10">
        <v>0</v>
      </c>
      <c r="T133" s="11">
        <v>0</v>
      </c>
      <c r="U133" s="10">
        <v>0</v>
      </c>
      <c r="V133" s="11">
        <v>0</v>
      </c>
      <c r="W133" s="10">
        <v>0</v>
      </c>
      <c r="X133" s="11">
        <v>3</v>
      </c>
      <c r="Y133" s="10">
        <v>83</v>
      </c>
      <c r="Z133" s="11">
        <v>1</v>
      </c>
      <c r="AA133" s="10">
        <v>4</v>
      </c>
      <c r="AB133" s="11">
        <v>0</v>
      </c>
      <c r="AC133" s="10">
        <v>0</v>
      </c>
      <c r="AD133" s="11">
        <v>2</v>
      </c>
      <c r="AE133" s="10">
        <v>35</v>
      </c>
      <c r="AF133" s="11">
        <v>16</v>
      </c>
      <c r="AG133" s="10">
        <v>599</v>
      </c>
      <c r="AH133" s="11">
        <v>0</v>
      </c>
      <c r="AI133" s="10">
        <v>0</v>
      </c>
      <c r="AJ133" s="11">
        <v>0</v>
      </c>
      <c r="AK133" s="10">
        <v>0</v>
      </c>
      <c r="AL133" s="11">
        <v>0</v>
      </c>
      <c r="AM133" s="10">
        <v>0</v>
      </c>
      <c r="AN133" s="11">
        <v>0</v>
      </c>
      <c r="AO133" s="10">
        <v>0</v>
      </c>
      <c r="AP133" s="11">
        <v>0</v>
      </c>
      <c r="AQ133" s="10">
        <v>0</v>
      </c>
      <c r="AR133" s="11">
        <v>0</v>
      </c>
      <c r="AS133" s="10">
        <v>0</v>
      </c>
      <c r="AT133" s="11">
        <v>0</v>
      </c>
      <c r="AU133" s="10">
        <v>0</v>
      </c>
      <c r="AV133" s="11">
        <v>0</v>
      </c>
      <c r="AW133" s="10">
        <v>0</v>
      </c>
      <c r="AX133" s="11">
        <v>0</v>
      </c>
      <c r="AY133" s="10">
        <v>0</v>
      </c>
      <c r="AZ133" s="11">
        <v>0</v>
      </c>
      <c r="BA133" s="10">
        <v>0</v>
      </c>
      <c r="BB133" s="11">
        <v>0</v>
      </c>
      <c r="BC133" s="10">
        <v>0</v>
      </c>
      <c r="BD133" s="11">
        <v>0</v>
      </c>
      <c r="BE133" s="10">
        <v>0</v>
      </c>
      <c r="BF133" s="11">
        <v>0</v>
      </c>
      <c r="BG133" s="10">
        <v>0</v>
      </c>
      <c r="BH133" s="11">
        <v>0</v>
      </c>
      <c r="BI133" s="10">
        <v>0</v>
      </c>
      <c r="BJ133" s="11">
        <v>0</v>
      </c>
      <c r="BK133" s="10">
        <v>0</v>
      </c>
      <c r="BL133" s="11">
        <v>2</v>
      </c>
      <c r="BM133" s="10">
        <v>174</v>
      </c>
      <c r="BN133" s="11">
        <v>0</v>
      </c>
      <c r="BO133" s="10">
        <v>0</v>
      </c>
      <c r="BP133" s="11"/>
      <c r="BQ133" s="10">
        <f t="shared" si="4"/>
        <v>24</v>
      </c>
      <c r="BR133" s="10">
        <f t="shared" si="5"/>
        <v>895</v>
      </c>
    </row>
    <row r="134" spans="1:70" hidden="1">
      <c r="A134" t="s">
        <v>337</v>
      </c>
      <c r="B134" s="2" t="s">
        <v>115</v>
      </c>
      <c r="C134" s="2" t="s">
        <v>338</v>
      </c>
      <c r="D134" s="2" t="s">
        <v>66</v>
      </c>
      <c r="E134" s="2">
        <v>54</v>
      </c>
      <c r="F134" s="2"/>
      <c r="G134" s="2"/>
      <c r="H134" s="11">
        <v>0</v>
      </c>
      <c r="I134" s="10">
        <v>0</v>
      </c>
      <c r="J134" s="11">
        <v>0</v>
      </c>
      <c r="K134" s="10">
        <v>0</v>
      </c>
      <c r="L134" s="11">
        <v>0</v>
      </c>
      <c r="M134" s="10">
        <v>0</v>
      </c>
      <c r="N134" s="11">
        <v>0</v>
      </c>
      <c r="O134" s="10">
        <v>0</v>
      </c>
      <c r="P134" s="11">
        <v>0</v>
      </c>
      <c r="Q134" s="10">
        <v>0</v>
      </c>
      <c r="R134" s="11">
        <v>0</v>
      </c>
      <c r="S134" s="10">
        <v>0</v>
      </c>
      <c r="T134" s="11">
        <v>0</v>
      </c>
      <c r="U134" s="10">
        <v>0</v>
      </c>
      <c r="V134" s="11">
        <v>0</v>
      </c>
      <c r="W134" s="10">
        <v>0</v>
      </c>
      <c r="X134" s="11">
        <v>0</v>
      </c>
      <c r="Y134" s="10">
        <v>0</v>
      </c>
      <c r="Z134" s="11">
        <v>0</v>
      </c>
      <c r="AA134" s="10">
        <v>0</v>
      </c>
      <c r="AB134" s="11">
        <v>0</v>
      </c>
      <c r="AC134" s="10">
        <v>0</v>
      </c>
      <c r="AD134" s="11">
        <v>0</v>
      </c>
      <c r="AE134" s="10">
        <v>0</v>
      </c>
      <c r="AF134" s="11">
        <v>10</v>
      </c>
      <c r="AG134" s="10">
        <v>51</v>
      </c>
      <c r="AH134" s="11">
        <v>0</v>
      </c>
      <c r="AI134" s="10">
        <v>0</v>
      </c>
      <c r="AJ134" s="11">
        <v>0</v>
      </c>
      <c r="AK134" s="10">
        <v>0</v>
      </c>
      <c r="AL134" s="11">
        <v>0</v>
      </c>
      <c r="AM134" s="10">
        <v>0</v>
      </c>
      <c r="AN134" s="11">
        <v>0</v>
      </c>
      <c r="AO134" s="10">
        <v>0</v>
      </c>
      <c r="AP134" s="11">
        <v>0</v>
      </c>
      <c r="AQ134" s="10">
        <v>0</v>
      </c>
      <c r="AR134" s="11">
        <v>0</v>
      </c>
      <c r="AS134" s="10">
        <v>0</v>
      </c>
      <c r="AT134" s="11">
        <v>0</v>
      </c>
      <c r="AU134" s="10">
        <v>0</v>
      </c>
      <c r="AV134" s="11">
        <v>0</v>
      </c>
      <c r="AW134" s="10">
        <v>0</v>
      </c>
      <c r="AX134" s="11">
        <v>0</v>
      </c>
      <c r="AY134" s="10">
        <v>0</v>
      </c>
      <c r="AZ134" s="11">
        <v>0</v>
      </c>
      <c r="BA134" s="10">
        <v>0</v>
      </c>
      <c r="BB134" s="11">
        <v>0</v>
      </c>
      <c r="BC134" s="10">
        <v>0</v>
      </c>
      <c r="BD134" s="11">
        <v>0</v>
      </c>
      <c r="BE134" s="10">
        <v>0</v>
      </c>
      <c r="BF134" s="11">
        <v>0</v>
      </c>
      <c r="BG134" s="10">
        <v>0</v>
      </c>
      <c r="BH134" s="11">
        <v>0</v>
      </c>
      <c r="BI134" s="10">
        <v>0</v>
      </c>
      <c r="BJ134" s="11">
        <v>0</v>
      </c>
      <c r="BK134" s="10">
        <v>0</v>
      </c>
      <c r="BL134" s="11">
        <v>0</v>
      </c>
      <c r="BM134" s="10">
        <v>0</v>
      </c>
      <c r="BN134" s="11">
        <v>0</v>
      </c>
      <c r="BO134" s="10">
        <v>0</v>
      </c>
      <c r="BP134" s="11"/>
      <c r="BQ134" s="10">
        <f t="shared" si="4"/>
        <v>10</v>
      </c>
      <c r="BR134" s="10">
        <f t="shared" si="5"/>
        <v>51</v>
      </c>
    </row>
    <row r="135" spans="1:70" hidden="1">
      <c r="A135" s="4" t="s">
        <v>339</v>
      </c>
      <c r="B135" s="6" t="s">
        <v>40</v>
      </c>
      <c r="C135" s="6" t="s">
        <v>340</v>
      </c>
      <c r="D135" s="6" t="s">
        <v>66</v>
      </c>
      <c r="E135" s="6">
        <v>54</v>
      </c>
      <c r="F135" s="6"/>
      <c r="G135" s="6" t="s">
        <v>101</v>
      </c>
      <c r="H135" s="25">
        <v>0</v>
      </c>
      <c r="I135" s="26">
        <v>0</v>
      </c>
      <c r="J135" s="25">
        <v>0</v>
      </c>
      <c r="K135" s="26">
        <v>0</v>
      </c>
      <c r="L135" s="25">
        <v>0</v>
      </c>
      <c r="M135" s="26">
        <v>0</v>
      </c>
      <c r="N135" s="25">
        <v>0</v>
      </c>
      <c r="O135" s="26">
        <v>0</v>
      </c>
      <c r="P135" s="25">
        <v>0</v>
      </c>
      <c r="Q135" s="26">
        <v>0</v>
      </c>
      <c r="R135" s="25">
        <v>0</v>
      </c>
      <c r="S135" s="26">
        <v>0</v>
      </c>
      <c r="T135" s="25">
        <v>0</v>
      </c>
      <c r="U135" s="26">
        <v>0</v>
      </c>
      <c r="V135" s="25">
        <v>0</v>
      </c>
      <c r="W135" s="26">
        <v>0</v>
      </c>
      <c r="X135" s="25">
        <v>0</v>
      </c>
      <c r="Y135" s="26">
        <v>0</v>
      </c>
      <c r="Z135" s="25">
        <v>0</v>
      </c>
      <c r="AA135" s="26">
        <v>0</v>
      </c>
      <c r="AB135" s="25">
        <v>0</v>
      </c>
      <c r="AC135" s="26">
        <v>0</v>
      </c>
      <c r="AD135" s="25">
        <v>0</v>
      </c>
      <c r="AE135" s="26">
        <v>0</v>
      </c>
      <c r="AF135" s="25">
        <v>6</v>
      </c>
      <c r="AG135" s="26">
        <v>75</v>
      </c>
      <c r="AH135" s="25">
        <v>0</v>
      </c>
      <c r="AI135" s="26">
        <v>0</v>
      </c>
      <c r="AJ135" s="25">
        <v>0</v>
      </c>
      <c r="AK135" s="26">
        <v>0</v>
      </c>
      <c r="AL135" s="25">
        <v>0</v>
      </c>
      <c r="AM135" s="26">
        <v>0</v>
      </c>
      <c r="AN135" s="25">
        <v>0</v>
      </c>
      <c r="AO135" s="26">
        <v>0</v>
      </c>
      <c r="AP135" s="25">
        <v>0</v>
      </c>
      <c r="AQ135" s="26">
        <v>0</v>
      </c>
      <c r="AR135" s="25">
        <v>0</v>
      </c>
      <c r="AS135" s="26">
        <v>0</v>
      </c>
      <c r="AT135" s="25">
        <v>0</v>
      </c>
      <c r="AU135" s="26">
        <v>0</v>
      </c>
      <c r="AV135" s="25">
        <v>0</v>
      </c>
      <c r="AW135" s="26">
        <v>0</v>
      </c>
      <c r="AX135" s="25">
        <v>0</v>
      </c>
      <c r="AY135" s="26">
        <v>0</v>
      </c>
      <c r="AZ135" s="25">
        <v>0</v>
      </c>
      <c r="BA135" s="26">
        <v>0</v>
      </c>
      <c r="BB135" s="25">
        <v>0</v>
      </c>
      <c r="BC135" s="26">
        <v>0</v>
      </c>
      <c r="BD135" s="25">
        <v>0</v>
      </c>
      <c r="BE135" s="26">
        <v>0</v>
      </c>
      <c r="BF135" s="25">
        <v>1</v>
      </c>
      <c r="BG135" s="26">
        <v>38</v>
      </c>
      <c r="BH135" s="25">
        <v>0</v>
      </c>
      <c r="BI135" s="26">
        <v>0</v>
      </c>
      <c r="BJ135" s="25">
        <v>0</v>
      </c>
      <c r="BK135" s="26">
        <v>0</v>
      </c>
      <c r="BL135" s="25">
        <v>1</v>
      </c>
      <c r="BM135" s="26">
        <v>32</v>
      </c>
      <c r="BN135" s="25">
        <v>1</v>
      </c>
      <c r="BO135" s="26">
        <v>20</v>
      </c>
      <c r="BP135" s="11"/>
      <c r="BQ135" s="10">
        <f t="shared" si="4"/>
        <v>9</v>
      </c>
      <c r="BR135" s="10">
        <f t="shared" si="5"/>
        <v>165</v>
      </c>
    </row>
    <row r="136" spans="1:70" hidden="1">
      <c r="A136" t="s">
        <v>341</v>
      </c>
      <c r="B136" s="2" t="s">
        <v>40</v>
      </c>
      <c r="C136" s="2" t="s">
        <v>342</v>
      </c>
      <c r="D136" s="2" t="s">
        <v>66</v>
      </c>
      <c r="E136" s="2">
        <v>55</v>
      </c>
      <c r="F136" s="2"/>
      <c r="G136" s="2" t="s">
        <v>93</v>
      </c>
      <c r="H136" s="11">
        <v>0</v>
      </c>
      <c r="I136" s="10">
        <v>0</v>
      </c>
      <c r="J136" s="11">
        <v>0</v>
      </c>
      <c r="K136" s="10">
        <v>0</v>
      </c>
      <c r="L136" s="11">
        <v>3</v>
      </c>
      <c r="M136" s="10">
        <v>144</v>
      </c>
      <c r="N136" s="11">
        <v>0</v>
      </c>
      <c r="O136" s="10">
        <v>0</v>
      </c>
      <c r="P136" s="11">
        <v>0</v>
      </c>
      <c r="Q136" s="10">
        <v>0</v>
      </c>
      <c r="R136" s="11">
        <v>0</v>
      </c>
      <c r="S136" s="10">
        <v>0</v>
      </c>
      <c r="T136" s="11">
        <v>0</v>
      </c>
      <c r="U136" s="10">
        <v>0</v>
      </c>
      <c r="V136" s="11">
        <v>0</v>
      </c>
      <c r="W136" s="10">
        <v>0</v>
      </c>
      <c r="X136" s="11">
        <v>8</v>
      </c>
      <c r="Y136" s="10">
        <v>126</v>
      </c>
      <c r="Z136" s="11">
        <v>0</v>
      </c>
      <c r="AA136" s="10">
        <v>0</v>
      </c>
      <c r="AB136" s="11">
        <v>0</v>
      </c>
      <c r="AC136" s="10">
        <v>0</v>
      </c>
      <c r="AD136" s="11">
        <v>0</v>
      </c>
      <c r="AE136" s="10">
        <v>0</v>
      </c>
      <c r="AF136" s="11">
        <v>1</v>
      </c>
      <c r="AG136" s="10">
        <v>11</v>
      </c>
      <c r="AH136" s="11">
        <v>0</v>
      </c>
      <c r="AI136" s="10">
        <v>0</v>
      </c>
      <c r="AJ136" s="11">
        <v>0</v>
      </c>
      <c r="AK136" s="10">
        <v>0</v>
      </c>
      <c r="AL136" s="11">
        <v>0</v>
      </c>
      <c r="AM136" s="10">
        <v>0</v>
      </c>
      <c r="AN136" s="11">
        <v>0</v>
      </c>
      <c r="AO136" s="10">
        <v>0</v>
      </c>
      <c r="AP136" s="11">
        <v>0</v>
      </c>
      <c r="AQ136" s="10">
        <v>0</v>
      </c>
      <c r="AR136" s="11">
        <v>0</v>
      </c>
      <c r="AS136" s="10">
        <v>0</v>
      </c>
      <c r="AT136" s="11">
        <v>0</v>
      </c>
      <c r="AU136" s="10">
        <v>0</v>
      </c>
      <c r="AV136" s="11">
        <v>0</v>
      </c>
      <c r="AW136" s="10">
        <v>0</v>
      </c>
      <c r="AX136" s="11">
        <v>0</v>
      </c>
      <c r="AY136" s="10">
        <v>0</v>
      </c>
      <c r="AZ136" s="11">
        <v>0</v>
      </c>
      <c r="BA136" s="10">
        <v>0</v>
      </c>
      <c r="BB136" s="11">
        <v>0</v>
      </c>
      <c r="BC136" s="10">
        <v>0</v>
      </c>
      <c r="BD136" s="11">
        <v>0</v>
      </c>
      <c r="BE136" s="10">
        <v>0</v>
      </c>
      <c r="BF136" s="11">
        <v>0</v>
      </c>
      <c r="BG136" s="10">
        <v>0</v>
      </c>
      <c r="BH136" s="11">
        <v>0</v>
      </c>
      <c r="BI136" s="10">
        <v>0</v>
      </c>
      <c r="BJ136" s="11">
        <v>0</v>
      </c>
      <c r="BK136" s="10">
        <v>0</v>
      </c>
      <c r="BL136" s="11">
        <v>1</v>
      </c>
      <c r="BM136" s="10">
        <v>5</v>
      </c>
      <c r="BN136" s="11">
        <v>0</v>
      </c>
      <c r="BO136" s="10">
        <v>0</v>
      </c>
      <c r="BP136" s="11"/>
      <c r="BQ136" s="10">
        <f t="shared" si="4"/>
        <v>13</v>
      </c>
      <c r="BR136" s="10">
        <f t="shared" si="5"/>
        <v>286</v>
      </c>
    </row>
    <row r="137" spans="1:70" hidden="1">
      <c r="A137" s="17" t="s">
        <v>343</v>
      </c>
      <c r="B137" s="18" t="s">
        <v>40</v>
      </c>
      <c r="C137" s="18" t="s">
        <v>344</v>
      </c>
      <c r="D137" s="18" t="s">
        <v>66</v>
      </c>
      <c r="E137" s="18">
        <v>56</v>
      </c>
      <c r="F137" s="18"/>
      <c r="G137" s="18" t="s">
        <v>153</v>
      </c>
      <c r="H137" s="19">
        <v>0</v>
      </c>
      <c r="I137" s="20">
        <v>0</v>
      </c>
      <c r="J137" s="19">
        <v>2</v>
      </c>
      <c r="K137" s="20">
        <v>16</v>
      </c>
      <c r="L137" s="19">
        <v>1</v>
      </c>
      <c r="M137" s="20">
        <v>10</v>
      </c>
      <c r="N137" s="19">
        <v>0</v>
      </c>
      <c r="O137" s="20">
        <v>0</v>
      </c>
      <c r="P137" s="19">
        <v>0</v>
      </c>
      <c r="Q137" s="20">
        <v>0</v>
      </c>
      <c r="R137" s="19">
        <v>0</v>
      </c>
      <c r="S137" s="20">
        <v>0</v>
      </c>
      <c r="T137" s="19">
        <v>0</v>
      </c>
      <c r="U137" s="20">
        <v>0</v>
      </c>
      <c r="V137" s="19">
        <v>0</v>
      </c>
      <c r="W137" s="20">
        <v>0</v>
      </c>
      <c r="X137" s="19">
        <v>2</v>
      </c>
      <c r="Y137" s="20">
        <v>13</v>
      </c>
      <c r="Z137" s="19">
        <v>0</v>
      </c>
      <c r="AA137" s="20">
        <v>0</v>
      </c>
      <c r="AB137" s="19">
        <v>0</v>
      </c>
      <c r="AC137" s="20">
        <v>0</v>
      </c>
      <c r="AD137" s="19">
        <v>0</v>
      </c>
      <c r="AE137" s="20">
        <v>0</v>
      </c>
      <c r="AF137" s="19">
        <v>1</v>
      </c>
      <c r="AG137" s="20">
        <v>16</v>
      </c>
      <c r="AH137" s="19">
        <v>0</v>
      </c>
      <c r="AI137" s="20">
        <v>0</v>
      </c>
      <c r="AJ137" s="19">
        <v>0</v>
      </c>
      <c r="AK137" s="20">
        <v>0</v>
      </c>
      <c r="AL137" s="19">
        <v>0</v>
      </c>
      <c r="AM137" s="20">
        <v>0</v>
      </c>
      <c r="AN137" s="19">
        <v>0</v>
      </c>
      <c r="AO137" s="20">
        <v>0</v>
      </c>
      <c r="AP137" s="19">
        <v>0</v>
      </c>
      <c r="AQ137" s="20">
        <v>0</v>
      </c>
      <c r="AR137" s="19">
        <v>0</v>
      </c>
      <c r="AS137" s="20">
        <v>0</v>
      </c>
      <c r="AT137" s="19">
        <v>0</v>
      </c>
      <c r="AU137" s="20">
        <v>0</v>
      </c>
      <c r="AV137" s="19">
        <v>0</v>
      </c>
      <c r="AW137" s="20">
        <v>0</v>
      </c>
      <c r="AX137" s="19">
        <v>0</v>
      </c>
      <c r="AY137" s="20">
        <v>0</v>
      </c>
      <c r="AZ137" s="19">
        <v>0</v>
      </c>
      <c r="BA137" s="20">
        <v>0</v>
      </c>
      <c r="BB137" s="19">
        <v>0</v>
      </c>
      <c r="BC137" s="20">
        <v>0</v>
      </c>
      <c r="BD137" s="19">
        <v>0</v>
      </c>
      <c r="BE137" s="20">
        <v>0</v>
      </c>
      <c r="BF137" s="19">
        <v>1</v>
      </c>
      <c r="BG137" s="20">
        <v>17</v>
      </c>
      <c r="BH137" s="19">
        <v>0</v>
      </c>
      <c r="BI137" s="20">
        <v>0</v>
      </c>
      <c r="BJ137" s="19">
        <v>0</v>
      </c>
      <c r="BK137" s="20">
        <v>0</v>
      </c>
      <c r="BL137" s="19">
        <v>0</v>
      </c>
      <c r="BM137" s="20">
        <v>0</v>
      </c>
      <c r="BN137" s="19">
        <v>0</v>
      </c>
      <c r="BO137" s="20">
        <v>0</v>
      </c>
      <c r="BP137" s="11"/>
      <c r="BQ137" s="10">
        <f t="shared" si="4"/>
        <v>7</v>
      </c>
      <c r="BR137" s="10">
        <f t="shared" si="5"/>
        <v>72</v>
      </c>
    </row>
    <row r="138" spans="1:70" hidden="1">
      <c r="A138" t="s">
        <v>345</v>
      </c>
      <c r="B138" s="2" t="s">
        <v>40</v>
      </c>
      <c r="C138" s="2" t="s">
        <v>346</v>
      </c>
      <c r="D138" s="2" t="s">
        <v>66</v>
      </c>
      <c r="E138" s="2">
        <v>57</v>
      </c>
      <c r="F138" s="2"/>
      <c r="G138" s="2" t="s">
        <v>347</v>
      </c>
      <c r="H138" s="11">
        <v>3</v>
      </c>
      <c r="I138" s="10">
        <v>19</v>
      </c>
      <c r="J138" s="11">
        <v>2</v>
      </c>
      <c r="K138" s="10">
        <v>58</v>
      </c>
      <c r="L138" s="11">
        <v>0</v>
      </c>
      <c r="M138" s="10">
        <v>0</v>
      </c>
      <c r="N138" s="11">
        <v>1</v>
      </c>
      <c r="O138" s="10">
        <v>5</v>
      </c>
      <c r="P138" s="11">
        <v>0</v>
      </c>
      <c r="Q138" s="10">
        <v>0</v>
      </c>
      <c r="R138" s="11">
        <v>0</v>
      </c>
      <c r="S138" s="10">
        <v>0</v>
      </c>
      <c r="T138" s="11">
        <v>0</v>
      </c>
      <c r="U138" s="10">
        <v>0</v>
      </c>
      <c r="V138" s="11">
        <v>0</v>
      </c>
      <c r="W138" s="10">
        <v>0</v>
      </c>
      <c r="X138" s="11">
        <v>22</v>
      </c>
      <c r="Y138" s="10">
        <v>489</v>
      </c>
      <c r="Z138" s="11">
        <v>2</v>
      </c>
      <c r="AA138" s="10">
        <v>17</v>
      </c>
      <c r="AB138" s="11">
        <v>0</v>
      </c>
      <c r="AC138" s="10">
        <v>0</v>
      </c>
      <c r="AD138" s="11">
        <v>0</v>
      </c>
      <c r="AE138" s="10">
        <v>0</v>
      </c>
      <c r="AF138" s="11">
        <v>0</v>
      </c>
      <c r="AG138" s="10">
        <v>0</v>
      </c>
      <c r="AH138" s="11">
        <v>6</v>
      </c>
      <c r="AI138" s="10">
        <v>37</v>
      </c>
      <c r="AJ138" s="11">
        <v>0</v>
      </c>
      <c r="AK138" s="10">
        <v>0</v>
      </c>
      <c r="AL138" s="11">
        <v>0</v>
      </c>
      <c r="AM138" s="10">
        <v>0</v>
      </c>
      <c r="AN138" s="11">
        <v>0</v>
      </c>
      <c r="AO138" s="10">
        <v>0</v>
      </c>
      <c r="AP138" s="11">
        <v>0</v>
      </c>
      <c r="AQ138" s="10">
        <v>0</v>
      </c>
      <c r="AR138" s="11">
        <v>0</v>
      </c>
      <c r="AS138" s="10">
        <v>0</v>
      </c>
      <c r="AT138" s="11">
        <v>0</v>
      </c>
      <c r="AU138" s="10">
        <v>0</v>
      </c>
      <c r="AV138" s="11">
        <v>0</v>
      </c>
      <c r="AW138" s="10">
        <v>0</v>
      </c>
      <c r="AX138" s="11">
        <v>0</v>
      </c>
      <c r="AY138" s="10">
        <v>0</v>
      </c>
      <c r="AZ138" s="11">
        <v>0</v>
      </c>
      <c r="BA138" s="10">
        <v>0</v>
      </c>
      <c r="BB138" s="11">
        <v>0</v>
      </c>
      <c r="BC138" s="10">
        <v>0</v>
      </c>
      <c r="BD138" s="11">
        <v>0</v>
      </c>
      <c r="BE138" s="10">
        <v>0</v>
      </c>
      <c r="BF138" s="11">
        <v>0</v>
      </c>
      <c r="BG138" s="10">
        <v>0</v>
      </c>
      <c r="BH138" s="11">
        <v>0</v>
      </c>
      <c r="BI138" s="10">
        <v>0</v>
      </c>
      <c r="BJ138" s="11">
        <v>0</v>
      </c>
      <c r="BK138" s="10">
        <v>0</v>
      </c>
      <c r="BL138" s="11">
        <v>0</v>
      </c>
      <c r="BM138" s="10">
        <v>0</v>
      </c>
      <c r="BN138" s="11">
        <v>0</v>
      </c>
      <c r="BO138" s="10">
        <v>0</v>
      </c>
      <c r="BP138" s="11"/>
      <c r="BQ138" s="10">
        <f t="shared" si="4"/>
        <v>36</v>
      </c>
      <c r="BR138" s="10">
        <f t="shared" si="5"/>
        <v>625</v>
      </c>
    </row>
    <row r="139" spans="1:70" hidden="1">
      <c r="A139" t="s">
        <v>348</v>
      </c>
      <c r="B139" s="2" t="s">
        <v>40</v>
      </c>
      <c r="C139" s="2" t="s">
        <v>349</v>
      </c>
      <c r="D139" s="2" t="s">
        <v>66</v>
      </c>
      <c r="E139" s="2">
        <v>58</v>
      </c>
      <c r="F139" s="2"/>
      <c r="G139" s="2" t="s">
        <v>93</v>
      </c>
      <c r="H139" s="11">
        <v>0</v>
      </c>
      <c r="I139" s="10">
        <v>0</v>
      </c>
      <c r="J139" s="11">
        <v>27</v>
      </c>
      <c r="K139" s="10">
        <v>1034</v>
      </c>
      <c r="L139" s="11">
        <v>0</v>
      </c>
      <c r="M139" s="10">
        <v>0</v>
      </c>
      <c r="N139" s="11">
        <v>0</v>
      </c>
      <c r="O139" s="10">
        <v>0</v>
      </c>
      <c r="P139" s="11">
        <v>0</v>
      </c>
      <c r="Q139" s="10">
        <v>0</v>
      </c>
      <c r="R139" s="11">
        <v>0</v>
      </c>
      <c r="S139" s="10">
        <v>0</v>
      </c>
      <c r="T139" s="11">
        <v>0</v>
      </c>
      <c r="U139" s="10">
        <v>0</v>
      </c>
      <c r="V139" s="11">
        <v>0</v>
      </c>
      <c r="W139" s="10">
        <v>0</v>
      </c>
      <c r="X139" s="11">
        <v>2</v>
      </c>
      <c r="Y139" s="10">
        <v>63</v>
      </c>
      <c r="Z139" s="11">
        <v>0</v>
      </c>
      <c r="AA139" s="10">
        <v>0</v>
      </c>
      <c r="AB139" s="11">
        <v>0</v>
      </c>
      <c r="AC139" s="10">
        <v>0</v>
      </c>
      <c r="AD139" s="11">
        <v>0</v>
      </c>
      <c r="AE139" s="10">
        <v>0</v>
      </c>
      <c r="AF139" s="11">
        <v>0</v>
      </c>
      <c r="AG139" s="10">
        <v>0</v>
      </c>
      <c r="AH139" s="11">
        <v>0</v>
      </c>
      <c r="AI139" s="10">
        <v>0</v>
      </c>
      <c r="AJ139" s="11">
        <v>0</v>
      </c>
      <c r="AK139" s="10">
        <v>0</v>
      </c>
      <c r="AL139" s="11">
        <v>0</v>
      </c>
      <c r="AM139" s="10">
        <v>0</v>
      </c>
      <c r="AN139" s="11">
        <v>0</v>
      </c>
      <c r="AO139" s="10">
        <v>0</v>
      </c>
      <c r="AP139" s="11">
        <v>0</v>
      </c>
      <c r="AQ139" s="10">
        <v>0</v>
      </c>
      <c r="AR139" s="11">
        <v>0</v>
      </c>
      <c r="AS139" s="10">
        <v>0</v>
      </c>
      <c r="AT139" s="11">
        <v>0</v>
      </c>
      <c r="AU139" s="10">
        <v>0</v>
      </c>
      <c r="AV139" s="11">
        <v>0</v>
      </c>
      <c r="AW139" s="10">
        <v>0</v>
      </c>
      <c r="AX139" s="11">
        <v>0</v>
      </c>
      <c r="AY139" s="10">
        <v>0</v>
      </c>
      <c r="AZ139" s="11">
        <v>0</v>
      </c>
      <c r="BA139" s="10">
        <v>0</v>
      </c>
      <c r="BB139" s="11">
        <v>0</v>
      </c>
      <c r="BC139" s="10">
        <v>0</v>
      </c>
      <c r="BD139" s="11">
        <v>0</v>
      </c>
      <c r="BE139" s="10">
        <v>0</v>
      </c>
      <c r="BF139" s="11">
        <v>0</v>
      </c>
      <c r="BG139" s="10">
        <v>0</v>
      </c>
      <c r="BH139" s="11">
        <v>0</v>
      </c>
      <c r="BI139" s="10">
        <v>0</v>
      </c>
      <c r="BJ139" s="11">
        <v>0</v>
      </c>
      <c r="BK139" s="10">
        <v>0</v>
      </c>
      <c r="BL139" s="11">
        <v>0</v>
      </c>
      <c r="BM139" s="10">
        <v>0</v>
      </c>
      <c r="BN139" s="11">
        <v>0</v>
      </c>
      <c r="BO139" s="10">
        <v>0</v>
      </c>
      <c r="BP139" s="11"/>
      <c r="BQ139" s="10">
        <f t="shared" si="4"/>
        <v>29</v>
      </c>
      <c r="BR139" s="10">
        <f t="shared" si="5"/>
        <v>1097</v>
      </c>
    </row>
    <row r="140" spans="1:70" hidden="1">
      <c r="A140" t="s">
        <v>350</v>
      </c>
      <c r="B140" s="2" t="s">
        <v>40</v>
      </c>
      <c r="C140" s="2" t="s">
        <v>351</v>
      </c>
      <c r="D140" s="2" t="s">
        <v>66</v>
      </c>
      <c r="E140" s="2">
        <v>59</v>
      </c>
      <c r="F140" s="2"/>
      <c r="G140" s="2" t="s">
        <v>352</v>
      </c>
      <c r="H140" s="11">
        <v>0</v>
      </c>
      <c r="I140" s="10">
        <v>0</v>
      </c>
      <c r="J140" s="11">
        <v>6</v>
      </c>
      <c r="K140" s="10">
        <v>101</v>
      </c>
      <c r="L140" s="11">
        <v>26</v>
      </c>
      <c r="M140" s="10">
        <v>614</v>
      </c>
      <c r="N140" s="11">
        <v>0</v>
      </c>
      <c r="O140" s="10">
        <v>0</v>
      </c>
      <c r="P140" s="11">
        <v>0</v>
      </c>
      <c r="Q140" s="10">
        <v>0</v>
      </c>
      <c r="R140" s="11">
        <v>0</v>
      </c>
      <c r="S140" s="10">
        <v>0</v>
      </c>
      <c r="T140" s="11">
        <v>1</v>
      </c>
      <c r="U140" s="10">
        <v>8</v>
      </c>
      <c r="V140" s="11">
        <v>0</v>
      </c>
      <c r="W140" s="10">
        <v>0</v>
      </c>
      <c r="X140" s="11">
        <v>4</v>
      </c>
      <c r="Y140" s="10">
        <v>51</v>
      </c>
      <c r="Z140" s="11">
        <v>0</v>
      </c>
      <c r="AA140" s="10">
        <v>0</v>
      </c>
      <c r="AB140" s="11">
        <v>0</v>
      </c>
      <c r="AC140" s="10">
        <v>0</v>
      </c>
      <c r="AD140" s="11">
        <v>0</v>
      </c>
      <c r="AE140" s="10">
        <v>0</v>
      </c>
      <c r="AF140" s="11">
        <v>0</v>
      </c>
      <c r="AG140" s="10">
        <v>0</v>
      </c>
      <c r="AH140" s="11">
        <v>0</v>
      </c>
      <c r="AI140" s="10">
        <v>0</v>
      </c>
      <c r="AJ140" s="11">
        <v>0</v>
      </c>
      <c r="AK140" s="10">
        <v>0</v>
      </c>
      <c r="AL140" s="11">
        <v>0</v>
      </c>
      <c r="AM140" s="10">
        <v>0</v>
      </c>
      <c r="AN140" s="11">
        <v>0</v>
      </c>
      <c r="AO140" s="10">
        <v>0</v>
      </c>
      <c r="AP140" s="11">
        <v>0</v>
      </c>
      <c r="AQ140" s="10">
        <v>0</v>
      </c>
      <c r="AR140" s="11">
        <v>0</v>
      </c>
      <c r="AS140" s="10">
        <v>0</v>
      </c>
      <c r="AT140" s="11">
        <v>0</v>
      </c>
      <c r="AU140" s="10">
        <v>0</v>
      </c>
      <c r="AV140" s="11">
        <v>0</v>
      </c>
      <c r="AW140" s="10">
        <v>0</v>
      </c>
      <c r="AX140" s="11">
        <v>0</v>
      </c>
      <c r="AY140" s="10">
        <v>0</v>
      </c>
      <c r="AZ140" s="11">
        <v>0</v>
      </c>
      <c r="BA140" s="10">
        <v>0</v>
      </c>
      <c r="BB140" s="11">
        <v>0</v>
      </c>
      <c r="BC140" s="10">
        <v>0</v>
      </c>
      <c r="BD140" s="11">
        <v>0</v>
      </c>
      <c r="BE140" s="10">
        <v>0</v>
      </c>
      <c r="BF140" s="11">
        <v>0</v>
      </c>
      <c r="BG140" s="10">
        <v>0</v>
      </c>
      <c r="BH140" s="11">
        <v>0</v>
      </c>
      <c r="BI140" s="10">
        <v>0</v>
      </c>
      <c r="BJ140" s="11">
        <v>0</v>
      </c>
      <c r="BK140" s="10">
        <v>0</v>
      </c>
      <c r="BL140" s="11">
        <v>10</v>
      </c>
      <c r="BM140" s="10">
        <v>320</v>
      </c>
      <c r="BN140" s="11">
        <v>0</v>
      </c>
      <c r="BO140" s="10">
        <v>0</v>
      </c>
      <c r="BP140" s="11"/>
      <c r="BQ140" s="10">
        <f t="shared" si="4"/>
        <v>47</v>
      </c>
      <c r="BR140" s="10">
        <f t="shared" si="5"/>
        <v>1094</v>
      </c>
    </row>
    <row r="141" spans="1:70" hidden="1">
      <c r="A141" t="s">
        <v>353</v>
      </c>
      <c r="B141" s="2" t="s">
        <v>40</v>
      </c>
      <c r="C141" s="2" t="s">
        <v>354</v>
      </c>
      <c r="D141" s="2" t="s">
        <v>66</v>
      </c>
      <c r="E141" s="2">
        <v>60</v>
      </c>
      <c r="F141" s="2"/>
      <c r="G141" s="2" t="s">
        <v>355</v>
      </c>
      <c r="H141" s="11">
        <v>4</v>
      </c>
      <c r="I141" s="10">
        <v>30</v>
      </c>
      <c r="J141" s="11">
        <v>84</v>
      </c>
      <c r="K141" s="10">
        <v>843</v>
      </c>
      <c r="L141" s="11">
        <v>25</v>
      </c>
      <c r="M141" s="10">
        <v>394</v>
      </c>
      <c r="N141" s="11">
        <v>1</v>
      </c>
      <c r="O141" s="10">
        <v>4</v>
      </c>
      <c r="P141" s="11">
        <v>0</v>
      </c>
      <c r="Q141" s="10">
        <v>0</v>
      </c>
      <c r="R141" s="11">
        <v>0</v>
      </c>
      <c r="S141" s="10">
        <v>0</v>
      </c>
      <c r="T141" s="11">
        <v>1</v>
      </c>
      <c r="U141" s="10">
        <v>12</v>
      </c>
      <c r="V141" s="11">
        <v>0</v>
      </c>
      <c r="W141" s="10">
        <v>0</v>
      </c>
      <c r="X141" s="11">
        <v>0</v>
      </c>
      <c r="Y141" s="10">
        <v>0</v>
      </c>
      <c r="Z141" s="11">
        <v>2</v>
      </c>
      <c r="AA141" s="10">
        <v>1</v>
      </c>
      <c r="AB141" s="11">
        <v>0</v>
      </c>
      <c r="AC141" s="10">
        <v>0</v>
      </c>
      <c r="AD141" s="11">
        <v>0</v>
      </c>
      <c r="AE141" s="10">
        <v>0</v>
      </c>
      <c r="AF141" s="11">
        <v>15</v>
      </c>
      <c r="AG141" s="10">
        <v>80</v>
      </c>
      <c r="AH141" s="11">
        <v>0</v>
      </c>
      <c r="AI141" s="10">
        <v>0</v>
      </c>
      <c r="AJ141" s="11">
        <v>0</v>
      </c>
      <c r="AK141" s="10">
        <v>0</v>
      </c>
      <c r="AL141" s="11">
        <v>0</v>
      </c>
      <c r="AM141" s="10">
        <v>0</v>
      </c>
      <c r="AN141" s="11">
        <v>0</v>
      </c>
      <c r="AO141" s="10">
        <v>0</v>
      </c>
      <c r="AP141" s="11">
        <v>0</v>
      </c>
      <c r="AQ141" s="10">
        <v>0</v>
      </c>
      <c r="AR141" s="11">
        <v>0</v>
      </c>
      <c r="AS141" s="10">
        <v>0</v>
      </c>
      <c r="AT141" s="11">
        <v>0</v>
      </c>
      <c r="AU141" s="10">
        <v>0</v>
      </c>
      <c r="AV141" s="11">
        <v>0</v>
      </c>
      <c r="AW141" s="10">
        <v>0</v>
      </c>
      <c r="AX141" s="11">
        <v>0</v>
      </c>
      <c r="AY141" s="10">
        <v>0</v>
      </c>
      <c r="AZ141" s="11">
        <v>0</v>
      </c>
      <c r="BA141" s="10">
        <v>0</v>
      </c>
      <c r="BB141" s="11">
        <v>0</v>
      </c>
      <c r="BC141" s="10">
        <v>0</v>
      </c>
      <c r="BD141" s="11">
        <v>0</v>
      </c>
      <c r="BE141" s="10">
        <v>0</v>
      </c>
      <c r="BF141" s="11">
        <v>2</v>
      </c>
      <c r="BG141" s="10">
        <v>12</v>
      </c>
      <c r="BH141" s="11">
        <v>0</v>
      </c>
      <c r="BI141" s="10">
        <v>0</v>
      </c>
      <c r="BJ141" s="11">
        <v>0</v>
      </c>
      <c r="BK141" s="10">
        <v>0</v>
      </c>
      <c r="BL141" s="11">
        <v>4</v>
      </c>
      <c r="BM141" s="10">
        <v>105</v>
      </c>
      <c r="BN141" s="11">
        <v>0</v>
      </c>
      <c r="BO141" s="10">
        <v>0</v>
      </c>
      <c r="BP141" s="11"/>
      <c r="BQ141" s="10">
        <f t="shared" si="4"/>
        <v>138</v>
      </c>
      <c r="BR141" s="10">
        <f t="shared" si="5"/>
        <v>1481</v>
      </c>
    </row>
    <row r="142" spans="1:70" hidden="1">
      <c r="A142" t="s">
        <v>356</v>
      </c>
      <c r="B142" s="2" t="s">
        <v>40</v>
      </c>
      <c r="C142" s="2" t="s">
        <v>357</v>
      </c>
      <c r="D142" s="2" t="s">
        <v>66</v>
      </c>
      <c r="E142" s="2">
        <v>61</v>
      </c>
      <c r="F142" s="2"/>
      <c r="G142" s="2" t="s">
        <v>358</v>
      </c>
      <c r="H142" s="11">
        <v>1</v>
      </c>
      <c r="I142" s="10">
        <v>3</v>
      </c>
      <c r="J142" s="11">
        <v>61</v>
      </c>
      <c r="K142" s="10">
        <v>430</v>
      </c>
      <c r="L142" s="11">
        <v>4</v>
      </c>
      <c r="M142" s="10">
        <v>82</v>
      </c>
      <c r="N142" s="11">
        <v>0</v>
      </c>
      <c r="O142" s="10">
        <v>0</v>
      </c>
      <c r="P142" s="11">
        <v>0</v>
      </c>
      <c r="Q142" s="10">
        <v>0</v>
      </c>
      <c r="R142" s="11">
        <v>0</v>
      </c>
      <c r="S142" s="10">
        <v>0</v>
      </c>
      <c r="T142" s="11">
        <v>0</v>
      </c>
      <c r="U142" s="10">
        <v>0</v>
      </c>
      <c r="V142" s="11">
        <v>0</v>
      </c>
      <c r="W142" s="10">
        <v>0</v>
      </c>
      <c r="X142" s="11">
        <v>1</v>
      </c>
      <c r="Y142" s="10">
        <v>9</v>
      </c>
      <c r="Z142" s="11">
        <v>0</v>
      </c>
      <c r="AA142" s="10">
        <v>0</v>
      </c>
      <c r="AB142" s="11">
        <v>0</v>
      </c>
      <c r="AC142" s="10">
        <v>0</v>
      </c>
      <c r="AD142" s="11">
        <v>0</v>
      </c>
      <c r="AE142" s="10">
        <v>0</v>
      </c>
      <c r="AF142" s="11">
        <v>0</v>
      </c>
      <c r="AG142" s="10">
        <v>0</v>
      </c>
      <c r="AH142" s="11">
        <v>0</v>
      </c>
      <c r="AI142" s="10">
        <v>0</v>
      </c>
      <c r="AJ142" s="11">
        <v>0</v>
      </c>
      <c r="AK142" s="10">
        <v>0</v>
      </c>
      <c r="AL142" s="11">
        <v>0</v>
      </c>
      <c r="AM142" s="10">
        <v>0</v>
      </c>
      <c r="AN142" s="11">
        <v>0</v>
      </c>
      <c r="AO142" s="10">
        <v>0</v>
      </c>
      <c r="AP142" s="11">
        <v>0</v>
      </c>
      <c r="AQ142" s="10">
        <v>0</v>
      </c>
      <c r="AR142" s="11">
        <v>0</v>
      </c>
      <c r="AS142" s="10">
        <v>0</v>
      </c>
      <c r="AT142" s="11">
        <v>0</v>
      </c>
      <c r="AU142" s="10">
        <v>0</v>
      </c>
      <c r="AV142" s="11">
        <v>0</v>
      </c>
      <c r="AW142" s="10">
        <v>0</v>
      </c>
      <c r="AX142" s="11">
        <v>0</v>
      </c>
      <c r="AY142" s="10">
        <v>0</v>
      </c>
      <c r="AZ142" s="11">
        <v>0</v>
      </c>
      <c r="BA142" s="10">
        <v>0</v>
      </c>
      <c r="BB142" s="11">
        <v>0</v>
      </c>
      <c r="BC142" s="10">
        <v>0</v>
      </c>
      <c r="BD142" s="11">
        <v>0</v>
      </c>
      <c r="BE142" s="10">
        <v>0</v>
      </c>
      <c r="BF142" s="11">
        <v>10</v>
      </c>
      <c r="BG142" s="10">
        <v>69</v>
      </c>
      <c r="BH142" s="11">
        <v>0</v>
      </c>
      <c r="BI142" s="10">
        <v>0</v>
      </c>
      <c r="BJ142" s="11">
        <v>0</v>
      </c>
      <c r="BK142" s="10">
        <v>0</v>
      </c>
      <c r="BL142" s="11">
        <v>2</v>
      </c>
      <c r="BM142" s="10">
        <v>20</v>
      </c>
      <c r="BN142" s="11">
        <v>0</v>
      </c>
      <c r="BO142" s="10">
        <v>0</v>
      </c>
      <c r="BP142" s="11"/>
      <c r="BQ142" s="10">
        <f t="shared" si="4"/>
        <v>79</v>
      </c>
      <c r="BR142" s="10">
        <f t="shared" si="5"/>
        <v>613</v>
      </c>
    </row>
    <row r="143" spans="1:70" hidden="1">
      <c r="A143" t="s">
        <v>359</v>
      </c>
      <c r="B143" s="2" t="s">
        <v>40</v>
      </c>
      <c r="C143" s="2" t="s">
        <v>360</v>
      </c>
      <c r="D143" s="2" t="s">
        <v>66</v>
      </c>
      <c r="E143" s="2">
        <v>61</v>
      </c>
      <c r="F143" s="2"/>
      <c r="G143" s="2" t="s">
        <v>238</v>
      </c>
      <c r="H143" s="11">
        <v>2</v>
      </c>
      <c r="I143" s="10">
        <v>5</v>
      </c>
      <c r="J143" s="11">
        <v>5</v>
      </c>
      <c r="K143" s="10">
        <v>32</v>
      </c>
      <c r="L143" s="11">
        <v>2</v>
      </c>
      <c r="M143" s="10">
        <v>9</v>
      </c>
      <c r="N143" s="11">
        <v>1</v>
      </c>
      <c r="O143" s="10">
        <v>7</v>
      </c>
      <c r="P143" s="11">
        <v>0</v>
      </c>
      <c r="Q143" s="10">
        <v>0</v>
      </c>
      <c r="R143" s="11">
        <v>0</v>
      </c>
      <c r="S143" s="10">
        <v>0</v>
      </c>
      <c r="T143" s="11">
        <v>0</v>
      </c>
      <c r="U143" s="10">
        <v>0</v>
      </c>
      <c r="V143" s="11">
        <v>0</v>
      </c>
      <c r="W143" s="10">
        <v>0</v>
      </c>
      <c r="X143" s="11">
        <v>0</v>
      </c>
      <c r="Y143" s="10">
        <v>0</v>
      </c>
      <c r="Z143" s="11">
        <v>0</v>
      </c>
      <c r="AA143" s="10">
        <v>0</v>
      </c>
      <c r="AB143" s="11">
        <v>0</v>
      </c>
      <c r="AC143" s="10">
        <v>0</v>
      </c>
      <c r="AD143" s="11">
        <v>0</v>
      </c>
      <c r="AE143" s="10">
        <v>0</v>
      </c>
      <c r="AF143" s="11">
        <v>0</v>
      </c>
      <c r="AG143" s="10">
        <v>0</v>
      </c>
      <c r="AH143" s="11">
        <v>0</v>
      </c>
      <c r="AI143" s="10">
        <v>0</v>
      </c>
      <c r="AJ143" s="11">
        <v>0</v>
      </c>
      <c r="AK143" s="10">
        <v>0</v>
      </c>
      <c r="AL143" s="11">
        <v>0</v>
      </c>
      <c r="AM143" s="10">
        <v>0</v>
      </c>
      <c r="AN143" s="11">
        <v>0</v>
      </c>
      <c r="AO143" s="10">
        <v>0</v>
      </c>
      <c r="AP143" s="11">
        <v>0</v>
      </c>
      <c r="AQ143" s="10">
        <v>0</v>
      </c>
      <c r="AR143" s="11">
        <v>0</v>
      </c>
      <c r="AS143" s="10">
        <v>0</v>
      </c>
      <c r="AT143" s="11">
        <v>0</v>
      </c>
      <c r="AU143" s="10">
        <v>0</v>
      </c>
      <c r="AV143" s="11">
        <v>0</v>
      </c>
      <c r="AW143" s="10">
        <v>0</v>
      </c>
      <c r="AX143" s="11">
        <v>0</v>
      </c>
      <c r="AY143" s="10">
        <v>0</v>
      </c>
      <c r="AZ143" s="11">
        <v>0</v>
      </c>
      <c r="BA143" s="10">
        <v>0</v>
      </c>
      <c r="BB143" s="11">
        <v>0</v>
      </c>
      <c r="BC143" s="10">
        <v>0</v>
      </c>
      <c r="BD143" s="11">
        <v>0</v>
      </c>
      <c r="BE143" s="10">
        <v>0</v>
      </c>
      <c r="BF143" s="11">
        <v>1</v>
      </c>
      <c r="BG143" s="10">
        <v>11</v>
      </c>
      <c r="BH143" s="11">
        <v>0</v>
      </c>
      <c r="BI143" s="10">
        <v>0</v>
      </c>
      <c r="BJ143" s="11">
        <v>0</v>
      </c>
      <c r="BK143" s="10">
        <v>0</v>
      </c>
      <c r="BL143" s="11">
        <v>0</v>
      </c>
      <c r="BM143" s="10">
        <v>0</v>
      </c>
      <c r="BN143" s="11">
        <v>0</v>
      </c>
      <c r="BO143" s="10">
        <v>0</v>
      </c>
      <c r="BP143" s="11"/>
      <c r="BQ143" s="10">
        <f t="shared" si="4"/>
        <v>11</v>
      </c>
      <c r="BR143" s="10">
        <f t="shared" si="5"/>
        <v>64</v>
      </c>
    </row>
    <row r="144" spans="1:70" hidden="1">
      <c r="A144" t="s">
        <v>361</v>
      </c>
      <c r="B144" s="2" t="s">
        <v>40</v>
      </c>
      <c r="C144" s="2" t="s">
        <v>362</v>
      </c>
      <c r="D144" s="2" t="s">
        <v>66</v>
      </c>
      <c r="E144" s="2">
        <v>61</v>
      </c>
      <c r="F144" s="2"/>
      <c r="G144" s="2" t="s">
        <v>93</v>
      </c>
      <c r="H144" s="11">
        <v>0</v>
      </c>
      <c r="I144" s="10">
        <v>0</v>
      </c>
      <c r="J144" s="11">
        <v>7</v>
      </c>
      <c r="K144" s="10">
        <v>107</v>
      </c>
      <c r="L144" s="11">
        <v>0</v>
      </c>
      <c r="M144" s="10">
        <v>0</v>
      </c>
      <c r="N144" s="11">
        <v>0</v>
      </c>
      <c r="O144" s="10">
        <v>0</v>
      </c>
      <c r="P144" s="11">
        <v>0</v>
      </c>
      <c r="Q144" s="10">
        <v>0</v>
      </c>
      <c r="R144" s="11">
        <v>0</v>
      </c>
      <c r="S144" s="10">
        <v>0</v>
      </c>
      <c r="T144" s="11">
        <v>0</v>
      </c>
      <c r="U144" s="10">
        <v>0</v>
      </c>
      <c r="V144" s="11">
        <v>0</v>
      </c>
      <c r="W144" s="10">
        <v>0</v>
      </c>
      <c r="X144" s="11">
        <v>0</v>
      </c>
      <c r="Y144" s="10">
        <v>0</v>
      </c>
      <c r="Z144" s="11">
        <v>0</v>
      </c>
      <c r="AA144" s="10">
        <v>0</v>
      </c>
      <c r="AB144" s="11">
        <v>0</v>
      </c>
      <c r="AC144" s="10">
        <v>0</v>
      </c>
      <c r="AD144" s="11">
        <v>1</v>
      </c>
      <c r="AE144" s="10">
        <v>52</v>
      </c>
      <c r="AF144" s="11">
        <v>0</v>
      </c>
      <c r="AG144" s="10">
        <v>0</v>
      </c>
      <c r="AH144" s="11">
        <v>0</v>
      </c>
      <c r="AI144" s="10">
        <v>0</v>
      </c>
      <c r="AJ144" s="11">
        <v>0</v>
      </c>
      <c r="AK144" s="10">
        <v>0</v>
      </c>
      <c r="AL144" s="11">
        <v>0</v>
      </c>
      <c r="AM144" s="10">
        <v>0</v>
      </c>
      <c r="AN144" s="11">
        <v>0</v>
      </c>
      <c r="AO144" s="10">
        <v>0</v>
      </c>
      <c r="AP144" s="11">
        <v>0</v>
      </c>
      <c r="AQ144" s="10">
        <v>0</v>
      </c>
      <c r="AR144" s="11">
        <v>0</v>
      </c>
      <c r="AS144" s="10">
        <v>0</v>
      </c>
      <c r="AT144" s="11">
        <v>0</v>
      </c>
      <c r="AU144" s="10">
        <v>0</v>
      </c>
      <c r="AV144" s="11">
        <v>0</v>
      </c>
      <c r="AW144" s="10">
        <v>0</v>
      </c>
      <c r="AX144" s="11">
        <v>0</v>
      </c>
      <c r="AY144" s="10">
        <v>0</v>
      </c>
      <c r="AZ144" s="11">
        <v>0</v>
      </c>
      <c r="BA144" s="10">
        <v>0</v>
      </c>
      <c r="BB144" s="11">
        <v>0</v>
      </c>
      <c r="BC144" s="10">
        <v>0</v>
      </c>
      <c r="BD144" s="11">
        <v>0</v>
      </c>
      <c r="BE144" s="10">
        <v>0</v>
      </c>
      <c r="BF144" s="11">
        <v>0</v>
      </c>
      <c r="BG144" s="10">
        <v>0</v>
      </c>
      <c r="BH144" s="11">
        <v>0</v>
      </c>
      <c r="BI144" s="10">
        <v>0</v>
      </c>
      <c r="BJ144" s="11">
        <v>0</v>
      </c>
      <c r="BK144" s="10">
        <v>0</v>
      </c>
      <c r="BL144" s="11">
        <v>0</v>
      </c>
      <c r="BM144" s="10">
        <v>0</v>
      </c>
      <c r="BN144" s="11">
        <v>0</v>
      </c>
      <c r="BO144" s="10">
        <v>0</v>
      </c>
      <c r="BP144" s="11"/>
      <c r="BQ144" s="10">
        <f t="shared" si="4"/>
        <v>8</v>
      </c>
      <c r="BR144" s="10">
        <f t="shared" si="5"/>
        <v>159</v>
      </c>
    </row>
    <row r="145" spans="1:70" hidden="1">
      <c r="A145" t="s">
        <v>363</v>
      </c>
      <c r="B145" s="2" t="s">
        <v>115</v>
      </c>
      <c r="C145" s="2" t="s">
        <v>364</v>
      </c>
      <c r="D145" s="2" t="s">
        <v>66</v>
      </c>
      <c r="E145" s="2">
        <v>62</v>
      </c>
      <c r="F145" s="2"/>
      <c r="G145" s="2"/>
      <c r="H145" s="11">
        <v>0</v>
      </c>
      <c r="I145" s="10">
        <v>0</v>
      </c>
      <c r="J145" s="11">
        <v>1</v>
      </c>
      <c r="K145" s="10">
        <v>4</v>
      </c>
      <c r="L145" s="11">
        <v>1</v>
      </c>
      <c r="M145" s="10">
        <v>2</v>
      </c>
      <c r="N145" s="11">
        <v>0</v>
      </c>
      <c r="O145" s="10">
        <v>0</v>
      </c>
      <c r="P145" s="11">
        <v>0</v>
      </c>
      <c r="Q145" s="10">
        <v>0</v>
      </c>
      <c r="R145" s="11">
        <v>0</v>
      </c>
      <c r="S145" s="10">
        <v>0</v>
      </c>
      <c r="T145" s="11">
        <v>0</v>
      </c>
      <c r="U145" s="10">
        <v>0</v>
      </c>
      <c r="V145" s="11">
        <v>0</v>
      </c>
      <c r="W145" s="10">
        <v>0</v>
      </c>
      <c r="X145" s="11">
        <v>0</v>
      </c>
      <c r="Y145" s="10">
        <v>0</v>
      </c>
      <c r="Z145" s="11">
        <v>0</v>
      </c>
      <c r="AA145" s="10">
        <v>0</v>
      </c>
      <c r="AB145" s="11">
        <v>0</v>
      </c>
      <c r="AC145" s="10">
        <v>0</v>
      </c>
      <c r="AD145" s="11">
        <v>0</v>
      </c>
      <c r="AE145" s="10">
        <v>0</v>
      </c>
      <c r="AF145" s="11">
        <v>3</v>
      </c>
      <c r="AG145" s="10">
        <v>71</v>
      </c>
      <c r="AH145" s="11">
        <v>8</v>
      </c>
      <c r="AI145" s="10">
        <v>18</v>
      </c>
      <c r="AJ145" s="11">
        <v>0</v>
      </c>
      <c r="AK145" s="10">
        <v>0</v>
      </c>
      <c r="AL145" s="11">
        <v>0</v>
      </c>
      <c r="AM145" s="10">
        <v>0</v>
      </c>
      <c r="AN145" s="11">
        <v>0</v>
      </c>
      <c r="AO145" s="10">
        <v>0</v>
      </c>
      <c r="AP145" s="11">
        <v>0</v>
      </c>
      <c r="AQ145" s="10">
        <v>0</v>
      </c>
      <c r="AR145" s="11">
        <v>0</v>
      </c>
      <c r="AS145" s="10">
        <v>0</v>
      </c>
      <c r="AT145" s="11">
        <v>0</v>
      </c>
      <c r="AU145" s="10">
        <v>0</v>
      </c>
      <c r="AV145" s="11">
        <v>0</v>
      </c>
      <c r="AW145" s="10">
        <v>0</v>
      </c>
      <c r="AX145" s="11">
        <v>0</v>
      </c>
      <c r="AY145" s="10">
        <v>0</v>
      </c>
      <c r="AZ145" s="11">
        <v>0</v>
      </c>
      <c r="BA145" s="10">
        <v>0</v>
      </c>
      <c r="BB145" s="11">
        <v>0</v>
      </c>
      <c r="BC145" s="10">
        <v>0</v>
      </c>
      <c r="BD145" s="11">
        <v>0</v>
      </c>
      <c r="BE145" s="10">
        <v>0</v>
      </c>
      <c r="BF145" s="11">
        <v>0</v>
      </c>
      <c r="BG145" s="10">
        <v>0</v>
      </c>
      <c r="BH145" s="11">
        <v>0</v>
      </c>
      <c r="BI145" s="10">
        <v>0</v>
      </c>
      <c r="BJ145" s="11">
        <v>0</v>
      </c>
      <c r="BK145" s="10">
        <v>0</v>
      </c>
      <c r="BL145" s="11">
        <v>0</v>
      </c>
      <c r="BM145" s="10">
        <v>0</v>
      </c>
      <c r="BN145" s="11">
        <v>0</v>
      </c>
      <c r="BO145" s="10">
        <v>0</v>
      </c>
      <c r="BP145" s="11"/>
      <c r="BQ145" s="10">
        <f t="shared" si="4"/>
        <v>13</v>
      </c>
      <c r="BR145" s="10">
        <f t="shared" si="5"/>
        <v>95</v>
      </c>
    </row>
    <row r="146" spans="1:70" hidden="1">
      <c r="A146" t="s">
        <v>365</v>
      </c>
      <c r="B146" s="2" t="s">
        <v>40</v>
      </c>
      <c r="C146" s="2" t="s">
        <v>366</v>
      </c>
      <c r="D146" s="2" t="s">
        <v>66</v>
      </c>
      <c r="E146" s="2">
        <v>63</v>
      </c>
      <c r="F146" s="2"/>
      <c r="G146" s="2" t="s">
        <v>321</v>
      </c>
      <c r="H146" s="11">
        <v>0</v>
      </c>
      <c r="I146" s="10">
        <v>0</v>
      </c>
      <c r="J146" s="11">
        <v>11</v>
      </c>
      <c r="K146" s="10">
        <v>82</v>
      </c>
      <c r="L146" s="11">
        <v>3</v>
      </c>
      <c r="M146" s="10">
        <v>24</v>
      </c>
      <c r="N146" s="11">
        <v>0</v>
      </c>
      <c r="O146" s="10">
        <v>0</v>
      </c>
      <c r="P146" s="11">
        <v>0</v>
      </c>
      <c r="Q146" s="10">
        <v>0</v>
      </c>
      <c r="R146" s="11">
        <v>0</v>
      </c>
      <c r="S146" s="10">
        <v>0</v>
      </c>
      <c r="T146" s="11">
        <v>0</v>
      </c>
      <c r="U146" s="10">
        <v>0</v>
      </c>
      <c r="V146" s="11">
        <v>0</v>
      </c>
      <c r="W146" s="10">
        <v>0</v>
      </c>
      <c r="X146" s="11">
        <v>3</v>
      </c>
      <c r="Y146" s="10">
        <v>23</v>
      </c>
      <c r="Z146" s="11">
        <v>0</v>
      </c>
      <c r="AA146" s="10">
        <v>0</v>
      </c>
      <c r="AB146" s="11">
        <v>0</v>
      </c>
      <c r="AC146" s="10">
        <v>0</v>
      </c>
      <c r="AD146" s="11">
        <v>0</v>
      </c>
      <c r="AE146" s="10">
        <v>0</v>
      </c>
      <c r="AF146" s="11">
        <v>0</v>
      </c>
      <c r="AG146" s="10">
        <v>0</v>
      </c>
      <c r="AH146" s="11">
        <v>21</v>
      </c>
      <c r="AI146" s="10">
        <v>270</v>
      </c>
      <c r="AJ146" s="11">
        <v>0</v>
      </c>
      <c r="AK146" s="10">
        <v>0</v>
      </c>
      <c r="AL146" s="11">
        <v>0</v>
      </c>
      <c r="AM146" s="10">
        <v>0</v>
      </c>
      <c r="AN146" s="11">
        <v>0</v>
      </c>
      <c r="AO146" s="10">
        <v>0</v>
      </c>
      <c r="AP146" s="11">
        <v>0</v>
      </c>
      <c r="AQ146" s="10">
        <v>0</v>
      </c>
      <c r="AR146" s="11">
        <v>0</v>
      </c>
      <c r="AS146" s="10">
        <v>0</v>
      </c>
      <c r="AT146" s="11">
        <v>0</v>
      </c>
      <c r="AU146" s="10">
        <v>0</v>
      </c>
      <c r="AV146" s="11">
        <v>0</v>
      </c>
      <c r="AW146" s="10">
        <v>0</v>
      </c>
      <c r="AX146" s="11">
        <v>0</v>
      </c>
      <c r="AY146" s="10">
        <v>0</v>
      </c>
      <c r="AZ146" s="11">
        <v>0</v>
      </c>
      <c r="BA146" s="10">
        <v>0</v>
      </c>
      <c r="BB146" s="11">
        <v>0</v>
      </c>
      <c r="BC146" s="10">
        <v>0</v>
      </c>
      <c r="BD146" s="11">
        <v>0</v>
      </c>
      <c r="BE146" s="10">
        <v>0</v>
      </c>
      <c r="BF146" s="11">
        <v>3</v>
      </c>
      <c r="BG146" s="10">
        <v>53</v>
      </c>
      <c r="BH146" s="11">
        <v>1</v>
      </c>
      <c r="BI146" s="10">
        <v>3</v>
      </c>
      <c r="BJ146" s="11">
        <v>0</v>
      </c>
      <c r="BK146" s="10">
        <v>0</v>
      </c>
      <c r="BL146" s="11">
        <v>4</v>
      </c>
      <c r="BM146" s="10">
        <v>78</v>
      </c>
      <c r="BN146" s="11">
        <v>3</v>
      </c>
      <c r="BO146" s="10">
        <v>15</v>
      </c>
      <c r="BP146" s="25"/>
      <c r="BQ146" s="26">
        <f t="shared" si="4"/>
        <v>49</v>
      </c>
      <c r="BR146" s="26">
        <f t="shared" si="5"/>
        <v>548</v>
      </c>
    </row>
    <row r="147" spans="1:70" hidden="1">
      <c r="A147" t="s">
        <v>367</v>
      </c>
      <c r="B147" s="2" t="s">
        <v>40</v>
      </c>
      <c r="C147" s="2" t="s">
        <v>368</v>
      </c>
      <c r="D147" s="2" t="s">
        <v>66</v>
      </c>
      <c r="E147" s="2">
        <v>63</v>
      </c>
      <c r="F147" s="2"/>
      <c r="G147" s="2" t="s">
        <v>93</v>
      </c>
      <c r="H147" s="11">
        <v>0</v>
      </c>
      <c r="I147" s="10">
        <v>0</v>
      </c>
      <c r="J147" s="11">
        <v>0</v>
      </c>
      <c r="K147" s="10">
        <v>0</v>
      </c>
      <c r="L147" s="11">
        <v>0</v>
      </c>
      <c r="M147" s="10">
        <v>0</v>
      </c>
      <c r="N147" s="11">
        <v>0</v>
      </c>
      <c r="O147" s="10">
        <v>0</v>
      </c>
      <c r="P147" s="11">
        <v>0</v>
      </c>
      <c r="Q147" s="10">
        <v>0</v>
      </c>
      <c r="R147" s="11">
        <v>0</v>
      </c>
      <c r="S147" s="10">
        <v>0</v>
      </c>
      <c r="T147" s="11">
        <v>0</v>
      </c>
      <c r="U147" s="10">
        <v>0</v>
      </c>
      <c r="V147" s="11">
        <v>0</v>
      </c>
      <c r="W147" s="10">
        <v>0</v>
      </c>
      <c r="X147" s="11">
        <v>0</v>
      </c>
      <c r="Y147" s="10">
        <v>0</v>
      </c>
      <c r="Z147" s="11">
        <v>0</v>
      </c>
      <c r="AA147" s="10">
        <v>0</v>
      </c>
      <c r="AB147" s="11">
        <v>0</v>
      </c>
      <c r="AC147" s="10">
        <v>0</v>
      </c>
      <c r="AD147" s="11">
        <v>0</v>
      </c>
      <c r="AE147" s="10">
        <v>0</v>
      </c>
      <c r="AF147" s="11">
        <v>0</v>
      </c>
      <c r="AG147" s="10">
        <v>0</v>
      </c>
      <c r="AH147" s="11">
        <v>8</v>
      </c>
      <c r="AI147" s="10">
        <v>133</v>
      </c>
      <c r="AJ147" s="11">
        <v>0</v>
      </c>
      <c r="AK147" s="10">
        <v>0</v>
      </c>
      <c r="AL147" s="11">
        <v>0</v>
      </c>
      <c r="AM147" s="10">
        <v>0</v>
      </c>
      <c r="AN147" s="11">
        <v>0</v>
      </c>
      <c r="AO147" s="10">
        <v>0</v>
      </c>
      <c r="AP147" s="11">
        <v>0</v>
      </c>
      <c r="AQ147" s="10">
        <v>0</v>
      </c>
      <c r="AR147" s="11">
        <v>0</v>
      </c>
      <c r="AS147" s="10">
        <v>0</v>
      </c>
      <c r="AT147" s="11">
        <v>0</v>
      </c>
      <c r="AU147" s="10">
        <v>0</v>
      </c>
      <c r="AV147" s="11">
        <v>0</v>
      </c>
      <c r="AW147" s="10">
        <v>0</v>
      </c>
      <c r="AX147" s="11">
        <v>0</v>
      </c>
      <c r="AY147" s="10">
        <v>0</v>
      </c>
      <c r="AZ147" s="11">
        <v>0</v>
      </c>
      <c r="BA147" s="10">
        <v>0</v>
      </c>
      <c r="BB147" s="11">
        <v>0</v>
      </c>
      <c r="BC147" s="10">
        <v>0</v>
      </c>
      <c r="BD147" s="11">
        <v>0</v>
      </c>
      <c r="BE147" s="10">
        <v>0</v>
      </c>
      <c r="BF147" s="11">
        <v>1</v>
      </c>
      <c r="BG147" s="10">
        <v>33</v>
      </c>
      <c r="BH147" s="11">
        <v>0</v>
      </c>
      <c r="BI147" s="10">
        <v>0</v>
      </c>
      <c r="BJ147" s="11">
        <v>0</v>
      </c>
      <c r="BK147" s="10">
        <v>0</v>
      </c>
      <c r="BL147" s="11">
        <v>0</v>
      </c>
      <c r="BM147" s="10">
        <v>0</v>
      </c>
      <c r="BN147" s="11">
        <v>1</v>
      </c>
      <c r="BO147" s="10">
        <v>7</v>
      </c>
      <c r="BP147" s="11"/>
      <c r="BQ147" s="10">
        <f t="shared" si="4"/>
        <v>10</v>
      </c>
      <c r="BR147" s="10">
        <f t="shared" si="5"/>
        <v>173</v>
      </c>
    </row>
    <row r="148" spans="1:70" hidden="1">
      <c r="A148" t="s">
        <v>369</v>
      </c>
      <c r="B148" s="2" t="s">
        <v>40</v>
      </c>
      <c r="C148" s="2" t="s">
        <v>370</v>
      </c>
      <c r="D148" s="2" t="s">
        <v>66</v>
      </c>
      <c r="E148" s="2">
        <v>63</v>
      </c>
      <c r="F148" s="2"/>
      <c r="G148" s="2" t="s">
        <v>371</v>
      </c>
      <c r="H148" s="11">
        <v>0</v>
      </c>
      <c r="I148" s="10">
        <v>0</v>
      </c>
      <c r="J148" s="11">
        <v>1</v>
      </c>
      <c r="K148" s="10">
        <v>38</v>
      </c>
      <c r="L148" s="11">
        <v>0</v>
      </c>
      <c r="M148" s="10">
        <v>0</v>
      </c>
      <c r="N148" s="11">
        <v>0</v>
      </c>
      <c r="O148" s="10">
        <v>0</v>
      </c>
      <c r="P148" s="11">
        <v>0</v>
      </c>
      <c r="Q148" s="10">
        <v>0</v>
      </c>
      <c r="R148" s="11">
        <v>0</v>
      </c>
      <c r="S148" s="10">
        <v>0</v>
      </c>
      <c r="T148" s="11">
        <v>0</v>
      </c>
      <c r="U148" s="10">
        <v>0</v>
      </c>
      <c r="V148" s="11">
        <v>0</v>
      </c>
      <c r="W148" s="10">
        <v>0</v>
      </c>
      <c r="X148" s="11">
        <v>9</v>
      </c>
      <c r="Y148" s="10">
        <v>121</v>
      </c>
      <c r="Z148" s="11">
        <v>0</v>
      </c>
      <c r="AA148" s="10">
        <v>0</v>
      </c>
      <c r="AB148" s="11">
        <v>0</v>
      </c>
      <c r="AC148" s="10">
        <v>0</v>
      </c>
      <c r="AD148" s="11">
        <v>0</v>
      </c>
      <c r="AE148" s="10">
        <v>0</v>
      </c>
      <c r="AF148" s="11">
        <v>0</v>
      </c>
      <c r="AG148" s="10">
        <v>0</v>
      </c>
      <c r="AH148" s="11">
        <v>0</v>
      </c>
      <c r="AI148" s="10">
        <v>0</v>
      </c>
      <c r="AJ148" s="11">
        <v>1</v>
      </c>
      <c r="AK148" s="10">
        <v>14</v>
      </c>
      <c r="AL148" s="11">
        <v>0</v>
      </c>
      <c r="AM148" s="10">
        <v>0</v>
      </c>
      <c r="AN148" s="11">
        <v>0</v>
      </c>
      <c r="AO148" s="10">
        <v>0</v>
      </c>
      <c r="AP148" s="11">
        <v>0</v>
      </c>
      <c r="AQ148" s="10">
        <v>0</v>
      </c>
      <c r="AR148" s="11">
        <v>0</v>
      </c>
      <c r="AS148" s="10">
        <v>0</v>
      </c>
      <c r="AT148" s="11">
        <v>0</v>
      </c>
      <c r="AU148" s="10">
        <v>0</v>
      </c>
      <c r="AV148" s="11">
        <v>0</v>
      </c>
      <c r="AW148" s="10">
        <v>0</v>
      </c>
      <c r="AX148" s="11">
        <v>0</v>
      </c>
      <c r="AY148" s="10">
        <v>0</v>
      </c>
      <c r="AZ148" s="11">
        <v>0</v>
      </c>
      <c r="BA148" s="10">
        <v>0</v>
      </c>
      <c r="BB148" s="11">
        <v>0</v>
      </c>
      <c r="BC148" s="10">
        <v>0</v>
      </c>
      <c r="BD148" s="11">
        <v>0</v>
      </c>
      <c r="BE148" s="10">
        <v>0</v>
      </c>
      <c r="BF148" s="11">
        <v>0</v>
      </c>
      <c r="BG148" s="10">
        <v>0</v>
      </c>
      <c r="BH148" s="11">
        <v>0</v>
      </c>
      <c r="BI148" s="10">
        <v>0</v>
      </c>
      <c r="BJ148" s="11">
        <v>0</v>
      </c>
      <c r="BK148" s="10">
        <v>0</v>
      </c>
      <c r="BL148" s="11">
        <v>0</v>
      </c>
      <c r="BM148" s="10">
        <v>0</v>
      </c>
      <c r="BN148" s="11">
        <v>0</v>
      </c>
      <c r="BO148" s="10">
        <v>0</v>
      </c>
      <c r="BP148" s="11"/>
      <c r="BQ148" s="10">
        <f t="shared" si="4"/>
        <v>11</v>
      </c>
      <c r="BR148" s="10">
        <f t="shared" si="5"/>
        <v>173</v>
      </c>
    </row>
    <row r="149" spans="1:70" hidden="1">
      <c r="A149" t="s">
        <v>372</v>
      </c>
      <c r="B149" s="2" t="s">
        <v>40</v>
      </c>
      <c r="C149" s="2" t="s">
        <v>373</v>
      </c>
      <c r="D149" s="2" t="s">
        <v>66</v>
      </c>
      <c r="E149" s="2">
        <v>64</v>
      </c>
      <c r="F149" s="2"/>
      <c r="G149" s="2" t="s">
        <v>93</v>
      </c>
      <c r="H149" s="11">
        <v>0</v>
      </c>
      <c r="I149" s="10">
        <v>0</v>
      </c>
      <c r="J149" s="11">
        <v>3</v>
      </c>
      <c r="K149" s="10">
        <v>21</v>
      </c>
      <c r="L149" s="11">
        <v>4</v>
      </c>
      <c r="M149" s="10">
        <v>19</v>
      </c>
      <c r="N149" s="11">
        <v>0</v>
      </c>
      <c r="O149" s="10">
        <v>0</v>
      </c>
      <c r="P149" s="11">
        <v>0</v>
      </c>
      <c r="Q149" s="10">
        <v>0</v>
      </c>
      <c r="R149" s="11">
        <v>0</v>
      </c>
      <c r="S149" s="10">
        <v>0</v>
      </c>
      <c r="T149" s="11">
        <v>0</v>
      </c>
      <c r="U149" s="10">
        <v>0</v>
      </c>
      <c r="V149" s="11">
        <v>0</v>
      </c>
      <c r="W149" s="10">
        <v>0</v>
      </c>
      <c r="X149" s="11">
        <v>0</v>
      </c>
      <c r="Y149" s="10">
        <v>0</v>
      </c>
      <c r="Z149" s="11">
        <v>0</v>
      </c>
      <c r="AA149" s="10">
        <v>0</v>
      </c>
      <c r="AB149" s="11">
        <v>0</v>
      </c>
      <c r="AC149" s="10">
        <v>0</v>
      </c>
      <c r="AD149" s="11">
        <v>0</v>
      </c>
      <c r="AE149" s="10">
        <v>0</v>
      </c>
      <c r="AF149" s="11">
        <v>0</v>
      </c>
      <c r="AG149" s="10">
        <v>0</v>
      </c>
      <c r="AH149" s="11">
        <v>2</v>
      </c>
      <c r="AI149" s="10">
        <v>9</v>
      </c>
      <c r="AJ149" s="11">
        <v>0</v>
      </c>
      <c r="AK149" s="10">
        <v>0</v>
      </c>
      <c r="AL149" s="11">
        <v>0</v>
      </c>
      <c r="AM149" s="10">
        <v>0</v>
      </c>
      <c r="AN149" s="11">
        <v>0</v>
      </c>
      <c r="AO149" s="10">
        <v>0</v>
      </c>
      <c r="AP149" s="11">
        <v>0</v>
      </c>
      <c r="AQ149" s="10">
        <v>0</v>
      </c>
      <c r="AR149" s="11">
        <v>0</v>
      </c>
      <c r="AS149" s="10">
        <v>0</v>
      </c>
      <c r="AT149" s="11">
        <v>0</v>
      </c>
      <c r="AU149" s="10">
        <v>0</v>
      </c>
      <c r="AV149" s="11">
        <v>0</v>
      </c>
      <c r="AW149" s="10">
        <v>0</v>
      </c>
      <c r="AX149" s="11">
        <v>0</v>
      </c>
      <c r="AY149" s="10">
        <v>0</v>
      </c>
      <c r="AZ149" s="11">
        <v>0</v>
      </c>
      <c r="BA149" s="10">
        <v>0</v>
      </c>
      <c r="BB149" s="11">
        <v>0</v>
      </c>
      <c r="BC149" s="10">
        <v>0</v>
      </c>
      <c r="BD149" s="11">
        <v>0</v>
      </c>
      <c r="BE149" s="10">
        <v>0</v>
      </c>
      <c r="BF149" s="11">
        <v>0</v>
      </c>
      <c r="BG149" s="10">
        <v>0</v>
      </c>
      <c r="BH149" s="11">
        <v>0</v>
      </c>
      <c r="BI149" s="10">
        <v>0</v>
      </c>
      <c r="BJ149" s="11">
        <v>2</v>
      </c>
      <c r="BK149" s="10">
        <v>3</v>
      </c>
      <c r="BL149" s="11">
        <v>0</v>
      </c>
      <c r="BM149" s="10">
        <v>0</v>
      </c>
      <c r="BN149" s="11">
        <v>1</v>
      </c>
      <c r="BO149" s="10">
        <v>2</v>
      </c>
      <c r="BP149" s="11"/>
      <c r="BQ149" s="10">
        <f t="shared" si="4"/>
        <v>12</v>
      </c>
      <c r="BR149" s="10">
        <f t="shared" si="5"/>
        <v>54</v>
      </c>
    </row>
    <row r="150" spans="1:70" hidden="1">
      <c r="A150" t="s">
        <v>374</v>
      </c>
      <c r="B150" s="2" t="s">
        <v>40</v>
      </c>
      <c r="C150" s="2" t="s">
        <v>375</v>
      </c>
      <c r="D150" s="2" t="s">
        <v>66</v>
      </c>
      <c r="E150" s="2">
        <v>64</v>
      </c>
      <c r="F150" s="2"/>
      <c r="G150" s="2" t="s">
        <v>376</v>
      </c>
      <c r="H150" s="11">
        <v>0</v>
      </c>
      <c r="I150" s="10">
        <v>0</v>
      </c>
      <c r="J150" s="11">
        <v>9</v>
      </c>
      <c r="K150" s="10">
        <v>46</v>
      </c>
      <c r="L150" s="11">
        <v>9</v>
      </c>
      <c r="M150" s="10">
        <v>104</v>
      </c>
      <c r="N150" s="11">
        <v>14</v>
      </c>
      <c r="O150" s="10">
        <v>122</v>
      </c>
      <c r="P150" s="11">
        <v>0</v>
      </c>
      <c r="Q150" s="10">
        <v>0</v>
      </c>
      <c r="R150" s="11">
        <v>0</v>
      </c>
      <c r="S150" s="10">
        <v>0</v>
      </c>
      <c r="T150" s="11">
        <v>0</v>
      </c>
      <c r="U150" s="10">
        <v>0</v>
      </c>
      <c r="V150" s="11">
        <v>0</v>
      </c>
      <c r="W150" s="10">
        <v>0</v>
      </c>
      <c r="X150" s="11">
        <v>0</v>
      </c>
      <c r="Y150" s="10">
        <v>0</v>
      </c>
      <c r="Z150" s="11">
        <v>0</v>
      </c>
      <c r="AA150" s="10">
        <v>0</v>
      </c>
      <c r="AB150" s="11">
        <v>0</v>
      </c>
      <c r="AC150" s="10">
        <v>0</v>
      </c>
      <c r="AD150" s="11">
        <v>0</v>
      </c>
      <c r="AE150" s="10">
        <v>0</v>
      </c>
      <c r="AF150" s="11">
        <v>1</v>
      </c>
      <c r="AG150" s="10">
        <v>8</v>
      </c>
      <c r="AH150" s="11">
        <v>0</v>
      </c>
      <c r="AI150" s="10">
        <v>0</v>
      </c>
      <c r="AJ150" s="11">
        <v>0</v>
      </c>
      <c r="AK150" s="10">
        <v>0</v>
      </c>
      <c r="AL150" s="11">
        <v>0</v>
      </c>
      <c r="AM150" s="10">
        <v>0</v>
      </c>
      <c r="AN150" s="11">
        <v>0</v>
      </c>
      <c r="AO150" s="10">
        <v>0</v>
      </c>
      <c r="AP150" s="11">
        <v>0</v>
      </c>
      <c r="AQ150" s="10">
        <v>0</v>
      </c>
      <c r="AR150" s="11">
        <v>0</v>
      </c>
      <c r="AS150" s="10">
        <v>0</v>
      </c>
      <c r="AT150" s="11">
        <v>0</v>
      </c>
      <c r="AU150" s="10">
        <v>0</v>
      </c>
      <c r="AV150" s="11">
        <v>0</v>
      </c>
      <c r="AW150" s="10">
        <v>0</v>
      </c>
      <c r="AX150" s="11">
        <v>0</v>
      </c>
      <c r="AY150" s="10">
        <v>0</v>
      </c>
      <c r="AZ150" s="11">
        <v>0</v>
      </c>
      <c r="BA150" s="10">
        <v>0</v>
      </c>
      <c r="BB150" s="11">
        <v>0</v>
      </c>
      <c r="BC150" s="10">
        <v>0</v>
      </c>
      <c r="BD150" s="11">
        <v>0</v>
      </c>
      <c r="BE150" s="10">
        <v>0</v>
      </c>
      <c r="BF150" s="11">
        <v>10</v>
      </c>
      <c r="BG150" s="10">
        <v>83</v>
      </c>
      <c r="BH150" s="11">
        <v>0</v>
      </c>
      <c r="BI150" s="10">
        <v>0</v>
      </c>
      <c r="BJ150" s="11">
        <v>0</v>
      </c>
      <c r="BK150" s="10">
        <v>0</v>
      </c>
      <c r="BL150" s="11">
        <v>7</v>
      </c>
      <c r="BM150" s="10">
        <v>150</v>
      </c>
      <c r="BN150" s="11">
        <v>19</v>
      </c>
      <c r="BO150" s="10">
        <v>184</v>
      </c>
      <c r="BP150" s="11"/>
      <c r="BQ150" s="10">
        <f t="shared" si="4"/>
        <v>69</v>
      </c>
      <c r="BR150" s="10">
        <f t="shared" si="5"/>
        <v>697</v>
      </c>
    </row>
    <row r="151" spans="1:70" hidden="1">
      <c r="A151" t="s">
        <v>377</v>
      </c>
      <c r="B151" s="2" t="s">
        <v>59</v>
      </c>
      <c r="C151" s="2" t="s">
        <v>378</v>
      </c>
      <c r="D151" s="2" t="s">
        <v>66</v>
      </c>
      <c r="E151" s="2">
        <v>65</v>
      </c>
      <c r="F151" s="2"/>
      <c r="G151" s="2"/>
      <c r="H151" s="11">
        <v>0</v>
      </c>
      <c r="I151" s="10">
        <v>0</v>
      </c>
      <c r="J151" s="11">
        <v>30</v>
      </c>
      <c r="K151" s="10">
        <v>1215</v>
      </c>
      <c r="L151" s="11">
        <v>20</v>
      </c>
      <c r="M151" s="10">
        <v>490</v>
      </c>
      <c r="N151" s="11">
        <v>0</v>
      </c>
      <c r="O151" s="10">
        <v>0</v>
      </c>
      <c r="P151" s="11">
        <v>0</v>
      </c>
      <c r="Q151" s="10">
        <v>0</v>
      </c>
      <c r="R151" s="11">
        <v>0</v>
      </c>
      <c r="S151" s="10">
        <v>0</v>
      </c>
      <c r="T151" s="11">
        <v>0</v>
      </c>
      <c r="U151" s="10">
        <v>0</v>
      </c>
      <c r="V151" s="11">
        <v>0</v>
      </c>
      <c r="W151" s="10">
        <v>0</v>
      </c>
      <c r="X151" s="11">
        <v>0</v>
      </c>
      <c r="Y151" s="10">
        <v>0</v>
      </c>
      <c r="Z151" s="11">
        <v>0</v>
      </c>
      <c r="AA151" s="10">
        <v>0</v>
      </c>
      <c r="AB151" s="11">
        <v>0</v>
      </c>
      <c r="AC151" s="10">
        <v>0</v>
      </c>
      <c r="AD151" s="11">
        <v>0</v>
      </c>
      <c r="AE151" s="10">
        <v>0</v>
      </c>
      <c r="AF151" s="11">
        <v>7</v>
      </c>
      <c r="AG151" s="10">
        <v>257</v>
      </c>
      <c r="AH151" s="11">
        <v>0</v>
      </c>
      <c r="AI151" s="10">
        <v>0</v>
      </c>
      <c r="AJ151" s="11">
        <v>0</v>
      </c>
      <c r="AK151" s="10">
        <v>0</v>
      </c>
      <c r="AL151" s="11">
        <v>0</v>
      </c>
      <c r="AM151" s="10">
        <v>0</v>
      </c>
      <c r="AN151" s="11">
        <v>0</v>
      </c>
      <c r="AO151" s="10">
        <v>0</v>
      </c>
      <c r="AP151" s="11">
        <v>0</v>
      </c>
      <c r="AQ151" s="10">
        <v>0</v>
      </c>
      <c r="AR151" s="11">
        <v>0</v>
      </c>
      <c r="AS151" s="10">
        <v>0</v>
      </c>
      <c r="AT151" s="11">
        <v>0</v>
      </c>
      <c r="AU151" s="10">
        <v>0</v>
      </c>
      <c r="AV151" s="11">
        <v>0</v>
      </c>
      <c r="AW151" s="10">
        <v>0</v>
      </c>
      <c r="AX151" s="11">
        <v>0</v>
      </c>
      <c r="AY151" s="10">
        <v>0</v>
      </c>
      <c r="AZ151" s="11">
        <v>0</v>
      </c>
      <c r="BA151" s="10">
        <v>0</v>
      </c>
      <c r="BB151" s="11">
        <v>0</v>
      </c>
      <c r="BC151" s="10">
        <v>0</v>
      </c>
      <c r="BD151" s="11">
        <v>0</v>
      </c>
      <c r="BE151" s="10">
        <v>0</v>
      </c>
      <c r="BF151" s="11">
        <v>5</v>
      </c>
      <c r="BG151" s="10">
        <v>90</v>
      </c>
      <c r="BH151" s="11">
        <v>0</v>
      </c>
      <c r="BI151" s="10">
        <v>0</v>
      </c>
      <c r="BJ151" s="11">
        <v>0</v>
      </c>
      <c r="BK151" s="10">
        <v>0</v>
      </c>
      <c r="BL151" s="11">
        <v>7</v>
      </c>
      <c r="BM151" s="10">
        <v>128</v>
      </c>
      <c r="BN151" s="11">
        <v>0</v>
      </c>
      <c r="BO151" s="10">
        <v>0</v>
      </c>
      <c r="BP151" s="11"/>
      <c r="BQ151" s="10">
        <f t="shared" si="4"/>
        <v>69</v>
      </c>
      <c r="BR151" s="10">
        <f t="shared" si="5"/>
        <v>2180</v>
      </c>
    </row>
    <row r="152" spans="1:70" hidden="1">
      <c r="A152" t="s">
        <v>379</v>
      </c>
      <c r="B152" s="2" t="s">
        <v>40</v>
      </c>
      <c r="C152" s="2" t="s">
        <v>380</v>
      </c>
      <c r="D152" s="2" t="s">
        <v>66</v>
      </c>
      <c r="E152" s="2">
        <v>66</v>
      </c>
      <c r="F152" s="2"/>
      <c r="G152" s="2" t="s">
        <v>153</v>
      </c>
      <c r="H152" s="11">
        <v>0</v>
      </c>
      <c r="I152" s="10">
        <v>0</v>
      </c>
      <c r="J152" s="11">
        <v>19</v>
      </c>
      <c r="K152" s="10">
        <v>323</v>
      </c>
      <c r="L152" s="11">
        <v>39</v>
      </c>
      <c r="M152" s="10">
        <v>693</v>
      </c>
      <c r="N152" s="11">
        <v>0</v>
      </c>
      <c r="O152" s="10">
        <v>0</v>
      </c>
      <c r="P152" s="11">
        <v>0</v>
      </c>
      <c r="Q152" s="10">
        <v>0</v>
      </c>
      <c r="R152" s="11">
        <v>0</v>
      </c>
      <c r="S152" s="10">
        <v>0</v>
      </c>
      <c r="T152" s="11">
        <v>0</v>
      </c>
      <c r="U152" s="10">
        <v>0</v>
      </c>
      <c r="V152" s="11">
        <v>0</v>
      </c>
      <c r="W152" s="10">
        <v>0</v>
      </c>
      <c r="X152" s="11">
        <v>0</v>
      </c>
      <c r="Y152" s="10">
        <v>0</v>
      </c>
      <c r="Z152" s="11">
        <v>0</v>
      </c>
      <c r="AA152" s="10">
        <v>0</v>
      </c>
      <c r="AB152" s="11">
        <v>8</v>
      </c>
      <c r="AC152" s="10">
        <v>94</v>
      </c>
      <c r="AD152" s="11">
        <v>0</v>
      </c>
      <c r="AE152" s="10">
        <v>0</v>
      </c>
      <c r="AF152" s="11">
        <v>10</v>
      </c>
      <c r="AG152" s="10">
        <v>115</v>
      </c>
      <c r="AH152" s="11">
        <v>63</v>
      </c>
      <c r="AI152" s="10">
        <v>683</v>
      </c>
      <c r="AJ152" s="11">
        <v>5</v>
      </c>
      <c r="AK152" s="10">
        <v>40</v>
      </c>
      <c r="AL152" s="11">
        <v>0</v>
      </c>
      <c r="AM152" s="10">
        <v>0</v>
      </c>
      <c r="AN152" s="11">
        <v>0</v>
      </c>
      <c r="AO152" s="10">
        <v>0</v>
      </c>
      <c r="AP152" s="11">
        <v>0</v>
      </c>
      <c r="AQ152" s="10">
        <v>0</v>
      </c>
      <c r="AR152" s="11">
        <v>0</v>
      </c>
      <c r="AS152" s="10">
        <v>0</v>
      </c>
      <c r="AT152" s="11">
        <v>0</v>
      </c>
      <c r="AU152" s="10">
        <v>0</v>
      </c>
      <c r="AV152" s="11">
        <v>0</v>
      </c>
      <c r="AW152" s="10">
        <v>0</v>
      </c>
      <c r="AX152" s="11">
        <v>0</v>
      </c>
      <c r="AY152" s="10">
        <v>0</v>
      </c>
      <c r="AZ152" s="11">
        <v>0</v>
      </c>
      <c r="BA152" s="10">
        <v>0</v>
      </c>
      <c r="BB152" s="11">
        <v>0</v>
      </c>
      <c r="BC152" s="10">
        <v>0</v>
      </c>
      <c r="BD152" s="11">
        <v>0</v>
      </c>
      <c r="BE152" s="10">
        <v>0</v>
      </c>
      <c r="BF152" s="11">
        <v>2</v>
      </c>
      <c r="BG152" s="10">
        <v>8</v>
      </c>
      <c r="BH152" s="11">
        <v>2</v>
      </c>
      <c r="BI152" s="10">
        <v>15</v>
      </c>
      <c r="BJ152" s="11">
        <v>0</v>
      </c>
      <c r="BK152" s="10">
        <v>0</v>
      </c>
      <c r="BL152" s="11">
        <v>0</v>
      </c>
      <c r="BM152" s="10">
        <v>0</v>
      </c>
      <c r="BN152" s="11">
        <v>0</v>
      </c>
      <c r="BO152" s="10">
        <v>0</v>
      </c>
      <c r="BP152" s="11"/>
      <c r="BQ152" s="10">
        <f t="shared" si="4"/>
        <v>148</v>
      </c>
      <c r="BR152" s="10">
        <f t="shared" si="5"/>
        <v>1971</v>
      </c>
    </row>
    <row r="153" spans="1:70" hidden="1">
      <c r="A153" t="s">
        <v>381</v>
      </c>
      <c r="B153" s="2" t="s">
        <v>40</v>
      </c>
      <c r="C153" s="2" t="s">
        <v>382</v>
      </c>
      <c r="D153" s="2" t="s">
        <v>66</v>
      </c>
      <c r="E153" s="2">
        <v>67</v>
      </c>
      <c r="F153" s="2"/>
      <c r="G153" s="2" t="s">
        <v>93</v>
      </c>
      <c r="H153" s="11">
        <v>0</v>
      </c>
      <c r="I153" s="10">
        <v>0</v>
      </c>
      <c r="J153" s="11">
        <v>4</v>
      </c>
      <c r="K153" s="10">
        <v>63</v>
      </c>
      <c r="L153" s="11">
        <v>4</v>
      </c>
      <c r="M153" s="10">
        <v>68</v>
      </c>
      <c r="N153" s="11">
        <v>0</v>
      </c>
      <c r="O153" s="10">
        <v>0</v>
      </c>
      <c r="P153" s="11">
        <v>0</v>
      </c>
      <c r="Q153" s="10">
        <v>0</v>
      </c>
      <c r="R153" s="11">
        <v>0</v>
      </c>
      <c r="S153" s="10">
        <v>0</v>
      </c>
      <c r="T153" s="11">
        <v>0</v>
      </c>
      <c r="U153" s="10">
        <v>0</v>
      </c>
      <c r="V153" s="11">
        <v>0</v>
      </c>
      <c r="W153" s="10">
        <v>0</v>
      </c>
      <c r="X153" s="11">
        <v>2</v>
      </c>
      <c r="Y153" s="10">
        <v>6</v>
      </c>
      <c r="Z153" s="11">
        <v>0</v>
      </c>
      <c r="AA153" s="10">
        <v>0</v>
      </c>
      <c r="AB153" s="11">
        <v>0</v>
      </c>
      <c r="AC153" s="10">
        <v>0</v>
      </c>
      <c r="AD153" s="11">
        <v>0</v>
      </c>
      <c r="AE153" s="10">
        <v>0</v>
      </c>
      <c r="AF153" s="11">
        <v>1</v>
      </c>
      <c r="AG153" s="10">
        <v>11</v>
      </c>
      <c r="AH153" s="11">
        <v>0</v>
      </c>
      <c r="AI153" s="10">
        <v>0</v>
      </c>
      <c r="AJ153" s="11">
        <v>0</v>
      </c>
      <c r="AK153" s="10">
        <v>0</v>
      </c>
      <c r="AL153" s="11">
        <v>0</v>
      </c>
      <c r="AM153" s="10">
        <v>0</v>
      </c>
      <c r="AN153" s="11">
        <v>0</v>
      </c>
      <c r="AO153" s="10">
        <v>0</v>
      </c>
      <c r="AP153" s="11">
        <v>0</v>
      </c>
      <c r="AQ153" s="10">
        <v>0</v>
      </c>
      <c r="AR153" s="11">
        <v>0</v>
      </c>
      <c r="AS153" s="10">
        <v>0</v>
      </c>
      <c r="AT153" s="11">
        <v>0</v>
      </c>
      <c r="AU153" s="10">
        <v>0</v>
      </c>
      <c r="AV153" s="11">
        <v>0</v>
      </c>
      <c r="AW153" s="10">
        <v>0</v>
      </c>
      <c r="AX153" s="11">
        <v>0</v>
      </c>
      <c r="AY153" s="10">
        <v>0</v>
      </c>
      <c r="AZ153" s="11">
        <v>0</v>
      </c>
      <c r="BA153" s="10">
        <v>0</v>
      </c>
      <c r="BB153" s="11">
        <v>0</v>
      </c>
      <c r="BC153" s="10">
        <v>0</v>
      </c>
      <c r="BD153" s="11">
        <v>0</v>
      </c>
      <c r="BE153" s="10">
        <v>0</v>
      </c>
      <c r="BF153" s="11">
        <v>0</v>
      </c>
      <c r="BG153" s="10">
        <v>0</v>
      </c>
      <c r="BH153" s="11">
        <v>0</v>
      </c>
      <c r="BI153" s="10">
        <v>0</v>
      </c>
      <c r="BJ153" s="11">
        <v>0</v>
      </c>
      <c r="BK153" s="10">
        <v>0</v>
      </c>
      <c r="BL153" s="11">
        <v>0</v>
      </c>
      <c r="BM153" s="10">
        <v>0</v>
      </c>
      <c r="BN153" s="11">
        <v>0</v>
      </c>
      <c r="BO153" s="10">
        <v>0</v>
      </c>
      <c r="BP153" s="11"/>
      <c r="BQ153" s="10">
        <f t="shared" si="4"/>
        <v>11</v>
      </c>
      <c r="BR153" s="10">
        <f t="shared" si="5"/>
        <v>148</v>
      </c>
    </row>
    <row r="154" spans="1:70" hidden="1">
      <c r="A154" t="s">
        <v>383</v>
      </c>
      <c r="B154" s="2" t="s">
        <v>40</v>
      </c>
      <c r="C154" s="2" t="s">
        <v>384</v>
      </c>
      <c r="D154" s="2" t="s">
        <v>385</v>
      </c>
      <c r="E154" s="2">
        <v>68</v>
      </c>
      <c r="F154" s="2"/>
      <c r="G154" s="2" t="s">
        <v>386</v>
      </c>
      <c r="H154" s="11">
        <v>0</v>
      </c>
      <c r="I154" s="10">
        <v>0</v>
      </c>
      <c r="J154" s="11">
        <v>9</v>
      </c>
      <c r="K154" s="10">
        <v>91</v>
      </c>
      <c r="L154" s="11">
        <v>0</v>
      </c>
      <c r="M154" s="10">
        <v>0</v>
      </c>
      <c r="N154" s="11">
        <v>0</v>
      </c>
      <c r="O154" s="10">
        <v>0</v>
      </c>
      <c r="P154" s="11">
        <v>0</v>
      </c>
      <c r="Q154" s="10">
        <v>0</v>
      </c>
      <c r="R154" s="11">
        <v>0</v>
      </c>
      <c r="S154" s="10">
        <v>0</v>
      </c>
      <c r="T154" s="11">
        <v>0</v>
      </c>
      <c r="U154" s="10">
        <v>0</v>
      </c>
      <c r="V154" s="11">
        <v>0</v>
      </c>
      <c r="W154" s="10">
        <v>0</v>
      </c>
      <c r="X154" s="11">
        <v>0</v>
      </c>
      <c r="Y154" s="10">
        <v>0</v>
      </c>
      <c r="Z154" s="11">
        <v>0</v>
      </c>
      <c r="AA154" s="10">
        <v>0</v>
      </c>
      <c r="AB154" s="11">
        <v>0</v>
      </c>
      <c r="AC154" s="10">
        <v>0</v>
      </c>
      <c r="AD154" s="11">
        <v>0</v>
      </c>
      <c r="AE154" s="10">
        <v>0</v>
      </c>
      <c r="AF154" s="11">
        <v>2</v>
      </c>
      <c r="AG154" s="10">
        <v>8</v>
      </c>
      <c r="AH154" s="11">
        <v>0</v>
      </c>
      <c r="AI154" s="10">
        <v>0</v>
      </c>
      <c r="AJ154" s="11">
        <v>0</v>
      </c>
      <c r="AK154" s="10">
        <v>0</v>
      </c>
      <c r="AL154" s="11">
        <v>0</v>
      </c>
      <c r="AM154" s="10">
        <v>0</v>
      </c>
      <c r="AN154" s="11">
        <v>0</v>
      </c>
      <c r="AO154" s="10">
        <v>0</v>
      </c>
      <c r="AP154" s="11">
        <v>0</v>
      </c>
      <c r="AQ154" s="10">
        <v>0</v>
      </c>
      <c r="AR154" s="11">
        <v>0</v>
      </c>
      <c r="AS154" s="10">
        <v>0</v>
      </c>
      <c r="AT154" s="11">
        <v>0</v>
      </c>
      <c r="AU154" s="10">
        <v>0</v>
      </c>
      <c r="AV154" s="11">
        <v>0</v>
      </c>
      <c r="AW154" s="10">
        <v>0</v>
      </c>
      <c r="AX154" s="11">
        <v>0</v>
      </c>
      <c r="AY154" s="10">
        <v>0</v>
      </c>
      <c r="AZ154" s="11">
        <v>0</v>
      </c>
      <c r="BA154" s="10">
        <v>0</v>
      </c>
      <c r="BB154" s="11">
        <v>0</v>
      </c>
      <c r="BC154" s="10">
        <v>0</v>
      </c>
      <c r="BD154" s="11">
        <v>0</v>
      </c>
      <c r="BE154" s="10">
        <v>0</v>
      </c>
      <c r="BF154" s="11">
        <v>3</v>
      </c>
      <c r="BG154" s="10">
        <v>62</v>
      </c>
      <c r="BH154" s="11">
        <v>0</v>
      </c>
      <c r="BI154" s="10">
        <v>0</v>
      </c>
      <c r="BJ154" s="11">
        <v>0</v>
      </c>
      <c r="BK154" s="10">
        <v>0</v>
      </c>
      <c r="BL154" s="11">
        <v>7</v>
      </c>
      <c r="BM154" s="10">
        <v>63</v>
      </c>
      <c r="BN154" s="11">
        <v>0</v>
      </c>
      <c r="BO154" s="10">
        <v>0</v>
      </c>
      <c r="BP154" s="11"/>
      <c r="BQ154" s="10">
        <f t="shared" si="4"/>
        <v>21</v>
      </c>
      <c r="BR154" s="10">
        <f t="shared" si="5"/>
        <v>224</v>
      </c>
    </row>
    <row r="155" spans="1:70" hidden="1">
      <c r="A155" s="4" t="s">
        <v>387</v>
      </c>
      <c r="B155" s="6" t="s">
        <v>59</v>
      </c>
      <c r="C155" s="6" t="s">
        <v>388</v>
      </c>
      <c r="D155" s="6" t="s">
        <v>389</v>
      </c>
      <c r="E155" s="6">
        <v>69</v>
      </c>
      <c r="F155" s="6"/>
      <c r="G155" s="6"/>
      <c r="H155" s="25">
        <v>2</v>
      </c>
      <c r="I155" s="26">
        <v>7</v>
      </c>
      <c r="J155" s="25">
        <v>0</v>
      </c>
      <c r="K155" s="26">
        <v>0</v>
      </c>
      <c r="L155" s="25">
        <v>0</v>
      </c>
      <c r="M155" s="26">
        <v>0</v>
      </c>
      <c r="N155" s="25">
        <v>0</v>
      </c>
      <c r="O155" s="26">
        <v>0</v>
      </c>
      <c r="P155" s="25">
        <v>0</v>
      </c>
      <c r="Q155" s="26">
        <v>0</v>
      </c>
      <c r="R155" s="25">
        <v>0</v>
      </c>
      <c r="S155" s="26">
        <v>0</v>
      </c>
      <c r="T155" s="25">
        <v>0</v>
      </c>
      <c r="U155" s="26">
        <v>0</v>
      </c>
      <c r="V155" s="25">
        <v>0</v>
      </c>
      <c r="W155" s="26">
        <v>0</v>
      </c>
      <c r="X155" s="25">
        <v>0</v>
      </c>
      <c r="Y155" s="26">
        <v>0</v>
      </c>
      <c r="Z155" s="25">
        <v>0</v>
      </c>
      <c r="AA155" s="26">
        <v>0</v>
      </c>
      <c r="AB155" s="25">
        <v>0</v>
      </c>
      <c r="AC155" s="26">
        <v>0</v>
      </c>
      <c r="AD155" s="25">
        <v>0</v>
      </c>
      <c r="AE155" s="26">
        <v>0</v>
      </c>
      <c r="AF155" s="25">
        <v>0</v>
      </c>
      <c r="AG155" s="26">
        <v>0</v>
      </c>
      <c r="AH155" s="25">
        <v>7</v>
      </c>
      <c r="AI155" s="26">
        <v>14</v>
      </c>
      <c r="AJ155" s="25">
        <v>0</v>
      </c>
      <c r="AK155" s="26">
        <v>0</v>
      </c>
      <c r="AL155" s="25">
        <v>0</v>
      </c>
      <c r="AM155" s="26">
        <v>0</v>
      </c>
      <c r="AN155" s="25">
        <v>0</v>
      </c>
      <c r="AO155" s="26">
        <v>0</v>
      </c>
      <c r="AP155" s="25">
        <v>0</v>
      </c>
      <c r="AQ155" s="26">
        <v>0</v>
      </c>
      <c r="AR155" s="25">
        <v>0</v>
      </c>
      <c r="AS155" s="26">
        <v>0</v>
      </c>
      <c r="AT155" s="25">
        <v>0</v>
      </c>
      <c r="AU155" s="26">
        <v>0</v>
      </c>
      <c r="AV155" s="25">
        <v>0</v>
      </c>
      <c r="AW155" s="26">
        <v>0</v>
      </c>
      <c r="AX155" s="25">
        <v>0</v>
      </c>
      <c r="AY155" s="26">
        <v>0</v>
      </c>
      <c r="AZ155" s="25">
        <v>0</v>
      </c>
      <c r="BA155" s="26">
        <v>0</v>
      </c>
      <c r="BB155" s="25">
        <v>0</v>
      </c>
      <c r="BC155" s="26">
        <v>0</v>
      </c>
      <c r="BD155" s="25">
        <v>0</v>
      </c>
      <c r="BE155" s="26">
        <v>0</v>
      </c>
      <c r="BF155" s="25">
        <v>0</v>
      </c>
      <c r="BG155" s="26">
        <v>0</v>
      </c>
      <c r="BH155" s="25">
        <v>0</v>
      </c>
      <c r="BI155" s="26">
        <v>0</v>
      </c>
      <c r="BJ155" s="25">
        <v>0</v>
      </c>
      <c r="BK155" s="26">
        <v>0</v>
      </c>
      <c r="BL155" s="25">
        <v>0</v>
      </c>
      <c r="BM155" s="26">
        <v>0</v>
      </c>
      <c r="BN155" s="25">
        <v>0</v>
      </c>
      <c r="BO155" s="26">
        <v>0</v>
      </c>
      <c r="BP155" s="11"/>
      <c r="BQ155" s="10">
        <f t="shared" si="4"/>
        <v>9</v>
      </c>
      <c r="BR155" s="10">
        <f t="shared" si="5"/>
        <v>21</v>
      </c>
    </row>
    <row r="156" spans="1:70" hidden="1">
      <c r="A156" t="s">
        <v>390</v>
      </c>
      <c r="B156" s="2" t="s">
        <v>40</v>
      </c>
      <c r="C156" s="2" t="s">
        <v>391</v>
      </c>
      <c r="D156" s="2" t="s">
        <v>389</v>
      </c>
      <c r="E156" s="2">
        <v>69</v>
      </c>
      <c r="F156" s="2"/>
      <c r="G156" s="2" t="s">
        <v>93</v>
      </c>
      <c r="H156" s="11">
        <v>0</v>
      </c>
      <c r="I156" s="10">
        <v>0</v>
      </c>
      <c r="J156" s="11">
        <v>3</v>
      </c>
      <c r="K156" s="10">
        <v>43</v>
      </c>
      <c r="L156" s="11">
        <v>7</v>
      </c>
      <c r="M156" s="10">
        <v>89</v>
      </c>
      <c r="N156" s="11">
        <v>0</v>
      </c>
      <c r="O156" s="10">
        <v>0</v>
      </c>
      <c r="P156" s="11">
        <v>0</v>
      </c>
      <c r="Q156" s="10">
        <v>0</v>
      </c>
      <c r="R156" s="11">
        <v>0</v>
      </c>
      <c r="S156" s="10">
        <v>0</v>
      </c>
      <c r="T156" s="11">
        <v>0</v>
      </c>
      <c r="U156" s="10">
        <v>0</v>
      </c>
      <c r="V156" s="11">
        <v>0</v>
      </c>
      <c r="W156" s="10">
        <v>0</v>
      </c>
      <c r="X156" s="11">
        <v>1</v>
      </c>
      <c r="Y156" s="10">
        <v>3</v>
      </c>
      <c r="Z156" s="11">
        <v>0</v>
      </c>
      <c r="AA156" s="10">
        <v>0</v>
      </c>
      <c r="AB156" s="11">
        <v>0</v>
      </c>
      <c r="AC156" s="10">
        <v>0</v>
      </c>
      <c r="AD156" s="11">
        <v>0</v>
      </c>
      <c r="AE156" s="10">
        <v>0</v>
      </c>
      <c r="AF156" s="11">
        <v>0</v>
      </c>
      <c r="AG156" s="10">
        <v>0</v>
      </c>
      <c r="AH156" s="11">
        <v>0</v>
      </c>
      <c r="AI156" s="10">
        <v>0</v>
      </c>
      <c r="AJ156" s="11">
        <v>0</v>
      </c>
      <c r="AK156" s="10">
        <v>0</v>
      </c>
      <c r="AL156" s="11">
        <v>0</v>
      </c>
      <c r="AM156" s="10">
        <v>0</v>
      </c>
      <c r="AN156" s="11">
        <v>0</v>
      </c>
      <c r="AO156" s="10">
        <v>0</v>
      </c>
      <c r="AP156" s="11">
        <v>0</v>
      </c>
      <c r="AQ156" s="10">
        <v>0</v>
      </c>
      <c r="AR156" s="11">
        <v>0</v>
      </c>
      <c r="AS156" s="10">
        <v>0</v>
      </c>
      <c r="AT156" s="11">
        <v>0</v>
      </c>
      <c r="AU156" s="10">
        <v>0</v>
      </c>
      <c r="AV156" s="11">
        <v>0</v>
      </c>
      <c r="AW156" s="10">
        <v>0</v>
      </c>
      <c r="AX156" s="11">
        <v>0</v>
      </c>
      <c r="AY156" s="10">
        <v>0</v>
      </c>
      <c r="AZ156" s="11">
        <v>0</v>
      </c>
      <c r="BA156" s="10">
        <v>0</v>
      </c>
      <c r="BB156" s="11">
        <v>0</v>
      </c>
      <c r="BC156" s="10">
        <v>0</v>
      </c>
      <c r="BD156" s="11">
        <v>0</v>
      </c>
      <c r="BE156" s="10">
        <v>0</v>
      </c>
      <c r="BF156" s="11">
        <v>0</v>
      </c>
      <c r="BG156" s="10">
        <v>0</v>
      </c>
      <c r="BH156" s="11">
        <v>1</v>
      </c>
      <c r="BI156" s="10">
        <v>2</v>
      </c>
      <c r="BJ156" s="11">
        <v>0</v>
      </c>
      <c r="BK156" s="10">
        <v>0</v>
      </c>
      <c r="BL156" s="11">
        <v>0</v>
      </c>
      <c r="BM156" s="10">
        <v>0</v>
      </c>
      <c r="BN156" s="11">
        <v>0</v>
      </c>
      <c r="BO156" s="10">
        <v>0</v>
      </c>
      <c r="BP156" s="11"/>
      <c r="BQ156" s="10">
        <f t="shared" si="4"/>
        <v>12</v>
      </c>
      <c r="BR156" s="10">
        <f t="shared" si="5"/>
        <v>137</v>
      </c>
    </row>
    <row r="157" spans="1:70" hidden="1">
      <c r="A157" t="s">
        <v>221</v>
      </c>
      <c r="B157" s="2" t="s">
        <v>40</v>
      </c>
      <c r="C157" s="2" t="s">
        <v>388</v>
      </c>
      <c r="D157" s="2" t="s">
        <v>389</v>
      </c>
      <c r="E157" s="2">
        <v>69</v>
      </c>
      <c r="F157" s="2"/>
      <c r="G157" s="2" t="s">
        <v>93</v>
      </c>
      <c r="H157" s="11">
        <v>0</v>
      </c>
      <c r="I157" s="10">
        <v>0</v>
      </c>
      <c r="J157" s="11">
        <v>9</v>
      </c>
      <c r="K157" s="10">
        <v>326</v>
      </c>
      <c r="L157" s="11">
        <v>2</v>
      </c>
      <c r="M157" s="10">
        <v>68</v>
      </c>
      <c r="N157" s="11">
        <v>0</v>
      </c>
      <c r="O157" s="10">
        <v>0</v>
      </c>
      <c r="P157" s="11">
        <v>0</v>
      </c>
      <c r="Q157" s="10">
        <v>0</v>
      </c>
      <c r="R157" s="11">
        <v>0</v>
      </c>
      <c r="S157" s="10">
        <v>0</v>
      </c>
      <c r="T157" s="11">
        <v>0</v>
      </c>
      <c r="U157" s="10">
        <v>0</v>
      </c>
      <c r="V157" s="11">
        <v>0</v>
      </c>
      <c r="W157" s="10">
        <v>0</v>
      </c>
      <c r="X157" s="11">
        <v>0</v>
      </c>
      <c r="Y157" s="10">
        <v>0</v>
      </c>
      <c r="Z157" s="11">
        <v>0</v>
      </c>
      <c r="AA157" s="10">
        <v>0</v>
      </c>
      <c r="AB157" s="11">
        <v>0</v>
      </c>
      <c r="AC157" s="10">
        <v>0</v>
      </c>
      <c r="AD157" s="11">
        <v>0</v>
      </c>
      <c r="AE157" s="10">
        <v>0</v>
      </c>
      <c r="AF157" s="11">
        <v>0</v>
      </c>
      <c r="AG157" s="10">
        <v>0</v>
      </c>
      <c r="AH157" s="11">
        <v>0</v>
      </c>
      <c r="AI157" s="10">
        <v>0</v>
      </c>
      <c r="AJ157" s="11">
        <v>0</v>
      </c>
      <c r="AK157" s="10">
        <v>0</v>
      </c>
      <c r="AL157" s="11">
        <v>0</v>
      </c>
      <c r="AM157" s="10">
        <v>0</v>
      </c>
      <c r="AN157" s="11">
        <v>0</v>
      </c>
      <c r="AO157" s="10">
        <v>0</v>
      </c>
      <c r="AP157" s="11">
        <v>0</v>
      </c>
      <c r="AQ157" s="10">
        <v>0</v>
      </c>
      <c r="AR157" s="11">
        <v>0</v>
      </c>
      <c r="AS157" s="10">
        <v>0</v>
      </c>
      <c r="AT157" s="11">
        <v>0</v>
      </c>
      <c r="AU157" s="10">
        <v>0</v>
      </c>
      <c r="AV157" s="11">
        <v>0</v>
      </c>
      <c r="AW157" s="10">
        <v>0</v>
      </c>
      <c r="AX157" s="11">
        <v>0</v>
      </c>
      <c r="AY157" s="10">
        <v>0</v>
      </c>
      <c r="AZ157" s="11">
        <v>0</v>
      </c>
      <c r="BA157" s="10">
        <v>0</v>
      </c>
      <c r="BB157" s="11">
        <v>0</v>
      </c>
      <c r="BC157" s="10">
        <v>0</v>
      </c>
      <c r="BD157" s="11">
        <v>0</v>
      </c>
      <c r="BE157" s="10">
        <v>0</v>
      </c>
      <c r="BF157" s="11">
        <v>0</v>
      </c>
      <c r="BG157" s="10">
        <v>0</v>
      </c>
      <c r="BH157" s="11">
        <v>0</v>
      </c>
      <c r="BI157" s="10">
        <v>0</v>
      </c>
      <c r="BJ157" s="11">
        <v>0</v>
      </c>
      <c r="BK157" s="10">
        <v>0</v>
      </c>
      <c r="BL157" s="11">
        <v>0</v>
      </c>
      <c r="BM157" s="10">
        <v>0</v>
      </c>
      <c r="BN157" s="11">
        <v>0</v>
      </c>
      <c r="BO157" s="10">
        <v>0</v>
      </c>
      <c r="BP157" s="11"/>
      <c r="BQ157" s="10">
        <f t="shared" si="4"/>
        <v>11</v>
      </c>
      <c r="BR157" s="10">
        <f t="shared" si="5"/>
        <v>394</v>
      </c>
    </row>
    <row r="158" spans="1:70" hidden="1">
      <c r="A158" t="s">
        <v>392</v>
      </c>
      <c r="B158" s="2" t="s">
        <v>40</v>
      </c>
      <c r="C158" s="2" t="s">
        <v>393</v>
      </c>
      <c r="D158" s="2" t="s">
        <v>389</v>
      </c>
      <c r="E158" s="2">
        <v>70</v>
      </c>
      <c r="F158" s="2"/>
      <c r="G158" s="2" t="s">
        <v>394</v>
      </c>
      <c r="H158" s="11">
        <v>0</v>
      </c>
      <c r="I158" s="10">
        <v>0</v>
      </c>
      <c r="J158" s="11">
        <v>45</v>
      </c>
      <c r="K158" s="10">
        <v>280</v>
      </c>
      <c r="L158" s="11">
        <v>4</v>
      </c>
      <c r="M158" s="10">
        <v>56</v>
      </c>
      <c r="N158" s="11">
        <v>0</v>
      </c>
      <c r="O158" s="10">
        <v>0</v>
      </c>
      <c r="P158" s="11">
        <v>0</v>
      </c>
      <c r="Q158" s="10">
        <v>0</v>
      </c>
      <c r="R158" s="11">
        <v>0</v>
      </c>
      <c r="S158" s="10">
        <v>0</v>
      </c>
      <c r="T158" s="11">
        <v>0</v>
      </c>
      <c r="U158" s="10">
        <v>0</v>
      </c>
      <c r="V158" s="11">
        <v>0</v>
      </c>
      <c r="W158" s="10">
        <v>0</v>
      </c>
      <c r="X158" s="11">
        <v>0</v>
      </c>
      <c r="Y158" s="10">
        <v>0</v>
      </c>
      <c r="Z158" s="11">
        <v>0</v>
      </c>
      <c r="AA158" s="10">
        <v>0</v>
      </c>
      <c r="AB158" s="11">
        <v>0</v>
      </c>
      <c r="AC158" s="10">
        <v>0</v>
      </c>
      <c r="AD158" s="11">
        <v>0</v>
      </c>
      <c r="AE158" s="10">
        <v>0</v>
      </c>
      <c r="AF158" s="11">
        <v>0</v>
      </c>
      <c r="AG158" s="10">
        <v>0</v>
      </c>
      <c r="AH158" s="11">
        <v>0</v>
      </c>
      <c r="AI158" s="10">
        <v>0</v>
      </c>
      <c r="AJ158" s="11">
        <v>0</v>
      </c>
      <c r="AK158" s="10">
        <v>0</v>
      </c>
      <c r="AL158" s="11">
        <v>0</v>
      </c>
      <c r="AM158" s="10">
        <v>0</v>
      </c>
      <c r="AN158" s="11">
        <v>0</v>
      </c>
      <c r="AO158" s="10">
        <v>0</v>
      </c>
      <c r="AP158" s="11">
        <v>0</v>
      </c>
      <c r="AQ158" s="10">
        <v>0</v>
      </c>
      <c r="AR158" s="11">
        <v>0</v>
      </c>
      <c r="AS158" s="10">
        <v>0</v>
      </c>
      <c r="AT158" s="11">
        <v>0</v>
      </c>
      <c r="AU158" s="10">
        <v>0</v>
      </c>
      <c r="AV158" s="11">
        <v>0</v>
      </c>
      <c r="AW158" s="10">
        <v>0</v>
      </c>
      <c r="AX158" s="11">
        <v>0</v>
      </c>
      <c r="AY158" s="10">
        <v>0</v>
      </c>
      <c r="AZ158" s="11">
        <v>0</v>
      </c>
      <c r="BA158" s="10">
        <v>0</v>
      </c>
      <c r="BB158" s="11">
        <v>0</v>
      </c>
      <c r="BC158" s="10">
        <v>0</v>
      </c>
      <c r="BD158" s="11">
        <v>0</v>
      </c>
      <c r="BE158" s="10">
        <v>0</v>
      </c>
      <c r="BF158" s="11">
        <v>0</v>
      </c>
      <c r="BG158" s="10">
        <v>0</v>
      </c>
      <c r="BH158" s="11">
        <v>0</v>
      </c>
      <c r="BI158" s="10">
        <v>0</v>
      </c>
      <c r="BJ158" s="11">
        <v>0</v>
      </c>
      <c r="BK158" s="10">
        <v>0</v>
      </c>
      <c r="BL158" s="11">
        <v>0</v>
      </c>
      <c r="BM158" s="10">
        <v>0</v>
      </c>
      <c r="BN158" s="11">
        <v>2</v>
      </c>
      <c r="BO158" s="10">
        <v>3</v>
      </c>
      <c r="BP158" s="11"/>
      <c r="BQ158" s="10">
        <f t="shared" si="4"/>
        <v>51</v>
      </c>
      <c r="BR158" s="10">
        <f t="shared" si="5"/>
        <v>339</v>
      </c>
    </row>
    <row r="159" spans="1:70" hidden="1">
      <c r="A159" s="4" t="s">
        <v>395</v>
      </c>
      <c r="B159" s="6" t="s">
        <v>40</v>
      </c>
      <c r="C159" s="6" t="s">
        <v>396</v>
      </c>
      <c r="D159" s="6" t="s">
        <v>389</v>
      </c>
      <c r="E159" s="6">
        <v>71</v>
      </c>
      <c r="F159" s="6"/>
      <c r="G159" s="6" t="s">
        <v>397</v>
      </c>
      <c r="H159" s="25">
        <v>1</v>
      </c>
      <c r="I159" s="26">
        <v>3</v>
      </c>
      <c r="J159" s="25">
        <v>7</v>
      </c>
      <c r="K159" s="26">
        <v>31</v>
      </c>
      <c r="L159" s="25">
        <v>1</v>
      </c>
      <c r="M159" s="26">
        <v>3</v>
      </c>
      <c r="N159" s="25">
        <v>0</v>
      </c>
      <c r="O159" s="26">
        <v>0</v>
      </c>
      <c r="P159" s="25">
        <v>0</v>
      </c>
      <c r="Q159" s="26">
        <v>0</v>
      </c>
      <c r="R159" s="25">
        <v>0</v>
      </c>
      <c r="S159" s="26">
        <v>0</v>
      </c>
      <c r="T159" s="25">
        <v>0</v>
      </c>
      <c r="U159" s="26">
        <v>0</v>
      </c>
      <c r="V159" s="25">
        <v>0</v>
      </c>
      <c r="W159" s="26">
        <v>0</v>
      </c>
      <c r="X159" s="25">
        <v>0</v>
      </c>
      <c r="Y159" s="26">
        <v>0</v>
      </c>
      <c r="Z159" s="25">
        <v>0</v>
      </c>
      <c r="AA159" s="26">
        <v>0</v>
      </c>
      <c r="AB159" s="25">
        <v>0</v>
      </c>
      <c r="AC159" s="26">
        <v>0</v>
      </c>
      <c r="AD159" s="25">
        <v>0</v>
      </c>
      <c r="AE159" s="26">
        <v>0</v>
      </c>
      <c r="AF159" s="25">
        <v>0</v>
      </c>
      <c r="AG159" s="26">
        <v>0</v>
      </c>
      <c r="AH159" s="25">
        <v>0</v>
      </c>
      <c r="AI159" s="26">
        <v>0</v>
      </c>
      <c r="AJ159" s="25">
        <v>0</v>
      </c>
      <c r="AK159" s="26">
        <v>0</v>
      </c>
      <c r="AL159" s="25">
        <v>0</v>
      </c>
      <c r="AM159" s="26">
        <v>0</v>
      </c>
      <c r="AN159" s="25">
        <v>0</v>
      </c>
      <c r="AO159" s="26">
        <v>0</v>
      </c>
      <c r="AP159" s="25">
        <v>0</v>
      </c>
      <c r="AQ159" s="26">
        <v>0</v>
      </c>
      <c r="AR159" s="25">
        <v>0</v>
      </c>
      <c r="AS159" s="26">
        <v>0</v>
      </c>
      <c r="AT159" s="25">
        <v>0</v>
      </c>
      <c r="AU159" s="26">
        <v>0</v>
      </c>
      <c r="AV159" s="25">
        <v>0</v>
      </c>
      <c r="AW159" s="26">
        <v>0</v>
      </c>
      <c r="AX159" s="25">
        <v>0</v>
      </c>
      <c r="AY159" s="26">
        <v>0</v>
      </c>
      <c r="AZ159" s="25">
        <v>0</v>
      </c>
      <c r="BA159" s="26">
        <v>0</v>
      </c>
      <c r="BB159" s="25">
        <v>0</v>
      </c>
      <c r="BC159" s="26">
        <v>0</v>
      </c>
      <c r="BD159" s="25">
        <v>0</v>
      </c>
      <c r="BE159" s="26">
        <v>0</v>
      </c>
      <c r="BF159" s="25">
        <v>0</v>
      </c>
      <c r="BG159" s="26">
        <v>0</v>
      </c>
      <c r="BH159" s="25">
        <v>0</v>
      </c>
      <c r="BI159" s="26">
        <v>0</v>
      </c>
      <c r="BJ159" s="25">
        <v>0</v>
      </c>
      <c r="BK159" s="26">
        <v>0</v>
      </c>
      <c r="BL159" s="25">
        <v>0</v>
      </c>
      <c r="BM159" s="26">
        <v>0</v>
      </c>
      <c r="BN159" s="25">
        <v>0</v>
      </c>
      <c r="BO159" s="26">
        <v>0</v>
      </c>
      <c r="BP159" s="11"/>
      <c r="BQ159" s="10">
        <f t="shared" si="4"/>
        <v>9</v>
      </c>
      <c r="BR159" s="10">
        <f t="shared" si="5"/>
        <v>37</v>
      </c>
    </row>
    <row r="160" spans="1:70" hidden="1">
      <c r="A160" s="4" t="s">
        <v>398</v>
      </c>
      <c r="B160" s="6" t="s">
        <v>40</v>
      </c>
      <c r="C160" s="6" t="s">
        <v>399</v>
      </c>
      <c r="D160" s="6" t="s">
        <v>389</v>
      </c>
      <c r="E160" s="6">
        <v>71</v>
      </c>
      <c r="F160" s="6"/>
      <c r="G160" s="6"/>
      <c r="H160" s="25">
        <v>0</v>
      </c>
      <c r="I160" s="26">
        <v>0</v>
      </c>
      <c r="J160" s="25">
        <v>2</v>
      </c>
      <c r="K160" s="26">
        <v>8</v>
      </c>
      <c r="L160" s="25">
        <v>2</v>
      </c>
      <c r="M160" s="26">
        <v>27</v>
      </c>
      <c r="N160" s="25">
        <v>0</v>
      </c>
      <c r="O160" s="26">
        <v>0</v>
      </c>
      <c r="P160" s="25">
        <v>0</v>
      </c>
      <c r="Q160" s="26">
        <v>0</v>
      </c>
      <c r="R160" s="25">
        <v>0</v>
      </c>
      <c r="S160" s="26">
        <v>0</v>
      </c>
      <c r="T160" s="25">
        <v>0</v>
      </c>
      <c r="U160" s="26">
        <v>0</v>
      </c>
      <c r="V160" s="25">
        <v>0</v>
      </c>
      <c r="W160" s="26">
        <v>0</v>
      </c>
      <c r="X160" s="25">
        <v>0</v>
      </c>
      <c r="Y160" s="26">
        <v>0</v>
      </c>
      <c r="Z160" s="25">
        <v>0</v>
      </c>
      <c r="AA160" s="26">
        <v>0</v>
      </c>
      <c r="AB160" s="25">
        <v>0</v>
      </c>
      <c r="AC160" s="26">
        <v>0</v>
      </c>
      <c r="AD160" s="25">
        <v>0</v>
      </c>
      <c r="AE160" s="26">
        <v>0</v>
      </c>
      <c r="AF160" s="25">
        <v>0</v>
      </c>
      <c r="AG160" s="26">
        <v>0</v>
      </c>
      <c r="AH160" s="25">
        <v>0</v>
      </c>
      <c r="AI160" s="26">
        <v>0</v>
      </c>
      <c r="AJ160" s="25">
        <v>0</v>
      </c>
      <c r="AK160" s="26">
        <v>0</v>
      </c>
      <c r="AL160" s="25">
        <v>0</v>
      </c>
      <c r="AM160" s="26">
        <v>0</v>
      </c>
      <c r="AN160" s="25">
        <v>0</v>
      </c>
      <c r="AO160" s="26">
        <v>0</v>
      </c>
      <c r="AP160" s="25">
        <v>0</v>
      </c>
      <c r="AQ160" s="26">
        <v>0</v>
      </c>
      <c r="AR160" s="25">
        <v>0</v>
      </c>
      <c r="AS160" s="26">
        <v>0</v>
      </c>
      <c r="AT160" s="25">
        <v>0</v>
      </c>
      <c r="AU160" s="26">
        <v>0</v>
      </c>
      <c r="AV160" s="25">
        <v>0</v>
      </c>
      <c r="AW160" s="26">
        <v>0</v>
      </c>
      <c r="AX160" s="25">
        <v>0</v>
      </c>
      <c r="AY160" s="26">
        <v>0</v>
      </c>
      <c r="AZ160" s="25">
        <v>0</v>
      </c>
      <c r="BA160" s="26">
        <v>0</v>
      </c>
      <c r="BB160" s="25">
        <v>0</v>
      </c>
      <c r="BC160" s="26">
        <v>0</v>
      </c>
      <c r="BD160" s="25">
        <v>0</v>
      </c>
      <c r="BE160" s="26">
        <v>0</v>
      </c>
      <c r="BF160" s="25">
        <v>2</v>
      </c>
      <c r="BG160" s="26">
        <v>26</v>
      </c>
      <c r="BH160" s="25">
        <v>0</v>
      </c>
      <c r="BI160" s="26">
        <v>0</v>
      </c>
      <c r="BJ160" s="25">
        <v>0</v>
      </c>
      <c r="BK160" s="26">
        <v>0</v>
      </c>
      <c r="BL160" s="25">
        <v>0</v>
      </c>
      <c r="BM160" s="26">
        <v>0</v>
      </c>
      <c r="BN160" s="25">
        <v>0</v>
      </c>
      <c r="BO160" s="26">
        <v>0</v>
      </c>
      <c r="BP160" s="11"/>
      <c r="BQ160" s="10">
        <f t="shared" si="4"/>
        <v>6</v>
      </c>
      <c r="BR160" s="10">
        <f t="shared" si="5"/>
        <v>61</v>
      </c>
    </row>
    <row r="161" spans="1:70" hidden="1">
      <c r="A161" t="s">
        <v>400</v>
      </c>
      <c r="B161" s="2" t="s">
        <v>40</v>
      </c>
      <c r="C161" s="2" t="s">
        <v>401</v>
      </c>
      <c r="D161" s="2" t="s">
        <v>389</v>
      </c>
      <c r="E161" s="2">
        <v>72</v>
      </c>
      <c r="F161" s="2"/>
      <c r="G161" s="2" t="s">
        <v>153</v>
      </c>
      <c r="H161" s="11">
        <v>0</v>
      </c>
      <c r="I161" s="10">
        <v>0</v>
      </c>
      <c r="J161" s="11">
        <v>59</v>
      </c>
      <c r="K161" s="10">
        <v>263</v>
      </c>
      <c r="L161" s="11">
        <v>4</v>
      </c>
      <c r="M161" s="10">
        <v>19</v>
      </c>
      <c r="N161" s="11">
        <v>0</v>
      </c>
      <c r="O161" s="10">
        <v>0</v>
      </c>
      <c r="P161" s="11">
        <v>0</v>
      </c>
      <c r="Q161" s="10">
        <v>0</v>
      </c>
      <c r="R161" s="11">
        <v>0</v>
      </c>
      <c r="S161" s="10">
        <v>0</v>
      </c>
      <c r="T161" s="11">
        <v>0</v>
      </c>
      <c r="U161" s="10">
        <v>0</v>
      </c>
      <c r="V161" s="11">
        <v>0</v>
      </c>
      <c r="W161" s="10">
        <v>0</v>
      </c>
      <c r="X161" s="11">
        <v>0</v>
      </c>
      <c r="Y161" s="10">
        <v>0</v>
      </c>
      <c r="Z161" s="11">
        <v>0</v>
      </c>
      <c r="AA161" s="10">
        <v>0</v>
      </c>
      <c r="AB161" s="11">
        <v>0</v>
      </c>
      <c r="AC161" s="10">
        <v>0</v>
      </c>
      <c r="AD161" s="11">
        <v>0</v>
      </c>
      <c r="AE161" s="10">
        <v>0</v>
      </c>
      <c r="AF161" s="11">
        <v>0</v>
      </c>
      <c r="AG161" s="10">
        <v>0</v>
      </c>
      <c r="AH161" s="11">
        <v>0</v>
      </c>
      <c r="AI161" s="10">
        <v>0</v>
      </c>
      <c r="AJ161" s="11">
        <v>0</v>
      </c>
      <c r="AK161" s="10">
        <v>0</v>
      </c>
      <c r="AL161" s="11">
        <v>0</v>
      </c>
      <c r="AM161" s="10">
        <v>0</v>
      </c>
      <c r="AN161" s="11">
        <v>0</v>
      </c>
      <c r="AO161" s="10">
        <v>0</v>
      </c>
      <c r="AP161" s="11">
        <v>0</v>
      </c>
      <c r="AQ161" s="10">
        <v>0</v>
      </c>
      <c r="AR161" s="11">
        <v>0</v>
      </c>
      <c r="AS161" s="10">
        <v>0</v>
      </c>
      <c r="AT161" s="11">
        <v>0</v>
      </c>
      <c r="AU161" s="10">
        <v>0</v>
      </c>
      <c r="AV161" s="11">
        <v>0</v>
      </c>
      <c r="AW161" s="10">
        <v>0</v>
      </c>
      <c r="AX161" s="11">
        <v>0</v>
      </c>
      <c r="AY161" s="10">
        <v>0</v>
      </c>
      <c r="AZ161" s="11">
        <v>0</v>
      </c>
      <c r="BA161" s="10">
        <v>0</v>
      </c>
      <c r="BB161" s="11">
        <v>0</v>
      </c>
      <c r="BC161" s="10">
        <v>0</v>
      </c>
      <c r="BD161" s="11">
        <v>0</v>
      </c>
      <c r="BE161" s="10">
        <v>0</v>
      </c>
      <c r="BF161" s="11">
        <v>6</v>
      </c>
      <c r="BG161" s="10">
        <v>72</v>
      </c>
      <c r="BH161" s="11">
        <v>0</v>
      </c>
      <c r="BI161" s="10">
        <v>0</v>
      </c>
      <c r="BJ161" s="11">
        <v>0</v>
      </c>
      <c r="BK161" s="10">
        <v>0</v>
      </c>
      <c r="BL161" s="11">
        <v>4</v>
      </c>
      <c r="BM161" s="10">
        <v>167</v>
      </c>
      <c r="BN161" s="11">
        <v>12</v>
      </c>
      <c r="BO161" s="10">
        <v>127</v>
      </c>
      <c r="BP161" s="11"/>
      <c r="BQ161" s="10">
        <f t="shared" si="4"/>
        <v>85</v>
      </c>
      <c r="BR161" s="10">
        <f t="shared" si="5"/>
        <v>648</v>
      </c>
    </row>
    <row r="162" spans="1:70" hidden="1">
      <c r="A162" t="s">
        <v>402</v>
      </c>
      <c r="B162" s="2" t="s">
        <v>40</v>
      </c>
      <c r="C162" s="2" t="s">
        <v>403</v>
      </c>
      <c r="D162" s="2" t="s">
        <v>389</v>
      </c>
      <c r="E162" s="2">
        <v>73</v>
      </c>
      <c r="F162" s="2"/>
      <c r="G162" s="2"/>
      <c r="H162" s="11">
        <v>0</v>
      </c>
      <c r="I162" s="10">
        <v>0</v>
      </c>
      <c r="J162" s="11">
        <v>24</v>
      </c>
      <c r="K162" s="10">
        <v>481</v>
      </c>
      <c r="L162" s="11">
        <v>0</v>
      </c>
      <c r="M162" s="10">
        <v>0</v>
      </c>
      <c r="N162" s="11">
        <v>0</v>
      </c>
      <c r="O162" s="10">
        <v>0</v>
      </c>
      <c r="P162" s="11">
        <v>0</v>
      </c>
      <c r="Q162" s="10">
        <v>0</v>
      </c>
      <c r="R162" s="11">
        <v>0</v>
      </c>
      <c r="S162" s="10">
        <v>0</v>
      </c>
      <c r="T162" s="11">
        <v>0</v>
      </c>
      <c r="U162" s="10">
        <v>0</v>
      </c>
      <c r="V162" s="11">
        <v>0</v>
      </c>
      <c r="W162" s="10">
        <v>0</v>
      </c>
      <c r="X162" s="11">
        <v>0</v>
      </c>
      <c r="Y162" s="10">
        <v>0</v>
      </c>
      <c r="Z162" s="11">
        <v>0</v>
      </c>
      <c r="AA162" s="10">
        <v>0</v>
      </c>
      <c r="AB162" s="11">
        <v>0</v>
      </c>
      <c r="AC162" s="10">
        <v>0</v>
      </c>
      <c r="AD162" s="11">
        <v>0</v>
      </c>
      <c r="AE162" s="10">
        <v>0</v>
      </c>
      <c r="AF162" s="11">
        <v>0</v>
      </c>
      <c r="AG162" s="10">
        <v>0</v>
      </c>
      <c r="AH162" s="11">
        <v>0</v>
      </c>
      <c r="AI162" s="10">
        <v>0</v>
      </c>
      <c r="AJ162" s="11">
        <v>0</v>
      </c>
      <c r="AK162" s="10">
        <v>0</v>
      </c>
      <c r="AL162" s="11">
        <v>0</v>
      </c>
      <c r="AM162" s="10">
        <v>0</v>
      </c>
      <c r="AN162" s="11">
        <v>0</v>
      </c>
      <c r="AO162" s="10">
        <v>0</v>
      </c>
      <c r="AP162" s="11">
        <v>0</v>
      </c>
      <c r="AQ162" s="10">
        <v>0</v>
      </c>
      <c r="AR162" s="11">
        <v>0</v>
      </c>
      <c r="AS162" s="10">
        <v>0</v>
      </c>
      <c r="AT162" s="11">
        <v>0</v>
      </c>
      <c r="AU162" s="10">
        <v>0</v>
      </c>
      <c r="AV162" s="11">
        <v>0</v>
      </c>
      <c r="AW162" s="10">
        <v>0</v>
      </c>
      <c r="AX162" s="11">
        <v>0</v>
      </c>
      <c r="AY162" s="10">
        <v>0</v>
      </c>
      <c r="AZ162" s="11">
        <v>0</v>
      </c>
      <c r="BA162" s="10">
        <v>0</v>
      </c>
      <c r="BB162" s="11">
        <v>0</v>
      </c>
      <c r="BC162" s="10">
        <v>0</v>
      </c>
      <c r="BD162" s="11">
        <v>0</v>
      </c>
      <c r="BE162" s="10">
        <v>0</v>
      </c>
      <c r="BF162" s="11">
        <v>0</v>
      </c>
      <c r="BG162" s="10">
        <v>0</v>
      </c>
      <c r="BH162" s="11">
        <v>0</v>
      </c>
      <c r="BI162" s="10">
        <v>0</v>
      </c>
      <c r="BJ162" s="11">
        <v>0</v>
      </c>
      <c r="BK162" s="10">
        <v>0</v>
      </c>
      <c r="BL162" s="11">
        <v>0</v>
      </c>
      <c r="BM162" s="10">
        <v>0</v>
      </c>
      <c r="BN162" s="11">
        <v>0</v>
      </c>
      <c r="BO162" s="10">
        <v>0</v>
      </c>
      <c r="BP162" s="11"/>
      <c r="BQ162" s="10">
        <f t="shared" si="4"/>
        <v>24</v>
      </c>
      <c r="BR162" s="10">
        <f t="shared" si="5"/>
        <v>481</v>
      </c>
    </row>
    <row r="163" spans="1:70" hidden="1">
      <c r="A163" s="4" t="s">
        <v>404</v>
      </c>
      <c r="B163" s="6" t="s">
        <v>40</v>
      </c>
      <c r="C163" s="6" t="s">
        <v>405</v>
      </c>
      <c r="D163" s="6" t="s">
        <v>389</v>
      </c>
      <c r="E163" s="6">
        <v>73</v>
      </c>
      <c r="F163" s="6"/>
      <c r="G163" s="6" t="s">
        <v>406</v>
      </c>
      <c r="H163" s="25">
        <v>0</v>
      </c>
      <c r="I163" s="26">
        <v>0</v>
      </c>
      <c r="J163" s="25">
        <v>6</v>
      </c>
      <c r="K163" s="26">
        <v>34</v>
      </c>
      <c r="L163" s="25">
        <v>1</v>
      </c>
      <c r="M163" s="26">
        <v>5</v>
      </c>
      <c r="N163" s="25">
        <v>0</v>
      </c>
      <c r="O163" s="26">
        <v>0</v>
      </c>
      <c r="P163" s="25">
        <v>0</v>
      </c>
      <c r="Q163" s="26">
        <v>0</v>
      </c>
      <c r="R163" s="25">
        <v>0</v>
      </c>
      <c r="S163" s="26">
        <v>0</v>
      </c>
      <c r="T163" s="25">
        <v>0</v>
      </c>
      <c r="U163" s="26">
        <v>0</v>
      </c>
      <c r="V163" s="25">
        <v>0</v>
      </c>
      <c r="W163" s="26">
        <v>0</v>
      </c>
      <c r="X163" s="25">
        <v>0</v>
      </c>
      <c r="Y163" s="26">
        <v>0</v>
      </c>
      <c r="Z163" s="25">
        <v>0</v>
      </c>
      <c r="AA163" s="26">
        <v>0</v>
      </c>
      <c r="AB163" s="25">
        <v>0</v>
      </c>
      <c r="AC163" s="26">
        <v>0</v>
      </c>
      <c r="AD163" s="25">
        <v>0</v>
      </c>
      <c r="AE163" s="26">
        <v>0</v>
      </c>
      <c r="AF163" s="25">
        <v>0</v>
      </c>
      <c r="AG163" s="26">
        <v>0</v>
      </c>
      <c r="AH163" s="25">
        <v>0</v>
      </c>
      <c r="AI163" s="26">
        <v>0</v>
      </c>
      <c r="AJ163" s="25">
        <v>0</v>
      </c>
      <c r="AK163" s="26">
        <v>0</v>
      </c>
      <c r="AL163" s="25">
        <v>0</v>
      </c>
      <c r="AM163" s="26">
        <v>0</v>
      </c>
      <c r="AN163" s="25">
        <v>0</v>
      </c>
      <c r="AO163" s="26">
        <v>0</v>
      </c>
      <c r="AP163" s="25">
        <v>0</v>
      </c>
      <c r="AQ163" s="26">
        <v>0</v>
      </c>
      <c r="AR163" s="25">
        <v>0</v>
      </c>
      <c r="AS163" s="26">
        <v>0</v>
      </c>
      <c r="AT163" s="25">
        <v>0</v>
      </c>
      <c r="AU163" s="26">
        <v>0</v>
      </c>
      <c r="AV163" s="25">
        <v>0</v>
      </c>
      <c r="AW163" s="26">
        <v>0</v>
      </c>
      <c r="AX163" s="25">
        <v>0</v>
      </c>
      <c r="AY163" s="26">
        <v>0</v>
      </c>
      <c r="AZ163" s="25">
        <v>0</v>
      </c>
      <c r="BA163" s="26">
        <v>0</v>
      </c>
      <c r="BB163" s="25">
        <v>0</v>
      </c>
      <c r="BC163" s="26">
        <v>0</v>
      </c>
      <c r="BD163" s="25">
        <v>0</v>
      </c>
      <c r="BE163" s="26">
        <v>0</v>
      </c>
      <c r="BF163" s="25">
        <v>0</v>
      </c>
      <c r="BG163" s="26">
        <v>0</v>
      </c>
      <c r="BH163" s="25">
        <v>0</v>
      </c>
      <c r="BI163" s="26">
        <v>0</v>
      </c>
      <c r="BJ163" s="25">
        <v>0</v>
      </c>
      <c r="BK163" s="26">
        <v>0</v>
      </c>
      <c r="BL163" s="25">
        <v>0</v>
      </c>
      <c r="BM163" s="26">
        <v>0</v>
      </c>
      <c r="BN163" s="25">
        <v>0</v>
      </c>
      <c r="BO163" s="26">
        <v>0</v>
      </c>
      <c r="BP163" s="11"/>
      <c r="BQ163" s="10">
        <f t="shared" si="4"/>
        <v>7</v>
      </c>
      <c r="BR163" s="10">
        <f t="shared" si="5"/>
        <v>39</v>
      </c>
    </row>
    <row r="164" spans="1:70" hidden="1">
      <c r="A164" s="17" t="s">
        <v>407</v>
      </c>
      <c r="B164" s="18" t="s">
        <v>40</v>
      </c>
      <c r="C164" s="18" t="s">
        <v>408</v>
      </c>
      <c r="D164" s="18" t="s">
        <v>389</v>
      </c>
      <c r="E164" s="18">
        <v>74</v>
      </c>
      <c r="F164" s="18"/>
      <c r="G164" s="18" t="s">
        <v>153</v>
      </c>
      <c r="H164" s="19">
        <v>0</v>
      </c>
      <c r="I164" s="20">
        <v>0</v>
      </c>
      <c r="J164" s="19">
        <v>2</v>
      </c>
      <c r="K164" s="20">
        <v>16</v>
      </c>
      <c r="L164" s="19">
        <v>1</v>
      </c>
      <c r="M164" s="20">
        <v>9</v>
      </c>
      <c r="N164" s="19">
        <v>0</v>
      </c>
      <c r="O164" s="20">
        <v>0</v>
      </c>
      <c r="P164" s="19">
        <v>0</v>
      </c>
      <c r="Q164" s="20">
        <v>0</v>
      </c>
      <c r="R164" s="19">
        <v>0</v>
      </c>
      <c r="S164" s="20">
        <v>0</v>
      </c>
      <c r="T164" s="19">
        <v>0</v>
      </c>
      <c r="U164" s="20">
        <v>0</v>
      </c>
      <c r="V164" s="19">
        <v>0</v>
      </c>
      <c r="W164" s="20">
        <v>0</v>
      </c>
      <c r="X164" s="19">
        <v>0</v>
      </c>
      <c r="Y164" s="20">
        <v>0</v>
      </c>
      <c r="Z164" s="19">
        <v>0</v>
      </c>
      <c r="AA164" s="20">
        <v>0</v>
      </c>
      <c r="AB164" s="19">
        <v>0</v>
      </c>
      <c r="AC164" s="20">
        <v>0</v>
      </c>
      <c r="AD164" s="19">
        <v>0</v>
      </c>
      <c r="AE164" s="20">
        <v>0</v>
      </c>
      <c r="AF164" s="19">
        <v>0</v>
      </c>
      <c r="AG164" s="20">
        <v>0</v>
      </c>
      <c r="AH164" s="19">
        <v>0</v>
      </c>
      <c r="AI164" s="20">
        <v>0</v>
      </c>
      <c r="AJ164" s="19">
        <v>0</v>
      </c>
      <c r="AK164" s="20">
        <v>0</v>
      </c>
      <c r="AL164" s="19">
        <v>0</v>
      </c>
      <c r="AM164" s="20">
        <v>0</v>
      </c>
      <c r="AN164" s="19">
        <v>0</v>
      </c>
      <c r="AO164" s="20">
        <v>0</v>
      </c>
      <c r="AP164" s="19">
        <v>0</v>
      </c>
      <c r="AQ164" s="20">
        <v>0</v>
      </c>
      <c r="AR164" s="19">
        <v>0</v>
      </c>
      <c r="AS164" s="20">
        <v>0</v>
      </c>
      <c r="AT164" s="19">
        <v>0</v>
      </c>
      <c r="AU164" s="20">
        <v>0</v>
      </c>
      <c r="AV164" s="19">
        <v>0</v>
      </c>
      <c r="AW164" s="20">
        <v>0</v>
      </c>
      <c r="AX164" s="19">
        <v>0</v>
      </c>
      <c r="AY164" s="20">
        <v>0</v>
      </c>
      <c r="AZ164" s="19">
        <v>0</v>
      </c>
      <c r="BA164" s="20">
        <v>0</v>
      </c>
      <c r="BB164" s="19">
        <v>0</v>
      </c>
      <c r="BC164" s="20">
        <v>0</v>
      </c>
      <c r="BD164" s="19">
        <v>0</v>
      </c>
      <c r="BE164" s="20">
        <v>0</v>
      </c>
      <c r="BF164" s="19">
        <v>1</v>
      </c>
      <c r="BG164" s="20">
        <v>5</v>
      </c>
      <c r="BH164" s="19">
        <v>0</v>
      </c>
      <c r="BI164" s="20">
        <v>0</v>
      </c>
      <c r="BJ164" s="19">
        <v>0</v>
      </c>
      <c r="BK164" s="20">
        <v>0</v>
      </c>
      <c r="BL164" s="19">
        <v>1</v>
      </c>
      <c r="BM164" s="20">
        <v>10</v>
      </c>
      <c r="BN164" s="19">
        <v>2</v>
      </c>
      <c r="BO164" s="20">
        <v>24</v>
      </c>
      <c r="BP164" s="11"/>
      <c r="BQ164" s="10">
        <f t="shared" si="4"/>
        <v>7</v>
      </c>
      <c r="BR164" s="10">
        <f t="shared" si="5"/>
        <v>64</v>
      </c>
    </row>
    <row r="165" spans="1:70" hidden="1">
      <c r="A165" t="s">
        <v>409</v>
      </c>
      <c r="B165" s="2" t="s">
        <v>40</v>
      </c>
      <c r="C165" s="2" t="s">
        <v>410</v>
      </c>
      <c r="D165" s="2" t="s">
        <v>389</v>
      </c>
      <c r="E165" s="2">
        <v>75</v>
      </c>
      <c r="F165" s="2"/>
      <c r="G165" s="2" t="s">
        <v>93</v>
      </c>
      <c r="H165" s="11">
        <v>0</v>
      </c>
      <c r="I165" s="10">
        <v>0</v>
      </c>
      <c r="J165" s="11">
        <v>36</v>
      </c>
      <c r="K165" s="10">
        <v>374</v>
      </c>
      <c r="L165" s="11">
        <v>6</v>
      </c>
      <c r="M165" s="10">
        <v>46</v>
      </c>
      <c r="N165" s="11">
        <v>1</v>
      </c>
      <c r="O165" s="10">
        <v>34</v>
      </c>
      <c r="P165" s="11">
        <v>0</v>
      </c>
      <c r="Q165" s="10">
        <v>0</v>
      </c>
      <c r="R165" s="11">
        <v>0</v>
      </c>
      <c r="S165" s="10">
        <v>0</v>
      </c>
      <c r="T165" s="11">
        <v>0</v>
      </c>
      <c r="U165" s="10">
        <v>0</v>
      </c>
      <c r="V165" s="11">
        <v>0</v>
      </c>
      <c r="W165" s="10">
        <v>0</v>
      </c>
      <c r="X165" s="11">
        <v>0</v>
      </c>
      <c r="Y165" s="10">
        <v>0</v>
      </c>
      <c r="Z165" s="11">
        <v>0</v>
      </c>
      <c r="AA165" s="10">
        <v>0</v>
      </c>
      <c r="AB165" s="11">
        <v>0</v>
      </c>
      <c r="AC165" s="10">
        <v>0</v>
      </c>
      <c r="AD165" s="11">
        <v>0</v>
      </c>
      <c r="AE165" s="10">
        <v>0</v>
      </c>
      <c r="AF165" s="11">
        <v>4</v>
      </c>
      <c r="AG165" s="10">
        <v>47</v>
      </c>
      <c r="AH165" s="11">
        <v>0</v>
      </c>
      <c r="AI165" s="10">
        <v>0</v>
      </c>
      <c r="AJ165" s="11">
        <v>0</v>
      </c>
      <c r="AK165" s="10">
        <v>0</v>
      </c>
      <c r="AL165" s="11">
        <v>0</v>
      </c>
      <c r="AM165" s="10">
        <v>0</v>
      </c>
      <c r="AN165" s="11">
        <v>0</v>
      </c>
      <c r="AO165" s="10">
        <v>0</v>
      </c>
      <c r="AP165" s="11">
        <v>0</v>
      </c>
      <c r="AQ165" s="10">
        <v>0</v>
      </c>
      <c r="AR165" s="11">
        <v>0</v>
      </c>
      <c r="AS165" s="10">
        <v>0</v>
      </c>
      <c r="AT165" s="11">
        <v>0</v>
      </c>
      <c r="AU165" s="10">
        <v>0</v>
      </c>
      <c r="AV165" s="11">
        <v>0</v>
      </c>
      <c r="AW165" s="10">
        <v>0</v>
      </c>
      <c r="AX165" s="11">
        <v>0</v>
      </c>
      <c r="AY165" s="10">
        <v>0</v>
      </c>
      <c r="AZ165" s="11">
        <v>0</v>
      </c>
      <c r="BA165" s="10">
        <v>0</v>
      </c>
      <c r="BB165" s="11">
        <v>0</v>
      </c>
      <c r="BC165" s="10">
        <v>0</v>
      </c>
      <c r="BD165" s="11">
        <v>0</v>
      </c>
      <c r="BE165" s="10">
        <v>0</v>
      </c>
      <c r="BF165" s="11">
        <v>0</v>
      </c>
      <c r="BG165" s="10">
        <v>0</v>
      </c>
      <c r="BH165" s="11">
        <v>1</v>
      </c>
      <c r="BI165" s="10">
        <v>1</v>
      </c>
      <c r="BJ165" s="11">
        <v>0</v>
      </c>
      <c r="BK165" s="10">
        <v>0</v>
      </c>
      <c r="BL165" s="11">
        <v>0</v>
      </c>
      <c r="BM165" s="10">
        <v>0</v>
      </c>
      <c r="BN165" s="11">
        <v>0</v>
      </c>
      <c r="BO165" s="10">
        <v>0</v>
      </c>
      <c r="BP165" s="11"/>
      <c r="BQ165" s="10">
        <f t="shared" si="4"/>
        <v>48</v>
      </c>
      <c r="BR165" s="10">
        <f t="shared" si="5"/>
        <v>502</v>
      </c>
    </row>
    <row r="166" spans="1:70" hidden="1">
      <c r="A166" t="s">
        <v>411</v>
      </c>
      <c r="B166" s="2" t="s">
        <v>40</v>
      </c>
      <c r="C166" s="2" t="s">
        <v>412</v>
      </c>
      <c r="D166" s="2" t="s">
        <v>389</v>
      </c>
      <c r="E166" s="2">
        <v>76</v>
      </c>
      <c r="F166" s="2"/>
      <c r="G166" s="2" t="s">
        <v>262</v>
      </c>
      <c r="H166" s="11">
        <v>1</v>
      </c>
      <c r="I166" s="10">
        <v>6</v>
      </c>
      <c r="J166" s="11">
        <v>7</v>
      </c>
      <c r="K166" s="10">
        <v>176</v>
      </c>
      <c r="L166" s="11">
        <v>4</v>
      </c>
      <c r="M166" s="10">
        <v>128</v>
      </c>
      <c r="N166" s="11">
        <v>0</v>
      </c>
      <c r="O166" s="10">
        <v>0</v>
      </c>
      <c r="P166" s="11">
        <v>0</v>
      </c>
      <c r="Q166" s="10">
        <v>0</v>
      </c>
      <c r="R166" s="11">
        <v>0</v>
      </c>
      <c r="S166" s="10">
        <v>0</v>
      </c>
      <c r="T166" s="11">
        <v>0</v>
      </c>
      <c r="U166" s="10">
        <v>0</v>
      </c>
      <c r="V166" s="11">
        <v>0</v>
      </c>
      <c r="W166" s="10">
        <v>0</v>
      </c>
      <c r="X166" s="11">
        <v>6</v>
      </c>
      <c r="Y166" s="10">
        <v>213</v>
      </c>
      <c r="Z166" s="11">
        <v>0</v>
      </c>
      <c r="AA166" s="10">
        <v>0</v>
      </c>
      <c r="AB166" s="11">
        <v>0</v>
      </c>
      <c r="AC166" s="10">
        <v>0</v>
      </c>
      <c r="AD166" s="11">
        <v>0</v>
      </c>
      <c r="AE166" s="10">
        <v>0</v>
      </c>
      <c r="AF166" s="11">
        <v>0</v>
      </c>
      <c r="AG166" s="10">
        <v>0</v>
      </c>
      <c r="AH166" s="11">
        <v>0</v>
      </c>
      <c r="AI166" s="10">
        <v>0</v>
      </c>
      <c r="AJ166" s="11">
        <v>0</v>
      </c>
      <c r="AK166" s="10">
        <v>0</v>
      </c>
      <c r="AL166" s="11">
        <v>0</v>
      </c>
      <c r="AM166" s="10">
        <v>0</v>
      </c>
      <c r="AN166" s="11">
        <v>0</v>
      </c>
      <c r="AO166" s="10">
        <v>0</v>
      </c>
      <c r="AP166" s="11">
        <v>0</v>
      </c>
      <c r="AQ166" s="10">
        <v>0</v>
      </c>
      <c r="AR166" s="11">
        <v>0</v>
      </c>
      <c r="AS166" s="10">
        <v>0</v>
      </c>
      <c r="AT166" s="11">
        <v>0</v>
      </c>
      <c r="AU166" s="10">
        <v>0</v>
      </c>
      <c r="AV166" s="11">
        <v>0</v>
      </c>
      <c r="AW166" s="10">
        <v>0</v>
      </c>
      <c r="AX166" s="11">
        <v>0</v>
      </c>
      <c r="AY166" s="10">
        <v>0</v>
      </c>
      <c r="AZ166" s="11">
        <v>0</v>
      </c>
      <c r="BA166" s="10">
        <v>0</v>
      </c>
      <c r="BB166" s="11">
        <v>0</v>
      </c>
      <c r="BC166" s="10">
        <v>0</v>
      </c>
      <c r="BD166" s="11">
        <v>0</v>
      </c>
      <c r="BE166" s="10">
        <v>0</v>
      </c>
      <c r="BF166" s="11">
        <v>0</v>
      </c>
      <c r="BG166" s="10">
        <v>0</v>
      </c>
      <c r="BH166" s="11">
        <v>0</v>
      </c>
      <c r="BI166" s="10">
        <v>0</v>
      </c>
      <c r="BJ166" s="11">
        <v>0</v>
      </c>
      <c r="BK166" s="10">
        <v>0</v>
      </c>
      <c r="BL166" s="11">
        <v>0</v>
      </c>
      <c r="BM166" s="10">
        <v>0</v>
      </c>
      <c r="BN166" s="11">
        <v>0</v>
      </c>
      <c r="BO166" s="10">
        <v>0</v>
      </c>
      <c r="BP166" s="11"/>
      <c r="BQ166" s="10">
        <f t="shared" si="4"/>
        <v>18</v>
      </c>
      <c r="BR166" s="10">
        <f t="shared" si="5"/>
        <v>523</v>
      </c>
    </row>
    <row r="167" spans="1:70" hidden="1">
      <c r="A167" s="4" t="s">
        <v>413</v>
      </c>
      <c r="B167" s="6" t="s">
        <v>40</v>
      </c>
      <c r="C167" s="6" t="s">
        <v>414</v>
      </c>
      <c r="D167" s="6" t="s">
        <v>389</v>
      </c>
      <c r="E167" s="6">
        <v>76</v>
      </c>
      <c r="F167" s="6"/>
      <c r="G167" s="6" t="s">
        <v>415</v>
      </c>
      <c r="H167" s="25">
        <v>0</v>
      </c>
      <c r="I167" s="26">
        <v>0</v>
      </c>
      <c r="J167" s="25">
        <v>5</v>
      </c>
      <c r="K167" s="26">
        <v>50</v>
      </c>
      <c r="L167" s="25">
        <v>4</v>
      </c>
      <c r="M167" s="26">
        <v>54</v>
      </c>
      <c r="N167" s="25">
        <v>0</v>
      </c>
      <c r="O167" s="26">
        <v>0</v>
      </c>
      <c r="P167" s="25">
        <v>0</v>
      </c>
      <c r="Q167" s="26">
        <v>0</v>
      </c>
      <c r="R167" s="25">
        <v>0</v>
      </c>
      <c r="S167" s="26">
        <v>0</v>
      </c>
      <c r="T167" s="25">
        <v>0</v>
      </c>
      <c r="U167" s="26">
        <v>0</v>
      </c>
      <c r="V167" s="25">
        <v>0</v>
      </c>
      <c r="W167" s="26">
        <v>0</v>
      </c>
      <c r="X167" s="25">
        <v>0</v>
      </c>
      <c r="Y167" s="26">
        <v>0</v>
      </c>
      <c r="Z167" s="25">
        <v>0</v>
      </c>
      <c r="AA167" s="26">
        <v>0</v>
      </c>
      <c r="AB167" s="25">
        <v>0</v>
      </c>
      <c r="AC167" s="26">
        <v>0</v>
      </c>
      <c r="AD167" s="25">
        <v>0</v>
      </c>
      <c r="AE167" s="26">
        <v>0</v>
      </c>
      <c r="AF167" s="25">
        <v>0</v>
      </c>
      <c r="AG167" s="26">
        <v>0</v>
      </c>
      <c r="AH167" s="25">
        <v>0</v>
      </c>
      <c r="AI167" s="26">
        <v>0</v>
      </c>
      <c r="AJ167" s="25">
        <v>0</v>
      </c>
      <c r="AK167" s="26">
        <v>0</v>
      </c>
      <c r="AL167" s="25">
        <v>0</v>
      </c>
      <c r="AM167" s="26">
        <v>0</v>
      </c>
      <c r="AN167" s="25">
        <v>0</v>
      </c>
      <c r="AO167" s="26">
        <v>0</v>
      </c>
      <c r="AP167" s="25">
        <v>0</v>
      </c>
      <c r="AQ167" s="26">
        <v>0</v>
      </c>
      <c r="AR167" s="25">
        <v>0</v>
      </c>
      <c r="AS167" s="26">
        <v>0</v>
      </c>
      <c r="AT167" s="25">
        <v>0</v>
      </c>
      <c r="AU167" s="26">
        <v>0</v>
      </c>
      <c r="AV167" s="25">
        <v>0</v>
      </c>
      <c r="AW167" s="26">
        <v>0</v>
      </c>
      <c r="AX167" s="25">
        <v>0</v>
      </c>
      <c r="AY167" s="26">
        <v>0</v>
      </c>
      <c r="AZ167" s="25">
        <v>0</v>
      </c>
      <c r="BA167" s="26">
        <v>0</v>
      </c>
      <c r="BB167" s="25">
        <v>0</v>
      </c>
      <c r="BC167" s="26">
        <v>0</v>
      </c>
      <c r="BD167" s="25">
        <v>0</v>
      </c>
      <c r="BE167" s="26">
        <v>0</v>
      </c>
      <c r="BF167" s="25">
        <v>0</v>
      </c>
      <c r="BG167" s="26">
        <v>0</v>
      </c>
      <c r="BH167" s="25">
        <v>0</v>
      </c>
      <c r="BI167" s="26">
        <v>0</v>
      </c>
      <c r="BJ167" s="25">
        <v>0</v>
      </c>
      <c r="BK167" s="26">
        <v>0</v>
      </c>
      <c r="BL167" s="25">
        <v>0</v>
      </c>
      <c r="BM167" s="26">
        <v>0</v>
      </c>
      <c r="BN167" s="25">
        <v>0</v>
      </c>
      <c r="BO167" s="26">
        <v>0</v>
      </c>
      <c r="BP167" s="11"/>
      <c r="BQ167" s="10">
        <f t="shared" si="4"/>
        <v>9</v>
      </c>
      <c r="BR167" s="10">
        <f t="shared" si="5"/>
        <v>104</v>
      </c>
    </row>
    <row r="168" spans="1:70">
      <c r="A168" t="s">
        <v>416</v>
      </c>
      <c r="B168" s="2" t="s">
        <v>40</v>
      </c>
      <c r="C168" s="2" t="s">
        <v>417</v>
      </c>
      <c r="D168" s="2" t="s">
        <v>418</v>
      </c>
      <c r="E168" s="2">
        <v>77</v>
      </c>
      <c r="F168" s="2"/>
      <c r="G168" s="2" t="s">
        <v>153</v>
      </c>
      <c r="H168" s="11">
        <v>0</v>
      </c>
      <c r="I168" s="10">
        <v>0</v>
      </c>
      <c r="J168" s="11">
        <v>3</v>
      </c>
      <c r="K168" s="10">
        <v>16</v>
      </c>
      <c r="L168" s="11">
        <v>14</v>
      </c>
      <c r="M168" s="10">
        <v>199</v>
      </c>
      <c r="N168" s="11">
        <v>0</v>
      </c>
      <c r="O168" s="10">
        <v>0</v>
      </c>
      <c r="P168" s="11">
        <v>0</v>
      </c>
      <c r="Q168" s="10">
        <v>0</v>
      </c>
      <c r="R168" s="11">
        <v>0</v>
      </c>
      <c r="S168" s="10">
        <v>0</v>
      </c>
      <c r="T168" s="11">
        <v>0</v>
      </c>
      <c r="U168" s="10">
        <v>0</v>
      </c>
      <c r="V168" s="11">
        <v>0</v>
      </c>
      <c r="W168" s="10">
        <v>0</v>
      </c>
      <c r="X168" s="11">
        <v>0</v>
      </c>
      <c r="Y168" s="10">
        <v>0</v>
      </c>
      <c r="Z168" s="11">
        <v>0</v>
      </c>
      <c r="AA168" s="10">
        <v>0</v>
      </c>
      <c r="AB168" s="11">
        <v>0</v>
      </c>
      <c r="AC168" s="10">
        <v>0</v>
      </c>
      <c r="AD168" s="11">
        <v>0</v>
      </c>
      <c r="AE168" s="10">
        <v>0</v>
      </c>
      <c r="AF168" s="11">
        <v>0</v>
      </c>
      <c r="AG168" s="10">
        <v>0</v>
      </c>
      <c r="AH168" s="11">
        <v>0</v>
      </c>
      <c r="AI168" s="10">
        <v>0</v>
      </c>
      <c r="AJ168" s="11">
        <v>0</v>
      </c>
      <c r="AK168" s="10">
        <v>0</v>
      </c>
      <c r="AL168" s="11">
        <v>0</v>
      </c>
      <c r="AM168" s="10">
        <v>0</v>
      </c>
      <c r="AN168" s="11">
        <v>0</v>
      </c>
      <c r="AO168" s="10">
        <v>0</v>
      </c>
      <c r="AP168" s="11">
        <v>0</v>
      </c>
      <c r="AQ168" s="10">
        <v>0</v>
      </c>
      <c r="AR168" s="11">
        <v>0</v>
      </c>
      <c r="AS168" s="10">
        <v>0</v>
      </c>
      <c r="AT168" s="11">
        <v>0</v>
      </c>
      <c r="AU168" s="10">
        <v>0</v>
      </c>
      <c r="AV168" s="11">
        <v>0</v>
      </c>
      <c r="AW168" s="10">
        <v>0</v>
      </c>
      <c r="AX168" s="11">
        <v>0</v>
      </c>
      <c r="AY168" s="10">
        <v>0</v>
      </c>
      <c r="AZ168" s="11">
        <v>0</v>
      </c>
      <c r="BA168" s="10">
        <v>0</v>
      </c>
      <c r="BB168" s="11">
        <v>0</v>
      </c>
      <c r="BC168" s="10">
        <v>0</v>
      </c>
      <c r="BD168" s="11">
        <v>0</v>
      </c>
      <c r="BE168" s="10">
        <v>0</v>
      </c>
      <c r="BF168" s="11">
        <v>2</v>
      </c>
      <c r="BG168" s="10">
        <v>59</v>
      </c>
      <c r="BH168" s="11">
        <v>0</v>
      </c>
      <c r="BI168" s="10">
        <v>0</v>
      </c>
      <c r="BJ168" s="11">
        <v>0</v>
      </c>
      <c r="BK168" s="10">
        <v>0</v>
      </c>
      <c r="BL168" s="11">
        <v>5</v>
      </c>
      <c r="BM168" s="10">
        <v>43</v>
      </c>
      <c r="BN168" s="11">
        <v>5</v>
      </c>
      <c r="BO168" s="10">
        <v>26</v>
      </c>
      <c r="BP168" s="11"/>
      <c r="BQ168" s="10">
        <f t="shared" si="4"/>
        <v>29</v>
      </c>
      <c r="BR168" s="10">
        <f t="shared" si="5"/>
        <v>343</v>
      </c>
    </row>
    <row r="169" spans="1:70">
      <c r="A169" s="4" t="s">
        <v>419</v>
      </c>
      <c r="B169" s="6" t="s">
        <v>40</v>
      </c>
      <c r="C169" s="6" t="s">
        <v>417</v>
      </c>
      <c r="D169" s="6" t="s">
        <v>418</v>
      </c>
      <c r="E169" s="6">
        <v>77</v>
      </c>
      <c r="F169" s="6"/>
      <c r="G169" s="6" t="s">
        <v>153</v>
      </c>
      <c r="H169" s="25">
        <v>0</v>
      </c>
      <c r="I169" s="26">
        <v>0</v>
      </c>
      <c r="J169" s="25">
        <v>1</v>
      </c>
      <c r="K169" s="26">
        <v>14</v>
      </c>
      <c r="L169" s="25">
        <v>4</v>
      </c>
      <c r="M169" s="26">
        <v>49</v>
      </c>
      <c r="N169" s="25">
        <v>0</v>
      </c>
      <c r="O169" s="26">
        <v>0</v>
      </c>
      <c r="P169" s="25">
        <v>0</v>
      </c>
      <c r="Q169" s="26">
        <v>0</v>
      </c>
      <c r="R169" s="25">
        <v>0</v>
      </c>
      <c r="S169" s="26">
        <v>0</v>
      </c>
      <c r="T169" s="25">
        <v>0</v>
      </c>
      <c r="U169" s="26">
        <v>0</v>
      </c>
      <c r="V169" s="25">
        <v>0</v>
      </c>
      <c r="W169" s="26">
        <v>0</v>
      </c>
      <c r="X169" s="25">
        <v>0</v>
      </c>
      <c r="Y169" s="26">
        <v>0</v>
      </c>
      <c r="Z169" s="25">
        <v>0</v>
      </c>
      <c r="AA169" s="26">
        <v>0</v>
      </c>
      <c r="AB169" s="25">
        <v>0</v>
      </c>
      <c r="AC169" s="26">
        <v>0</v>
      </c>
      <c r="AD169" s="25">
        <v>0</v>
      </c>
      <c r="AE169" s="26">
        <v>0</v>
      </c>
      <c r="AF169" s="25">
        <v>0</v>
      </c>
      <c r="AG169" s="26">
        <v>0</v>
      </c>
      <c r="AH169" s="25">
        <v>0</v>
      </c>
      <c r="AI169" s="26">
        <v>0</v>
      </c>
      <c r="AJ169" s="25">
        <v>0</v>
      </c>
      <c r="AK169" s="26">
        <v>0</v>
      </c>
      <c r="AL169" s="25">
        <v>0</v>
      </c>
      <c r="AM169" s="26">
        <v>0</v>
      </c>
      <c r="AN169" s="25">
        <v>0</v>
      </c>
      <c r="AO169" s="26">
        <v>0</v>
      </c>
      <c r="AP169" s="25">
        <v>0</v>
      </c>
      <c r="AQ169" s="26">
        <v>0</v>
      </c>
      <c r="AR169" s="25">
        <v>0</v>
      </c>
      <c r="AS169" s="26">
        <v>0</v>
      </c>
      <c r="AT169" s="25">
        <v>0</v>
      </c>
      <c r="AU169" s="26">
        <v>0</v>
      </c>
      <c r="AV169" s="25">
        <v>0</v>
      </c>
      <c r="AW169" s="26">
        <v>0</v>
      </c>
      <c r="AX169" s="25">
        <v>0</v>
      </c>
      <c r="AY169" s="26">
        <v>0</v>
      </c>
      <c r="AZ169" s="25">
        <v>0</v>
      </c>
      <c r="BA169" s="26">
        <v>0</v>
      </c>
      <c r="BB169" s="25">
        <v>0</v>
      </c>
      <c r="BC169" s="26">
        <v>0</v>
      </c>
      <c r="BD169" s="25">
        <v>0</v>
      </c>
      <c r="BE169" s="26">
        <v>0</v>
      </c>
      <c r="BF169" s="25">
        <v>0</v>
      </c>
      <c r="BG169" s="26">
        <v>0</v>
      </c>
      <c r="BH169" s="25">
        <v>0</v>
      </c>
      <c r="BI169" s="26">
        <v>0</v>
      </c>
      <c r="BJ169" s="25">
        <v>1</v>
      </c>
      <c r="BK169" s="26">
        <v>1</v>
      </c>
      <c r="BL169" s="25">
        <v>0</v>
      </c>
      <c r="BM169" s="26">
        <v>0</v>
      </c>
      <c r="BN169" s="25">
        <v>1</v>
      </c>
      <c r="BO169" s="26">
        <v>7</v>
      </c>
      <c r="BP169" s="11"/>
      <c r="BQ169" s="10">
        <f t="shared" si="4"/>
        <v>7</v>
      </c>
      <c r="BR169" s="10">
        <f t="shared" si="5"/>
        <v>71</v>
      </c>
    </row>
    <row r="170" spans="1:70">
      <c r="A170" t="s">
        <v>420</v>
      </c>
      <c r="B170" s="2" t="s">
        <v>40</v>
      </c>
      <c r="C170" s="2" t="s">
        <v>421</v>
      </c>
      <c r="D170" s="2" t="s">
        <v>418</v>
      </c>
      <c r="E170" s="2">
        <v>78</v>
      </c>
      <c r="F170" s="2"/>
      <c r="G170" s="2"/>
      <c r="H170" s="11">
        <v>0</v>
      </c>
      <c r="I170" s="10">
        <v>0</v>
      </c>
      <c r="J170" s="11">
        <v>63</v>
      </c>
      <c r="K170" s="10">
        <v>556</v>
      </c>
      <c r="L170" s="11">
        <v>65</v>
      </c>
      <c r="M170" s="10">
        <v>714</v>
      </c>
      <c r="N170" s="11">
        <v>1</v>
      </c>
      <c r="O170" s="10">
        <v>3</v>
      </c>
      <c r="P170" s="11">
        <v>0</v>
      </c>
      <c r="Q170" s="10">
        <v>0</v>
      </c>
      <c r="R170" s="11">
        <v>0</v>
      </c>
      <c r="S170" s="10">
        <v>0</v>
      </c>
      <c r="T170" s="11">
        <v>0</v>
      </c>
      <c r="U170" s="10">
        <v>0</v>
      </c>
      <c r="V170" s="11">
        <v>0</v>
      </c>
      <c r="W170" s="10">
        <v>0</v>
      </c>
      <c r="X170" s="11">
        <v>0</v>
      </c>
      <c r="Y170" s="10">
        <v>0</v>
      </c>
      <c r="Z170" s="11">
        <v>0</v>
      </c>
      <c r="AA170" s="10">
        <v>0</v>
      </c>
      <c r="AB170" s="11">
        <v>0</v>
      </c>
      <c r="AC170" s="10">
        <v>0</v>
      </c>
      <c r="AD170" s="11">
        <v>0</v>
      </c>
      <c r="AE170" s="10">
        <v>0</v>
      </c>
      <c r="AF170" s="11">
        <v>0</v>
      </c>
      <c r="AG170" s="10">
        <v>0</v>
      </c>
      <c r="AH170" s="11">
        <v>0</v>
      </c>
      <c r="AI170" s="10">
        <v>0</v>
      </c>
      <c r="AJ170" s="11">
        <v>0</v>
      </c>
      <c r="AK170" s="10">
        <v>0</v>
      </c>
      <c r="AL170" s="11">
        <v>0</v>
      </c>
      <c r="AM170" s="10">
        <v>0</v>
      </c>
      <c r="AN170" s="11">
        <v>0</v>
      </c>
      <c r="AO170" s="10">
        <v>0</v>
      </c>
      <c r="AP170" s="11">
        <v>0</v>
      </c>
      <c r="AQ170" s="10">
        <v>0</v>
      </c>
      <c r="AR170" s="11">
        <v>0</v>
      </c>
      <c r="AS170" s="10">
        <v>0</v>
      </c>
      <c r="AT170" s="11">
        <v>0</v>
      </c>
      <c r="AU170" s="10">
        <v>0</v>
      </c>
      <c r="AV170" s="11">
        <v>0</v>
      </c>
      <c r="AW170" s="10">
        <v>0</v>
      </c>
      <c r="AX170" s="11">
        <v>0</v>
      </c>
      <c r="AY170" s="10">
        <v>0</v>
      </c>
      <c r="AZ170" s="11">
        <v>0</v>
      </c>
      <c r="BA170" s="10">
        <v>0</v>
      </c>
      <c r="BB170" s="11">
        <v>0</v>
      </c>
      <c r="BC170" s="10">
        <v>0</v>
      </c>
      <c r="BD170" s="11">
        <v>0</v>
      </c>
      <c r="BE170" s="10">
        <v>0</v>
      </c>
      <c r="BF170" s="11">
        <v>6</v>
      </c>
      <c r="BG170" s="10">
        <v>68</v>
      </c>
      <c r="BH170" s="11">
        <v>0</v>
      </c>
      <c r="BI170" s="10">
        <v>0</v>
      </c>
      <c r="BJ170" s="11">
        <v>0</v>
      </c>
      <c r="BK170" s="10">
        <v>0</v>
      </c>
      <c r="BL170" s="11">
        <v>9</v>
      </c>
      <c r="BM170" s="10">
        <v>233</v>
      </c>
      <c r="BN170" s="11">
        <v>0</v>
      </c>
      <c r="BO170" s="10">
        <v>0</v>
      </c>
      <c r="BP170" s="11"/>
      <c r="BQ170" s="10">
        <f t="shared" si="4"/>
        <v>144</v>
      </c>
      <c r="BR170" s="10">
        <f t="shared" si="5"/>
        <v>1574</v>
      </c>
    </row>
    <row r="171" spans="1:70">
      <c r="A171" t="s">
        <v>422</v>
      </c>
      <c r="B171" s="2" t="s">
        <v>40</v>
      </c>
      <c r="C171" s="2" t="s">
        <v>423</v>
      </c>
      <c r="D171" s="2" t="s">
        <v>418</v>
      </c>
      <c r="E171" s="2">
        <v>78</v>
      </c>
      <c r="F171" s="2"/>
      <c r="G171" s="2" t="s">
        <v>424</v>
      </c>
      <c r="H171" s="11">
        <v>0</v>
      </c>
      <c r="I171" s="10">
        <v>0</v>
      </c>
      <c r="J171" s="11">
        <v>46</v>
      </c>
      <c r="K171" s="10">
        <v>578</v>
      </c>
      <c r="L171" s="11">
        <v>1</v>
      </c>
      <c r="M171" s="10">
        <v>2</v>
      </c>
      <c r="N171" s="11">
        <v>2</v>
      </c>
      <c r="O171" s="10">
        <v>18</v>
      </c>
      <c r="P171" s="11">
        <v>0</v>
      </c>
      <c r="Q171" s="10">
        <v>0</v>
      </c>
      <c r="R171" s="11">
        <v>0</v>
      </c>
      <c r="S171" s="10">
        <v>0</v>
      </c>
      <c r="T171" s="11">
        <v>0</v>
      </c>
      <c r="U171" s="10">
        <v>0</v>
      </c>
      <c r="V171" s="11">
        <v>0</v>
      </c>
      <c r="W171" s="10">
        <v>0</v>
      </c>
      <c r="X171" s="11">
        <v>0</v>
      </c>
      <c r="Y171" s="10">
        <v>0</v>
      </c>
      <c r="Z171" s="11">
        <v>0</v>
      </c>
      <c r="AA171" s="10">
        <v>0</v>
      </c>
      <c r="AB171" s="11">
        <v>0</v>
      </c>
      <c r="AC171" s="10">
        <v>0</v>
      </c>
      <c r="AD171" s="11">
        <v>0</v>
      </c>
      <c r="AE171" s="10">
        <v>0</v>
      </c>
      <c r="AF171" s="11">
        <v>0</v>
      </c>
      <c r="AG171" s="10">
        <v>0</v>
      </c>
      <c r="AH171" s="11">
        <v>0</v>
      </c>
      <c r="AI171" s="10">
        <v>0</v>
      </c>
      <c r="AJ171" s="11">
        <v>0</v>
      </c>
      <c r="AK171" s="10">
        <v>0</v>
      </c>
      <c r="AL171" s="11">
        <v>0</v>
      </c>
      <c r="AM171" s="10">
        <v>0</v>
      </c>
      <c r="AN171" s="11">
        <v>0</v>
      </c>
      <c r="AO171" s="10">
        <v>0</v>
      </c>
      <c r="AP171" s="11">
        <v>0</v>
      </c>
      <c r="AQ171" s="10">
        <v>0</v>
      </c>
      <c r="AR171" s="11">
        <v>0</v>
      </c>
      <c r="AS171" s="10">
        <v>0</v>
      </c>
      <c r="AT171" s="11">
        <v>0</v>
      </c>
      <c r="AU171" s="10">
        <v>0</v>
      </c>
      <c r="AV171" s="11">
        <v>0</v>
      </c>
      <c r="AW171" s="10">
        <v>0</v>
      </c>
      <c r="AX171" s="11">
        <v>0</v>
      </c>
      <c r="AY171" s="10">
        <v>0</v>
      </c>
      <c r="AZ171" s="11">
        <v>0</v>
      </c>
      <c r="BA171" s="10">
        <v>0</v>
      </c>
      <c r="BB171" s="11">
        <v>0</v>
      </c>
      <c r="BC171" s="10">
        <v>0</v>
      </c>
      <c r="BD171" s="11">
        <v>0</v>
      </c>
      <c r="BE171" s="10">
        <v>0</v>
      </c>
      <c r="BF171" s="11">
        <v>0</v>
      </c>
      <c r="BG171" s="10">
        <v>0</v>
      </c>
      <c r="BH171" s="11">
        <v>0</v>
      </c>
      <c r="BI171" s="10">
        <v>0</v>
      </c>
      <c r="BJ171" s="11">
        <v>0</v>
      </c>
      <c r="BK171" s="10">
        <v>0</v>
      </c>
      <c r="BL171" s="11">
        <v>0</v>
      </c>
      <c r="BM171" s="10">
        <v>0</v>
      </c>
      <c r="BN171" s="11">
        <v>0</v>
      </c>
      <c r="BO171" s="10">
        <v>0</v>
      </c>
      <c r="BP171" s="11"/>
      <c r="BQ171" s="10">
        <f t="shared" si="4"/>
        <v>49</v>
      </c>
      <c r="BR171" s="10">
        <f t="shared" si="5"/>
        <v>598</v>
      </c>
    </row>
    <row r="172" spans="1:70">
      <c r="A172" t="s">
        <v>425</v>
      </c>
      <c r="B172" s="2" t="s">
        <v>40</v>
      </c>
      <c r="C172" s="2" t="s">
        <v>426</v>
      </c>
      <c r="D172" s="2" t="s">
        <v>418</v>
      </c>
      <c r="E172" s="2">
        <v>78</v>
      </c>
      <c r="F172" s="2"/>
      <c r="G172" s="2" t="s">
        <v>427</v>
      </c>
      <c r="H172" s="11">
        <v>1</v>
      </c>
      <c r="I172" s="10">
        <v>6</v>
      </c>
      <c r="J172" s="11">
        <v>5</v>
      </c>
      <c r="K172" s="10">
        <v>677</v>
      </c>
      <c r="L172" s="11">
        <v>1</v>
      </c>
      <c r="M172" s="10">
        <v>2</v>
      </c>
      <c r="N172" s="11">
        <v>2</v>
      </c>
      <c r="O172" s="10">
        <v>18</v>
      </c>
      <c r="P172" s="11">
        <v>0</v>
      </c>
      <c r="Q172" s="10">
        <v>0</v>
      </c>
      <c r="R172" s="11">
        <v>0</v>
      </c>
      <c r="S172" s="10">
        <v>0</v>
      </c>
      <c r="T172" s="11">
        <v>0</v>
      </c>
      <c r="U172" s="10">
        <v>0</v>
      </c>
      <c r="V172" s="11">
        <v>0</v>
      </c>
      <c r="W172" s="10">
        <v>0</v>
      </c>
      <c r="X172" s="11">
        <v>0</v>
      </c>
      <c r="Y172" s="10">
        <v>0</v>
      </c>
      <c r="Z172" s="11">
        <v>0</v>
      </c>
      <c r="AA172" s="10">
        <v>0</v>
      </c>
      <c r="AB172" s="11">
        <v>0</v>
      </c>
      <c r="AC172" s="10">
        <v>0</v>
      </c>
      <c r="AD172" s="11">
        <v>0</v>
      </c>
      <c r="AE172" s="10">
        <v>0</v>
      </c>
      <c r="AF172" s="11">
        <v>0</v>
      </c>
      <c r="AG172" s="10">
        <v>0</v>
      </c>
      <c r="AH172" s="11">
        <v>0</v>
      </c>
      <c r="AI172" s="10">
        <v>0</v>
      </c>
      <c r="AJ172" s="11">
        <v>0</v>
      </c>
      <c r="AK172" s="10">
        <v>0</v>
      </c>
      <c r="AL172" s="11">
        <v>0</v>
      </c>
      <c r="AM172" s="10">
        <v>0</v>
      </c>
      <c r="AN172" s="11">
        <v>0</v>
      </c>
      <c r="AO172" s="10">
        <v>0</v>
      </c>
      <c r="AP172" s="11">
        <v>0</v>
      </c>
      <c r="AQ172" s="10">
        <v>0</v>
      </c>
      <c r="AR172" s="11">
        <v>0</v>
      </c>
      <c r="AS172" s="10">
        <v>0</v>
      </c>
      <c r="AT172" s="11">
        <v>0</v>
      </c>
      <c r="AU172" s="10">
        <v>0</v>
      </c>
      <c r="AV172" s="11">
        <v>0</v>
      </c>
      <c r="AW172" s="10">
        <v>0</v>
      </c>
      <c r="AX172" s="11">
        <v>0</v>
      </c>
      <c r="AY172" s="10">
        <v>0</v>
      </c>
      <c r="AZ172" s="11">
        <v>0</v>
      </c>
      <c r="BA172" s="10">
        <v>0</v>
      </c>
      <c r="BB172" s="11">
        <v>0</v>
      </c>
      <c r="BC172" s="10">
        <v>0</v>
      </c>
      <c r="BD172" s="11">
        <v>0</v>
      </c>
      <c r="BE172" s="10">
        <v>0</v>
      </c>
      <c r="BF172" s="11">
        <v>3</v>
      </c>
      <c r="BG172" s="10">
        <v>7</v>
      </c>
      <c r="BH172" s="11">
        <v>1</v>
      </c>
      <c r="BI172" s="10">
        <v>2</v>
      </c>
      <c r="BJ172" s="11">
        <v>0</v>
      </c>
      <c r="BK172" s="10">
        <v>0</v>
      </c>
      <c r="BL172" s="11">
        <v>0</v>
      </c>
      <c r="BM172" s="10">
        <v>0</v>
      </c>
      <c r="BN172" s="11">
        <v>0</v>
      </c>
      <c r="BO172" s="10">
        <v>0</v>
      </c>
      <c r="BP172" s="11"/>
      <c r="BQ172" s="10">
        <f t="shared" si="4"/>
        <v>13</v>
      </c>
      <c r="BR172" s="10">
        <f t="shared" si="5"/>
        <v>712</v>
      </c>
    </row>
    <row r="173" spans="1:70">
      <c r="A173" t="s">
        <v>428</v>
      </c>
      <c r="B173" s="2" t="s">
        <v>40</v>
      </c>
      <c r="C173" s="2" t="s">
        <v>423</v>
      </c>
      <c r="D173" s="2" t="s">
        <v>418</v>
      </c>
      <c r="E173" s="2">
        <v>78</v>
      </c>
      <c r="F173" s="2"/>
      <c r="G173" s="2" t="s">
        <v>424</v>
      </c>
      <c r="H173" s="11">
        <v>1</v>
      </c>
      <c r="I173" s="10">
        <v>6</v>
      </c>
      <c r="J173" s="11">
        <v>8</v>
      </c>
      <c r="K173" s="10">
        <v>141</v>
      </c>
      <c r="L173" s="11">
        <v>0</v>
      </c>
      <c r="M173" s="10">
        <v>0</v>
      </c>
      <c r="N173" s="11">
        <v>0</v>
      </c>
      <c r="O173" s="10">
        <v>0</v>
      </c>
      <c r="P173" s="11">
        <v>0</v>
      </c>
      <c r="Q173" s="10">
        <v>0</v>
      </c>
      <c r="R173" s="11">
        <v>0</v>
      </c>
      <c r="S173" s="10">
        <v>0</v>
      </c>
      <c r="T173" s="11">
        <v>0</v>
      </c>
      <c r="U173" s="10">
        <v>0</v>
      </c>
      <c r="V173" s="11">
        <v>0</v>
      </c>
      <c r="W173" s="10">
        <v>0</v>
      </c>
      <c r="X173" s="11">
        <v>0</v>
      </c>
      <c r="Y173" s="10">
        <v>0</v>
      </c>
      <c r="Z173" s="11">
        <v>0</v>
      </c>
      <c r="AA173" s="10">
        <v>0</v>
      </c>
      <c r="AB173" s="11">
        <v>0</v>
      </c>
      <c r="AC173" s="10">
        <v>0</v>
      </c>
      <c r="AD173" s="11">
        <v>0</v>
      </c>
      <c r="AE173" s="10">
        <v>0</v>
      </c>
      <c r="AF173" s="11">
        <v>0</v>
      </c>
      <c r="AG173" s="10">
        <v>0</v>
      </c>
      <c r="AH173" s="11">
        <v>0</v>
      </c>
      <c r="AI173" s="10">
        <v>0</v>
      </c>
      <c r="AJ173" s="11">
        <v>0</v>
      </c>
      <c r="AK173" s="10">
        <v>0</v>
      </c>
      <c r="AL173" s="11">
        <v>0</v>
      </c>
      <c r="AM173" s="10">
        <v>0</v>
      </c>
      <c r="AN173" s="11">
        <v>0</v>
      </c>
      <c r="AO173" s="10">
        <v>0</v>
      </c>
      <c r="AP173" s="11">
        <v>0</v>
      </c>
      <c r="AQ173" s="10">
        <v>0</v>
      </c>
      <c r="AR173" s="11">
        <v>0</v>
      </c>
      <c r="AS173" s="10">
        <v>0</v>
      </c>
      <c r="AT173" s="11">
        <v>0</v>
      </c>
      <c r="AU173" s="10">
        <v>0</v>
      </c>
      <c r="AV173" s="11">
        <v>0</v>
      </c>
      <c r="AW173" s="10">
        <v>0</v>
      </c>
      <c r="AX173" s="11">
        <v>0</v>
      </c>
      <c r="AY173" s="10">
        <v>0</v>
      </c>
      <c r="AZ173" s="11">
        <v>0</v>
      </c>
      <c r="BA173" s="10">
        <v>0</v>
      </c>
      <c r="BB173" s="11">
        <v>0</v>
      </c>
      <c r="BC173" s="10">
        <v>0</v>
      </c>
      <c r="BD173" s="11">
        <v>0</v>
      </c>
      <c r="BE173" s="10">
        <v>0</v>
      </c>
      <c r="BF173" s="11">
        <v>0</v>
      </c>
      <c r="BG173" s="10">
        <v>0</v>
      </c>
      <c r="BH173" s="11">
        <v>1</v>
      </c>
      <c r="BI173" s="10">
        <v>2</v>
      </c>
      <c r="BJ173" s="11">
        <v>0</v>
      </c>
      <c r="BK173" s="10">
        <v>0</v>
      </c>
      <c r="BL173" s="11">
        <v>0</v>
      </c>
      <c r="BM173" s="10">
        <v>0</v>
      </c>
      <c r="BN173" s="11">
        <v>0</v>
      </c>
      <c r="BO173" s="10">
        <v>0</v>
      </c>
      <c r="BP173" s="11"/>
      <c r="BQ173" s="10">
        <f t="shared" si="4"/>
        <v>10</v>
      </c>
      <c r="BR173" s="10">
        <f t="shared" si="5"/>
        <v>149</v>
      </c>
    </row>
    <row r="174" spans="1:70">
      <c r="A174" t="s">
        <v>429</v>
      </c>
      <c r="B174" s="2" t="s">
        <v>40</v>
      </c>
      <c r="C174" s="2" t="s">
        <v>430</v>
      </c>
      <c r="D174" s="2" t="s">
        <v>418</v>
      </c>
      <c r="E174" s="2">
        <v>79</v>
      </c>
      <c r="F174" s="2"/>
      <c r="G174" s="2" t="s">
        <v>93</v>
      </c>
      <c r="H174" s="11">
        <v>0</v>
      </c>
      <c r="I174" s="10">
        <v>0</v>
      </c>
      <c r="J174" s="11">
        <v>2</v>
      </c>
      <c r="K174" s="10">
        <v>25</v>
      </c>
      <c r="L174" s="11">
        <v>6</v>
      </c>
      <c r="M174" s="10">
        <v>59</v>
      </c>
      <c r="N174" s="11">
        <v>4</v>
      </c>
      <c r="O174" s="10">
        <v>18</v>
      </c>
      <c r="P174" s="11">
        <v>0</v>
      </c>
      <c r="Q174" s="10">
        <v>0</v>
      </c>
      <c r="R174" s="11">
        <v>0</v>
      </c>
      <c r="S174" s="10">
        <v>0</v>
      </c>
      <c r="T174" s="11">
        <v>0</v>
      </c>
      <c r="U174" s="10">
        <v>0</v>
      </c>
      <c r="V174" s="11">
        <v>0</v>
      </c>
      <c r="W174" s="10">
        <v>0</v>
      </c>
      <c r="X174" s="11">
        <v>2</v>
      </c>
      <c r="Y174" s="10">
        <v>24</v>
      </c>
      <c r="Z174" s="11">
        <v>0</v>
      </c>
      <c r="AA174" s="10">
        <v>0</v>
      </c>
      <c r="AB174" s="11">
        <v>0</v>
      </c>
      <c r="AC174" s="10">
        <v>0</v>
      </c>
      <c r="AD174" s="11">
        <v>0</v>
      </c>
      <c r="AE174" s="10">
        <v>0</v>
      </c>
      <c r="AF174" s="11">
        <v>0</v>
      </c>
      <c r="AG174" s="10">
        <v>0</v>
      </c>
      <c r="AH174" s="11">
        <v>0</v>
      </c>
      <c r="AI174" s="10">
        <v>0</v>
      </c>
      <c r="AJ174" s="11">
        <v>0</v>
      </c>
      <c r="AK174" s="10">
        <v>0</v>
      </c>
      <c r="AL174" s="11">
        <v>0</v>
      </c>
      <c r="AM174" s="10">
        <v>0</v>
      </c>
      <c r="AN174" s="11">
        <v>0</v>
      </c>
      <c r="AO174" s="10">
        <v>0</v>
      </c>
      <c r="AP174" s="11">
        <v>0</v>
      </c>
      <c r="AQ174" s="10">
        <v>0</v>
      </c>
      <c r="AR174" s="11">
        <v>0</v>
      </c>
      <c r="AS174" s="10">
        <v>0</v>
      </c>
      <c r="AT174" s="11">
        <v>0</v>
      </c>
      <c r="AU174" s="10">
        <v>0</v>
      </c>
      <c r="AV174" s="11">
        <v>0</v>
      </c>
      <c r="AW174" s="10">
        <v>0</v>
      </c>
      <c r="AX174" s="11">
        <v>0</v>
      </c>
      <c r="AY174" s="10">
        <v>0</v>
      </c>
      <c r="AZ174" s="11">
        <v>0</v>
      </c>
      <c r="BA174" s="10">
        <v>0</v>
      </c>
      <c r="BB174" s="11">
        <v>0</v>
      </c>
      <c r="BC174" s="10">
        <v>0</v>
      </c>
      <c r="BD174" s="11">
        <v>0</v>
      </c>
      <c r="BE174" s="10">
        <v>0</v>
      </c>
      <c r="BF174" s="11">
        <v>4</v>
      </c>
      <c r="BG174" s="10">
        <v>26</v>
      </c>
      <c r="BH174" s="11">
        <v>0</v>
      </c>
      <c r="BI174" s="10">
        <v>0</v>
      </c>
      <c r="BJ174" s="11">
        <v>0</v>
      </c>
      <c r="BK174" s="10">
        <v>0</v>
      </c>
      <c r="BL174" s="11">
        <v>0</v>
      </c>
      <c r="BM174" s="10">
        <v>0</v>
      </c>
      <c r="BN174" s="11">
        <v>1</v>
      </c>
      <c r="BO174" s="10">
        <v>1</v>
      </c>
      <c r="BP174" s="11"/>
      <c r="BQ174" s="10">
        <f t="shared" si="4"/>
        <v>19</v>
      </c>
      <c r="BR174" s="10">
        <f t="shared" si="5"/>
        <v>153</v>
      </c>
    </row>
    <row r="175" spans="1:70">
      <c r="A175" t="s">
        <v>431</v>
      </c>
      <c r="B175" s="2" t="s">
        <v>40</v>
      </c>
      <c r="C175" s="2" t="s">
        <v>432</v>
      </c>
      <c r="D175" s="2" t="s">
        <v>418</v>
      </c>
      <c r="E175" s="2">
        <v>79</v>
      </c>
      <c r="F175" s="2"/>
      <c r="G175" s="2" t="s">
        <v>93</v>
      </c>
      <c r="H175" s="11">
        <v>0</v>
      </c>
      <c r="I175" s="10">
        <v>0</v>
      </c>
      <c r="J175" s="11">
        <v>2</v>
      </c>
      <c r="K175" s="10">
        <v>10</v>
      </c>
      <c r="L175" s="11">
        <v>14</v>
      </c>
      <c r="M175" s="10">
        <v>147</v>
      </c>
      <c r="N175" s="11">
        <v>0</v>
      </c>
      <c r="O175" s="10">
        <v>0</v>
      </c>
      <c r="P175" s="11">
        <v>0</v>
      </c>
      <c r="Q175" s="10">
        <v>0</v>
      </c>
      <c r="R175" s="11">
        <v>0</v>
      </c>
      <c r="S175" s="10">
        <v>0</v>
      </c>
      <c r="T175" s="11">
        <v>0</v>
      </c>
      <c r="U175" s="10">
        <v>0</v>
      </c>
      <c r="V175" s="11">
        <v>0</v>
      </c>
      <c r="W175" s="10">
        <v>0</v>
      </c>
      <c r="X175" s="11">
        <v>0</v>
      </c>
      <c r="Y175" s="10">
        <v>0</v>
      </c>
      <c r="Z175" s="11">
        <v>0</v>
      </c>
      <c r="AA175" s="10">
        <v>0</v>
      </c>
      <c r="AB175" s="11">
        <v>0</v>
      </c>
      <c r="AC175" s="10">
        <v>0</v>
      </c>
      <c r="AD175" s="11">
        <v>0</v>
      </c>
      <c r="AE175" s="10">
        <v>0</v>
      </c>
      <c r="AF175" s="11">
        <v>0</v>
      </c>
      <c r="AG175" s="10">
        <v>0</v>
      </c>
      <c r="AH175" s="11">
        <v>0</v>
      </c>
      <c r="AI175" s="10">
        <v>0</v>
      </c>
      <c r="AJ175" s="11">
        <v>0</v>
      </c>
      <c r="AK175" s="10">
        <v>0</v>
      </c>
      <c r="AL175" s="11">
        <v>0</v>
      </c>
      <c r="AM175" s="10">
        <v>0</v>
      </c>
      <c r="AN175" s="11">
        <v>0</v>
      </c>
      <c r="AO175" s="10">
        <v>0</v>
      </c>
      <c r="AP175" s="11">
        <v>0</v>
      </c>
      <c r="AQ175" s="10">
        <v>0</v>
      </c>
      <c r="AR175" s="11">
        <v>0</v>
      </c>
      <c r="AS175" s="10">
        <v>0</v>
      </c>
      <c r="AT175" s="11">
        <v>0</v>
      </c>
      <c r="AU175" s="10">
        <v>0</v>
      </c>
      <c r="AV175" s="11">
        <v>0</v>
      </c>
      <c r="AW175" s="10">
        <v>0</v>
      </c>
      <c r="AX175" s="11">
        <v>0</v>
      </c>
      <c r="AY175" s="10">
        <v>0</v>
      </c>
      <c r="AZ175" s="11">
        <v>0</v>
      </c>
      <c r="BA175" s="10">
        <v>0</v>
      </c>
      <c r="BB175" s="11">
        <v>0</v>
      </c>
      <c r="BC175" s="10">
        <v>0</v>
      </c>
      <c r="BD175" s="11">
        <v>0</v>
      </c>
      <c r="BE175" s="10">
        <v>0</v>
      </c>
      <c r="BF175" s="11">
        <v>0</v>
      </c>
      <c r="BG175" s="10">
        <v>0</v>
      </c>
      <c r="BH175" s="11">
        <v>0</v>
      </c>
      <c r="BI175" s="10">
        <v>0</v>
      </c>
      <c r="BJ175" s="11">
        <v>0</v>
      </c>
      <c r="BK175" s="10">
        <v>0</v>
      </c>
      <c r="BL175" s="11">
        <v>0</v>
      </c>
      <c r="BM175" s="10">
        <v>0</v>
      </c>
      <c r="BN175" s="11">
        <v>0</v>
      </c>
      <c r="BO175" s="10">
        <v>0</v>
      </c>
      <c r="BP175" s="11"/>
      <c r="BQ175" s="10">
        <f t="shared" si="4"/>
        <v>16</v>
      </c>
      <c r="BR175" s="10">
        <f t="shared" si="5"/>
        <v>157</v>
      </c>
    </row>
    <row r="176" spans="1:70">
      <c r="A176" t="s">
        <v>433</v>
      </c>
      <c r="B176" s="2" t="s">
        <v>59</v>
      </c>
      <c r="C176" s="2" t="s">
        <v>434</v>
      </c>
      <c r="D176" s="2" t="s">
        <v>418</v>
      </c>
      <c r="E176" s="2">
        <v>79</v>
      </c>
      <c r="F176" s="2"/>
      <c r="G176" s="2"/>
      <c r="H176" s="11">
        <v>0</v>
      </c>
      <c r="I176" s="10">
        <v>0</v>
      </c>
      <c r="J176" s="11">
        <v>97</v>
      </c>
      <c r="K176" s="10">
        <v>1895</v>
      </c>
      <c r="L176" s="11">
        <v>7</v>
      </c>
      <c r="M176" s="10">
        <v>70</v>
      </c>
      <c r="N176" s="11">
        <v>0</v>
      </c>
      <c r="O176" s="10">
        <v>0</v>
      </c>
      <c r="P176" s="11">
        <v>0</v>
      </c>
      <c r="Q176" s="10">
        <v>0</v>
      </c>
      <c r="R176" s="11">
        <v>0</v>
      </c>
      <c r="S176" s="10">
        <v>0</v>
      </c>
      <c r="T176" s="11">
        <v>0</v>
      </c>
      <c r="U176" s="10">
        <v>0</v>
      </c>
      <c r="V176" s="11">
        <v>0</v>
      </c>
      <c r="W176" s="10">
        <v>0</v>
      </c>
      <c r="X176" s="11">
        <v>0</v>
      </c>
      <c r="Y176" s="10">
        <v>0</v>
      </c>
      <c r="Z176" s="11">
        <v>0</v>
      </c>
      <c r="AA176" s="10">
        <v>0</v>
      </c>
      <c r="AB176" s="11">
        <v>0</v>
      </c>
      <c r="AC176" s="10">
        <v>0</v>
      </c>
      <c r="AD176" s="11">
        <v>0</v>
      </c>
      <c r="AE176" s="10">
        <v>0</v>
      </c>
      <c r="AF176" s="11">
        <v>3</v>
      </c>
      <c r="AG176" s="10">
        <v>132</v>
      </c>
      <c r="AH176" s="11">
        <v>0</v>
      </c>
      <c r="AI176" s="10">
        <v>0</v>
      </c>
      <c r="AJ176" s="11">
        <v>0</v>
      </c>
      <c r="AK176" s="10">
        <v>0</v>
      </c>
      <c r="AL176" s="11">
        <v>0</v>
      </c>
      <c r="AM176" s="10">
        <v>0</v>
      </c>
      <c r="AN176" s="11">
        <v>0</v>
      </c>
      <c r="AO176" s="10">
        <v>0</v>
      </c>
      <c r="AP176" s="11">
        <v>0</v>
      </c>
      <c r="AQ176" s="10">
        <v>0</v>
      </c>
      <c r="AR176" s="11">
        <v>0</v>
      </c>
      <c r="AS176" s="10">
        <v>0</v>
      </c>
      <c r="AT176" s="11">
        <v>0</v>
      </c>
      <c r="AU176" s="10">
        <v>0</v>
      </c>
      <c r="AV176" s="11">
        <v>0</v>
      </c>
      <c r="AW176" s="10">
        <v>0</v>
      </c>
      <c r="AX176" s="11">
        <v>0</v>
      </c>
      <c r="AY176" s="10">
        <v>0</v>
      </c>
      <c r="AZ176" s="11">
        <v>0</v>
      </c>
      <c r="BA176" s="10">
        <v>0</v>
      </c>
      <c r="BB176" s="11">
        <v>0</v>
      </c>
      <c r="BC176" s="10">
        <v>0</v>
      </c>
      <c r="BD176" s="11">
        <v>0</v>
      </c>
      <c r="BE176" s="10">
        <v>0</v>
      </c>
      <c r="BF176" s="11">
        <v>0</v>
      </c>
      <c r="BG176" s="10">
        <v>0</v>
      </c>
      <c r="BH176" s="11">
        <v>0</v>
      </c>
      <c r="BI176" s="10">
        <v>0</v>
      </c>
      <c r="BJ176" s="11">
        <v>0</v>
      </c>
      <c r="BK176" s="10">
        <v>0</v>
      </c>
      <c r="BL176" s="11">
        <v>0</v>
      </c>
      <c r="BM176" s="10">
        <v>0</v>
      </c>
      <c r="BN176" s="11">
        <v>0</v>
      </c>
      <c r="BO176" s="10">
        <v>0</v>
      </c>
      <c r="BP176" s="11"/>
      <c r="BQ176" s="10">
        <f t="shared" si="4"/>
        <v>107</v>
      </c>
      <c r="BR176" s="10">
        <f t="shared" si="5"/>
        <v>2097</v>
      </c>
    </row>
    <row r="177" spans="1:70">
      <c r="A177" t="s">
        <v>435</v>
      </c>
      <c r="B177" s="2" t="s">
        <v>40</v>
      </c>
      <c r="C177" s="2" t="s">
        <v>436</v>
      </c>
      <c r="D177" s="2" t="s">
        <v>418</v>
      </c>
      <c r="E177" s="2">
        <v>79</v>
      </c>
      <c r="F177" s="2"/>
      <c r="G177" s="2" t="s">
        <v>93</v>
      </c>
      <c r="H177" s="11">
        <v>0</v>
      </c>
      <c r="I177" s="10">
        <v>0</v>
      </c>
      <c r="J177" s="11">
        <v>7</v>
      </c>
      <c r="K177" s="10">
        <v>77</v>
      </c>
      <c r="L177" s="11">
        <v>2</v>
      </c>
      <c r="M177" s="10">
        <v>19</v>
      </c>
      <c r="N177" s="11">
        <v>0</v>
      </c>
      <c r="O177" s="10">
        <v>0</v>
      </c>
      <c r="P177" s="11">
        <v>0</v>
      </c>
      <c r="Q177" s="10">
        <v>0</v>
      </c>
      <c r="R177" s="11">
        <v>0</v>
      </c>
      <c r="S177" s="10">
        <v>0</v>
      </c>
      <c r="T177" s="11">
        <v>0</v>
      </c>
      <c r="U177" s="10">
        <v>0</v>
      </c>
      <c r="V177" s="11">
        <v>0</v>
      </c>
      <c r="W177" s="10">
        <v>0</v>
      </c>
      <c r="X177" s="11">
        <v>0</v>
      </c>
      <c r="Y177" s="10">
        <v>0</v>
      </c>
      <c r="Z177" s="11">
        <v>0</v>
      </c>
      <c r="AA177" s="10">
        <v>0</v>
      </c>
      <c r="AB177" s="11">
        <v>0</v>
      </c>
      <c r="AC177" s="10">
        <v>0</v>
      </c>
      <c r="AD177" s="11">
        <v>0</v>
      </c>
      <c r="AE177" s="10">
        <v>0</v>
      </c>
      <c r="AF177" s="11">
        <v>0</v>
      </c>
      <c r="AG177" s="10">
        <v>0</v>
      </c>
      <c r="AH177" s="11">
        <v>0</v>
      </c>
      <c r="AI177" s="10">
        <v>0</v>
      </c>
      <c r="AJ177" s="11">
        <v>0</v>
      </c>
      <c r="AK177" s="10">
        <v>0</v>
      </c>
      <c r="AL177" s="11">
        <v>0</v>
      </c>
      <c r="AM177" s="10">
        <v>0</v>
      </c>
      <c r="AN177" s="11">
        <v>0</v>
      </c>
      <c r="AO177" s="10">
        <v>0</v>
      </c>
      <c r="AP177" s="11">
        <v>0</v>
      </c>
      <c r="AQ177" s="10">
        <v>0</v>
      </c>
      <c r="AR177" s="11">
        <v>0</v>
      </c>
      <c r="AS177" s="10">
        <v>0</v>
      </c>
      <c r="AT177" s="11">
        <v>0</v>
      </c>
      <c r="AU177" s="10">
        <v>0</v>
      </c>
      <c r="AV177" s="11">
        <v>0</v>
      </c>
      <c r="AW177" s="10">
        <v>0</v>
      </c>
      <c r="AX177" s="11">
        <v>0</v>
      </c>
      <c r="AY177" s="10">
        <v>0</v>
      </c>
      <c r="AZ177" s="11">
        <v>0</v>
      </c>
      <c r="BA177" s="10">
        <v>0</v>
      </c>
      <c r="BB177" s="11">
        <v>0</v>
      </c>
      <c r="BC177" s="10">
        <v>0</v>
      </c>
      <c r="BD177" s="11">
        <v>0</v>
      </c>
      <c r="BE177" s="10">
        <v>0</v>
      </c>
      <c r="BF177" s="11">
        <v>1</v>
      </c>
      <c r="BG177" s="10">
        <v>6</v>
      </c>
      <c r="BH177" s="11">
        <v>0</v>
      </c>
      <c r="BI177" s="10">
        <v>0</v>
      </c>
      <c r="BJ177" s="11">
        <v>0</v>
      </c>
      <c r="BK177" s="10">
        <v>0</v>
      </c>
      <c r="BL177" s="11">
        <v>0</v>
      </c>
      <c r="BM177" s="10">
        <v>0</v>
      </c>
      <c r="BN177" s="11">
        <v>0</v>
      </c>
      <c r="BO177" s="10">
        <v>0</v>
      </c>
      <c r="BP177" s="11"/>
      <c r="BQ177" s="10">
        <f t="shared" si="4"/>
        <v>10</v>
      </c>
      <c r="BR177" s="10">
        <f t="shared" si="5"/>
        <v>102</v>
      </c>
    </row>
    <row r="178" spans="1:70">
      <c r="A178" t="s">
        <v>437</v>
      </c>
      <c r="B178" s="2" t="s">
        <v>40</v>
      </c>
      <c r="C178" s="2" t="s">
        <v>438</v>
      </c>
      <c r="D178" s="2" t="s">
        <v>418</v>
      </c>
      <c r="E178" s="2">
        <v>80</v>
      </c>
      <c r="F178" s="2"/>
      <c r="G178" s="2" t="s">
        <v>93</v>
      </c>
      <c r="H178" s="11">
        <v>2</v>
      </c>
      <c r="I178" s="10">
        <v>20</v>
      </c>
      <c r="J178" s="11">
        <v>17</v>
      </c>
      <c r="K178" s="10">
        <v>243</v>
      </c>
      <c r="L178" s="11">
        <v>43</v>
      </c>
      <c r="M178" s="10">
        <v>446</v>
      </c>
      <c r="N178" s="11">
        <v>5</v>
      </c>
      <c r="O178" s="10">
        <v>38</v>
      </c>
      <c r="P178" s="11">
        <v>0</v>
      </c>
      <c r="Q178" s="10">
        <v>0</v>
      </c>
      <c r="R178" s="11">
        <v>0</v>
      </c>
      <c r="S178" s="10">
        <v>0</v>
      </c>
      <c r="T178" s="11">
        <v>0</v>
      </c>
      <c r="U178" s="10">
        <v>0</v>
      </c>
      <c r="V178" s="11">
        <v>0</v>
      </c>
      <c r="W178" s="10">
        <v>0</v>
      </c>
      <c r="X178" s="11">
        <v>0</v>
      </c>
      <c r="Y178" s="10">
        <v>0</v>
      </c>
      <c r="Z178" s="11">
        <v>0</v>
      </c>
      <c r="AA178" s="10">
        <v>0</v>
      </c>
      <c r="AB178" s="11">
        <v>0</v>
      </c>
      <c r="AC178" s="10">
        <v>0</v>
      </c>
      <c r="AD178" s="11">
        <v>0</v>
      </c>
      <c r="AE178" s="10">
        <v>0</v>
      </c>
      <c r="AF178" s="11">
        <v>3</v>
      </c>
      <c r="AG178" s="10">
        <v>8</v>
      </c>
      <c r="AH178" s="11">
        <v>0</v>
      </c>
      <c r="AI178" s="10">
        <v>0</v>
      </c>
      <c r="AJ178" s="11">
        <v>0</v>
      </c>
      <c r="AK178" s="10">
        <v>0</v>
      </c>
      <c r="AL178" s="11">
        <v>0</v>
      </c>
      <c r="AM178" s="10">
        <v>0</v>
      </c>
      <c r="AN178" s="11">
        <v>0</v>
      </c>
      <c r="AO178" s="10">
        <v>0</v>
      </c>
      <c r="AP178" s="11">
        <v>0</v>
      </c>
      <c r="AQ178" s="10">
        <v>0</v>
      </c>
      <c r="AR178" s="11">
        <v>0</v>
      </c>
      <c r="AS178" s="10">
        <v>0</v>
      </c>
      <c r="AT178" s="11">
        <v>0</v>
      </c>
      <c r="AU178" s="10">
        <v>0</v>
      </c>
      <c r="AV178" s="11">
        <v>0</v>
      </c>
      <c r="AW178" s="10">
        <v>0</v>
      </c>
      <c r="AX178" s="11">
        <v>0</v>
      </c>
      <c r="AY178" s="10">
        <v>0</v>
      </c>
      <c r="AZ178" s="11">
        <v>0</v>
      </c>
      <c r="BA178" s="10">
        <v>0</v>
      </c>
      <c r="BB178" s="11">
        <v>0</v>
      </c>
      <c r="BC178" s="10">
        <v>0</v>
      </c>
      <c r="BD178" s="11">
        <v>0</v>
      </c>
      <c r="BE178" s="10">
        <v>0</v>
      </c>
      <c r="BF178" s="11">
        <v>31</v>
      </c>
      <c r="BG178" s="10">
        <v>245</v>
      </c>
      <c r="BH178" s="11">
        <v>0</v>
      </c>
      <c r="BI178" s="10">
        <v>0</v>
      </c>
      <c r="BJ178" s="11">
        <v>0</v>
      </c>
      <c r="BK178" s="10">
        <v>0</v>
      </c>
      <c r="BL178" s="11">
        <v>0</v>
      </c>
      <c r="BM178" s="10">
        <v>0</v>
      </c>
      <c r="BN178" s="11">
        <v>0</v>
      </c>
      <c r="BO178" s="10">
        <v>0</v>
      </c>
      <c r="BP178" s="11"/>
      <c r="BQ178" s="10">
        <f t="shared" si="4"/>
        <v>101</v>
      </c>
      <c r="BR178" s="10">
        <f t="shared" si="5"/>
        <v>1000</v>
      </c>
    </row>
    <row r="179" spans="1:70">
      <c r="A179" t="s">
        <v>439</v>
      </c>
      <c r="B179" s="2" t="s">
        <v>40</v>
      </c>
      <c r="C179" s="2" t="s">
        <v>440</v>
      </c>
      <c r="D179" s="2" t="s">
        <v>418</v>
      </c>
      <c r="E179" s="2">
        <v>80</v>
      </c>
      <c r="F179" s="2"/>
      <c r="G179" s="2" t="s">
        <v>93</v>
      </c>
      <c r="H179" s="11">
        <v>2</v>
      </c>
      <c r="I179" s="10">
        <v>5</v>
      </c>
      <c r="J179" s="11">
        <v>22</v>
      </c>
      <c r="K179" s="10">
        <v>261</v>
      </c>
      <c r="L179" s="11">
        <v>8</v>
      </c>
      <c r="M179" s="10">
        <v>31</v>
      </c>
      <c r="N179" s="11">
        <v>16</v>
      </c>
      <c r="O179" s="10">
        <v>350</v>
      </c>
      <c r="P179" s="11">
        <v>0</v>
      </c>
      <c r="Q179" s="10">
        <v>0</v>
      </c>
      <c r="R179" s="11">
        <v>0</v>
      </c>
      <c r="S179" s="10">
        <v>0</v>
      </c>
      <c r="T179" s="11">
        <v>0</v>
      </c>
      <c r="U179" s="10">
        <v>0</v>
      </c>
      <c r="V179" s="11">
        <v>0</v>
      </c>
      <c r="W179" s="10">
        <v>0</v>
      </c>
      <c r="X179" s="11">
        <v>2</v>
      </c>
      <c r="Y179" s="10">
        <v>12</v>
      </c>
      <c r="Z179" s="11">
        <v>0</v>
      </c>
      <c r="AA179" s="10">
        <v>0</v>
      </c>
      <c r="AB179" s="11">
        <v>0</v>
      </c>
      <c r="AC179" s="10">
        <v>0</v>
      </c>
      <c r="AD179" s="11">
        <v>0</v>
      </c>
      <c r="AE179" s="10">
        <v>0</v>
      </c>
      <c r="AF179" s="11">
        <v>40</v>
      </c>
      <c r="AG179" s="10">
        <v>412</v>
      </c>
      <c r="AH179" s="11">
        <v>0</v>
      </c>
      <c r="AI179" s="10">
        <v>0</v>
      </c>
      <c r="AJ179" s="11">
        <v>0</v>
      </c>
      <c r="AK179" s="10">
        <v>0</v>
      </c>
      <c r="AL179" s="11">
        <v>0</v>
      </c>
      <c r="AM179" s="10">
        <v>0</v>
      </c>
      <c r="AN179" s="11">
        <v>0</v>
      </c>
      <c r="AO179" s="10">
        <v>0</v>
      </c>
      <c r="AP179" s="11">
        <v>0</v>
      </c>
      <c r="AQ179" s="10">
        <v>0</v>
      </c>
      <c r="AR179" s="11">
        <v>0</v>
      </c>
      <c r="AS179" s="10">
        <v>0</v>
      </c>
      <c r="AT179" s="11">
        <v>0</v>
      </c>
      <c r="AU179" s="10">
        <v>0</v>
      </c>
      <c r="AV179" s="11">
        <v>0</v>
      </c>
      <c r="AW179" s="10">
        <v>0</v>
      </c>
      <c r="AX179" s="11">
        <v>0</v>
      </c>
      <c r="AY179" s="10">
        <v>0</v>
      </c>
      <c r="AZ179" s="11">
        <v>0</v>
      </c>
      <c r="BA179" s="10">
        <v>0</v>
      </c>
      <c r="BB179" s="11">
        <v>0</v>
      </c>
      <c r="BC179" s="10">
        <v>0</v>
      </c>
      <c r="BD179" s="11">
        <v>0</v>
      </c>
      <c r="BE179" s="10">
        <v>0</v>
      </c>
      <c r="BF179" s="11">
        <v>0</v>
      </c>
      <c r="BG179" s="10">
        <v>0</v>
      </c>
      <c r="BH179" s="11">
        <v>0</v>
      </c>
      <c r="BI179" s="10">
        <v>0</v>
      </c>
      <c r="BJ179" s="11">
        <v>0</v>
      </c>
      <c r="BK179" s="10">
        <v>0</v>
      </c>
      <c r="BL179" s="11">
        <v>0</v>
      </c>
      <c r="BM179" s="10">
        <v>0</v>
      </c>
      <c r="BN179" s="11">
        <v>0</v>
      </c>
      <c r="BO179" s="10">
        <v>0</v>
      </c>
      <c r="BP179" s="11"/>
      <c r="BQ179" s="10">
        <f t="shared" si="4"/>
        <v>90</v>
      </c>
      <c r="BR179" s="10">
        <f t="shared" si="5"/>
        <v>1071</v>
      </c>
    </row>
    <row r="180" spans="1:70">
      <c r="A180" t="s">
        <v>441</v>
      </c>
      <c r="B180" s="2" t="s">
        <v>40</v>
      </c>
      <c r="C180" s="2" t="s">
        <v>442</v>
      </c>
      <c r="D180" s="2" t="s">
        <v>418</v>
      </c>
      <c r="E180" s="2">
        <v>80</v>
      </c>
      <c r="F180" s="2"/>
      <c r="G180" s="2" t="s">
        <v>93</v>
      </c>
      <c r="H180" s="11">
        <v>0</v>
      </c>
      <c r="I180" s="10">
        <v>0</v>
      </c>
      <c r="J180" s="11">
        <v>0</v>
      </c>
      <c r="K180" s="10">
        <v>0</v>
      </c>
      <c r="L180" s="11">
        <v>8</v>
      </c>
      <c r="M180" s="10">
        <v>143</v>
      </c>
      <c r="N180" s="11">
        <v>0</v>
      </c>
      <c r="O180" s="10">
        <v>0</v>
      </c>
      <c r="P180" s="11">
        <v>0</v>
      </c>
      <c r="Q180" s="10">
        <v>0</v>
      </c>
      <c r="R180" s="11">
        <v>0</v>
      </c>
      <c r="S180" s="10">
        <v>0</v>
      </c>
      <c r="T180" s="11">
        <v>2</v>
      </c>
      <c r="U180" s="10">
        <v>19</v>
      </c>
      <c r="V180" s="11">
        <v>0</v>
      </c>
      <c r="W180" s="10">
        <v>0</v>
      </c>
      <c r="X180" s="11">
        <v>0</v>
      </c>
      <c r="Y180" s="10">
        <v>0</v>
      </c>
      <c r="Z180" s="11">
        <v>0</v>
      </c>
      <c r="AA180" s="10">
        <v>0</v>
      </c>
      <c r="AB180" s="11">
        <v>0</v>
      </c>
      <c r="AC180" s="10">
        <v>0</v>
      </c>
      <c r="AD180" s="11">
        <v>0</v>
      </c>
      <c r="AE180" s="10">
        <v>0</v>
      </c>
      <c r="AF180" s="11">
        <v>1</v>
      </c>
      <c r="AG180" s="10">
        <v>27</v>
      </c>
      <c r="AH180" s="11">
        <v>0</v>
      </c>
      <c r="AI180" s="10">
        <v>0</v>
      </c>
      <c r="AJ180" s="11">
        <v>0</v>
      </c>
      <c r="AK180" s="10">
        <v>0</v>
      </c>
      <c r="AL180" s="11">
        <v>0</v>
      </c>
      <c r="AM180" s="10">
        <v>0</v>
      </c>
      <c r="AN180" s="11">
        <v>0</v>
      </c>
      <c r="AO180" s="10">
        <v>0</v>
      </c>
      <c r="AP180" s="11">
        <v>0</v>
      </c>
      <c r="AQ180" s="10">
        <v>0</v>
      </c>
      <c r="AR180" s="11">
        <v>0</v>
      </c>
      <c r="AS180" s="10">
        <v>0</v>
      </c>
      <c r="AT180" s="11">
        <v>0</v>
      </c>
      <c r="AU180" s="10">
        <v>0</v>
      </c>
      <c r="AV180" s="11">
        <v>0</v>
      </c>
      <c r="AW180" s="10">
        <v>0</v>
      </c>
      <c r="AX180" s="11">
        <v>0</v>
      </c>
      <c r="AY180" s="10">
        <v>0</v>
      </c>
      <c r="AZ180" s="11">
        <v>0</v>
      </c>
      <c r="BA180" s="10">
        <v>0</v>
      </c>
      <c r="BB180" s="11">
        <v>0</v>
      </c>
      <c r="BC180" s="10">
        <v>0</v>
      </c>
      <c r="BD180" s="11">
        <v>0</v>
      </c>
      <c r="BE180" s="10">
        <v>0</v>
      </c>
      <c r="BF180" s="11">
        <v>5</v>
      </c>
      <c r="BG180" s="10">
        <v>67</v>
      </c>
      <c r="BH180" s="11">
        <v>0</v>
      </c>
      <c r="BI180" s="10">
        <v>0</v>
      </c>
      <c r="BJ180" s="11">
        <v>0</v>
      </c>
      <c r="BK180" s="10">
        <v>0</v>
      </c>
      <c r="BL180" s="11">
        <v>0</v>
      </c>
      <c r="BM180" s="10">
        <v>0</v>
      </c>
      <c r="BN180" s="11">
        <v>0</v>
      </c>
      <c r="BO180" s="10">
        <v>0</v>
      </c>
      <c r="BP180" s="11"/>
      <c r="BQ180" s="10">
        <f t="shared" si="4"/>
        <v>16</v>
      </c>
      <c r="BR180" s="10">
        <f t="shared" si="5"/>
        <v>256</v>
      </c>
    </row>
    <row r="181" spans="1:70">
      <c r="A181" t="s">
        <v>443</v>
      </c>
      <c r="B181" s="2" t="s">
        <v>40</v>
      </c>
      <c r="C181" s="2" t="s">
        <v>444</v>
      </c>
      <c r="D181" s="2" t="s">
        <v>418</v>
      </c>
      <c r="E181" s="2">
        <v>81</v>
      </c>
      <c r="F181" s="2"/>
      <c r="G181" s="2" t="s">
        <v>93</v>
      </c>
      <c r="H181" s="11">
        <v>1</v>
      </c>
      <c r="I181" s="10">
        <v>4</v>
      </c>
      <c r="J181" s="11">
        <v>5</v>
      </c>
      <c r="K181" s="10">
        <v>66</v>
      </c>
      <c r="L181" s="11">
        <v>117</v>
      </c>
      <c r="M181" s="10">
        <v>5399</v>
      </c>
      <c r="N181" s="11">
        <v>2</v>
      </c>
      <c r="O181" s="10">
        <v>5</v>
      </c>
      <c r="P181" s="11">
        <v>0</v>
      </c>
      <c r="Q181" s="10">
        <v>0</v>
      </c>
      <c r="R181" s="11">
        <v>0</v>
      </c>
      <c r="S181" s="10">
        <v>0</v>
      </c>
      <c r="T181" s="11">
        <v>0</v>
      </c>
      <c r="U181" s="10">
        <v>0</v>
      </c>
      <c r="V181" s="11">
        <v>0</v>
      </c>
      <c r="W181" s="10">
        <v>0</v>
      </c>
      <c r="X181" s="11">
        <v>0</v>
      </c>
      <c r="Y181" s="10">
        <v>0</v>
      </c>
      <c r="Z181" s="11">
        <v>0</v>
      </c>
      <c r="AA181" s="10">
        <v>0</v>
      </c>
      <c r="AB181" s="11">
        <v>0</v>
      </c>
      <c r="AC181" s="10">
        <v>0</v>
      </c>
      <c r="AD181" s="11">
        <v>0</v>
      </c>
      <c r="AE181" s="10">
        <v>0</v>
      </c>
      <c r="AF181" s="11">
        <v>0</v>
      </c>
      <c r="AG181" s="10">
        <v>0</v>
      </c>
      <c r="AH181" s="11">
        <v>0</v>
      </c>
      <c r="AI181" s="10">
        <v>0</v>
      </c>
      <c r="AJ181" s="11">
        <v>1</v>
      </c>
      <c r="AK181" s="10">
        <v>3</v>
      </c>
      <c r="AL181" s="11">
        <v>0</v>
      </c>
      <c r="AM181" s="10">
        <v>0</v>
      </c>
      <c r="AN181" s="11">
        <v>0</v>
      </c>
      <c r="AO181" s="10">
        <v>0</v>
      </c>
      <c r="AP181" s="11">
        <v>0</v>
      </c>
      <c r="AQ181" s="10">
        <v>0</v>
      </c>
      <c r="AR181" s="11">
        <v>0</v>
      </c>
      <c r="AS181" s="10">
        <v>0</v>
      </c>
      <c r="AT181" s="11">
        <v>0</v>
      </c>
      <c r="AU181" s="10">
        <v>0</v>
      </c>
      <c r="AV181" s="11">
        <v>0</v>
      </c>
      <c r="AW181" s="10">
        <v>0</v>
      </c>
      <c r="AX181" s="11">
        <v>0</v>
      </c>
      <c r="AY181" s="10">
        <v>0</v>
      </c>
      <c r="AZ181" s="11">
        <v>0</v>
      </c>
      <c r="BA181" s="10">
        <v>0</v>
      </c>
      <c r="BB181" s="11">
        <v>0</v>
      </c>
      <c r="BC181" s="10">
        <v>0</v>
      </c>
      <c r="BD181" s="11">
        <v>0</v>
      </c>
      <c r="BE181" s="10">
        <v>0</v>
      </c>
      <c r="BF181" s="11">
        <v>0</v>
      </c>
      <c r="BG181" s="10">
        <v>0</v>
      </c>
      <c r="BH181" s="11">
        <v>1</v>
      </c>
      <c r="BI181" s="10">
        <v>4</v>
      </c>
      <c r="BJ181" s="11">
        <v>0</v>
      </c>
      <c r="BK181" s="10">
        <v>0</v>
      </c>
      <c r="BL181" s="11">
        <v>0</v>
      </c>
      <c r="BM181" s="10">
        <v>0</v>
      </c>
      <c r="BN181" s="11">
        <v>1</v>
      </c>
      <c r="BO181" s="10">
        <v>4</v>
      </c>
      <c r="BP181" s="11"/>
      <c r="BQ181" s="10">
        <f t="shared" si="4"/>
        <v>128</v>
      </c>
      <c r="BR181" s="10">
        <f t="shared" si="5"/>
        <v>5485</v>
      </c>
    </row>
    <row r="182" spans="1:70">
      <c r="A182" t="s">
        <v>445</v>
      </c>
      <c r="B182" s="2" t="s">
        <v>40</v>
      </c>
      <c r="C182" s="2" t="s">
        <v>446</v>
      </c>
      <c r="D182" s="2" t="s">
        <v>418</v>
      </c>
      <c r="E182" s="2">
        <v>81</v>
      </c>
      <c r="F182" s="2"/>
      <c r="G182" s="2" t="s">
        <v>93</v>
      </c>
      <c r="H182" s="11">
        <v>0</v>
      </c>
      <c r="I182" s="10">
        <v>0</v>
      </c>
      <c r="J182" s="11">
        <v>9</v>
      </c>
      <c r="K182" s="10">
        <v>326</v>
      </c>
      <c r="L182" s="11">
        <v>2</v>
      </c>
      <c r="M182" s="10">
        <v>68</v>
      </c>
      <c r="N182" s="11">
        <v>0</v>
      </c>
      <c r="O182" s="10">
        <v>0</v>
      </c>
      <c r="P182" s="11">
        <v>0</v>
      </c>
      <c r="Q182" s="10">
        <v>0</v>
      </c>
      <c r="R182" s="11">
        <v>0</v>
      </c>
      <c r="S182" s="10">
        <v>0</v>
      </c>
      <c r="T182" s="11">
        <v>0</v>
      </c>
      <c r="U182" s="10">
        <v>0</v>
      </c>
      <c r="V182" s="11">
        <v>0</v>
      </c>
      <c r="W182" s="10">
        <v>0</v>
      </c>
      <c r="X182" s="11">
        <v>0</v>
      </c>
      <c r="Y182" s="10">
        <v>0</v>
      </c>
      <c r="Z182" s="11">
        <v>0</v>
      </c>
      <c r="AA182" s="10">
        <v>0</v>
      </c>
      <c r="AB182" s="11">
        <v>0</v>
      </c>
      <c r="AC182" s="10">
        <v>0</v>
      </c>
      <c r="AD182" s="11">
        <v>0</v>
      </c>
      <c r="AE182" s="10">
        <v>0</v>
      </c>
      <c r="AF182" s="11">
        <v>0</v>
      </c>
      <c r="AG182" s="10">
        <v>0</v>
      </c>
      <c r="AH182" s="11">
        <v>0</v>
      </c>
      <c r="AI182" s="10">
        <v>0</v>
      </c>
      <c r="AJ182" s="11">
        <v>0</v>
      </c>
      <c r="AK182" s="10">
        <v>0</v>
      </c>
      <c r="AL182" s="11">
        <v>0</v>
      </c>
      <c r="AM182" s="10">
        <v>0</v>
      </c>
      <c r="AN182" s="11">
        <v>0</v>
      </c>
      <c r="AO182" s="10">
        <v>0</v>
      </c>
      <c r="AP182" s="11">
        <v>0</v>
      </c>
      <c r="AQ182" s="10">
        <v>0</v>
      </c>
      <c r="AR182" s="11">
        <v>0</v>
      </c>
      <c r="AS182" s="10">
        <v>0</v>
      </c>
      <c r="AT182" s="11">
        <v>0</v>
      </c>
      <c r="AU182" s="10">
        <v>0</v>
      </c>
      <c r="AV182" s="11">
        <v>0</v>
      </c>
      <c r="AW182" s="10">
        <v>0</v>
      </c>
      <c r="AX182" s="11">
        <v>0</v>
      </c>
      <c r="AY182" s="10">
        <v>0</v>
      </c>
      <c r="AZ182" s="11">
        <v>0</v>
      </c>
      <c r="BA182" s="10">
        <v>0</v>
      </c>
      <c r="BB182" s="11">
        <v>0</v>
      </c>
      <c r="BC182" s="10">
        <v>0</v>
      </c>
      <c r="BD182" s="11">
        <v>0</v>
      </c>
      <c r="BE182" s="10">
        <v>0</v>
      </c>
      <c r="BF182" s="11">
        <v>0</v>
      </c>
      <c r="BG182" s="10">
        <v>0</v>
      </c>
      <c r="BH182" s="11">
        <v>0</v>
      </c>
      <c r="BI182" s="10">
        <v>0</v>
      </c>
      <c r="BJ182" s="11">
        <v>0</v>
      </c>
      <c r="BK182" s="10">
        <v>0</v>
      </c>
      <c r="BL182" s="11">
        <v>0</v>
      </c>
      <c r="BM182" s="10">
        <v>0</v>
      </c>
      <c r="BN182" s="11">
        <v>0</v>
      </c>
      <c r="BO182" s="10">
        <v>0</v>
      </c>
      <c r="BP182" s="11"/>
      <c r="BQ182" s="10">
        <f t="shared" si="4"/>
        <v>11</v>
      </c>
      <c r="BR182" s="10">
        <f t="shared" si="5"/>
        <v>394</v>
      </c>
    </row>
    <row r="183" spans="1:70">
      <c r="A183" t="s">
        <v>447</v>
      </c>
      <c r="B183" s="2" t="s">
        <v>40</v>
      </c>
      <c r="C183" s="2" t="s">
        <v>448</v>
      </c>
      <c r="D183" s="2" t="s">
        <v>418</v>
      </c>
      <c r="E183" s="2">
        <v>82</v>
      </c>
      <c r="F183" s="2"/>
      <c r="G183" s="2" t="s">
        <v>449</v>
      </c>
      <c r="H183" s="11">
        <v>0</v>
      </c>
      <c r="I183" s="10">
        <v>0</v>
      </c>
      <c r="J183" s="11">
        <v>0</v>
      </c>
      <c r="K183" s="10">
        <v>0</v>
      </c>
      <c r="L183" s="11">
        <v>22</v>
      </c>
      <c r="M183" s="10">
        <v>419</v>
      </c>
      <c r="N183" s="11">
        <v>0</v>
      </c>
      <c r="O183" s="10">
        <v>0</v>
      </c>
      <c r="P183" s="11">
        <v>0</v>
      </c>
      <c r="Q183" s="10">
        <v>0</v>
      </c>
      <c r="R183" s="11">
        <v>0</v>
      </c>
      <c r="S183" s="10">
        <v>0</v>
      </c>
      <c r="T183" s="11">
        <v>0</v>
      </c>
      <c r="U183" s="10">
        <v>0</v>
      </c>
      <c r="V183" s="11">
        <v>0</v>
      </c>
      <c r="W183" s="10">
        <v>0</v>
      </c>
      <c r="X183" s="11">
        <v>0</v>
      </c>
      <c r="Y183" s="10">
        <v>0</v>
      </c>
      <c r="Z183" s="11">
        <v>0</v>
      </c>
      <c r="AA183" s="10">
        <v>0</v>
      </c>
      <c r="AB183" s="11">
        <v>0</v>
      </c>
      <c r="AC183" s="10">
        <v>0</v>
      </c>
      <c r="AD183" s="11">
        <v>0</v>
      </c>
      <c r="AE183" s="10">
        <v>0</v>
      </c>
      <c r="AF183" s="11">
        <v>0</v>
      </c>
      <c r="AG183" s="10">
        <v>0</v>
      </c>
      <c r="AH183" s="11">
        <v>0</v>
      </c>
      <c r="AI183" s="10">
        <v>0</v>
      </c>
      <c r="AJ183" s="11">
        <v>0</v>
      </c>
      <c r="AK183" s="10">
        <v>0</v>
      </c>
      <c r="AL183" s="11">
        <v>0</v>
      </c>
      <c r="AM183" s="10">
        <v>0</v>
      </c>
      <c r="AN183" s="11">
        <v>0</v>
      </c>
      <c r="AO183" s="10">
        <v>0</v>
      </c>
      <c r="AP183" s="11">
        <v>0</v>
      </c>
      <c r="AQ183" s="10">
        <v>0</v>
      </c>
      <c r="AR183" s="11">
        <v>0</v>
      </c>
      <c r="AS183" s="10">
        <v>0</v>
      </c>
      <c r="AT183" s="11">
        <v>0</v>
      </c>
      <c r="AU183" s="10">
        <v>0</v>
      </c>
      <c r="AV183" s="11">
        <v>0</v>
      </c>
      <c r="AW183" s="10">
        <v>0</v>
      </c>
      <c r="AX183" s="11">
        <v>0</v>
      </c>
      <c r="AY183" s="10">
        <v>0</v>
      </c>
      <c r="AZ183" s="11">
        <v>0</v>
      </c>
      <c r="BA183" s="10">
        <v>0</v>
      </c>
      <c r="BB183" s="11">
        <v>0</v>
      </c>
      <c r="BC183" s="10">
        <v>0</v>
      </c>
      <c r="BD183" s="11">
        <v>0</v>
      </c>
      <c r="BE183" s="10">
        <v>0</v>
      </c>
      <c r="BF183" s="11">
        <v>0</v>
      </c>
      <c r="BG183" s="10">
        <v>0</v>
      </c>
      <c r="BH183" s="11">
        <v>0</v>
      </c>
      <c r="BI183" s="10">
        <v>0</v>
      </c>
      <c r="BJ183" s="11">
        <v>0</v>
      </c>
      <c r="BK183" s="10">
        <v>0</v>
      </c>
      <c r="BL183" s="11">
        <v>0</v>
      </c>
      <c r="BM183" s="10">
        <v>0</v>
      </c>
      <c r="BN183" s="11">
        <v>0</v>
      </c>
      <c r="BO183" s="10">
        <v>0</v>
      </c>
      <c r="BP183" s="11"/>
      <c r="BQ183" s="10">
        <f t="shared" si="4"/>
        <v>22</v>
      </c>
      <c r="BR183" s="10">
        <f t="shared" si="5"/>
        <v>419</v>
      </c>
    </row>
    <row r="184" spans="1:70">
      <c r="A184" t="s">
        <v>450</v>
      </c>
      <c r="B184" s="2" t="s">
        <v>40</v>
      </c>
      <c r="C184" s="2" t="s">
        <v>451</v>
      </c>
      <c r="D184" s="2" t="s">
        <v>418</v>
      </c>
      <c r="E184" s="2">
        <v>82</v>
      </c>
      <c r="F184" s="2"/>
      <c r="G184" s="2" t="s">
        <v>208</v>
      </c>
      <c r="H184" s="11">
        <v>0</v>
      </c>
      <c r="I184" s="10">
        <v>0</v>
      </c>
      <c r="J184" s="11">
        <v>1</v>
      </c>
      <c r="K184" s="10">
        <v>18</v>
      </c>
      <c r="L184" s="11">
        <v>8</v>
      </c>
      <c r="M184" s="10">
        <v>56</v>
      </c>
      <c r="N184" s="11">
        <v>0</v>
      </c>
      <c r="O184" s="10">
        <v>0</v>
      </c>
      <c r="P184" s="11">
        <v>0</v>
      </c>
      <c r="Q184" s="10">
        <v>0</v>
      </c>
      <c r="R184" s="11">
        <v>0</v>
      </c>
      <c r="S184" s="10">
        <v>0</v>
      </c>
      <c r="T184" s="11">
        <v>0</v>
      </c>
      <c r="U184" s="10">
        <v>0</v>
      </c>
      <c r="V184" s="11">
        <v>0</v>
      </c>
      <c r="W184" s="10">
        <v>0</v>
      </c>
      <c r="X184" s="11">
        <v>0</v>
      </c>
      <c r="Y184" s="10">
        <v>0</v>
      </c>
      <c r="Z184" s="11">
        <v>0</v>
      </c>
      <c r="AA184" s="10">
        <v>0</v>
      </c>
      <c r="AB184" s="11">
        <v>0</v>
      </c>
      <c r="AC184" s="10">
        <v>0</v>
      </c>
      <c r="AD184" s="11">
        <v>0</v>
      </c>
      <c r="AE184" s="10">
        <v>0</v>
      </c>
      <c r="AF184" s="11">
        <v>0</v>
      </c>
      <c r="AG184" s="10">
        <v>0</v>
      </c>
      <c r="AH184" s="11">
        <v>0</v>
      </c>
      <c r="AI184" s="10">
        <v>0</v>
      </c>
      <c r="AJ184" s="11">
        <v>0</v>
      </c>
      <c r="AK184" s="10">
        <v>0</v>
      </c>
      <c r="AL184" s="11">
        <v>0</v>
      </c>
      <c r="AM184" s="10">
        <v>0</v>
      </c>
      <c r="AN184" s="11">
        <v>0</v>
      </c>
      <c r="AO184" s="10">
        <v>0</v>
      </c>
      <c r="AP184" s="11">
        <v>0</v>
      </c>
      <c r="AQ184" s="10">
        <v>0</v>
      </c>
      <c r="AR184" s="11">
        <v>0</v>
      </c>
      <c r="AS184" s="10">
        <v>0</v>
      </c>
      <c r="AT184" s="11">
        <v>0</v>
      </c>
      <c r="AU184" s="10">
        <v>0</v>
      </c>
      <c r="AV184" s="11">
        <v>0</v>
      </c>
      <c r="AW184" s="10">
        <v>0</v>
      </c>
      <c r="AX184" s="11">
        <v>0</v>
      </c>
      <c r="AY184" s="10">
        <v>0</v>
      </c>
      <c r="AZ184" s="11">
        <v>0</v>
      </c>
      <c r="BA184" s="10">
        <v>0</v>
      </c>
      <c r="BB184" s="11">
        <v>0</v>
      </c>
      <c r="BC184" s="10">
        <v>0</v>
      </c>
      <c r="BD184" s="11">
        <v>0</v>
      </c>
      <c r="BE184" s="10">
        <v>0</v>
      </c>
      <c r="BF184" s="11">
        <v>0</v>
      </c>
      <c r="BG184" s="10">
        <v>0</v>
      </c>
      <c r="BH184" s="11">
        <v>0</v>
      </c>
      <c r="BI184" s="10">
        <v>0</v>
      </c>
      <c r="BJ184" s="11">
        <v>0</v>
      </c>
      <c r="BK184" s="10">
        <v>0</v>
      </c>
      <c r="BL184" s="11">
        <v>6</v>
      </c>
      <c r="BM184" s="10">
        <v>182</v>
      </c>
      <c r="BN184" s="11">
        <v>1</v>
      </c>
      <c r="BO184" s="10">
        <v>14</v>
      </c>
      <c r="BP184" s="11"/>
      <c r="BQ184" s="10">
        <f t="shared" si="4"/>
        <v>16</v>
      </c>
      <c r="BR184" s="10">
        <f t="shared" si="5"/>
        <v>270</v>
      </c>
    </row>
    <row r="185" spans="1:70">
      <c r="A185" t="s">
        <v>452</v>
      </c>
      <c r="B185" s="2" t="s">
        <v>40</v>
      </c>
      <c r="C185" s="2" t="s">
        <v>453</v>
      </c>
      <c r="D185" s="2" t="s">
        <v>418</v>
      </c>
      <c r="E185" s="2">
        <v>83</v>
      </c>
      <c r="F185" s="2"/>
      <c r="G185" s="2" t="s">
        <v>93</v>
      </c>
      <c r="H185" s="11">
        <v>0</v>
      </c>
      <c r="I185" s="10">
        <v>0</v>
      </c>
      <c r="J185" s="11">
        <v>0</v>
      </c>
      <c r="K185" s="10">
        <v>0</v>
      </c>
      <c r="L185" s="11">
        <v>41</v>
      </c>
      <c r="M185" s="10">
        <v>772</v>
      </c>
      <c r="N185" s="11">
        <v>0</v>
      </c>
      <c r="O185" s="10">
        <v>0</v>
      </c>
      <c r="P185" s="11">
        <v>0</v>
      </c>
      <c r="Q185" s="10">
        <v>0</v>
      </c>
      <c r="R185" s="11">
        <v>0</v>
      </c>
      <c r="S185" s="10">
        <v>0</v>
      </c>
      <c r="T185" s="11">
        <v>0</v>
      </c>
      <c r="U185" s="10">
        <v>0</v>
      </c>
      <c r="V185" s="11">
        <v>0</v>
      </c>
      <c r="W185" s="10">
        <v>0</v>
      </c>
      <c r="X185" s="11">
        <v>1</v>
      </c>
      <c r="Y185" s="10">
        <v>5</v>
      </c>
      <c r="Z185" s="11">
        <v>0</v>
      </c>
      <c r="AA185" s="10">
        <v>0</v>
      </c>
      <c r="AB185" s="11">
        <v>0</v>
      </c>
      <c r="AC185" s="10">
        <v>0</v>
      </c>
      <c r="AD185" s="11">
        <v>0</v>
      </c>
      <c r="AE185" s="10">
        <v>0</v>
      </c>
      <c r="AF185" s="11">
        <v>0</v>
      </c>
      <c r="AG185" s="10">
        <v>0</v>
      </c>
      <c r="AH185" s="11">
        <v>0</v>
      </c>
      <c r="AI185" s="10">
        <v>0</v>
      </c>
      <c r="AJ185" s="11">
        <v>0</v>
      </c>
      <c r="AK185" s="10">
        <v>0</v>
      </c>
      <c r="AL185" s="11">
        <v>0</v>
      </c>
      <c r="AM185" s="10">
        <v>0</v>
      </c>
      <c r="AN185" s="11">
        <v>0</v>
      </c>
      <c r="AO185" s="10">
        <v>0</v>
      </c>
      <c r="AP185" s="11">
        <v>0</v>
      </c>
      <c r="AQ185" s="10">
        <v>0</v>
      </c>
      <c r="AR185" s="11">
        <v>0</v>
      </c>
      <c r="AS185" s="10">
        <v>0</v>
      </c>
      <c r="AT185" s="11">
        <v>0</v>
      </c>
      <c r="AU185" s="10">
        <v>0</v>
      </c>
      <c r="AV185" s="11">
        <v>0</v>
      </c>
      <c r="AW185" s="10">
        <v>0</v>
      </c>
      <c r="AX185" s="11">
        <v>0</v>
      </c>
      <c r="AY185" s="10">
        <v>0</v>
      </c>
      <c r="AZ185" s="11">
        <v>0</v>
      </c>
      <c r="BA185" s="10">
        <v>0</v>
      </c>
      <c r="BB185" s="11">
        <v>0</v>
      </c>
      <c r="BC185" s="10">
        <v>0</v>
      </c>
      <c r="BD185" s="11">
        <v>0</v>
      </c>
      <c r="BE185" s="10">
        <v>0</v>
      </c>
      <c r="BF185" s="11">
        <v>14</v>
      </c>
      <c r="BG185" s="10">
        <v>315</v>
      </c>
      <c r="BH185" s="11">
        <v>1</v>
      </c>
      <c r="BI185" s="10">
        <v>6</v>
      </c>
      <c r="BJ185" s="11">
        <v>0</v>
      </c>
      <c r="BK185" s="10">
        <v>0</v>
      </c>
      <c r="BL185" s="11">
        <v>0</v>
      </c>
      <c r="BM185" s="10">
        <v>0</v>
      </c>
      <c r="BN185" s="11">
        <v>0</v>
      </c>
      <c r="BO185" s="10">
        <v>0</v>
      </c>
      <c r="BP185" s="11"/>
      <c r="BQ185" s="10">
        <f t="shared" si="4"/>
        <v>57</v>
      </c>
      <c r="BR185" s="10">
        <f t="shared" si="5"/>
        <v>1098</v>
      </c>
    </row>
    <row r="186" spans="1:70">
      <c r="A186" t="s">
        <v>454</v>
      </c>
      <c r="B186" s="2" t="s">
        <v>40</v>
      </c>
      <c r="C186" s="2" t="s">
        <v>455</v>
      </c>
      <c r="D186" s="2" t="s">
        <v>418</v>
      </c>
      <c r="E186" s="2">
        <v>83</v>
      </c>
      <c r="F186" s="2"/>
      <c r="G186" s="2" t="s">
        <v>456</v>
      </c>
      <c r="H186" s="11">
        <v>0</v>
      </c>
      <c r="I186" s="10">
        <v>0</v>
      </c>
      <c r="J186" s="11">
        <v>1</v>
      </c>
      <c r="K186" s="10">
        <v>16</v>
      </c>
      <c r="L186" s="11">
        <v>36</v>
      </c>
      <c r="M186" s="10">
        <v>522</v>
      </c>
      <c r="N186" s="11">
        <v>0</v>
      </c>
      <c r="O186" s="10">
        <v>0</v>
      </c>
      <c r="P186" s="11">
        <v>0</v>
      </c>
      <c r="Q186" s="10">
        <v>0</v>
      </c>
      <c r="R186" s="11">
        <v>0</v>
      </c>
      <c r="S186" s="10">
        <v>0</v>
      </c>
      <c r="T186" s="11">
        <v>0</v>
      </c>
      <c r="U186" s="10">
        <v>0</v>
      </c>
      <c r="V186" s="11">
        <v>0</v>
      </c>
      <c r="W186" s="10">
        <v>0</v>
      </c>
      <c r="X186" s="11">
        <v>0</v>
      </c>
      <c r="Y186" s="10">
        <v>0</v>
      </c>
      <c r="Z186" s="11">
        <v>0</v>
      </c>
      <c r="AA186" s="10">
        <v>0</v>
      </c>
      <c r="AB186" s="11">
        <v>0</v>
      </c>
      <c r="AC186" s="10">
        <v>0</v>
      </c>
      <c r="AD186" s="11">
        <v>0</v>
      </c>
      <c r="AE186" s="10">
        <v>0</v>
      </c>
      <c r="AF186" s="11">
        <v>0</v>
      </c>
      <c r="AG186" s="10">
        <v>0</v>
      </c>
      <c r="AH186" s="11">
        <v>0</v>
      </c>
      <c r="AI186" s="10">
        <v>0</v>
      </c>
      <c r="AJ186" s="11">
        <v>0</v>
      </c>
      <c r="AK186" s="10">
        <v>0</v>
      </c>
      <c r="AL186" s="11">
        <v>0</v>
      </c>
      <c r="AM186" s="10">
        <v>0</v>
      </c>
      <c r="AN186" s="11">
        <v>0</v>
      </c>
      <c r="AO186" s="10">
        <v>0</v>
      </c>
      <c r="AP186" s="11">
        <v>0</v>
      </c>
      <c r="AQ186" s="10">
        <v>0</v>
      </c>
      <c r="AR186" s="11">
        <v>0</v>
      </c>
      <c r="AS186" s="10">
        <v>0</v>
      </c>
      <c r="AT186" s="11">
        <v>0</v>
      </c>
      <c r="AU186" s="10">
        <v>0</v>
      </c>
      <c r="AV186" s="11">
        <v>0</v>
      </c>
      <c r="AW186" s="10">
        <v>0</v>
      </c>
      <c r="AX186" s="11">
        <v>0</v>
      </c>
      <c r="AY186" s="10">
        <v>0</v>
      </c>
      <c r="AZ186" s="11">
        <v>0</v>
      </c>
      <c r="BA186" s="10">
        <v>0</v>
      </c>
      <c r="BB186" s="11">
        <v>0</v>
      </c>
      <c r="BC186" s="10">
        <v>0</v>
      </c>
      <c r="BD186" s="11">
        <v>0</v>
      </c>
      <c r="BE186" s="10">
        <v>0</v>
      </c>
      <c r="BF186" s="11">
        <v>1</v>
      </c>
      <c r="BG186" s="10">
        <v>12</v>
      </c>
      <c r="BH186" s="11">
        <v>0</v>
      </c>
      <c r="BI186" s="10">
        <v>0</v>
      </c>
      <c r="BJ186" s="11">
        <v>1</v>
      </c>
      <c r="BK186" s="10">
        <v>9</v>
      </c>
      <c r="BL186" s="11">
        <v>3</v>
      </c>
      <c r="BM186" s="10">
        <v>77</v>
      </c>
      <c r="BN186" s="11">
        <v>0</v>
      </c>
      <c r="BO186" s="10">
        <v>0</v>
      </c>
      <c r="BP186" s="11"/>
      <c r="BQ186" s="10">
        <f t="shared" si="4"/>
        <v>42</v>
      </c>
      <c r="BR186" s="10">
        <f t="shared" si="5"/>
        <v>636</v>
      </c>
    </row>
    <row r="187" spans="1:70">
      <c r="A187" t="s">
        <v>457</v>
      </c>
      <c r="B187" s="2" t="s">
        <v>40</v>
      </c>
      <c r="C187" s="2" t="s">
        <v>458</v>
      </c>
      <c r="D187" s="2" t="s">
        <v>418</v>
      </c>
      <c r="E187" s="2">
        <v>83</v>
      </c>
      <c r="F187" s="2"/>
      <c r="G187" s="2" t="s">
        <v>93</v>
      </c>
      <c r="H187" s="11">
        <v>0</v>
      </c>
      <c r="I187" s="10">
        <v>0</v>
      </c>
      <c r="J187" s="11">
        <v>0</v>
      </c>
      <c r="K187" s="10">
        <v>0</v>
      </c>
      <c r="L187" s="11">
        <v>12</v>
      </c>
      <c r="M187" s="10">
        <v>131</v>
      </c>
      <c r="N187" s="11">
        <v>1</v>
      </c>
      <c r="O187" s="10">
        <v>14</v>
      </c>
      <c r="P187" s="11">
        <v>0</v>
      </c>
      <c r="Q187" s="10">
        <v>0</v>
      </c>
      <c r="R187" s="11">
        <v>0</v>
      </c>
      <c r="S187" s="10">
        <v>0</v>
      </c>
      <c r="T187" s="11">
        <v>0</v>
      </c>
      <c r="U187" s="10">
        <v>0</v>
      </c>
      <c r="V187" s="11">
        <v>0</v>
      </c>
      <c r="W187" s="10">
        <v>0</v>
      </c>
      <c r="X187" s="11">
        <v>2</v>
      </c>
      <c r="Y187" s="10">
        <v>15</v>
      </c>
      <c r="Z187" s="11">
        <v>0</v>
      </c>
      <c r="AA187" s="10">
        <v>0</v>
      </c>
      <c r="AB187" s="11">
        <v>0</v>
      </c>
      <c r="AC187" s="10">
        <v>0</v>
      </c>
      <c r="AD187" s="11">
        <v>0</v>
      </c>
      <c r="AE187" s="10">
        <v>0</v>
      </c>
      <c r="AF187" s="11">
        <v>0</v>
      </c>
      <c r="AG187" s="10">
        <v>0</v>
      </c>
      <c r="AH187" s="11">
        <v>0</v>
      </c>
      <c r="AI187" s="10">
        <v>0</v>
      </c>
      <c r="AJ187" s="11">
        <v>0</v>
      </c>
      <c r="AK187" s="10">
        <v>0</v>
      </c>
      <c r="AL187" s="11">
        <v>0</v>
      </c>
      <c r="AM187" s="10">
        <v>0</v>
      </c>
      <c r="AN187" s="11">
        <v>0</v>
      </c>
      <c r="AO187" s="10">
        <v>0</v>
      </c>
      <c r="AP187" s="11">
        <v>0</v>
      </c>
      <c r="AQ187" s="10">
        <v>0</v>
      </c>
      <c r="AR187" s="11">
        <v>0</v>
      </c>
      <c r="AS187" s="10">
        <v>0</v>
      </c>
      <c r="AT187" s="11">
        <v>0</v>
      </c>
      <c r="AU187" s="10">
        <v>0</v>
      </c>
      <c r="AV187" s="11">
        <v>0</v>
      </c>
      <c r="AW187" s="10">
        <v>0</v>
      </c>
      <c r="AX187" s="11">
        <v>0</v>
      </c>
      <c r="AY187" s="10">
        <v>0</v>
      </c>
      <c r="AZ187" s="11">
        <v>0</v>
      </c>
      <c r="BA187" s="10">
        <v>0</v>
      </c>
      <c r="BB187" s="11">
        <v>0</v>
      </c>
      <c r="BC187" s="10">
        <v>0</v>
      </c>
      <c r="BD187" s="11">
        <v>0</v>
      </c>
      <c r="BE187" s="10">
        <v>0</v>
      </c>
      <c r="BF187" s="11">
        <v>0</v>
      </c>
      <c r="BG187" s="10">
        <v>0</v>
      </c>
      <c r="BH187" s="11">
        <v>0</v>
      </c>
      <c r="BI187" s="10">
        <v>0</v>
      </c>
      <c r="BJ187" s="11">
        <v>0</v>
      </c>
      <c r="BK187" s="10">
        <v>0</v>
      </c>
      <c r="BL187" s="11">
        <v>0</v>
      </c>
      <c r="BM187" s="10">
        <v>0</v>
      </c>
      <c r="BN187" s="11">
        <v>0</v>
      </c>
      <c r="BO187" s="10">
        <v>0</v>
      </c>
      <c r="BP187" s="11"/>
      <c r="BQ187" s="10">
        <f t="shared" si="4"/>
        <v>15</v>
      </c>
      <c r="BR187" s="10">
        <f t="shared" si="5"/>
        <v>160</v>
      </c>
    </row>
    <row r="188" spans="1:70">
      <c r="A188" t="s">
        <v>459</v>
      </c>
      <c r="B188" s="2" t="s">
        <v>59</v>
      </c>
      <c r="C188" s="2" t="s">
        <v>460</v>
      </c>
      <c r="D188" s="2" t="s">
        <v>418</v>
      </c>
      <c r="E188" s="2">
        <v>84</v>
      </c>
      <c r="F188" s="2"/>
      <c r="G188" s="2"/>
      <c r="H188" s="11">
        <v>4</v>
      </c>
      <c r="I188" s="10">
        <v>23</v>
      </c>
      <c r="J188" s="11">
        <v>119</v>
      </c>
      <c r="K188" s="10">
        <v>946</v>
      </c>
      <c r="L188" s="11">
        <v>93</v>
      </c>
      <c r="M188" s="10">
        <v>416</v>
      </c>
      <c r="N188" s="11">
        <v>0</v>
      </c>
      <c r="O188" s="10">
        <v>0</v>
      </c>
      <c r="P188" s="11">
        <v>0</v>
      </c>
      <c r="Q188" s="10">
        <v>0</v>
      </c>
      <c r="R188" s="11">
        <v>0</v>
      </c>
      <c r="S188" s="10">
        <v>0</v>
      </c>
      <c r="T188" s="11">
        <v>0</v>
      </c>
      <c r="U188" s="10">
        <v>0</v>
      </c>
      <c r="V188" s="11">
        <v>0</v>
      </c>
      <c r="W188" s="10">
        <v>0</v>
      </c>
      <c r="X188" s="11">
        <v>0</v>
      </c>
      <c r="Y188" s="10">
        <v>0</v>
      </c>
      <c r="Z188" s="11">
        <v>0</v>
      </c>
      <c r="AA188" s="10">
        <v>0</v>
      </c>
      <c r="AB188" s="11">
        <v>0</v>
      </c>
      <c r="AC188" s="10">
        <v>0</v>
      </c>
      <c r="AD188" s="11">
        <v>0</v>
      </c>
      <c r="AE188" s="10">
        <v>0</v>
      </c>
      <c r="AF188" s="11">
        <v>5</v>
      </c>
      <c r="AG188" s="10">
        <v>30</v>
      </c>
      <c r="AH188" s="11">
        <v>4</v>
      </c>
      <c r="AI188" s="10">
        <v>24</v>
      </c>
      <c r="AJ188" s="11">
        <v>0</v>
      </c>
      <c r="AK188" s="10">
        <v>0</v>
      </c>
      <c r="AL188" s="11">
        <v>0</v>
      </c>
      <c r="AM188" s="10">
        <v>0</v>
      </c>
      <c r="AN188" s="11">
        <v>0</v>
      </c>
      <c r="AO188" s="10">
        <v>0</v>
      </c>
      <c r="AP188" s="11">
        <v>0</v>
      </c>
      <c r="AQ188" s="10">
        <v>0</v>
      </c>
      <c r="AR188" s="11">
        <v>0</v>
      </c>
      <c r="AS188" s="10">
        <v>0</v>
      </c>
      <c r="AT188" s="11">
        <v>0</v>
      </c>
      <c r="AU188" s="10">
        <v>0</v>
      </c>
      <c r="AV188" s="11">
        <v>0</v>
      </c>
      <c r="AW188" s="10">
        <v>0</v>
      </c>
      <c r="AX188" s="11">
        <v>0</v>
      </c>
      <c r="AY188" s="10">
        <v>0</v>
      </c>
      <c r="AZ188" s="11">
        <v>0</v>
      </c>
      <c r="BA188" s="10">
        <v>0</v>
      </c>
      <c r="BB188" s="11">
        <v>0</v>
      </c>
      <c r="BC188" s="10">
        <v>0</v>
      </c>
      <c r="BD188" s="11">
        <v>0</v>
      </c>
      <c r="BE188" s="10">
        <v>0</v>
      </c>
      <c r="BF188" s="11">
        <v>11</v>
      </c>
      <c r="BG188" s="10">
        <v>136</v>
      </c>
      <c r="BH188" s="11">
        <v>0</v>
      </c>
      <c r="BI188" s="10">
        <v>0</v>
      </c>
      <c r="BJ188" s="11">
        <v>0</v>
      </c>
      <c r="BK188" s="10">
        <v>0</v>
      </c>
      <c r="BL188" s="11">
        <v>15</v>
      </c>
      <c r="BM188" s="10">
        <v>204</v>
      </c>
      <c r="BN188" s="11">
        <v>6</v>
      </c>
      <c r="BO188" s="10">
        <v>22</v>
      </c>
      <c r="BP188" s="11"/>
      <c r="BQ188" s="10">
        <f t="shared" si="4"/>
        <v>257</v>
      </c>
      <c r="BR188" s="10">
        <f t="shared" si="5"/>
        <v>1801</v>
      </c>
    </row>
    <row r="189" spans="1:70">
      <c r="A189" t="s">
        <v>461</v>
      </c>
      <c r="B189" s="2" t="s">
        <v>40</v>
      </c>
      <c r="C189" s="2" t="s">
        <v>462</v>
      </c>
      <c r="D189" s="2" t="s">
        <v>418</v>
      </c>
      <c r="E189" s="2">
        <v>84</v>
      </c>
      <c r="F189" s="2"/>
      <c r="G189" s="2" t="s">
        <v>93</v>
      </c>
      <c r="H189" s="11">
        <v>0</v>
      </c>
      <c r="I189" s="10">
        <v>0</v>
      </c>
      <c r="J189" s="11">
        <v>1</v>
      </c>
      <c r="K189" s="10">
        <v>13</v>
      </c>
      <c r="L189" s="11">
        <v>2</v>
      </c>
      <c r="M189" s="10">
        <v>35</v>
      </c>
      <c r="N189" s="11">
        <v>0</v>
      </c>
      <c r="O189" s="10">
        <v>0</v>
      </c>
      <c r="P189" s="11">
        <v>0</v>
      </c>
      <c r="Q189" s="10">
        <v>0</v>
      </c>
      <c r="R189" s="11">
        <v>0</v>
      </c>
      <c r="S189" s="10">
        <v>0</v>
      </c>
      <c r="T189" s="11">
        <v>0</v>
      </c>
      <c r="U189" s="10">
        <v>0</v>
      </c>
      <c r="V189" s="11">
        <v>0</v>
      </c>
      <c r="W189" s="10">
        <v>0</v>
      </c>
      <c r="X189" s="11">
        <v>0</v>
      </c>
      <c r="Y189" s="10">
        <v>0</v>
      </c>
      <c r="Z189" s="11">
        <v>0</v>
      </c>
      <c r="AA189" s="10">
        <v>0</v>
      </c>
      <c r="AB189" s="11">
        <v>0</v>
      </c>
      <c r="AC189" s="10">
        <v>0</v>
      </c>
      <c r="AD189" s="11">
        <v>0</v>
      </c>
      <c r="AE189" s="10">
        <v>0</v>
      </c>
      <c r="AF189" s="11">
        <v>0</v>
      </c>
      <c r="AG189" s="10">
        <v>0</v>
      </c>
      <c r="AH189" s="11">
        <v>0</v>
      </c>
      <c r="AI189" s="10">
        <v>0</v>
      </c>
      <c r="AJ189" s="11">
        <v>0</v>
      </c>
      <c r="AK189" s="10">
        <v>0</v>
      </c>
      <c r="AL189" s="11">
        <v>0</v>
      </c>
      <c r="AM189" s="10">
        <v>0</v>
      </c>
      <c r="AN189" s="11">
        <v>0</v>
      </c>
      <c r="AO189" s="10">
        <v>0</v>
      </c>
      <c r="AP189" s="11">
        <v>0</v>
      </c>
      <c r="AQ189" s="10">
        <v>0</v>
      </c>
      <c r="AR189" s="11">
        <v>0</v>
      </c>
      <c r="AS189" s="10">
        <v>0</v>
      </c>
      <c r="AT189" s="11">
        <v>0</v>
      </c>
      <c r="AU189" s="10">
        <v>0</v>
      </c>
      <c r="AV189" s="11">
        <v>0</v>
      </c>
      <c r="AW189" s="10">
        <v>0</v>
      </c>
      <c r="AX189" s="11">
        <v>0</v>
      </c>
      <c r="AY189" s="10">
        <v>0</v>
      </c>
      <c r="AZ189" s="11">
        <v>0</v>
      </c>
      <c r="BA189" s="10">
        <v>0</v>
      </c>
      <c r="BB189" s="11">
        <v>0</v>
      </c>
      <c r="BC189" s="10">
        <v>0</v>
      </c>
      <c r="BD189" s="11">
        <v>0</v>
      </c>
      <c r="BE189" s="10">
        <v>0</v>
      </c>
      <c r="BF189" s="11">
        <v>5</v>
      </c>
      <c r="BG189" s="10">
        <v>97</v>
      </c>
      <c r="BH189" s="11">
        <v>0</v>
      </c>
      <c r="BI189" s="10">
        <v>0</v>
      </c>
      <c r="BJ189" s="11">
        <v>0</v>
      </c>
      <c r="BK189" s="10">
        <v>0</v>
      </c>
      <c r="BL189" s="11">
        <v>2</v>
      </c>
      <c r="BM189" s="10">
        <v>102</v>
      </c>
      <c r="BN189" s="11">
        <v>0</v>
      </c>
      <c r="BO189" s="10">
        <v>0</v>
      </c>
      <c r="BP189" s="11"/>
      <c r="BQ189" s="10">
        <f t="shared" si="4"/>
        <v>10</v>
      </c>
      <c r="BR189" s="10">
        <f t="shared" si="5"/>
        <v>247</v>
      </c>
    </row>
    <row r="190" spans="1:70">
      <c r="A190" t="s">
        <v>463</v>
      </c>
      <c r="B190" s="2" t="s">
        <v>40</v>
      </c>
      <c r="C190" s="2" t="s">
        <v>464</v>
      </c>
      <c r="D190" s="2" t="s">
        <v>418</v>
      </c>
      <c r="E190" s="2">
        <v>85</v>
      </c>
      <c r="F190" s="2"/>
      <c r="G190" s="2"/>
      <c r="H190" s="11">
        <v>3</v>
      </c>
      <c r="I190" s="10">
        <v>8</v>
      </c>
      <c r="J190" s="11">
        <v>75</v>
      </c>
      <c r="K190" s="10">
        <v>264</v>
      </c>
      <c r="L190" s="11">
        <v>25</v>
      </c>
      <c r="M190" s="10">
        <v>61</v>
      </c>
      <c r="N190" s="11">
        <v>1</v>
      </c>
      <c r="O190" s="10">
        <v>2</v>
      </c>
      <c r="P190" s="11">
        <v>0</v>
      </c>
      <c r="Q190" s="10">
        <v>0</v>
      </c>
      <c r="R190" s="11">
        <v>0</v>
      </c>
      <c r="S190" s="10">
        <v>0</v>
      </c>
      <c r="T190" s="11">
        <v>0</v>
      </c>
      <c r="U190" s="10">
        <v>0</v>
      </c>
      <c r="V190" s="11">
        <v>0</v>
      </c>
      <c r="W190" s="10">
        <v>0</v>
      </c>
      <c r="X190" s="11">
        <v>2</v>
      </c>
      <c r="Y190" s="10">
        <v>12</v>
      </c>
      <c r="Z190" s="11">
        <v>0</v>
      </c>
      <c r="AA190" s="10">
        <v>0</v>
      </c>
      <c r="AB190" s="11">
        <v>0</v>
      </c>
      <c r="AC190" s="10">
        <v>0</v>
      </c>
      <c r="AD190" s="11">
        <v>0</v>
      </c>
      <c r="AE190" s="10">
        <v>0</v>
      </c>
      <c r="AF190" s="11">
        <v>0</v>
      </c>
      <c r="AG190" s="10">
        <v>0</v>
      </c>
      <c r="AH190" s="11">
        <v>0</v>
      </c>
      <c r="AI190" s="10">
        <v>0</v>
      </c>
      <c r="AJ190" s="11">
        <v>0</v>
      </c>
      <c r="AK190" s="10">
        <v>0</v>
      </c>
      <c r="AL190" s="11">
        <v>0</v>
      </c>
      <c r="AM190" s="10">
        <v>0</v>
      </c>
      <c r="AN190" s="11">
        <v>0</v>
      </c>
      <c r="AO190" s="10">
        <v>0</v>
      </c>
      <c r="AP190" s="11">
        <v>1</v>
      </c>
      <c r="AQ190" s="10">
        <v>4</v>
      </c>
      <c r="AR190" s="11">
        <v>0</v>
      </c>
      <c r="AS190" s="10">
        <v>0</v>
      </c>
      <c r="AT190" s="11">
        <v>0</v>
      </c>
      <c r="AU190" s="10">
        <v>0</v>
      </c>
      <c r="AV190" s="11">
        <v>0</v>
      </c>
      <c r="AW190" s="10">
        <v>0</v>
      </c>
      <c r="AX190" s="11">
        <v>0</v>
      </c>
      <c r="AY190" s="10">
        <v>0</v>
      </c>
      <c r="AZ190" s="11">
        <v>0</v>
      </c>
      <c r="BA190" s="10">
        <v>0</v>
      </c>
      <c r="BB190" s="11">
        <v>0</v>
      </c>
      <c r="BC190" s="10">
        <v>0</v>
      </c>
      <c r="BD190" s="11">
        <v>0</v>
      </c>
      <c r="BE190" s="10">
        <v>0</v>
      </c>
      <c r="BF190" s="11">
        <v>149</v>
      </c>
      <c r="BG190" s="10">
        <v>1076</v>
      </c>
      <c r="BH190" s="11">
        <v>25</v>
      </c>
      <c r="BI190" s="10">
        <v>76</v>
      </c>
      <c r="BJ190" s="11">
        <v>24</v>
      </c>
      <c r="BK190" s="10">
        <v>35</v>
      </c>
      <c r="BL190" s="11">
        <v>103</v>
      </c>
      <c r="BM190" s="10">
        <v>359</v>
      </c>
      <c r="BN190" s="11">
        <v>60</v>
      </c>
      <c r="BO190" s="10">
        <v>497</v>
      </c>
      <c r="BP190" s="11"/>
      <c r="BQ190" s="10">
        <f t="shared" si="4"/>
        <v>468</v>
      </c>
      <c r="BR190" s="10">
        <f t="shared" si="5"/>
        <v>2394</v>
      </c>
    </row>
    <row r="191" spans="1:70">
      <c r="A191" t="s">
        <v>465</v>
      </c>
      <c r="B191" s="2" t="s">
        <v>40</v>
      </c>
      <c r="C191" s="2" t="s">
        <v>466</v>
      </c>
      <c r="D191" s="2" t="s">
        <v>418</v>
      </c>
      <c r="E191" s="2">
        <v>85</v>
      </c>
      <c r="F191" s="2"/>
      <c r="G191" s="2" t="s">
        <v>467</v>
      </c>
      <c r="H191" s="11">
        <v>0</v>
      </c>
      <c r="I191" s="10">
        <v>0</v>
      </c>
      <c r="J191" s="11">
        <v>8</v>
      </c>
      <c r="K191" s="10">
        <v>131</v>
      </c>
      <c r="L191" s="11">
        <v>0</v>
      </c>
      <c r="M191" s="10">
        <v>0</v>
      </c>
      <c r="N191" s="11">
        <v>0</v>
      </c>
      <c r="O191" s="10">
        <v>0</v>
      </c>
      <c r="P191" s="11">
        <v>0</v>
      </c>
      <c r="Q191" s="10">
        <v>0</v>
      </c>
      <c r="R191" s="11">
        <v>0</v>
      </c>
      <c r="S191" s="10">
        <v>0</v>
      </c>
      <c r="T191" s="11">
        <v>0</v>
      </c>
      <c r="U191" s="10">
        <v>0</v>
      </c>
      <c r="V191" s="11">
        <v>0</v>
      </c>
      <c r="W191" s="10">
        <v>0</v>
      </c>
      <c r="X191" s="11">
        <v>7</v>
      </c>
      <c r="Y191" s="10">
        <v>234</v>
      </c>
      <c r="Z191" s="11">
        <v>0</v>
      </c>
      <c r="AA191" s="10">
        <v>0</v>
      </c>
      <c r="AB191" s="11">
        <v>0</v>
      </c>
      <c r="AC191" s="10">
        <v>0</v>
      </c>
      <c r="AD191" s="11">
        <v>0</v>
      </c>
      <c r="AE191" s="10">
        <v>0</v>
      </c>
      <c r="AF191" s="11">
        <v>0</v>
      </c>
      <c r="AG191" s="10">
        <v>0</v>
      </c>
      <c r="AH191" s="11">
        <v>0</v>
      </c>
      <c r="AI191" s="10">
        <v>0</v>
      </c>
      <c r="AJ191" s="11">
        <v>0</v>
      </c>
      <c r="AK191" s="10">
        <v>0</v>
      </c>
      <c r="AL191" s="11">
        <v>0</v>
      </c>
      <c r="AM191" s="10">
        <v>0</v>
      </c>
      <c r="AN191" s="11">
        <v>0</v>
      </c>
      <c r="AO191" s="10">
        <v>0</v>
      </c>
      <c r="AP191" s="11">
        <v>0</v>
      </c>
      <c r="AQ191" s="10">
        <v>0</v>
      </c>
      <c r="AR191" s="11">
        <v>0</v>
      </c>
      <c r="AS191" s="10">
        <v>0</v>
      </c>
      <c r="AT191" s="11">
        <v>0</v>
      </c>
      <c r="AU191" s="10">
        <v>0</v>
      </c>
      <c r="AV191" s="11">
        <v>0</v>
      </c>
      <c r="AW191" s="10">
        <v>0</v>
      </c>
      <c r="AX191" s="11">
        <v>0</v>
      </c>
      <c r="AY191" s="10">
        <v>0</v>
      </c>
      <c r="AZ191" s="11">
        <v>0</v>
      </c>
      <c r="BA191" s="10">
        <v>0</v>
      </c>
      <c r="BB191" s="11">
        <v>0</v>
      </c>
      <c r="BC191" s="10">
        <v>0</v>
      </c>
      <c r="BD191" s="11">
        <v>0</v>
      </c>
      <c r="BE191" s="10">
        <v>0</v>
      </c>
      <c r="BF191" s="11">
        <v>0</v>
      </c>
      <c r="BG191" s="10">
        <v>0</v>
      </c>
      <c r="BH191" s="11">
        <v>0</v>
      </c>
      <c r="BI191" s="10">
        <v>0</v>
      </c>
      <c r="BJ191" s="11">
        <v>0</v>
      </c>
      <c r="BK191" s="10">
        <v>0</v>
      </c>
      <c r="BL191" s="11">
        <v>0</v>
      </c>
      <c r="BM191" s="10">
        <v>0</v>
      </c>
      <c r="BN191" s="11">
        <v>0</v>
      </c>
      <c r="BO191" s="10">
        <v>0</v>
      </c>
      <c r="BP191" s="11"/>
      <c r="BQ191" s="10">
        <f t="shared" si="4"/>
        <v>15</v>
      </c>
      <c r="BR191" s="10">
        <f t="shared" si="5"/>
        <v>365</v>
      </c>
    </row>
    <row r="192" spans="1:70">
      <c r="A192" t="s">
        <v>468</v>
      </c>
      <c r="B192" s="2" t="s">
        <v>59</v>
      </c>
      <c r="C192" s="2" t="s">
        <v>469</v>
      </c>
      <c r="D192" s="2" t="s">
        <v>418</v>
      </c>
      <c r="E192" s="2">
        <v>86</v>
      </c>
      <c r="F192" s="2"/>
      <c r="G192" s="2"/>
      <c r="H192" s="11">
        <v>3</v>
      </c>
      <c r="I192" s="10">
        <v>7</v>
      </c>
      <c r="J192" s="11">
        <v>10</v>
      </c>
      <c r="K192" s="10">
        <v>32</v>
      </c>
      <c r="L192" s="11">
        <v>8</v>
      </c>
      <c r="M192" s="10">
        <v>26</v>
      </c>
      <c r="N192" s="11">
        <v>0</v>
      </c>
      <c r="O192" s="10">
        <v>0</v>
      </c>
      <c r="P192" s="11">
        <v>0</v>
      </c>
      <c r="Q192" s="10">
        <v>0</v>
      </c>
      <c r="R192" s="11">
        <v>0</v>
      </c>
      <c r="S192" s="10">
        <v>0</v>
      </c>
      <c r="T192" s="11">
        <v>0</v>
      </c>
      <c r="U192" s="10">
        <v>0</v>
      </c>
      <c r="V192" s="11">
        <v>0</v>
      </c>
      <c r="W192" s="10">
        <v>0</v>
      </c>
      <c r="X192" s="11">
        <v>0</v>
      </c>
      <c r="Y192" s="10">
        <v>0</v>
      </c>
      <c r="Z192" s="11">
        <v>0</v>
      </c>
      <c r="AA192" s="10">
        <v>0</v>
      </c>
      <c r="AB192" s="11">
        <v>0</v>
      </c>
      <c r="AC192" s="10">
        <v>0</v>
      </c>
      <c r="AD192" s="11">
        <v>0</v>
      </c>
      <c r="AE192" s="10">
        <v>0</v>
      </c>
      <c r="AF192" s="11">
        <v>0</v>
      </c>
      <c r="AG192" s="10">
        <v>0</v>
      </c>
      <c r="AH192" s="11">
        <v>0</v>
      </c>
      <c r="AI192" s="10">
        <v>0</v>
      </c>
      <c r="AJ192" s="11">
        <v>0</v>
      </c>
      <c r="AK192" s="10">
        <v>0</v>
      </c>
      <c r="AL192" s="11">
        <v>0</v>
      </c>
      <c r="AM192" s="10">
        <v>0</v>
      </c>
      <c r="AN192" s="11">
        <v>0</v>
      </c>
      <c r="AO192" s="10">
        <v>0</v>
      </c>
      <c r="AP192" s="11">
        <v>0</v>
      </c>
      <c r="AQ192" s="10">
        <v>0</v>
      </c>
      <c r="AR192" s="11">
        <v>0</v>
      </c>
      <c r="AS192" s="10">
        <v>0</v>
      </c>
      <c r="AT192" s="11">
        <v>0</v>
      </c>
      <c r="AU192" s="10">
        <v>0</v>
      </c>
      <c r="AV192" s="11">
        <v>0</v>
      </c>
      <c r="AW192" s="10">
        <v>0</v>
      </c>
      <c r="AX192" s="11">
        <v>0</v>
      </c>
      <c r="AY192" s="10">
        <v>0</v>
      </c>
      <c r="AZ192" s="11">
        <v>0</v>
      </c>
      <c r="BA192" s="10">
        <v>0</v>
      </c>
      <c r="BB192" s="11">
        <v>0</v>
      </c>
      <c r="BC192" s="10">
        <v>0</v>
      </c>
      <c r="BD192" s="11">
        <v>0</v>
      </c>
      <c r="BE192" s="10">
        <v>0</v>
      </c>
      <c r="BF192" s="11">
        <v>0</v>
      </c>
      <c r="BG192" s="10">
        <v>0</v>
      </c>
      <c r="BH192" s="11">
        <v>0</v>
      </c>
      <c r="BI192" s="10">
        <v>0</v>
      </c>
      <c r="BJ192" s="11">
        <v>0</v>
      </c>
      <c r="BK192" s="10">
        <v>0</v>
      </c>
      <c r="BL192" s="11">
        <v>15</v>
      </c>
      <c r="BM192" s="10">
        <v>160</v>
      </c>
      <c r="BN192" s="11">
        <v>5</v>
      </c>
      <c r="BO192" s="10">
        <v>11</v>
      </c>
      <c r="BP192" s="11"/>
      <c r="BQ192" s="10">
        <f t="shared" si="4"/>
        <v>41</v>
      </c>
      <c r="BR192" s="10">
        <f t="shared" si="5"/>
        <v>236</v>
      </c>
    </row>
    <row r="193" spans="1:70">
      <c r="A193" t="s">
        <v>470</v>
      </c>
      <c r="B193" s="2" t="s">
        <v>59</v>
      </c>
      <c r="C193" s="2" t="s">
        <v>471</v>
      </c>
      <c r="D193" s="2" t="s">
        <v>418</v>
      </c>
      <c r="E193" s="2">
        <v>87</v>
      </c>
      <c r="F193" s="2"/>
      <c r="G193" s="2"/>
      <c r="H193" s="11">
        <v>0</v>
      </c>
      <c r="I193" s="10">
        <v>0</v>
      </c>
      <c r="J193" s="11">
        <v>85</v>
      </c>
      <c r="K193" s="10">
        <v>964</v>
      </c>
      <c r="L193" s="11">
        <v>98</v>
      </c>
      <c r="M193" s="10">
        <v>631</v>
      </c>
      <c r="N193" s="11">
        <v>0</v>
      </c>
      <c r="O193" s="10">
        <v>0</v>
      </c>
      <c r="P193" s="11">
        <v>0</v>
      </c>
      <c r="Q193" s="10">
        <v>0</v>
      </c>
      <c r="R193" s="11">
        <v>0</v>
      </c>
      <c r="S193" s="10">
        <v>0</v>
      </c>
      <c r="T193" s="11">
        <v>1</v>
      </c>
      <c r="U193" s="10">
        <v>99</v>
      </c>
      <c r="V193" s="11">
        <v>0</v>
      </c>
      <c r="W193" s="10">
        <v>0</v>
      </c>
      <c r="X193" s="11">
        <v>0</v>
      </c>
      <c r="Y193" s="10">
        <v>0</v>
      </c>
      <c r="Z193" s="11">
        <v>0</v>
      </c>
      <c r="AA193" s="10">
        <v>0</v>
      </c>
      <c r="AB193" s="11">
        <v>1</v>
      </c>
      <c r="AC193" s="10">
        <v>7</v>
      </c>
      <c r="AD193" s="11">
        <v>0</v>
      </c>
      <c r="AE193" s="10">
        <v>0</v>
      </c>
      <c r="AF193" s="11">
        <v>9</v>
      </c>
      <c r="AG193" s="10">
        <v>179</v>
      </c>
      <c r="AH193" s="11">
        <v>0</v>
      </c>
      <c r="AI193" s="10">
        <v>0</v>
      </c>
      <c r="AJ193" s="11">
        <v>0</v>
      </c>
      <c r="AK193" s="10">
        <v>0</v>
      </c>
      <c r="AL193" s="11">
        <v>0</v>
      </c>
      <c r="AM193" s="10">
        <v>0</v>
      </c>
      <c r="AN193" s="11">
        <v>0</v>
      </c>
      <c r="AO193" s="10">
        <v>0</v>
      </c>
      <c r="AP193" s="11">
        <v>0</v>
      </c>
      <c r="AQ193" s="10">
        <v>0</v>
      </c>
      <c r="AR193" s="11">
        <v>0</v>
      </c>
      <c r="AS193" s="10">
        <v>0</v>
      </c>
      <c r="AT193" s="11">
        <v>0</v>
      </c>
      <c r="AU193" s="10">
        <v>0</v>
      </c>
      <c r="AV193" s="11">
        <v>0</v>
      </c>
      <c r="AW193" s="10">
        <v>0</v>
      </c>
      <c r="AX193" s="11">
        <v>0</v>
      </c>
      <c r="AY193" s="10">
        <v>0</v>
      </c>
      <c r="AZ193" s="11">
        <v>0</v>
      </c>
      <c r="BA193" s="10">
        <v>0</v>
      </c>
      <c r="BB193" s="11">
        <v>0</v>
      </c>
      <c r="BC193" s="10">
        <v>0</v>
      </c>
      <c r="BD193" s="11">
        <v>0</v>
      </c>
      <c r="BE193" s="10">
        <v>0</v>
      </c>
      <c r="BF193" s="11">
        <v>8</v>
      </c>
      <c r="BG193" s="10">
        <v>56</v>
      </c>
      <c r="BH193" s="11">
        <v>0</v>
      </c>
      <c r="BI193" s="10">
        <v>0</v>
      </c>
      <c r="BJ193" s="11">
        <v>0</v>
      </c>
      <c r="BK193" s="10">
        <v>0</v>
      </c>
      <c r="BL193" s="11">
        <v>41</v>
      </c>
      <c r="BM193" s="10">
        <v>459</v>
      </c>
      <c r="BN193" s="11">
        <v>1</v>
      </c>
      <c r="BO193" s="10">
        <v>1</v>
      </c>
      <c r="BP193" s="11"/>
      <c r="BQ193" s="10">
        <f t="shared" si="4"/>
        <v>244</v>
      </c>
      <c r="BR193" s="10">
        <f t="shared" si="5"/>
        <v>2396</v>
      </c>
    </row>
    <row r="194" spans="1:70">
      <c r="A194" t="s">
        <v>472</v>
      </c>
      <c r="B194" s="2" t="s">
        <v>40</v>
      </c>
      <c r="C194" s="2" t="s">
        <v>473</v>
      </c>
      <c r="D194" s="2" t="s">
        <v>418</v>
      </c>
      <c r="E194" s="2">
        <v>88</v>
      </c>
      <c r="F194" s="2"/>
      <c r="G194" s="2" t="s">
        <v>93</v>
      </c>
      <c r="H194" s="11">
        <v>0</v>
      </c>
      <c r="I194" s="10">
        <v>0</v>
      </c>
      <c r="J194" s="11">
        <v>0</v>
      </c>
      <c r="K194" s="10">
        <v>0</v>
      </c>
      <c r="L194" s="11">
        <v>10</v>
      </c>
      <c r="M194" s="10">
        <v>141</v>
      </c>
      <c r="N194" s="11">
        <v>0</v>
      </c>
      <c r="O194" s="10">
        <v>0</v>
      </c>
      <c r="P194" s="11">
        <v>0</v>
      </c>
      <c r="Q194" s="10">
        <v>0</v>
      </c>
      <c r="R194" s="11">
        <v>0</v>
      </c>
      <c r="S194" s="10">
        <v>0</v>
      </c>
      <c r="T194" s="11">
        <v>0</v>
      </c>
      <c r="U194" s="10">
        <v>0</v>
      </c>
      <c r="V194" s="11">
        <v>0</v>
      </c>
      <c r="W194" s="10">
        <v>0</v>
      </c>
      <c r="X194" s="11">
        <v>0</v>
      </c>
      <c r="Y194" s="10">
        <v>0</v>
      </c>
      <c r="Z194" s="11">
        <v>0</v>
      </c>
      <c r="AA194" s="10">
        <v>0</v>
      </c>
      <c r="AB194" s="11">
        <v>0</v>
      </c>
      <c r="AC194" s="10">
        <v>0</v>
      </c>
      <c r="AD194" s="11">
        <v>0</v>
      </c>
      <c r="AE194" s="10">
        <v>0</v>
      </c>
      <c r="AF194" s="11">
        <v>0</v>
      </c>
      <c r="AG194" s="10">
        <v>0</v>
      </c>
      <c r="AH194" s="11">
        <v>0</v>
      </c>
      <c r="AI194" s="10">
        <v>0</v>
      </c>
      <c r="AJ194" s="11">
        <v>0</v>
      </c>
      <c r="AK194" s="10">
        <v>0</v>
      </c>
      <c r="AL194" s="11">
        <v>0</v>
      </c>
      <c r="AM194" s="10">
        <v>0</v>
      </c>
      <c r="AN194" s="11">
        <v>0</v>
      </c>
      <c r="AO194" s="10">
        <v>0</v>
      </c>
      <c r="AP194" s="11">
        <v>0</v>
      </c>
      <c r="AQ194" s="10">
        <v>0</v>
      </c>
      <c r="AR194" s="11">
        <v>0</v>
      </c>
      <c r="AS194" s="10">
        <v>0</v>
      </c>
      <c r="AT194" s="11">
        <v>0</v>
      </c>
      <c r="AU194" s="10">
        <v>0</v>
      </c>
      <c r="AV194" s="11">
        <v>0</v>
      </c>
      <c r="AW194" s="10">
        <v>0</v>
      </c>
      <c r="AX194" s="11">
        <v>0</v>
      </c>
      <c r="AY194" s="10">
        <v>0</v>
      </c>
      <c r="AZ194" s="11">
        <v>0</v>
      </c>
      <c r="BA194" s="10">
        <v>0</v>
      </c>
      <c r="BB194" s="11">
        <v>0</v>
      </c>
      <c r="BC194" s="10">
        <v>0</v>
      </c>
      <c r="BD194" s="11">
        <v>0</v>
      </c>
      <c r="BE194" s="10">
        <v>0</v>
      </c>
      <c r="BF194" s="11">
        <v>0</v>
      </c>
      <c r="BG194" s="10">
        <v>0</v>
      </c>
      <c r="BH194" s="11">
        <v>0</v>
      </c>
      <c r="BI194" s="10">
        <v>0</v>
      </c>
      <c r="BJ194" s="11">
        <v>0</v>
      </c>
      <c r="BK194" s="10">
        <v>0</v>
      </c>
      <c r="BL194" s="11">
        <v>3</v>
      </c>
      <c r="BM194" s="10">
        <v>326</v>
      </c>
      <c r="BN194" s="11">
        <v>0</v>
      </c>
      <c r="BO194" s="10">
        <v>0</v>
      </c>
      <c r="BP194" s="11"/>
      <c r="BQ194" s="10">
        <f t="shared" si="4"/>
        <v>13</v>
      </c>
      <c r="BR194" s="10">
        <f t="shared" si="5"/>
        <v>467</v>
      </c>
    </row>
    <row r="195" spans="1:70">
      <c r="A195" t="s">
        <v>474</v>
      </c>
      <c r="B195" s="2" t="s">
        <v>40</v>
      </c>
      <c r="C195" s="2" t="s">
        <v>475</v>
      </c>
      <c r="D195" s="2" t="s">
        <v>418</v>
      </c>
      <c r="E195" s="2">
        <v>89</v>
      </c>
      <c r="F195" s="2"/>
      <c r="G195" s="2" t="s">
        <v>476</v>
      </c>
      <c r="H195" s="11">
        <v>0</v>
      </c>
      <c r="I195" s="10">
        <v>0</v>
      </c>
      <c r="J195" s="11">
        <v>21</v>
      </c>
      <c r="K195" s="10">
        <v>274</v>
      </c>
      <c r="L195" s="11">
        <v>440</v>
      </c>
      <c r="M195" s="10">
        <v>5518</v>
      </c>
      <c r="N195" s="11">
        <v>52</v>
      </c>
      <c r="O195" s="10">
        <v>1261</v>
      </c>
      <c r="P195" s="11">
        <v>0</v>
      </c>
      <c r="Q195" s="10">
        <v>0</v>
      </c>
      <c r="R195" s="11">
        <v>0</v>
      </c>
      <c r="S195" s="10">
        <v>0</v>
      </c>
      <c r="T195" s="11">
        <v>0</v>
      </c>
      <c r="U195" s="10">
        <v>0</v>
      </c>
      <c r="V195" s="11">
        <v>0</v>
      </c>
      <c r="W195" s="10">
        <v>0</v>
      </c>
      <c r="X195" s="11">
        <v>0</v>
      </c>
      <c r="Y195" s="10">
        <v>0</v>
      </c>
      <c r="Z195" s="11">
        <v>0</v>
      </c>
      <c r="AA195" s="10">
        <v>0</v>
      </c>
      <c r="AB195" s="11">
        <v>0</v>
      </c>
      <c r="AC195" s="10">
        <v>0</v>
      </c>
      <c r="AD195" s="11">
        <v>0</v>
      </c>
      <c r="AE195" s="10">
        <v>0</v>
      </c>
      <c r="AF195" s="11">
        <v>3</v>
      </c>
      <c r="AG195" s="10">
        <v>31</v>
      </c>
      <c r="AH195" s="11">
        <v>1</v>
      </c>
      <c r="AI195" s="10">
        <v>7</v>
      </c>
      <c r="AJ195" s="11">
        <v>0</v>
      </c>
      <c r="AK195" s="10">
        <v>0</v>
      </c>
      <c r="AL195" s="11">
        <v>0</v>
      </c>
      <c r="AM195" s="10">
        <v>0</v>
      </c>
      <c r="AN195" s="11">
        <v>0</v>
      </c>
      <c r="AO195" s="10">
        <v>0</v>
      </c>
      <c r="AP195" s="11">
        <v>0</v>
      </c>
      <c r="AQ195" s="10">
        <v>0</v>
      </c>
      <c r="AR195" s="11">
        <v>0</v>
      </c>
      <c r="AS195" s="10">
        <v>0</v>
      </c>
      <c r="AT195" s="11">
        <v>0</v>
      </c>
      <c r="AU195" s="10">
        <v>0</v>
      </c>
      <c r="AV195" s="11">
        <v>0</v>
      </c>
      <c r="AW195" s="10">
        <v>0</v>
      </c>
      <c r="AX195" s="11">
        <v>0</v>
      </c>
      <c r="AY195" s="10">
        <v>0</v>
      </c>
      <c r="AZ195" s="11">
        <v>0</v>
      </c>
      <c r="BA195" s="10">
        <v>0</v>
      </c>
      <c r="BB195" s="11">
        <v>0</v>
      </c>
      <c r="BC195" s="10">
        <v>0</v>
      </c>
      <c r="BD195" s="11">
        <v>0</v>
      </c>
      <c r="BE195" s="10">
        <v>0</v>
      </c>
      <c r="BF195" s="11">
        <v>16</v>
      </c>
      <c r="BG195" s="10">
        <v>209</v>
      </c>
      <c r="BH195" s="11">
        <v>0</v>
      </c>
      <c r="BI195" s="10">
        <v>0</v>
      </c>
      <c r="BJ195" s="11">
        <v>0</v>
      </c>
      <c r="BK195" s="10">
        <v>0</v>
      </c>
      <c r="BL195" s="11">
        <v>3</v>
      </c>
      <c r="BM195" s="10">
        <v>88</v>
      </c>
      <c r="BN195" s="11">
        <v>5</v>
      </c>
      <c r="BO195" s="10">
        <v>239</v>
      </c>
      <c r="BP195" s="11"/>
      <c r="BQ195" s="10">
        <f t="shared" si="4"/>
        <v>541</v>
      </c>
      <c r="BR195" s="10">
        <f t="shared" si="5"/>
        <v>7627</v>
      </c>
    </row>
    <row r="196" spans="1:70">
      <c r="A196" t="s">
        <v>477</v>
      </c>
      <c r="B196" s="2" t="s">
        <v>40</v>
      </c>
      <c r="C196" s="2" t="s">
        <v>478</v>
      </c>
      <c r="D196" s="2" t="s">
        <v>418</v>
      </c>
      <c r="E196" s="2">
        <v>89</v>
      </c>
      <c r="F196" s="2"/>
      <c r="G196" s="2" t="s">
        <v>479</v>
      </c>
      <c r="H196" s="11">
        <v>7</v>
      </c>
      <c r="I196" s="10">
        <v>65</v>
      </c>
      <c r="J196" s="11">
        <v>54</v>
      </c>
      <c r="K196" s="10">
        <v>591</v>
      </c>
      <c r="L196" s="11">
        <v>95</v>
      </c>
      <c r="M196" s="10">
        <v>1322</v>
      </c>
      <c r="N196" s="11">
        <v>43</v>
      </c>
      <c r="O196" s="10">
        <v>412</v>
      </c>
      <c r="P196" s="11">
        <v>0</v>
      </c>
      <c r="Q196" s="10">
        <v>42</v>
      </c>
      <c r="R196" s="11">
        <v>0</v>
      </c>
      <c r="S196" s="10">
        <v>0</v>
      </c>
      <c r="T196" s="11">
        <v>0</v>
      </c>
      <c r="U196" s="10">
        <v>0</v>
      </c>
      <c r="V196" s="11">
        <v>0</v>
      </c>
      <c r="W196" s="10">
        <v>0</v>
      </c>
      <c r="X196" s="11">
        <v>15</v>
      </c>
      <c r="Y196" s="10">
        <v>64</v>
      </c>
      <c r="Z196" s="11">
        <v>0</v>
      </c>
      <c r="AA196" s="10">
        <v>0</v>
      </c>
      <c r="AB196" s="11">
        <v>0</v>
      </c>
      <c r="AC196" s="10">
        <v>0</v>
      </c>
      <c r="AD196" s="11">
        <v>0</v>
      </c>
      <c r="AE196" s="10">
        <v>0</v>
      </c>
      <c r="AF196" s="11">
        <v>0</v>
      </c>
      <c r="AG196" s="10">
        <v>0</v>
      </c>
      <c r="AH196" s="11">
        <v>0</v>
      </c>
      <c r="AI196" s="10">
        <v>0</v>
      </c>
      <c r="AJ196" s="11">
        <v>0</v>
      </c>
      <c r="AK196" s="10">
        <v>0</v>
      </c>
      <c r="AL196" s="11">
        <v>0</v>
      </c>
      <c r="AM196" s="10">
        <v>0</v>
      </c>
      <c r="AN196" s="11">
        <v>0</v>
      </c>
      <c r="AO196" s="10">
        <v>0</v>
      </c>
      <c r="AP196" s="11">
        <v>0</v>
      </c>
      <c r="AQ196" s="10">
        <v>0</v>
      </c>
      <c r="AR196" s="11">
        <v>0</v>
      </c>
      <c r="AS196" s="10">
        <v>0</v>
      </c>
      <c r="AT196" s="11">
        <v>0</v>
      </c>
      <c r="AU196" s="10">
        <v>0</v>
      </c>
      <c r="AV196" s="11">
        <v>0</v>
      </c>
      <c r="AW196" s="10">
        <v>0</v>
      </c>
      <c r="AX196" s="11">
        <v>0</v>
      </c>
      <c r="AY196" s="10">
        <v>0</v>
      </c>
      <c r="AZ196" s="11">
        <v>0</v>
      </c>
      <c r="BA196" s="10">
        <v>0</v>
      </c>
      <c r="BB196" s="11">
        <v>0</v>
      </c>
      <c r="BC196" s="10">
        <v>0</v>
      </c>
      <c r="BD196" s="11">
        <v>0</v>
      </c>
      <c r="BE196" s="10">
        <v>0</v>
      </c>
      <c r="BF196" s="11">
        <v>72</v>
      </c>
      <c r="BG196" s="10">
        <v>865</v>
      </c>
      <c r="BH196" s="11">
        <v>97</v>
      </c>
      <c r="BI196" s="10">
        <v>963</v>
      </c>
      <c r="BJ196" s="11">
        <v>7</v>
      </c>
      <c r="BK196" s="10">
        <v>69</v>
      </c>
      <c r="BL196" s="11">
        <v>0</v>
      </c>
      <c r="BM196" s="10">
        <v>0</v>
      </c>
      <c r="BN196" s="11">
        <v>0</v>
      </c>
      <c r="BO196" s="10">
        <v>0</v>
      </c>
      <c r="BP196" s="11"/>
      <c r="BQ196" s="10">
        <f t="shared" ref="BQ196:BQ259" si="6">SUM(H196,AF196,P196,V196,J196,L196,X196,T196,BF196,BL196,BN196,BB196,AD196,AP196,N196,Z196,BH196,BJ196,AX196,AN196,BD196,AB196,AZ196,AL196,AH196,R196,AJ196,AV196,AR196,AT196)</f>
        <v>390</v>
      </c>
      <c r="BR196" s="10">
        <f t="shared" ref="BR196:BR259" si="7">SUM(I196,AG196,Q196,W196,K196,M196,Y196,U196,BG196,BM196,BO196,BC196,AE196,AQ196,O196,AA196,BI196,BK196,AY196,AO196,BE196,AC196,BA196,AM196,AI196,S196,AK196,AW196,AS196,AU196)</f>
        <v>4393</v>
      </c>
    </row>
    <row r="197" spans="1:70">
      <c r="A197" t="s">
        <v>480</v>
      </c>
      <c r="B197" s="2" t="s">
        <v>40</v>
      </c>
      <c r="C197" s="2" t="s">
        <v>481</v>
      </c>
      <c r="D197" s="2" t="s">
        <v>418</v>
      </c>
      <c r="E197" s="2">
        <v>89</v>
      </c>
      <c r="F197" s="2"/>
      <c r="G197" s="2" t="s">
        <v>482</v>
      </c>
      <c r="H197" s="11">
        <v>0</v>
      </c>
      <c r="I197" s="10">
        <v>0</v>
      </c>
      <c r="J197" s="11">
        <v>1</v>
      </c>
      <c r="K197" s="10">
        <v>21</v>
      </c>
      <c r="L197" s="11">
        <v>40</v>
      </c>
      <c r="M197" s="10">
        <v>689</v>
      </c>
      <c r="N197" s="11">
        <v>11</v>
      </c>
      <c r="O197" s="10">
        <v>319</v>
      </c>
      <c r="P197" s="11">
        <v>0</v>
      </c>
      <c r="Q197" s="10">
        <v>0</v>
      </c>
      <c r="R197" s="11">
        <v>0</v>
      </c>
      <c r="S197" s="10">
        <v>0</v>
      </c>
      <c r="T197" s="11">
        <v>0</v>
      </c>
      <c r="U197" s="10">
        <v>0</v>
      </c>
      <c r="V197" s="11">
        <v>0</v>
      </c>
      <c r="W197" s="10">
        <v>0</v>
      </c>
      <c r="X197" s="11">
        <v>0</v>
      </c>
      <c r="Y197" s="10">
        <v>0</v>
      </c>
      <c r="Z197" s="11">
        <v>0</v>
      </c>
      <c r="AA197" s="10">
        <v>0</v>
      </c>
      <c r="AB197" s="11">
        <v>0</v>
      </c>
      <c r="AC197" s="10">
        <v>0</v>
      </c>
      <c r="AD197" s="11">
        <v>0</v>
      </c>
      <c r="AE197" s="10">
        <v>0</v>
      </c>
      <c r="AF197" s="11">
        <v>0</v>
      </c>
      <c r="AG197" s="10">
        <v>0</v>
      </c>
      <c r="AH197" s="11">
        <v>0</v>
      </c>
      <c r="AI197" s="10">
        <v>0</v>
      </c>
      <c r="AJ197" s="11">
        <v>0</v>
      </c>
      <c r="AK197" s="10">
        <v>0</v>
      </c>
      <c r="AL197" s="11">
        <v>0</v>
      </c>
      <c r="AM197" s="10">
        <v>0</v>
      </c>
      <c r="AN197" s="11">
        <v>0</v>
      </c>
      <c r="AO197" s="10">
        <v>0</v>
      </c>
      <c r="AP197" s="11">
        <v>0</v>
      </c>
      <c r="AQ197" s="10">
        <v>0</v>
      </c>
      <c r="AR197" s="11">
        <v>0</v>
      </c>
      <c r="AS197" s="10">
        <v>0</v>
      </c>
      <c r="AT197" s="11">
        <v>0</v>
      </c>
      <c r="AU197" s="10">
        <v>0</v>
      </c>
      <c r="AV197" s="11">
        <v>0</v>
      </c>
      <c r="AW197" s="10">
        <v>0</v>
      </c>
      <c r="AX197" s="11">
        <v>0</v>
      </c>
      <c r="AY197" s="10">
        <v>0</v>
      </c>
      <c r="AZ197" s="11">
        <v>0</v>
      </c>
      <c r="BA197" s="10">
        <v>0</v>
      </c>
      <c r="BB197" s="11">
        <v>0</v>
      </c>
      <c r="BC197" s="10">
        <v>0</v>
      </c>
      <c r="BD197" s="11">
        <v>0</v>
      </c>
      <c r="BE197" s="10">
        <v>0</v>
      </c>
      <c r="BF197" s="11">
        <v>6</v>
      </c>
      <c r="BG197" s="10">
        <v>21</v>
      </c>
      <c r="BH197" s="11">
        <v>0</v>
      </c>
      <c r="BI197" s="10">
        <v>0</v>
      </c>
      <c r="BJ197" s="11">
        <v>0</v>
      </c>
      <c r="BK197" s="10">
        <v>0</v>
      </c>
      <c r="BL197" s="11">
        <v>0</v>
      </c>
      <c r="BM197" s="10">
        <v>0</v>
      </c>
      <c r="BN197" s="11">
        <v>0</v>
      </c>
      <c r="BO197" s="10">
        <v>0</v>
      </c>
      <c r="BP197" s="11"/>
      <c r="BQ197" s="10">
        <f t="shared" si="6"/>
        <v>58</v>
      </c>
      <c r="BR197" s="10">
        <f t="shared" si="7"/>
        <v>1050</v>
      </c>
    </row>
    <row r="198" spans="1:70">
      <c r="A198" t="s">
        <v>483</v>
      </c>
      <c r="B198" s="2" t="s">
        <v>40</v>
      </c>
      <c r="C198" s="2" t="s">
        <v>484</v>
      </c>
      <c r="D198" s="2" t="s">
        <v>418</v>
      </c>
      <c r="E198" s="2">
        <v>90</v>
      </c>
      <c r="F198" s="2"/>
      <c r="G198" s="2" t="s">
        <v>93</v>
      </c>
      <c r="H198" s="11">
        <v>3</v>
      </c>
      <c r="I198" s="10">
        <v>50</v>
      </c>
      <c r="J198" s="11">
        <v>3</v>
      </c>
      <c r="K198" s="10">
        <v>53</v>
      </c>
      <c r="L198" s="11">
        <v>2</v>
      </c>
      <c r="M198" s="10">
        <v>54</v>
      </c>
      <c r="N198" s="11">
        <v>173</v>
      </c>
      <c r="O198" s="10">
        <v>3332</v>
      </c>
      <c r="P198" s="11">
        <v>0</v>
      </c>
      <c r="Q198" s="10">
        <v>0</v>
      </c>
      <c r="R198" s="11">
        <v>0</v>
      </c>
      <c r="S198" s="10">
        <v>0</v>
      </c>
      <c r="T198" s="11">
        <v>0</v>
      </c>
      <c r="U198" s="10">
        <v>0</v>
      </c>
      <c r="V198" s="11">
        <v>0</v>
      </c>
      <c r="W198" s="10">
        <v>0</v>
      </c>
      <c r="X198" s="11">
        <v>2</v>
      </c>
      <c r="Y198" s="10">
        <v>8</v>
      </c>
      <c r="Z198" s="11">
        <v>0</v>
      </c>
      <c r="AA198" s="10">
        <v>0</v>
      </c>
      <c r="AB198" s="11">
        <v>0</v>
      </c>
      <c r="AC198" s="10">
        <v>0</v>
      </c>
      <c r="AD198" s="11">
        <v>0</v>
      </c>
      <c r="AE198" s="10">
        <v>0</v>
      </c>
      <c r="AF198" s="11">
        <v>0</v>
      </c>
      <c r="AG198" s="10">
        <v>0</v>
      </c>
      <c r="AH198" s="11">
        <v>0</v>
      </c>
      <c r="AI198" s="10">
        <v>0</v>
      </c>
      <c r="AJ198" s="11">
        <v>0</v>
      </c>
      <c r="AK198" s="10">
        <v>0</v>
      </c>
      <c r="AL198" s="11">
        <v>0</v>
      </c>
      <c r="AM198" s="10">
        <v>0</v>
      </c>
      <c r="AN198" s="11">
        <v>0</v>
      </c>
      <c r="AO198" s="10">
        <v>0</v>
      </c>
      <c r="AP198" s="11">
        <v>0</v>
      </c>
      <c r="AQ198" s="10">
        <v>0</v>
      </c>
      <c r="AR198" s="11">
        <v>0</v>
      </c>
      <c r="AS198" s="10">
        <v>0</v>
      </c>
      <c r="AT198" s="11">
        <v>0</v>
      </c>
      <c r="AU198" s="10">
        <v>0</v>
      </c>
      <c r="AV198" s="11">
        <v>0</v>
      </c>
      <c r="AW198" s="10">
        <v>0</v>
      </c>
      <c r="AX198" s="11">
        <v>0</v>
      </c>
      <c r="AY198" s="10">
        <v>0</v>
      </c>
      <c r="AZ198" s="11">
        <v>0</v>
      </c>
      <c r="BA198" s="10">
        <v>0</v>
      </c>
      <c r="BB198" s="11">
        <v>0</v>
      </c>
      <c r="BC198" s="10">
        <v>0</v>
      </c>
      <c r="BD198" s="11">
        <v>0</v>
      </c>
      <c r="BE198" s="10">
        <v>0</v>
      </c>
      <c r="BF198" s="11">
        <v>3</v>
      </c>
      <c r="BG198" s="10">
        <v>70</v>
      </c>
      <c r="BH198" s="11">
        <v>1</v>
      </c>
      <c r="BI198" s="10">
        <v>18</v>
      </c>
      <c r="BJ198" s="11">
        <v>0</v>
      </c>
      <c r="BK198" s="10">
        <v>0</v>
      </c>
      <c r="BL198" s="11">
        <v>0</v>
      </c>
      <c r="BM198" s="10">
        <v>0</v>
      </c>
      <c r="BN198" s="11">
        <v>0</v>
      </c>
      <c r="BO198" s="10">
        <v>0</v>
      </c>
      <c r="BP198" s="11"/>
      <c r="BQ198" s="10">
        <f t="shared" si="6"/>
        <v>187</v>
      </c>
      <c r="BR198" s="10">
        <f t="shared" si="7"/>
        <v>3585</v>
      </c>
    </row>
    <row r="199" spans="1:70">
      <c r="A199" t="s">
        <v>485</v>
      </c>
      <c r="B199" s="2" t="s">
        <v>40</v>
      </c>
      <c r="C199" s="2" t="s">
        <v>486</v>
      </c>
      <c r="D199" s="2" t="s">
        <v>418</v>
      </c>
      <c r="E199" s="2">
        <v>91</v>
      </c>
      <c r="F199" s="2"/>
      <c r="G199" s="2" t="s">
        <v>93</v>
      </c>
      <c r="H199" s="11">
        <v>0</v>
      </c>
      <c r="I199" s="10">
        <v>0</v>
      </c>
      <c r="J199" s="11">
        <v>0</v>
      </c>
      <c r="K199" s="10">
        <v>0</v>
      </c>
      <c r="L199" s="11">
        <v>8</v>
      </c>
      <c r="M199" s="10">
        <v>96</v>
      </c>
      <c r="N199" s="11">
        <v>3</v>
      </c>
      <c r="O199" s="10">
        <v>14</v>
      </c>
      <c r="P199" s="11">
        <v>0</v>
      </c>
      <c r="Q199" s="10">
        <v>0</v>
      </c>
      <c r="R199" s="11">
        <v>0</v>
      </c>
      <c r="S199" s="10">
        <v>0</v>
      </c>
      <c r="T199" s="11">
        <v>0</v>
      </c>
      <c r="U199" s="10">
        <v>0</v>
      </c>
      <c r="V199" s="11">
        <v>0</v>
      </c>
      <c r="W199" s="10">
        <v>0</v>
      </c>
      <c r="X199" s="11">
        <v>0</v>
      </c>
      <c r="Y199" s="10">
        <v>0</v>
      </c>
      <c r="Z199" s="11">
        <v>0</v>
      </c>
      <c r="AA199" s="10">
        <v>0</v>
      </c>
      <c r="AB199" s="11">
        <v>0</v>
      </c>
      <c r="AC199" s="10">
        <v>0</v>
      </c>
      <c r="AD199" s="11">
        <v>0</v>
      </c>
      <c r="AE199" s="10">
        <v>0</v>
      </c>
      <c r="AF199" s="11">
        <v>0</v>
      </c>
      <c r="AG199" s="10">
        <v>0</v>
      </c>
      <c r="AH199" s="11">
        <v>0</v>
      </c>
      <c r="AI199" s="10">
        <v>0</v>
      </c>
      <c r="AJ199" s="11">
        <v>0</v>
      </c>
      <c r="AK199" s="10">
        <v>0</v>
      </c>
      <c r="AL199" s="11">
        <v>0</v>
      </c>
      <c r="AM199" s="10">
        <v>0</v>
      </c>
      <c r="AN199" s="11">
        <v>0</v>
      </c>
      <c r="AO199" s="10">
        <v>0</v>
      </c>
      <c r="AP199" s="11">
        <v>0</v>
      </c>
      <c r="AQ199" s="10">
        <v>0</v>
      </c>
      <c r="AR199" s="11">
        <v>0</v>
      </c>
      <c r="AS199" s="10">
        <v>0</v>
      </c>
      <c r="AT199" s="11">
        <v>0</v>
      </c>
      <c r="AU199" s="10">
        <v>0</v>
      </c>
      <c r="AV199" s="11">
        <v>0</v>
      </c>
      <c r="AW199" s="10">
        <v>0</v>
      </c>
      <c r="AX199" s="11">
        <v>0</v>
      </c>
      <c r="AY199" s="10">
        <v>0</v>
      </c>
      <c r="AZ199" s="11">
        <v>0</v>
      </c>
      <c r="BA199" s="10">
        <v>0</v>
      </c>
      <c r="BB199" s="11">
        <v>0</v>
      </c>
      <c r="BC199" s="10">
        <v>0</v>
      </c>
      <c r="BD199" s="11">
        <v>0</v>
      </c>
      <c r="BE199" s="10">
        <v>0</v>
      </c>
      <c r="BF199" s="11">
        <v>0</v>
      </c>
      <c r="BG199" s="10">
        <v>0</v>
      </c>
      <c r="BH199" s="11">
        <v>0</v>
      </c>
      <c r="BI199" s="10">
        <v>0</v>
      </c>
      <c r="BJ199" s="11">
        <v>0</v>
      </c>
      <c r="BK199" s="10">
        <v>0</v>
      </c>
      <c r="BL199" s="11">
        <v>0</v>
      </c>
      <c r="BM199" s="10">
        <v>0</v>
      </c>
      <c r="BN199" s="11">
        <v>2</v>
      </c>
      <c r="BO199" s="10">
        <v>131</v>
      </c>
      <c r="BP199" s="11"/>
      <c r="BQ199" s="10">
        <f t="shared" si="6"/>
        <v>13</v>
      </c>
      <c r="BR199" s="10">
        <f t="shared" si="7"/>
        <v>241</v>
      </c>
    </row>
    <row r="200" spans="1:70">
      <c r="A200" t="s">
        <v>487</v>
      </c>
      <c r="B200" s="2" t="s">
        <v>59</v>
      </c>
      <c r="C200" s="2" t="s">
        <v>488</v>
      </c>
      <c r="D200" s="2" t="s">
        <v>418</v>
      </c>
      <c r="E200" s="2">
        <v>92</v>
      </c>
      <c r="F200" s="2"/>
      <c r="G200" s="2"/>
      <c r="H200" s="11">
        <v>2</v>
      </c>
      <c r="I200" s="10">
        <v>2</v>
      </c>
      <c r="J200" s="11">
        <v>30</v>
      </c>
      <c r="K200" s="10">
        <v>127</v>
      </c>
      <c r="L200" s="11">
        <v>53</v>
      </c>
      <c r="M200" s="10">
        <v>278</v>
      </c>
      <c r="N200" s="11">
        <v>0</v>
      </c>
      <c r="O200" s="10">
        <v>0</v>
      </c>
      <c r="P200" s="11">
        <v>2</v>
      </c>
      <c r="Q200" s="10">
        <v>10</v>
      </c>
      <c r="R200" s="11">
        <v>0</v>
      </c>
      <c r="S200" s="10">
        <v>0</v>
      </c>
      <c r="T200" s="11">
        <v>0</v>
      </c>
      <c r="U200" s="10">
        <v>0</v>
      </c>
      <c r="V200" s="11">
        <v>0</v>
      </c>
      <c r="W200" s="10">
        <v>0</v>
      </c>
      <c r="X200" s="11">
        <v>0</v>
      </c>
      <c r="Y200" s="10">
        <v>0</v>
      </c>
      <c r="Z200" s="11">
        <v>0</v>
      </c>
      <c r="AA200" s="10">
        <v>0</v>
      </c>
      <c r="AB200" s="11">
        <v>0</v>
      </c>
      <c r="AC200" s="10">
        <v>0</v>
      </c>
      <c r="AD200" s="11">
        <v>0</v>
      </c>
      <c r="AE200" s="10">
        <v>0</v>
      </c>
      <c r="AF200" s="11">
        <v>5</v>
      </c>
      <c r="AG200" s="10">
        <v>23</v>
      </c>
      <c r="AH200" s="11">
        <v>0</v>
      </c>
      <c r="AI200" s="10">
        <v>0</v>
      </c>
      <c r="AJ200" s="11">
        <v>0</v>
      </c>
      <c r="AK200" s="10">
        <v>0</v>
      </c>
      <c r="AL200" s="11">
        <v>0</v>
      </c>
      <c r="AM200" s="10">
        <v>0</v>
      </c>
      <c r="AN200" s="11">
        <v>0</v>
      </c>
      <c r="AO200" s="10">
        <v>0</v>
      </c>
      <c r="AP200" s="11">
        <v>0</v>
      </c>
      <c r="AQ200" s="10">
        <v>0</v>
      </c>
      <c r="AR200" s="11">
        <v>0</v>
      </c>
      <c r="AS200" s="10">
        <v>0</v>
      </c>
      <c r="AT200" s="11">
        <v>0</v>
      </c>
      <c r="AU200" s="10">
        <v>0</v>
      </c>
      <c r="AV200" s="11">
        <v>0</v>
      </c>
      <c r="AW200" s="10">
        <v>0</v>
      </c>
      <c r="AX200" s="11">
        <v>0</v>
      </c>
      <c r="AY200" s="10">
        <v>0</v>
      </c>
      <c r="AZ200" s="11">
        <v>0</v>
      </c>
      <c r="BA200" s="10">
        <v>0</v>
      </c>
      <c r="BB200" s="11">
        <v>0</v>
      </c>
      <c r="BC200" s="10">
        <v>0</v>
      </c>
      <c r="BD200" s="11">
        <v>0</v>
      </c>
      <c r="BE200" s="10">
        <v>0</v>
      </c>
      <c r="BF200" s="11">
        <v>10</v>
      </c>
      <c r="BG200" s="10">
        <v>37</v>
      </c>
      <c r="BH200" s="11">
        <v>0</v>
      </c>
      <c r="BI200" s="10">
        <v>0</v>
      </c>
      <c r="BJ200" s="11">
        <v>0</v>
      </c>
      <c r="BK200" s="10">
        <v>0</v>
      </c>
      <c r="BL200" s="11">
        <v>57</v>
      </c>
      <c r="BM200" s="10">
        <v>581</v>
      </c>
      <c r="BN200" s="11">
        <v>5</v>
      </c>
      <c r="BO200" s="10">
        <v>26</v>
      </c>
      <c r="BP200" s="11"/>
      <c r="BQ200" s="10">
        <f t="shared" si="6"/>
        <v>164</v>
      </c>
      <c r="BR200" s="10">
        <f t="shared" si="7"/>
        <v>1084</v>
      </c>
    </row>
    <row r="201" spans="1:70">
      <c r="A201" s="2" t="s">
        <v>489</v>
      </c>
      <c r="B201" s="2" t="s">
        <v>59</v>
      </c>
      <c r="C201" s="2" t="s">
        <v>488</v>
      </c>
      <c r="D201" s="2" t="s">
        <v>418</v>
      </c>
      <c r="E201" s="2">
        <v>92</v>
      </c>
      <c r="F201" s="2"/>
      <c r="G201" s="2"/>
      <c r="H201" s="11">
        <v>0</v>
      </c>
      <c r="I201" s="10">
        <v>0</v>
      </c>
      <c r="J201" s="11">
        <v>11</v>
      </c>
      <c r="K201" s="10">
        <v>156</v>
      </c>
      <c r="L201" s="11">
        <v>14</v>
      </c>
      <c r="M201" s="10">
        <v>114</v>
      </c>
      <c r="N201" s="11">
        <v>0</v>
      </c>
      <c r="O201" s="10">
        <v>0</v>
      </c>
      <c r="P201" s="11">
        <v>0</v>
      </c>
      <c r="Q201" s="10">
        <v>0</v>
      </c>
      <c r="R201" s="11">
        <v>0</v>
      </c>
      <c r="S201" s="10">
        <v>0</v>
      </c>
      <c r="T201" s="11">
        <v>0</v>
      </c>
      <c r="U201" s="10">
        <v>0</v>
      </c>
      <c r="V201" s="11">
        <v>0</v>
      </c>
      <c r="W201" s="10">
        <v>0</v>
      </c>
      <c r="X201" s="11">
        <v>0</v>
      </c>
      <c r="Y201" s="10">
        <v>0</v>
      </c>
      <c r="Z201" s="11">
        <v>0</v>
      </c>
      <c r="AA201" s="10">
        <v>0</v>
      </c>
      <c r="AB201" s="11">
        <v>0</v>
      </c>
      <c r="AC201" s="10">
        <v>0</v>
      </c>
      <c r="AD201" s="11">
        <v>0</v>
      </c>
      <c r="AE201" s="10">
        <v>0</v>
      </c>
      <c r="AF201" s="11">
        <v>0</v>
      </c>
      <c r="AG201" s="10">
        <v>0</v>
      </c>
      <c r="AH201" s="11">
        <v>0</v>
      </c>
      <c r="AI201" s="10">
        <v>0</v>
      </c>
      <c r="AJ201" s="11">
        <v>0</v>
      </c>
      <c r="AK201" s="10">
        <v>0</v>
      </c>
      <c r="AL201" s="11">
        <v>0</v>
      </c>
      <c r="AM201" s="10">
        <v>0</v>
      </c>
      <c r="AN201" s="11">
        <v>0</v>
      </c>
      <c r="AO201" s="10">
        <v>0</v>
      </c>
      <c r="AP201" s="11">
        <v>0</v>
      </c>
      <c r="AQ201" s="10">
        <v>0</v>
      </c>
      <c r="AR201" s="11">
        <v>0</v>
      </c>
      <c r="AS201" s="10">
        <v>0</v>
      </c>
      <c r="AT201" s="11">
        <v>0</v>
      </c>
      <c r="AU201" s="10">
        <v>0</v>
      </c>
      <c r="AV201" s="11">
        <v>0</v>
      </c>
      <c r="AW201" s="10">
        <v>0</v>
      </c>
      <c r="AX201" s="11">
        <v>0</v>
      </c>
      <c r="AY201" s="10">
        <v>0</v>
      </c>
      <c r="AZ201" s="11">
        <v>0</v>
      </c>
      <c r="BA201" s="10">
        <v>0</v>
      </c>
      <c r="BB201" s="11">
        <v>0</v>
      </c>
      <c r="BC201" s="10">
        <v>0</v>
      </c>
      <c r="BD201" s="11">
        <v>0</v>
      </c>
      <c r="BE201" s="10">
        <v>0</v>
      </c>
      <c r="BF201" s="11">
        <v>37</v>
      </c>
      <c r="BG201" s="10">
        <v>283</v>
      </c>
      <c r="BH201" s="11">
        <v>0</v>
      </c>
      <c r="BI201" s="10">
        <v>0</v>
      </c>
      <c r="BJ201" s="11">
        <v>0</v>
      </c>
      <c r="BK201" s="10">
        <v>0</v>
      </c>
      <c r="BL201" s="11">
        <v>0</v>
      </c>
      <c r="BM201" s="10">
        <v>0</v>
      </c>
      <c r="BN201" s="11">
        <v>0</v>
      </c>
      <c r="BO201" s="10">
        <v>0</v>
      </c>
      <c r="BP201" s="11"/>
      <c r="BQ201" s="10">
        <f t="shared" si="6"/>
        <v>62</v>
      </c>
      <c r="BR201" s="10">
        <f t="shared" si="7"/>
        <v>553</v>
      </c>
    </row>
    <row r="202" spans="1:70">
      <c r="A202" t="s">
        <v>490</v>
      </c>
      <c r="B202" s="2" t="s">
        <v>59</v>
      </c>
      <c r="C202" s="2" t="s">
        <v>491</v>
      </c>
      <c r="D202" s="2" t="s">
        <v>418</v>
      </c>
      <c r="E202" s="2">
        <v>93</v>
      </c>
      <c r="F202" s="2"/>
      <c r="G202" s="2"/>
      <c r="H202" s="11">
        <v>3</v>
      </c>
      <c r="I202" s="10">
        <v>14</v>
      </c>
      <c r="J202" s="11">
        <v>51</v>
      </c>
      <c r="K202" s="10">
        <v>276</v>
      </c>
      <c r="L202" s="11">
        <v>272</v>
      </c>
      <c r="M202" s="10">
        <v>1710</v>
      </c>
      <c r="N202" s="11">
        <v>0</v>
      </c>
      <c r="O202" s="10">
        <v>0</v>
      </c>
      <c r="P202" s="11">
        <v>0</v>
      </c>
      <c r="Q202" s="10">
        <v>0</v>
      </c>
      <c r="R202" s="11">
        <v>0</v>
      </c>
      <c r="S202" s="10">
        <v>0</v>
      </c>
      <c r="T202" s="11">
        <v>0</v>
      </c>
      <c r="U202" s="10">
        <v>0</v>
      </c>
      <c r="V202" s="11">
        <v>0</v>
      </c>
      <c r="W202" s="10">
        <v>0</v>
      </c>
      <c r="X202" s="11">
        <v>0</v>
      </c>
      <c r="Y202" s="10">
        <v>0</v>
      </c>
      <c r="Z202" s="11">
        <v>0</v>
      </c>
      <c r="AA202" s="10">
        <v>0</v>
      </c>
      <c r="AB202" s="11">
        <v>0</v>
      </c>
      <c r="AC202" s="10">
        <v>0</v>
      </c>
      <c r="AD202" s="11">
        <v>0</v>
      </c>
      <c r="AE202" s="10">
        <v>0</v>
      </c>
      <c r="AF202" s="11">
        <v>14</v>
      </c>
      <c r="AG202" s="10">
        <v>197</v>
      </c>
      <c r="AH202" s="11">
        <v>2</v>
      </c>
      <c r="AI202" s="10">
        <v>3</v>
      </c>
      <c r="AJ202" s="11">
        <v>0</v>
      </c>
      <c r="AK202" s="10">
        <v>0</v>
      </c>
      <c r="AL202" s="11">
        <v>0</v>
      </c>
      <c r="AM202" s="10">
        <v>0</v>
      </c>
      <c r="AN202" s="11">
        <v>0</v>
      </c>
      <c r="AO202" s="10">
        <v>0</v>
      </c>
      <c r="AP202" s="11">
        <v>0</v>
      </c>
      <c r="AQ202" s="10">
        <v>0</v>
      </c>
      <c r="AR202" s="11">
        <v>0</v>
      </c>
      <c r="AS202" s="10">
        <v>0</v>
      </c>
      <c r="AT202" s="11">
        <v>0</v>
      </c>
      <c r="AU202" s="10">
        <v>0</v>
      </c>
      <c r="AV202" s="11">
        <v>0</v>
      </c>
      <c r="AW202" s="10">
        <v>0</v>
      </c>
      <c r="AX202" s="11">
        <v>0</v>
      </c>
      <c r="AY202" s="10">
        <v>0</v>
      </c>
      <c r="AZ202" s="11">
        <v>0</v>
      </c>
      <c r="BA202" s="10">
        <v>0</v>
      </c>
      <c r="BB202" s="11">
        <v>0</v>
      </c>
      <c r="BC202" s="10">
        <v>0</v>
      </c>
      <c r="BD202" s="11">
        <v>0</v>
      </c>
      <c r="BE202" s="10">
        <v>0</v>
      </c>
      <c r="BF202" s="11">
        <v>33</v>
      </c>
      <c r="BG202" s="10">
        <v>236</v>
      </c>
      <c r="BH202" s="11">
        <v>0</v>
      </c>
      <c r="BI202" s="10">
        <v>0</v>
      </c>
      <c r="BJ202" s="11">
        <v>0</v>
      </c>
      <c r="BK202" s="10">
        <v>0</v>
      </c>
      <c r="BL202" s="11">
        <v>68</v>
      </c>
      <c r="BM202" s="10">
        <v>475</v>
      </c>
      <c r="BN202" s="11">
        <v>0</v>
      </c>
      <c r="BO202" s="10">
        <v>0</v>
      </c>
      <c r="BP202" s="11"/>
      <c r="BQ202" s="10">
        <f t="shared" si="6"/>
        <v>443</v>
      </c>
      <c r="BR202" s="10">
        <f t="shared" si="7"/>
        <v>2911</v>
      </c>
    </row>
    <row r="203" spans="1:70">
      <c r="A203" t="s">
        <v>492</v>
      </c>
      <c r="B203" s="2" t="s">
        <v>40</v>
      </c>
      <c r="C203" s="2" t="s">
        <v>493</v>
      </c>
      <c r="D203" s="2" t="s">
        <v>418</v>
      </c>
      <c r="E203" s="2">
        <v>94</v>
      </c>
      <c r="F203" s="2"/>
      <c r="G203" s="2" t="s">
        <v>93</v>
      </c>
      <c r="H203" s="11">
        <v>0</v>
      </c>
      <c r="I203" s="10">
        <v>0</v>
      </c>
      <c r="J203" s="11">
        <v>11</v>
      </c>
      <c r="K203" s="10">
        <v>54</v>
      </c>
      <c r="L203" s="11">
        <v>2</v>
      </c>
      <c r="M203" s="10">
        <v>1</v>
      </c>
      <c r="N203" s="11">
        <v>3</v>
      </c>
      <c r="O203" s="10">
        <v>8</v>
      </c>
      <c r="P203" s="11">
        <v>0</v>
      </c>
      <c r="Q203" s="10">
        <v>0</v>
      </c>
      <c r="R203" s="11">
        <v>0</v>
      </c>
      <c r="S203" s="10">
        <v>0</v>
      </c>
      <c r="T203" s="11">
        <v>0</v>
      </c>
      <c r="U203" s="10">
        <v>0</v>
      </c>
      <c r="V203" s="11">
        <v>0</v>
      </c>
      <c r="W203" s="10">
        <v>0</v>
      </c>
      <c r="X203" s="11">
        <v>3</v>
      </c>
      <c r="Y203" s="10">
        <v>7</v>
      </c>
      <c r="Z203" s="11">
        <v>0</v>
      </c>
      <c r="AA203" s="10">
        <v>0</v>
      </c>
      <c r="AB203" s="11">
        <v>1</v>
      </c>
      <c r="AC203" s="10">
        <v>4</v>
      </c>
      <c r="AD203" s="11">
        <v>0</v>
      </c>
      <c r="AE203" s="10">
        <v>0</v>
      </c>
      <c r="AF203" s="11">
        <v>0</v>
      </c>
      <c r="AG203" s="10">
        <v>0</v>
      </c>
      <c r="AH203" s="11">
        <v>0</v>
      </c>
      <c r="AI203" s="10">
        <v>0</v>
      </c>
      <c r="AJ203" s="11">
        <v>0</v>
      </c>
      <c r="AK203" s="10">
        <v>0</v>
      </c>
      <c r="AL203" s="11">
        <v>0</v>
      </c>
      <c r="AM203" s="10">
        <v>0</v>
      </c>
      <c r="AN203" s="11">
        <v>0</v>
      </c>
      <c r="AO203" s="10">
        <v>0</v>
      </c>
      <c r="AP203" s="11">
        <v>0</v>
      </c>
      <c r="AQ203" s="10">
        <v>0</v>
      </c>
      <c r="AR203" s="11">
        <v>0</v>
      </c>
      <c r="AS203" s="10">
        <v>0</v>
      </c>
      <c r="AT203" s="11">
        <v>0</v>
      </c>
      <c r="AU203" s="10">
        <v>0</v>
      </c>
      <c r="AV203" s="11">
        <v>0</v>
      </c>
      <c r="AW203" s="10">
        <v>0</v>
      </c>
      <c r="AX203" s="11">
        <v>0</v>
      </c>
      <c r="AY203" s="10">
        <v>0</v>
      </c>
      <c r="AZ203" s="11">
        <v>0</v>
      </c>
      <c r="BA203" s="10">
        <v>0</v>
      </c>
      <c r="BB203" s="11">
        <v>0</v>
      </c>
      <c r="BC203" s="10">
        <v>0</v>
      </c>
      <c r="BD203" s="11">
        <v>0</v>
      </c>
      <c r="BE203" s="10">
        <v>0</v>
      </c>
      <c r="BF203" s="11">
        <v>0</v>
      </c>
      <c r="BG203" s="10">
        <v>0</v>
      </c>
      <c r="BH203" s="11">
        <v>2</v>
      </c>
      <c r="BI203" s="10">
        <v>46</v>
      </c>
      <c r="BJ203" s="11">
        <v>0</v>
      </c>
      <c r="BK203" s="10">
        <v>0</v>
      </c>
      <c r="BL203" s="11">
        <v>3</v>
      </c>
      <c r="BM203" s="10">
        <v>47</v>
      </c>
      <c r="BN203" s="11">
        <v>0</v>
      </c>
      <c r="BO203" s="10">
        <v>0</v>
      </c>
      <c r="BP203" s="11"/>
      <c r="BQ203" s="10">
        <f t="shared" si="6"/>
        <v>25</v>
      </c>
      <c r="BR203" s="10">
        <f t="shared" si="7"/>
        <v>167</v>
      </c>
    </row>
    <row r="204" spans="1:70">
      <c r="A204" t="s">
        <v>494</v>
      </c>
      <c r="B204" s="2" t="s">
        <v>59</v>
      </c>
      <c r="C204" s="2" t="s">
        <v>495</v>
      </c>
      <c r="D204" s="2" t="s">
        <v>418</v>
      </c>
      <c r="E204" s="2">
        <v>94</v>
      </c>
      <c r="F204" s="2"/>
      <c r="G204" s="2"/>
      <c r="H204" s="11">
        <v>0</v>
      </c>
      <c r="I204" s="10">
        <v>0</v>
      </c>
      <c r="J204" s="11">
        <v>15</v>
      </c>
      <c r="K204" s="10">
        <v>103</v>
      </c>
      <c r="L204" s="11">
        <v>58</v>
      </c>
      <c r="M204" s="10">
        <v>399</v>
      </c>
      <c r="N204" s="11">
        <v>0</v>
      </c>
      <c r="O204" s="10">
        <v>0</v>
      </c>
      <c r="P204" s="11">
        <v>0</v>
      </c>
      <c r="Q204" s="10">
        <v>0</v>
      </c>
      <c r="R204" s="11">
        <v>0</v>
      </c>
      <c r="S204" s="10">
        <v>0</v>
      </c>
      <c r="T204" s="11">
        <v>0</v>
      </c>
      <c r="U204" s="10">
        <v>0</v>
      </c>
      <c r="V204" s="11">
        <v>0</v>
      </c>
      <c r="W204" s="10">
        <v>0</v>
      </c>
      <c r="X204" s="11">
        <v>0</v>
      </c>
      <c r="Y204" s="10">
        <v>0</v>
      </c>
      <c r="Z204" s="11">
        <v>0</v>
      </c>
      <c r="AA204" s="10">
        <v>0</v>
      </c>
      <c r="AB204" s="11">
        <v>0</v>
      </c>
      <c r="AC204" s="10">
        <v>0</v>
      </c>
      <c r="AD204" s="11">
        <v>0</v>
      </c>
      <c r="AE204" s="10">
        <v>0</v>
      </c>
      <c r="AF204" s="11">
        <v>2</v>
      </c>
      <c r="AG204" s="10">
        <v>6</v>
      </c>
      <c r="AH204" s="11">
        <v>0</v>
      </c>
      <c r="AI204" s="10">
        <v>0</v>
      </c>
      <c r="AJ204" s="11">
        <v>0</v>
      </c>
      <c r="AK204" s="10">
        <v>0</v>
      </c>
      <c r="AL204" s="11">
        <v>0</v>
      </c>
      <c r="AM204" s="10">
        <v>0</v>
      </c>
      <c r="AN204" s="11">
        <v>0</v>
      </c>
      <c r="AO204" s="10">
        <v>0</v>
      </c>
      <c r="AP204" s="11">
        <v>0</v>
      </c>
      <c r="AQ204" s="10">
        <v>0</v>
      </c>
      <c r="AR204" s="11">
        <v>0</v>
      </c>
      <c r="AS204" s="10">
        <v>0</v>
      </c>
      <c r="AT204" s="11">
        <v>0</v>
      </c>
      <c r="AU204" s="10">
        <v>0</v>
      </c>
      <c r="AV204" s="11">
        <v>0</v>
      </c>
      <c r="AW204" s="10">
        <v>0</v>
      </c>
      <c r="AX204" s="11">
        <v>0</v>
      </c>
      <c r="AY204" s="10">
        <v>0</v>
      </c>
      <c r="AZ204" s="11">
        <v>0</v>
      </c>
      <c r="BA204" s="10">
        <v>0</v>
      </c>
      <c r="BB204" s="11">
        <v>0</v>
      </c>
      <c r="BC204" s="10">
        <v>0</v>
      </c>
      <c r="BD204" s="11">
        <v>0</v>
      </c>
      <c r="BE204" s="10">
        <v>0</v>
      </c>
      <c r="BF204" s="11">
        <v>0</v>
      </c>
      <c r="BG204" s="10">
        <v>0</v>
      </c>
      <c r="BH204" s="11">
        <v>0</v>
      </c>
      <c r="BI204" s="10">
        <v>0</v>
      </c>
      <c r="BJ204" s="11">
        <v>0</v>
      </c>
      <c r="BK204" s="10">
        <v>0</v>
      </c>
      <c r="BL204" s="11">
        <v>34</v>
      </c>
      <c r="BM204" s="10">
        <v>271</v>
      </c>
      <c r="BN204" s="11">
        <v>8</v>
      </c>
      <c r="BO204" s="10">
        <v>44</v>
      </c>
      <c r="BP204" s="11"/>
      <c r="BQ204" s="10">
        <f t="shared" si="6"/>
        <v>117</v>
      </c>
      <c r="BR204" s="10">
        <f t="shared" si="7"/>
        <v>823</v>
      </c>
    </row>
    <row r="205" spans="1:70">
      <c r="A205" t="s">
        <v>496</v>
      </c>
      <c r="B205" s="2" t="s">
        <v>40</v>
      </c>
      <c r="C205" s="2" t="s">
        <v>497</v>
      </c>
      <c r="D205" s="2" t="s">
        <v>418</v>
      </c>
      <c r="E205" s="2">
        <v>95</v>
      </c>
      <c r="F205" s="2"/>
      <c r="G205" s="2" t="s">
        <v>93</v>
      </c>
      <c r="H205" s="11">
        <v>0</v>
      </c>
      <c r="I205" s="10">
        <v>0</v>
      </c>
      <c r="J205" s="11">
        <v>3</v>
      </c>
      <c r="K205" s="10">
        <v>35</v>
      </c>
      <c r="L205" s="11">
        <v>2</v>
      </c>
      <c r="M205" s="10">
        <v>22</v>
      </c>
      <c r="N205" s="11">
        <v>0</v>
      </c>
      <c r="O205" s="10">
        <v>0</v>
      </c>
      <c r="P205" s="11">
        <v>0</v>
      </c>
      <c r="Q205" s="10">
        <v>0</v>
      </c>
      <c r="R205" s="11">
        <v>0</v>
      </c>
      <c r="S205" s="10">
        <v>0</v>
      </c>
      <c r="T205" s="11">
        <v>0</v>
      </c>
      <c r="U205" s="10">
        <v>0</v>
      </c>
      <c r="V205" s="11">
        <v>0</v>
      </c>
      <c r="W205" s="10">
        <v>0</v>
      </c>
      <c r="X205" s="11">
        <v>1</v>
      </c>
      <c r="Y205" s="10">
        <v>3</v>
      </c>
      <c r="Z205" s="11">
        <v>0</v>
      </c>
      <c r="AA205" s="10">
        <v>0</v>
      </c>
      <c r="AB205" s="11">
        <v>0</v>
      </c>
      <c r="AC205" s="10">
        <v>0</v>
      </c>
      <c r="AD205" s="11">
        <v>0</v>
      </c>
      <c r="AE205" s="10">
        <v>0</v>
      </c>
      <c r="AF205" s="11">
        <v>0</v>
      </c>
      <c r="AG205" s="10">
        <v>0</v>
      </c>
      <c r="AH205" s="11">
        <v>0</v>
      </c>
      <c r="AI205" s="10">
        <v>0</v>
      </c>
      <c r="AJ205" s="11">
        <v>0</v>
      </c>
      <c r="AK205" s="10">
        <v>0</v>
      </c>
      <c r="AL205" s="11">
        <v>0</v>
      </c>
      <c r="AM205" s="10">
        <v>0</v>
      </c>
      <c r="AN205" s="11">
        <v>0</v>
      </c>
      <c r="AO205" s="10">
        <v>0</v>
      </c>
      <c r="AP205" s="11">
        <v>0</v>
      </c>
      <c r="AQ205" s="10">
        <v>0</v>
      </c>
      <c r="AR205" s="11">
        <v>0</v>
      </c>
      <c r="AS205" s="10">
        <v>0</v>
      </c>
      <c r="AT205" s="11">
        <v>0</v>
      </c>
      <c r="AU205" s="10">
        <v>0</v>
      </c>
      <c r="AV205" s="11">
        <v>0</v>
      </c>
      <c r="AW205" s="10">
        <v>0</v>
      </c>
      <c r="AX205" s="11">
        <v>0</v>
      </c>
      <c r="AY205" s="10">
        <v>0</v>
      </c>
      <c r="AZ205" s="11">
        <v>0</v>
      </c>
      <c r="BA205" s="10">
        <v>0</v>
      </c>
      <c r="BB205" s="11">
        <v>0</v>
      </c>
      <c r="BC205" s="10">
        <v>0</v>
      </c>
      <c r="BD205" s="11">
        <v>0</v>
      </c>
      <c r="BE205" s="10">
        <v>0</v>
      </c>
      <c r="BF205" s="11">
        <v>3</v>
      </c>
      <c r="BG205" s="10">
        <v>120</v>
      </c>
      <c r="BH205" s="11">
        <v>0</v>
      </c>
      <c r="BI205" s="10">
        <v>0</v>
      </c>
      <c r="BJ205" s="11">
        <v>1</v>
      </c>
      <c r="BK205" s="10">
        <v>7</v>
      </c>
      <c r="BL205" s="11">
        <v>0</v>
      </c>
      <c r="BM205" s="10">
        <v>0</v>
      </c>
      <c r="BN205" s="11">
        <v>0</v>
      </c>
      <c r="BO205" s="10">
        <v>0</v>
      </c>
      <c r="BP205" s="11"/>
      <c r="BQ205" s="10">
        <f t="shared" si="6"/>
        <v>10</v>
      </c>
      <c r="BR205" s="10">
        <f t="shared" si="7"/>
        <v>187</v>
      </c>
    </row>
    <row r="206" spans="1:70">
      <c r="A206" t="s">
        <v>498</v>
      </c>
      <c r="B206" s="2" t="s">
        <v>40</v>
      </c>
      <c r="C206" s="2" t="s">
        <v>499</v>
      </c>
      <c r="D206" s="2" t="s">
        <v>418</v>
      </c>
      <c r="E206" s="2">
        <v>96</v>
      </c>
      <c r="F206" s="2"/>
      <c r="G206" s="2"/>
      <c r="H206" s="11">
        <v>0</v>
      </c>
      <c r="I206" s="10">
        <v>0</v>
      </c>
      <c r="J206" s="11">
        <v>22</v>
      </c>
      <c r="K206" s="10">
        <v>106</v>
      </c>
      <c r="L206" s="11">
        <v>21</v>
      </c>
      <c r="M206" s="10">
        <v>210</v>
      </c>
      <c r="N206" s="11">
        <v>1</v>
      </c>
      <c r="O206" s="10">
        <v>8</v>
      </c>
      <c r="P206" s="11">
        <v>0</v>
      </c>
      <c r="Q206" s="10">
        <v>0</v>
      </c>
      <c r="R206" s="11">
        <v>0</v>
      </c>
      <c r="S206" s="10">
        <v>0</v>
      </c>
      <c r="T206" s="11">
        <v>0</v>
      </c>
      <c r="U206" s="10">
        <v>0</v>
      </c>
      <c r="V206" s="11">
        <v>0</v>
      </c>
      <c r="W206" s="10">
        <v>0</v>
      </c>
      <c r="X206" s="11">
        <v>0</v>
      </c>
      <c r="Y206" s="10">
        <v>0</v>
      </c>
      <c r="Z206" s="11">
        <v>0</v>
      </c>
      <c r="AA206" s="10">
        <v>0</v>
      </c>
      <c r="AB206" s="11">
        <v>0</v>
      </c>
      <c r="AC206" s="10">
        <v>0</v>
      </c>
      <c r="AD206" s="11">
        <v>0</v>
      </c>
      <c r="AE206" s="10">
        <v>0</v>
      </c>
      <c r="AF206" s="11">
        <v>0</v>
      </c>
      <c r="AG206" s="10">
        <v>0</v>
      </c>
      <c r="AH206" s="11">
        <v>0</v>
      </c>
      <c r="AI206" s="10">
        <v>0</v>
      </c>
      <c r="AJ206" s="11">
        <v>0</v>
      </c>
      <c r="AK206" s="10">
        <v>0</v>
      </c>
      <c r="AL206" s="11">
        <v>0</v>
      </c>
      <c r="AM206" s="10">
        <v>0</v>
      </c>
      <c r="AN206" s="11">
        <v>0</v>
      </c>
      <c r="AO206" s="10">
        <v>0</v>
      </c>
      <c r="AP206" s="11">
        <v>0</v>
      </c>
      <c r="AQ206" s="10">
        <v>0</v>
      </c>
      <c r="AR206" s="11">
        <v>0</v>
      </c>
      <c r="AS206" s="10">
        <v>0</v>
      </c>
      <c r="AT206" s="11">
        <v>0</v>
      </c>
      <c r="AU206" s="10">
        <v>0</v>
      </c>
      <c r="AV206" s="11">
        <v>0</v>
      </c>
      <c r="AW206" s="10">
        <v>0</v>
      </c>
      <c r="AX206" s="11">
        <v>0</v>
      </c>
      <c r="AY206" s="10">
        <v>0</v>
      </c>
      <c r="AZ206" s="11">
        <v>0</v>
      </c>
      <c r="BA206" s="10">
        <v>0</v>
      </c>
      <c r="BB206" s="11">
        <v>0</v>
      </c>
      <c r="BC206" s="10">
        <v>0</v>
      </c>
      <c r="BD206" s="11">
        <v>0</v>
      </c>
      <c r="BE206" s="10">
        <v>0</v>
      </c>
      <c r="BF206" s="11">
        <v>6</v>
      </c>
      <c r="BG206" s="10">
        <v>45</v>
      </c>
      <c r="BH206" s="11">
        <v>0</v>
      </c>
      <c r="BI206" s="10">
        <v>0</v>
      </c>
      <c r="BJ206" s="11">
        <v>0</v>
      </c>
      <c r="BK206" s="10">
        <v>0</v>
      </c>
      <c r="BL206" s="11">
        <v>0</v>
      </c>
      <c r="BM206" s="10">
        <v>0</v>
      </c>
      <c r="BN206" s="11">
        <v>0</v>
      </c>
      <c r="BO206" s="10">
        <v>0</v>
      </c>
      <c r="BP206" s="11"/>
      <c r="BQ206" s="10">
        <f t="shared" si="6"/>
        <v>50</v>
      </c>
      <c r="BR206" s="10">
        <f t="shared" si="7"/>
        <v>369</v>
      </c>
    </row>
    <row r="207" spans="1:70" hidden="1">
      <c r="A207" t="s">
        <v>500</v>
      </c>
      <c r="B207" s="2" t="s">
        <v>40</v>
      </c>
      <c r="C207" s="2" t="s">
        <v>501</v>
      </c>
      <c r="D207" s="2" t="s">
        <v>82</v>
      </c>
      <c r="E207" s="2">
        <v>97</v>
      </c>
      <c r="F207" s="2"/>
      <c r="G207" s="2"/>
      <c r="H207" s="11">
        <v>1</v>
      </c>
      <c r="I207" s="10">
        <v>2</v>
      </c>
      <c r="J207" s="11">
        <v>70</v>
      </c>
      <c r="K207" s="10">
        <v>727</v>
      </c>
      <c r="L207" s="11">
        <v>323</v>
      </c>
      <c r="M207" s="10">
        <v>2926</v>
      </c>
      <c r="N207" s="11">
        <v>0</v>
      </c>
      <c r="O207" s="10">
        <v>0</v>
      </c>
      <c r="P207" s="11">
        <v>1</v>
      </c>
      <c r="Q207" s="10">
        <v>32</v>
      </c>
      <c r="R207" s="11">
        <v>0</v>
      </c>
      <c r="S207" s="10">
        <v>0</v>
      </c>
      <c r="T207" s="11">
        <v>22</v>
      </c>
      <c r="U207" s="10">
        <v>193</v>
      </c>
      <c r="V207" s="11">
        <v>0</v>
      </c>
      <c r="W207" s="10">
        <v>0</v>
      </c>
      <c r="X207" s="11">
        <v>1</v>
      </c>
      <c r="Y207" s="10">
        <v>13</v>
      </c>
      <c r="Z207" s="11">
        <v>0</v>
      </c>
      <c r="AA207" s="10">
        <v>0</v>
      </c>
      <c r="AB207" s="11">
        <v>0</v>
      </c>
      <c r="AC207" s="10">
        <v>0</v>
      </c>
      <c r="AD207" s="11">
        <v>2</v>
      </c>
      <c r="AE207" s="10">
        <v>39</v>
      </c>
      <c r="AF207" s="11">
        <v>0</v>
      </c>
      <c r="AG207" s="10">
        <v>0</v>
      </c>
      <c r="AH207" s="11">
        <v>0</v>
      </c>
      <c r="AI207" s="10">
        <v>0</v>
      </c>
      <c r="AJ207" s="11">
        <v>0</v>
      </c>
      <c r="AK207" s="10">
        <v>0</v>
      </c>
      <c r="AL207" s="11">
        <v>0</v>
      </c>
      <c r="AM207" s="10">
        <v>0</v>
      </c>
      <c r="AN207" s="11">
        <v>0</v>
      </c>
      <c r="AO207" s="10">
        <v>0</v>
      </c>
      <c r="AP207" s="11">
        <v>0</v>
      </c>
      <c r="AQ207" s="10">
        <v>0</v>
      </c>
      <c r="AR207" s="11">
        <v>0</v>
      </c>
      <c r="AS207" s="10">
        <v>0</v>
      </c>
      <c r="AT207" s="11">
        <v>0</v>
      </c>
      <c r="AU207" s="10">
        <v>0</v>
      </c>
      <c r="AV207" s="11">
        <v>0</v>
      </c>
      <c r="AW207" s="10">
        <v>0</v>
      </c>
      <c r="AX207" s="11">
        <v>0</v>
      </c>
      <c r="AY207" s="10">
        <v>0</v>
      </c>
      <c r="AZ207" s="11">
        <v>0</v>
      </c>
      <c r="BA207" s="10">
        <v>0</v>
      </c>
      <c r="BB207" s="11">
        <v>3</v>
      </c>
      <c r="BC207" s="10">
        <v>89</v>
      </c>
      <c r="BD207" s="11">
        <v>0</v>
      </c>
      <c r="BE207" s="10">
        <v>0</v>
      </c>
      <c r="BF207" s="11">
        <v>6</v>
      </c>
      <c r="BG207" s="10">
        <v>43</v>
      </c>
      <c r="BH207" s="11">
        <v>0</v>
      </c>
      <c r="BI207" s="10">
        <v>0</v>
      </c>
      <c r="BJ207" s="11">
        <v>0</v>
      </c>
      <c r="BK207" s="10">
        <v>0</v>
      </c>
      <c r="BL207" s="11">
        <v>0</v>
      </c>
      <c r="BM207" s="10">
        <v>0</v>
      </c>
      <c r="BN207" s="11">
        <v>0</v>
      </c>
      <c r="BO207" s="10">
        <v>0</v>
      </c>
      <c r="BP207" s="11"/>
      <c r="BQ207" s="10">
        <f t="shared" si="6"/>
        <v>429</v>
      </c>
      <c r="BR207" s="10">
        <f t="shared" si="7"/>
        <v>4064</v>
      </c>
    </row>
    <row r="208" spans="1:70" hidden="1">
      <c r="A208" t="s">
        <v>502</v>
      </c>
      <c r="B208" s="2" t="s">
        <v>59</v>
      </c>
      <c r="C208" s="2" t="s">
        <v>501</v>
      </c>
      <c r="D208" s="2" t="s">
        <v>82</v>
      </c>
      <c r="E208" s="2">
        <v>97</v>
      </c>
      <c r="F208" s="2"/>
      <c r="G208" s="2" t="s">
        <v>503</v>
      </c>
      <c r="H208" s="11">
        <v>1</v>
      </c>
      <c r="I208" s="10">
        <v>22</v>
      </c>
      <c r="J208" s="11">
        <v>952</v>
      </c>
      <c r="K208" s="10">
        <v>12679</v>
      </c>
      <c r="L208" s="11">
        <v>1376</v>
      </c>
      <c r="M208" s="10">
        <v>18275</v>
      </c>
      <c r="N208" s="11">
        <v>2</v>
      </c>
      <c r="O208" s="10">
        <v>89</v>
      </c>
      <c r="P208" s="11">
        <v>19</v>
      </c>
      <c r="Q208" s="10">
        <v>331</v>
      </c>
      <c r="R208" s="11">
        <v>0</v>
      </c>
      <c r="S208" s="10">
        <v>0</v>
      </c>
      <c r="T208" s="11">
        <v>59</v>
      </c>
      <c r="U208" s="10">
        <v>1247</v>
      </c>
      <c r="V208" s="11">
        <v>0</v>
      </c>
      <c r="W208" s="10">
        <v>0</v>
      </c>
      <c r="X208" s="11">
        <v>0</v>
      </c>
      <c r="Y208" s="10">
        <v>0</v>
      </c>
      <c r="Z208" s="11">
        <v>0</v>
      </c>
      <c r="AA208" s="10">
        <v>0</v>
      </c>
      <c r="AB208" s="11">
        <v>0</v>
      </c>
      <c r="AC208" s="10">
        <v>0</v>
      </c>
      <c r="AD208" s="11">
        <v>0</v>
      </c>
      <c r="AE208" s="10">
        <v>0</v>
      </c>
      <c r="AF208" s="11">
        <v>41</v>
      </c>
      <c r="AG208" s="10">
        <v>670</v>
      </c>
      <c r="AH208" s="11">
        <v>0</v>
      </c>
      <c r="AI208" s="10">
        <v>0</v>
      </c>
      <c r="AJ208" s="11">
        <v>0</v>
      </c>
      <c r="AK208" s="10">
        <v>0</v>
      </c>
      <c r="AL208" s="11">
        <v>0</v>
      </c>
      <c r="AM208" s="10">
        <v>0</v>
      </c>
      <c r="AN208" s="11">
        <v>0</v>
      </c>
      <c r="AO208" s="10">
        <v>0</v>
      </c>
      <c r="AP208" s="11">
        <v>0</v>
      </c>
      <c r="AQ208" s="10">
        <v>0</v>
      </c>
      <c r="AR208" s="11">
        <v>0</v>
      </c>
      <c r="AS208" s="10">
        <v>0</v>
      </c>
      <c r="AT208" s="11">
        <v>0</v>
      </c>
      <c r="AU208" s="10">
        <v>0</v>
      </c>
      <c r="AV208" s="11">
        <v>0</v>
      </c>
      <c r="AW208" s="10">
        <v>0</v>
      </c>
      <c r="AX208" s="11">
        <v>0</v>
      </c>
      <c r="AY208" s="10">
        <v>0</v>
      </c>
      <c r="AZ208" s="11">
        <v>0</v>
      </c>
      <c r="BA208" s="10">
        <v>0</v>
      </c>
      <c r="BB208" s="11">
        <v>0</v>
      </c>
      <c r="BC208" s="10">
        <v>0</v>
      </c>
      <c r="BD208" s="11">
        <v>0</v>
      </c>
      <c r="BE208" s="10">
        <v>0</v>
      </c>
      <c r="BF208" s="11">
        <v>0</v>
      </c>
      <c r="BG208" s="10">
        <v>0</v>
      </c>
      <c r="BH208" s="11">
        <v>0</v>
      </c>
      <c r="BI208" s="10">
        <v>0</v>
      </c>
      <c r="BJ208" s="11">
        <v>0</v>
      </c>
      <c r="BK208" s="10">
        <v>0</v>
      </c>
      <c r="BL208" s="11">
        <v>0</v>
      </c>
      <c r="BM208" s="10">
        <v>0</v>
      </c>
      <c r="BN208" s="11">
        <v>0</v>
      </c>
      <c r="BO208" s="10">
        <v>0</v>
      </c>
      <c r="BP208" s="11"/>
      <c r="BQ208" s="10">
        <f t="shared" si="6"/>
        <v>2450</v>
      </c>
      <c r="BR208" s="10">
        <f t="shared" si="7"/>
        <v>33313</v>
      </c>
    </row>
    <row r="209" spans="1:70" hidden="1">
      <c r="A209" t="s">
        <v>504</v>
      </c>
      <c r="B209" s="2" t="s">
        <v>40</v>
      </c>
      <c r="C209" s="2" t="s">
        <v>81</v>
      </c>
      <c r="D209" s="2" t="s">
        <v>82</v>
      </c>
      <c r="E209" s="2">
        <v>98</v>
      </c>
      <c r="F209" s="2"/>
      <c r="G209" s="2"/>
      <c r="H209" s="11">
        <v>3</v>
      </c>
      <c r="I209" s="10">
        <v>9</v>
      </c>
      <c r="J209" s="11">
        <v>137</v>
      </c>
      <c r="K209" s="10">
        <v>1885</v>
      </c>
      <c r="L209" s="11">
        <v>88</v>
      </c>
      <c r="M209" s="10">
        <v>1766</v>
      </c>
      <c r="N209" s="11">
        <v>0</v>
      </c>
      <c r="O209" s="10">
        <v>0</v>
      </c>
      <c r="P209" s="11">
        <v>0</v>
      </c>
      <c r="Q209" s="10">
        <v>0</v>
      </c>
      <c r="R209" s="11">
        <v>0</v>
      </c>
      <c r="S209" s="10">
        <v>0</v>
      </c>
      <c r="T209" s="11">
        <v>8</v>
      </c>
      <c r="U209" s="10">
        <v>92</v>
      </c>
      <c r="V209" s="11">
        <v>0</v>
      </c>
      <c r="W209" s="10">
        <v>0</v>
      </c>
      <c r="X209" s="11">
        <v>17</v>
      </c>
      <c r="Y209" s="10">
        <v>221</v>
      </c>
      <c r="Z209" s="11">
        <v>0</v>
      </c>
      <c r="AA209" s="10">
        <v>0</v>
      </c>
      <c r="AB209" s="11">
        <v>0</v>
      </c>
      <c r="AC209" s="10">
        <v>0</v>
      </c>
      <c r="AD209" s="11">
        <v>0</v>
      </c>
      <c r="AE209" s="10">
        <v>0</v>
      </c>
      <c r="AF209" s="11">
        <v>1</v>
      </c>
      <c r="AG209" s="10">
        <v>24</v>
      </c>
      <c r="AH209" s="11">
        <v>0</v>
      </c>
      <c r="AI209" s="10">
        <v>0</v>
      </c>
      <c r="AJ209" s="11">
        <v>0</v>
      </c>
      <c r="AK209" s="10">
        <v>0</v>
      </c>
      <c r="AL209" s="11">
        <v>0</v>
      </c>
      <c r="AM209" s="10">
        <v>0</v>
      </c>
      <c r="AN209" s="11">
        <v>0</v>
      </c>
      <c r="AO209" s="10">
        <v>0</v>
      </c>
      <c r="AP209" s="11">
        <v>0</v>
      </c>
      <c r="AQ209" s="10">
        <v>0</v>
      </c>
      <c r="AR209" s="11">
        <v>0</v>
      </c>
      <c r="AS209" s="10">
        <v>0</v>
      </c>
      <c r="AT209" s="11">
        <v>0</v>
      </c>
      <c r="AU209" s="10">
        <v>0</v>
      </c>
      <c r="AV209" s="11">
        <v>0</v>
      </c>
      <c r="AW209" s="10">
        <v>0</v>
      </c>
      <c r="AX209" s="11">
        <v>0</v>
      </c>
      <c r="AY209" s="10">
        <v>0</v>
      </c>
      <c r="AZ209" s="11">
        <v>0</v>
      </c>
      <c r="BA209" s="10">
        <v>0</v>
      </c>
      <c r="BB209" s="11">
        <v>0</v>
      </c>
      <c r="BC209" s="10">
        <v>0</v>
      </c>
      <c r="BD209" s="11">
        <v>0</v>
      </c>
      <c r="BE209" s="10">
        <v>0</v>
      </c>
      <c r="BF209" s="11">
        <v>25</v>
      </c>
      <c r="BG209" s="10">
        <v>585</v>
      </c>
      <c r="BH209" s="11">
        <v>1</v>
      </c>
      <c r="BI209" s="10">
        <v>1</v>
      </c>
      <c r="BJ209" s="11">
        <v>0</v>
      </c>
      <c r="BK209" s="10">
        <v>0</v>
      </c>
      <c r="BL209" s="11">
        <v>70</v>
      </c>
      <c r="BM209" s="10">
        <v>2285</v>
      </c>
      <c r="BN209" s="11">
        <v>223</v>
      </c>
      <c r="BO209" s="10">
        <v>5346</v>
      </c>
      <c r="BP209" s="11"/>
      <c r="BQ209" s="10">
        <f t="shared" si="6"/>
        <v>573</v>
      </c>
      <c r="BR209" s="10">
        <f t="shared" si="7"/>
        <v>12214</v>
      </c>
    </row>
    <row r="210" spans="1:70" hidden="1">
      <c r="A210" t="s">
        <v>505</v>
      </c>
      <c r="B210" s="2" t="s">
        <v>40</v>
      </c>
      <c r="C210" s="2" t="s">
        <v>81</v>
      </c>
      <c r="D210" s="2" t="s">
        <v>82</v>
      </c>
      <c r="E210" s="2">
        <v>98</v>
      </c>
      <c r="F210" s="2"/>
      <c r="G210" s="2"/>
      <c r="H210" s="11">
        <v>0</v>
      </c>
      <c r="I210" s="10">
        <v>0</v>
      </c>
      <c r="J210" s="11">
        <v>77</v>
      </c>
      <c r="K210" s="10">
        <v>1463</v>
      </c>
      <c r="L210" s="11">
        <v>49</v>
      </c>
      <c r="M210" s="10">
        <v>524</v>
      </c>
      <c r="N210" s="11">
        <v>2</v>
      </c>
      <c r="O210" s="10">
        <v>24</v>
      </c>
      <c r="P210" s="11">
        <v>0</v>
      </c>
      <c r="Q210" s="10">
        <v>0</v>
      </c>
      <c r="R210" s="11">
        <v>0</v>
      </c>
      <c r="S210" s="10">
        <v>0</v>
      </c>
      <c r="T210" s="11">
        <v>37</v>
      </c>
      <c r="U210" s="10">
        <v>1106</v>
      </c>
      <c r="V210" s="11">
        <v>0</v>
      </c>
      <c r="W210" s="10">
        <v>0</v>
      </c>
      <c r="X210" s="11">
        <v>0</v>
      </c>
      <c r="Y210" s="10">
        <v>0</v>
      </c>
      <c r="Z210" s="11">
        <v>4</v>
      </c>
      <c r="AA210" s="10">
        <v>28</v>
      </c>
      <c r="AB210" s="11">
        <v>0</v>
      </c>
      <c r="AC210" s="10">
        <v>0</v>
      </c>
      <c r="AD210" s="11">
        <v>1</v>
      </c>
      <c r="AE210" s="10">
        <v>22</v>
      </c>
      <c r="AF210" s="11">
        <v>1</v>
      </c>
      <c r="AG210" s="10">
        <v>4</v>
      </c>
      <c r="AH210" s="11">
        <v>0</v>
      </c>
      <c r="AI210" s="10">
        <v>0</v>
      </c>
      <c r="AJ210" s="11">
        <v>0</v>
      </c>
      <c r="AK210" s="10">
        <v>0</v>
      </c>
      <c r="AL210" s="11">
        <v>0</v>
      </c>
      <c r="AM210" s="10">
        <v>0</v>
      </c>
      <c r="AN210" s="11">
        <v>0</v>
      </c>
      <c r="AO210" s="10">
        <v>0</v>
      </c>
      <c r="AP210" s="11">
        <v>5</v>
      </c>
      <c r="AQ210" s="10">
        <v>20</v>
      </c>
      <c r="AR210" s="11">
        <v>0</v>
      </c>
      <c r="AS210" s="10">
        <v>0</v>
      </c>
      <c r="AT210" s="11">
        <v>0</v>
      </c>
      <c r="AU210" s="10">
        <v>0</v>
      </c>
      <c r="AV210" s="11">
        <v>0</v>
      </c>
      <c r="AW210" s="10">
        <v>0</v>
      </c>
      <c r="AX210" s="11">
        <v>0</v>
      </c>
      <c r="AY210" s="10">
        <v>0</v>
      </c>
      <c r="AZ210" s="11">
        <v>0</v>
      </c>
      <c r="BA210" s="10">
        <v>0</v>
      </c>
      <c r="BB210" s="11">
        <v>0</v>
      </c>
      <c r="BC210" s="10">
        <v>0</v>
      </c>
      <c r="BD210" s="11">
        <v>0</v>
      </c>
      <c r="BE210" s="10">
        <v>0</v>
      </c>
      <c r="BF210" s="11">
        <v>22</v>
      </c>
      <c r="BG210" s="10">
        <v>465</v>
      </c>
      <c r="BH210" s="11">
        <v>0</v>
      </c>
      <c r="BI210" s="10">
        <v>0</v>
      </c>
      <c r="BJ210" s="11">
        <v>0</v>
      </c>
      <c r="BK210" s="10">
        <v>0</v>
      </c>
      <c r="BL210" s="11">
        <v>60</v>
      </c>
      <c r="BM210" s="10">
        <v>1944</v>
      </c>
      <c r="BN210" s="11">
        <v>57</v>
      </c>
      <c r="BO210" s="10">
        <v>482</v>
      </c>
      <c r="BP210" s="11"/>
      <c r="BQ210" s="10">
        <f t="shared" si="6"/>
        <v>315</v>
      </c>
      <c r="BR210" s="10">
        <f t="shared" si="7"/>
        <v>6082</v>
      </c>
    </row>
    <row r="211" spans="1:70" hidden="1">
      <c r="A211" t="s">
        <v>506</v>
      </c>
      <c r="B211" s="2" t="s">
        <v>40</v>
      </c>
      <c r="C211" s="2" t="s">
        <v>81</v>
      </c>
      <c r="D211" s="2" t="s">
        <v>82</v>
      </c>
      <c r="E211" s="2">
        <v>98</v>
      </c>
      <c r="F211" s="2"/>
      <c r="G211" s="2"/>
      <c r="H211" s="11">
        <v>1</v>
      </c>
      <c r="I211" s="10">
        <v>7</v>
      </c>
      <c r="J211" s="11">
        <v>73</v>
      </c>
      <c r="K211" s="10">
        <v>797</v>
      </c>
      <c r="L211" s="11">
        <v>33</v>
      </c>
      <c r="M211" s="10">
        <v>317</v>
      </c>
      <c r="N211" s="11">
        <v>0</v>
      </c>
      <c r="O211" s="10">
        <v>0</v>
      </c>
      <c r="P211" s="11">
        <v>0</v>
      </c>
      <c r="Q211" s="10">
        <v>0</v>
      </c>
      <c r="R211" s="11">
        <v>0</v>
      </c>
      <c r="S211" s="10">
        <v>0</v>
      </c>
      <c r="T211" s="11">
        <v>7</v>
      </c>
      <c r="U211" s="10">
        <v>55</v>
      </c>
      <c r="V211" s="11">
        <v>0</v>
      </c>
      <c r="W211" s="10">
        <v>0</v>
      </c>
      <c r="X211" s="11">
        <v>9</v>
      </c>
      <c r="Y211" s="10">
        <v>121</v>
      </c>
      <c r="Z211" s="11">
        <v>0</v>
      </c>
      <c r="AA211" s="10">
        <v>0</v>
      </c>
      <c r="AB211" s="11">
        <v>0</v>
      </c>
      <c r="AC211" s="10">
        <v>0</v>
      </c>
      <c r="AD211" s="11">
        <v>0</v>
      </c>
      <c r="AE211" s="10">
        <v>0</v>
      </c>
      <c r="AF211" s="11">
        <v>4</v>
      </c>
      <c r="AG211" s="10">
        <v>47</v>
      </c>
      <c r="AH211" s="11">
        <v>0</v>
      </c>
      <c r="AI211" s="10">
        <v>0</v>
      </c>
      <c r="AJ211" s="11">
        <v>0</v>
      </c>
      <c r="AK211" s="10">
        <v>0</v>
      </c>
      <c r="AL211" s="11">
        <v>0</v>
      </c>
      <c r="AM211" s="10">
        <v>0</v>
      </c>
      <c r="AN211" s="11">
        <v>0</v>
      </c>
      <c r="AO211" s="10">
        <v>0</v>
      </c>
      <c r="AP211" s="11">
        <v>1</v>
      </c>
      <c r="AQ211" s="10">
        <v>3</v>
      </c>
      <c r="AR211" s="11">
        <v>0</v>
      </c>
      <c r="AS211" s="10">
        <v>0</v>
      </c>
      <c r="AT211" s="11">
        <v>0</v>
      </c>
      <c r="AU211" s="10">
        <v>0</v>
      </c>
      <c r="AV211" s="11">
        <v>0</v>
      </c>
      <c r="AW211" s="10">
        <v>0</v>
      </c>
      <c r="AX211" s="11">
        <v>0</v>
      </c>
      <c r="AY211" s="10">
        <v>0</v>
      </c>
      <c r="AZ211" s="11">
        <v>0</v>
      </c>
      <c r="BA211" s="10">
        <v>0</v>
      </c>
      <c r="BB211" s="11">
        <v>0</v>
      </c>
      <c r="BC211" s="10">
        <v>0</v>
      </c>
      <c r="BD211" s="11">
        <v>0</v>
      </c>
      <c r="BE211" s="10">
        <v>0</v>
      </c>
      <c r="BF211" s="11">
        <v>14</v>
      </c>
      <c r="BG211" s="10">
        <v>235</v>
      </c>
      <c r="BH211" s="11">
        <v>2</v>
      </c>
      <c r="BI211" s="10">
        <v>74</v>
      </c>
      <c r="BJ211" s="11">
        <v>0</v>
      </c>
      <c r="BK211" s="10">
        <v>0</v>
      </c>
      <c r="BL211" s="11">
        <v>6</v>
      </c>
      <c r="BM211" s="10">
        <v>107</v>
      </c>
      <c r="BN211" s="11">
        <v>31</v>
      </c>
      <c r="BO211" s="10">
        <v>528</v>
      </c>
      <c r="BP211" s="11"/>
      <c r="BQ211" s="10">
        <f t="shared" si="6"/>
        <v>181</v>
      </c>
      <c r="BR211" s="10">
        <f t="shared" si="7"/>
        <v>2291</v>
      </c>
    </row>
    <row r="212" spans="1:70" hidden="1">
      <c r="A212" t="s">
        <v>507</v>
      </c>
      <c r="B212" s="2" t="s">
        <v>40</v>
      </c>
      <c r="C212" s="2" t="s">
        <v>81</v>
      </c>
      <c r="D212" s="2" t="s">
        <v>82</v>
      </c>
      <c r="E212" s="2">
        <v>98</v>
      </c>
      <c r="F212" s="2"/>
      <c r="G212" s="2"/>
      <c r="H212" s="11">
        <v>0</v>
      </c>
      <c r="I212" s="10">
        <v>0</v>
      </c>
      <c r="J212" s="11">
        <v>14</v>
      </c>
      <c r="K212" s="10">
        <v>243</v>
      </c>
      <c r="L212" s="11">
        <v>4</v>
      </c>
      <c r="M212" s="10">
        <v>86</v>
      </c>
      <c r="N212" s="11">
        <v>0</v>
      </c>
      <c r="O212" s="10">
        <v>0</v>
      </c>
      <c r="P212" s="11">
        <v>0</v>
      </c>
      <c r="Q212" s="10">
        <v>0</v>
      </c>
      <c r="R212" s="11">
        <v>0</v>
      </c>
      <c r="S212" s="10">
        <v>0</v>
      </c>
      <c r="T212" s="11">
        <v>8</v>
      </c>
      <c r="U212" s="10">
        <v>109</v>
      </c>
      <c r="V212" s="11">
        <v>0</v>
      </c>
      <c r="W212" s="10">
        <v>0</v>
      </c>
      <c r="X212" s="11">
        <v>0</v>
      </c>
      <c r="Y212" s="10">
        <v>0</v>
      </c>
      <c r="Z212" s="11">
        <v>0</v>
      </c>
      <c r="AA212" s="10">
        <v>0</v>
      </c>
      <c r="AB212" s="11">
        <v>0</v>
      </c>
      <c r="AC212" s="10">
        <v>0</v>
      </c>
      <c r="AD212" s="11">
        <v>0</v>
      </c>
      <c r="AE212" s="10">
        <v>0</v>
      </c>
      <c r="AF212" s="11">
        <v>0</v>
      </c>
      <c r="AG212" s="10">
        <v>0</v>
      </c>
      <c r="AH212" s="11">
        <v>0</v>
      </c>
      <c r="AI212" s="10">
        <v>0</v>
      </c>
      <c r="AJ212" s="11">
        <v>0</v>
      </c>
      <c r="AK212" s="10">
        <v>0</v>
      </c>
      <c r="AL212" s="11">
        <v>0</v>
      </c>
      <c r="AM212" s="10">
        <v>0</v>
      </c>
      <c r="AN212" s="11">
        <v>0</v>
      </c>
      <c r="AO212" s="10">
        <v>0</v>
      </c>
      <c r="AP212" s="11">
        <v>0</v>
      </c>
      <c r="AQ212" s="10">
        <v>0</v>
      </c>
      <c r="AR212" s="11">
        <v>0</v>
      </c>
      <c r="AS212" s="10">
        <v>0</v>
      </c>
      <c r="AT212" s="11">
        <v>0</v>
      </c>
      <c r="AU212" s="10">
        <v>0</v>
      </c>
      <c r="AV212" s="11">
        <v>0</v>
      </c>
      <c r="AW212" s="10">
        <v>0</v>
      </c>
      <c r="AX212" s="11">
        <v>0</v>
      </c>
      <c r="AY212" s="10">
        <v>0</v>
      </c>
      <c r="AZ212" s="11">
        <v>0</v>
      </c>
      <c r="BA212" s="10">
        <v>0</v>
      </c>
      <c r="BB212" s="11">
        <v>0</v>
      </c>
      <c r="BC212" s="10">
        <v>0</v>
      </c>
      <c r="BD212" s="11">
        <v>0</v>
      </c>
      <c r="BE212" s="10">
        <v>0</v>
      </c>
      <c r="BF212" s="11">
        <v>24</v>
      </c>
      <c r="BG212" s="10">
        <v>495</v>
      </c>
      <c r="BH212" s="11">
        <v>0</v>
      </c>
      <c r="BI212" s="10">
        <v>0</v>
      </c>
      <c r="BJ212" s="11">
        <v>0</v>
      </c>
      <c r="BK212" s="10">
        <v>0</v>
      </c>
      <c r="BL212" s="11">
        <v>24</v>
      </c>
      <c r="BM212" s="10">
        <v>943</v>
      </c>
      <c r="BN212" s="11">
        <v>22</v>
      </c>
      <c r="BO212" s="10">
        <v>162</v>
      </c>
      <c r="BP212" s="11"/>
      <c r="BQ212" s="10">
        <f t="shared" si="6"/>
        <v>96</v>
      </c>
      <c r="BR212" s="10">
        <f t="shared" si="7"/>
        <v>2038</v>
      </c>
    </row>
    <row r="213" spans="1:70" hidden="1">
      <c r="A213" t="s">
        <v>508</v>
      </c>
      <c r="B213" s="2" t="s">
        <v>40</v>
      </c>
      <c r="C213" s="2" t="s">
        <v>81</v>
      </c>
      <c r="D213" s="2" t="s">
        <v>82</v>
      </c>
      <c r="E213" s="2">
        <v>98</v>
      </c>
      <c r="F213" s="2"/>
      <c r="G213" s="2"/>
      <c r="H213" s="11">
        <v>2</v>
      </c>
      <c r="I213" s="10">
        <v>12</v>
      </c>
      <c r="J213" s="11">
        <v>8</v>
      </c>
      <c r="K213" s="10">
        <v>85</v>
      </c>
      <c r="L213" s="11">
        <v>0</v>
      </c>
      <c r="M213" s="10">
        <v>0</v>
      </c>
      <c r="N213" s="11">
        <v>0</v>
      </c>
      <c r="O213" s="10">
        <v>0</v>
      </c>
      <c r="P213" s="11">
        <v>0</v>
      </c>
      <c r="Q213" s="10">
        <v>0</v>
      </c>
      <c r="R213" s="11">
        <v>0</v>
      </c>
      <c r="S213" s="10">
        <v>0</v>
      </c>
      <c r="T213" s="11">
        <v>0</v>
      </c>
      <c r="U213" s="10">
        <v>0</v>
      </c>
      <c r="V213" s="11">
        <v>0</v>
      </c>
      <c r="W213" s="10">
        <v>0</v>
      </c>
      <c r="X213" s="11">
        <v>0</v>
      </c>
      <c r="Y213" s="10">
        <v>0</v>
      </c>
      <c r="Z213" s="11">
        <v>0</v>
      </c>
      <c r="AA213" s="10">
        <v>0</v>
      </c>
      <c r="AB213" s="11">
        <v>0</v>
      </c>
      <c r="AC213" s="10">
        <v>0</v>
      </c>
      <c r="AD213" s="11">
        <v>0</v>
      </c>
      <c r="AE213" s="10">
        <v>0</v>
      </c>
      <c r="AF213" s="11">
        <v>2</v>
      </c>
      <c r="AG213" s="10">
        <v>12</v>
      </c>
      <c r="AH213" s="11">
        <v>0</v>
      </c>
      <c r="AI213" s="10">
        <v>0</v>
      </c>
      <c r="AJ213" s="11">
        <v>0</v>
      </c>
      <c r="AK213" s="10">
        <v>0</v>
      </c>
      <c r="AL213" s="11">
        <v>0</v>
      </c>
      <c r="AM213" s="10">
        <v>0</v>
      </c>
      <c r="AN213" s="11">
        <v>0</v>
      </c>
      <c r="AO213" s="10">
        <v>0</v>
      </c>
      <c r="AP213" s="11">
        <v>0</v>
      </c>
      <c r="AQ213" s="10">
        <v>0</v>
      </c>
      <c r="AR213" s="11">
        <v>0</v>
      </c>
      <c r="AS213" s="10">
        <v>0</v>
      </c>
      <c r="AT213" s="11">
        <v>0</v>
      </c>
      <c r="AU213" s="10">
        <v>0</v>
      </c>
      <c r="AV213" s="11">
        <v>0</v>
      </c>
      <c r="AW213" s="10">
        <v>0</v>
      </c>
      <c r="AX213" s="11">
        <v>0</v>
      </c>
      <c r="AY213" s="10">
        <v>0</v>
      </c>
      <c r="AZ213" s="11">
        <v>0</v>
      </c>
      <c r="BA213" s="10">
        <v>0</v>
      </c>
      <c r="BB213" s="11">
        <v>0</v>
      </c>
      <c r="BC213" s="10">
        <v>0</v>
      </c>
      <c r="BD213" s="11">
        <v>0</v>
      </c>
      <c r="BE213" s="10">
        <v>0</v>
      </c>
      <c r="BF213" s="11">
        <v>19</v>
      </c>
      <c r="BG213" s="10">
        <v>270</v>
      </c>
      <c r="BH213" s="11">
        <v>0</v>
      </c>
      <c r="BI213" s="10">
        <v>0</v>
      </c>
      <c r="BJ213" s="11">
        <v>0</v>
      </c>
      <c r="BK213" s="10">
        <v>0</v>
      </c>
      <c r="BL213" s="11">
        <v>31</v>
      </c>
      <c r="BM213" s="10">
        <v>797</v>
      </c>
      <c r="BN213" s="11">
        <v>1</v>
      </c>
      <c r="BO213" s="10">
        <v>7</v>
      </c>
      <c r="BP213" s="11"/>
      <c r="BQ213" s="10">
        <f t="shared" si="6"/>
        <v>63</v>
      </c>
      <c r="BR213" s="10">
        <f t="shared" si="7"/>
        <v>1183</v>
      </c>
    </row>
    <row r="214" spans="1:70" s="4" customFormat="1" hidden="1">
      <c r="A214" t="s">
        <v>509</v>
      </c>
      <c r="B214" s="2" t="s">
        <v>40</v>
      </c>
      <c r="C214" s="2" t="s">
        <v>81</v>
      </c>
      <c r="D214" s="2" t="s">
        <v>82</v>
      </c>
      <c r="E214" s="2">
        <v>98</v>
      </c>
      <c r="F214" s="2"/>
      <c r="G214" s="2"/>
      <c r="H214" s="11">
        <v>1</v>
      </c>
      <c r="I214" s="10">
        <v>5</v>
      </c>
      <c r="J214" s="11">
        <v>13</v>
      </c>
      <c r="K214" s="10">
        <v>298</v>
      </c>
      <c r="L214" s="11">
        <v>16</v>
      </c>
      <c r="M214" s="10">
        <v>1142</v>
      </c>
      <c r="N214" s="11">
        <v>0</v>
      </c>
      <c r="O214" s="10">
        <v>0</v>
      </c>
      <c r="P214" s="11">
        <v>2</v>
      </c>
      <c r="Q214" s="10">
        <v>12</v>
      </c>
      <c r="R214" s="11">
        <v>0</v>
      </c>
      <c r="S214" s="10">
        <v>0</v>
      </c>
      <c r="T214" s="11">
        <v>0</v>
      </c>
      <c r="U214" s="10">
        <v>0</v>
      </c>
      <c r="V214" s="11">
        <v>0</v>
      </c>
      <c r="W214" s="10">
        <v>0</v>
      </c>
      <c r="X214" s="11">
        <v>0</v>
      </c>
      <c r="Y214" s="10">
        <v>0</v>
      </c>
      <c r="Z214" s="11">
        <v>0</v>
      </c>
      <c r="AA214" s="10">
        <v>0</v>
      </c>
      <c r="AB214" s="11">
        <v>0</v>
      </c>
      <c r="AC214" s="10">
        <v>0</v>
      </c>
      <c r="AD214" s="11">
        <v>0</v>
      </c>
      <c r="AE214" s="10">
        <v>0</v>
      </c>
      <c r="AF214" s="11">
        <v>0</v>
      </c>
      <c r="AG214" s="10">
        <v>0</v>
      </c>
      <c r="AH214" s="11">
        <v>0</v>
      </c>
      <c r="AI214" s="10">
        <v>0</v>
      </c>
      <c r="AJ214" s="11">
        <v>0</v>
      </c>
      <c r="AK214" s="10">
        <v>0</v>
      </c>
      <c r="AL214" s="11">
        <v>0</v>
      </c>
      <c r="AM214" s="10">
        <v>0</v>
      </c>
      <c r="AN214" s="11">
        <v>0</v>
      </c>
      <c r="AO214" s="10">
        <v>0</v>
      </c>
      <c r="AP214" s="11">
        <v>0</v>
      </c>
      <c r="AQ214" s="10">
        <v>0</v>
      </c>
      <c r="AR214" s="11">
        <v>0</v>
      </c>
      <c r="AS214" s="10">
        <v>0</v>
      </c>
      <c r="AT214" s="11">
        <v>0</v>
      </c>
      <c r="AU214" s="10">
        <v>0</v>
      </c>
      <c r="AV214" s="11">
        <v>0</v>
      </c>
      <c r="AW214" s="10">
        <v>0</v>
      </c>
      <c r="AX214" s="11">
        <v>0</v>
      </c>
      <c r="AY214" s="10">
        <v>0</v>
      </c>
      <c r="AZ214" s="11">
        <v>0</v>
      </c>
      <c r="BA214" s="10">
        <v>0</v>
      </c>
      <c r="BB214" s="11">
        <v>0</v>
      </c>
      <c r="BC214" s="10">
        <v>0</v>
      </c>
      <c r="BD214" s="11">
        <v>0</v>
      </c>
      <c r="BE214" s="10">
        <v>0</v>
      </c>
      <c r="BF214" s="11">
        <v>3</v>
      </c>
      <c r="BG214" s="10">
        <v>142</v>
      </c>
      <c r="BH214" s="11">
        <v>0</v>
      </c>
      <c r="BI214" s="10">
        <v>0</v>
      </c>
      <c r="BJ214" s="11">
        <v>0</v>
      </c>
      <c r="BK214" s="10">
        <v>0</v>
      </c>
      <c r="BL214" s="11">
        <v>2</v>
      </c>
      <c r="BM214" s="10">
        <v>24</v>
      </c>
      <c r="BN214" s="11">
        <v>17</v>
      </c>
      <c r="BO214" s="10">
        <v>255</v>
      </c>
      <c r="BP214" s="11"/>
      <c r="BQ214" s="10">
        <f t="shared" si="6"/>
        <v>54</v>
      </c>
      <c r="BR214" s="10">
        <f t="shared" si="7"/>
        <v>1878</v>
      </c>
    </row>
    <row r="215" spans="1:70" hidden="1">
      <c r="A215" t="s">
        <v>510</v>
      </c>
      <c r="B215" s="2" t="s">
        <v>40</v>
      </c>
      <c r="C215" s="2" t="s">
        <v>81</v>
      </c>
      <c r="D215" s="2" t="s">
        <v>82</v>
      </c>
      <c r="E215" s="2">
        <v>98</v>
      </c>
      <c r="F215" s="2"/>
      <c r="G215" s="2"/>
      <c r="H215" s="11">
        <v>1</v>
      </c>
      <c r="I215" s="10">
        <v>20</v>
      </c>
      <c r="J215" s="11">
        <v>7</v>
      </c>
      <c r="K215" s="10">
        <v>106</v>
      </c>
      <c r="L215" s="11">
        <v>8</v>
      </c>
      <c r="M215" s="10">
        <v>51</v>
      </c>
      <c r="N215" s="11">
        <v>0</v>
      </c>
      <c r="O215" s="10">
        <v>0</v>
      </c>
      <c r="P215" s="11">
        <v>1</v>
      </c>
      <c r="Q215" s="10">
        <v>63</v>
      </c>
      <c r="R215" s="11">
        <v>0</v>
      </c>
      <c r="S215" s="10">
        <v>0</v>
      </c>
      <c r="T215" s="11">
        <v>3</v>
      </c>
      <c r="U215" s="10">
        <v>38</v>
      </c>
      <c r="V215" s="11">
        <v>0</v>
      </c>
      <c r="W215" s="10">
        <v>0</v>
      </c>
      <c r="X215" s="11">
        <v>0</v>
      </c>
      <c r="Y215" s="10">
        <v>0</v>
      </c>
      <c r="Z215" s="11">
        <v>0</v>
      </c>
      <c r="AA215" s="10">
        <v>0</v>
      </c>
      <c r="AB215" s="11">
        <v>0</v>
      </c>
      <c r="AC215" s="10">
        <v>0</v>
      </c>
      <c r="AD215" s="11">
        <v>0</v>
      </c>
      <c r="AE215" s="10">
        <v>0</v>
      </c>
      <c r="AF215" s="11">
        <v>0</v>
      </c>
      <c r="AG215" s="10">
        <v>0</v>
      </c>
      <c r="AH215" s="11">
        <v>0</v>
      </c>
      <c r="AI215" s="10">
        <v>0</v>
      </c>
      <c r="AJ215" s="11">
        <v>0</v>
      </c>
      <c r="AK215" s="10">
        <v>0</v>
      </c>
      <c r="AL215" s="11">
        <v>0</v>
      </c>
      <c r="AM215" s="10">
        <v>0</v>
      </c>
      <c r="AN215" s="11">
        <v>0</v>
      </c>
      <c r="AO215" s="10">
        <v>0</v>
      </c>
      <c r="AP215" s="11">
        <v>0</v>
      </c>
      <c r="AQ215" s="10">
        <v>0</v>
      </c>
      <c r="AR215" s="11">
        <v>0</v>
      </c>
      <c r="AS215" s="10">
        <v>0</v>
      </c>
      <c r="AT215" s="11">
        <v>0</v>
      </c>
      <c r="AU215" s="10">
        <v>0</v>
      </c>
      <c r="AV215" s="11">
        <v>0</v>
      </c>
      <c r="AW215" s="10">
        <v>0</v>
      </c>
      <c r="AX215" s="11">
        <v>0</v>
      </c>
      <c r="AY215" s="10">
        <v>0</v>
      </c>
      <c r="AZ215" s="11">
        <v>0</v>
      </c>
      <c r="BA215" s="10">
        <v>0</v>
      </c>
      <c r="BB215" s="11">
        <v>0</v>
      </c>
      <c r="BC215" s="10">
        <v>0</v>
      </c>
      <c r="BD215" s="11">
        <v>0</v>
      </c>
      <c r="BE215" s="10">
        <v>0</v>
      </c>
      <c r="BF215" s="11">
        <v>2</v>
      </c>
      <c r="BG215" s="10">
        <v>16</v>
      </c>
      <c r="BH215" s="11">
        <v>0</v>
      </c>
      <c r="BI215" s="10">
        <v>0</v>
      </c>
      <c r="BJ215" s="11">
        <v>0</v>
      </c>
      <c r="BK215" s="10">
        <v>0</v>
      </c>
      <c r="BL215" s="11">
        <v>4</v>
      </c>
      <c r="BM215" s="10">
        <v>135</v>
      </c>
      <c r="BN215" s="11">
        <v>12</v>
      </c>
      <c r="BO215" s="10">
        <v>58</v>
      </c>
      <c r="BP215" s="11"/>
      <c r="BQ215" s="10">
        <f t="shared" si="6"/>
        <v>38</v>
      </c>
      <c r="BR215" s="10">
        <f t="shared" si="7"/>
        <v>487</v>
      </c>
    </row>
    <row r="216" spans="1:70" hidden="1">
      <c r="A216" t="s">
        <v>511</v>
      </c>
      <c r="B216" s="2" t="s">
        <v>40</v>
      </c>
      <c r="C216" s="2" t="s">
        <v>81</v>
      </c>
      <c r="D216" s="2" t="s">
        <v>82</v>
      </c>
      <c r="E216" s="2">
        <v>98</v>
      </c>
      <c r="F216" s="2"/>
      <c r="G216" s="2"/>
      <c r="H216" s="11">
        <v>0</v>
      </c>
      <c r="I216" s="10">
        <v>0</v>
      </c>
      <c r="J216" s="11">
        <v>1</v>
      </c>
      <c r="K216" s="10">
        <v>8</v>
      </c>
      <c r="L216" s="11">
        <v>7</v>
      </c>
      <c r="M216" s="10">
        <v>86</v>
      </c>
      <c r="N216" s="11">
        <v>0</v>
      </c>
      <c r="O216" s="10">
        <v>0</v>
      </c>
      <c r="P216" s="11">
        <v>0</v>
      </c>
      <c r="Q216" s="10">
        <v>0</v>
      </c>
      <c r="R216" s="11">
        <v>0</v>
      </c>
      <c r="S216" s="10">
        <v>0</v>
      </c>
      <c r="T216" s="11">
        <v>1</v>
      </c>
      <c r="U216" s="10">
        <v>4</v>
      </c>
      <c r="V216" s="11">
        <v>0</v>
      </c>
      <c r="W216" s="10">
        <v>0</v>
      </c>
      <c r="X216" s="11">
        <v>0</v>
      </c>
      <c r="Y216" s="10">
        <v>0</v>
      </c>
      <c r="Z216" s="11">
        <v>0</v>
      </c>
      <c r="AA216" s="10">
        <v>0</v>
      </c>
      <c r="AB216" s="11">
        <v>0</v>
      </c>
      <c r="AC216" s="10">
        <v>0</v>
      </c>
      <c r="AD216" s="11">
        <v>0</v>
      </c>
      <c r="AE216" s="10">
        <v>0</v>
      </c>
      <c r="AF216" s="11">
        <v>0</v>
      </c>
      <c r="AG216" s="10">
        <v>0</v>
      </c>
      <c r="AH216" s="11">
        <v>0</v>
      </c>
      <c r="AI216" s="10">
        <v>0</v>
      </c>
      <c r="AJ216" s="11">
        <v>0</v>
      </c>
      <c r="AK216" s="10">
        <v>0</v>
      </c>
      <c r="AL216" s="11">
        <v>0</v>
      </c>
      <c r="AM216" s="10">
        <v>0</v>
      </c>
      <c r="AN216" s="11">
        <v>0</v>
      </c>
      <c r="AO216" s="10">
        <v>0</v>
      </c>
      <c r="AP216" s="11">
        <v>0</v>
      </c>
      <c r="AQ216" s="10">
        <v>0</v>
      </c>
      <c r="AR216" s="11">
        <v>0</v>
      </c>
      <c r="AS216" s="10">
        <v>0</v>
      </c>
      <c r="AT216" s="11">
        <v>0</v>
      </c>
      <c r="AU216" s="10">
        <v>0</v>
      </c>
      <c r="AV216" s="11">
        <v>0</v>
      </c>
      <c r="AW216" s="10">
        <v>0</v>
      </c>
      <c r="AX216" s="11">
        <v>0</v>
      </c>
      <c r="AY216" s="10">
        <v>0</v>
      </c>
      <c r="AZ216" s="11">
        <v>0</v>
      </c>
      <c r="BA216" s="10">
        <v>0</v>
      </c>
      <c r="BB216" s="11">
        <v>0</v>
      </c>
      <c r="BC216" s="10">
        <v>0</v>
      </c>
      <c r="BD216" s="11">
        <v>0</v>
      </c>
      <c r="BE216" s="10">
        <v>0</v>
      </c>
      <c r="BF216" s="11">
        <v>4</v>
      </c>
      <c r="BG216" s="10">
        <v>85</v>
      </c>
      <c r="BH216" s="11">
        <v>0</v>
      </c>
      <c r="BI216" s="10">
        <v>0</v>
      </c>
      <c r="BJ216" s="11">
        <v>0</v>
      </c>
      <c r="BK216" s="10">
        <v>0</v>
      </c>
      <c r="BL216" s="11">
        <v>0</v>
      </c>
      <c r="BM216" s="10">
        <v>0</v>
      </c>
      <c r="BN216" s="11">
        <v>4</v>
      </c>
      <c r="BO216" s="10">
        <v>42</v>
      </c>
      <c r="BP216" s="11"/>
      <c r="BQ216" s="10">
        <f t="shared" si="6"/>
        <v>17</v>
      </c>
      <c r="BR216" s="10">
        <f t="shared" si="7"/>
        <v>225</v>
      </c>
    </row>
    <row r="217" spans="1:70" hidden="1">
      <c r="A217" t="s">
        <v>512</v>
      </c>
      <c r="B217" s="2" t="s">
        <v>40</v>
      </c>
      <c r="C217" s="2" t="s">
        <v>513</v>
      </c>
      <c r="D217" s="2" t="s">
        <v>82</v>
      </c>
      <c r="E217" s="2">
        <v>98</v>
      </c>
      <c r="F217" s="2"/>
      <c r="G217" s="2" t="s">
        <v>514</v>
      </c>
      <c r="H217" s="11">
        <v>2</v>
      </c>
      <c r="I217" s="10">
        <v>2</v>
      </c>
      <c r="J217" s="11">
        <v>9</v>
      </c>
      <c r="K217" s="10">
        <v>59</v>
      </c>
      <c r="L217" s="11">
        <v>0</v>
      </c>
      <c r="M217" s="10">
        <v>0</v>
      </c>
      <c r="N217" s="11">
        <v>0</v>
      </c>
      <c r="O217" s="10">
        <v>0</v>
      </c>
      <c r="P217" s="11">
        <v>0</v>
      </c>
      <c r="Q217" s="10">
        <v>0</v>
      </c>
      <c r="R217" s="11">
        <v>0</v>
      </c>
      <c r="S217" s="10">
        <v>0</v>
      </c>
      <c r="T217" s="11">
        <v>1</v>
      </c>
      <c r="U217" s="10">
        <v>56</v>
      </c>
      <c r="V217" s="11">
        <v>0</v>
      </c>
      <c r="W217" s="10">
        <v>0</v>
      </c>
      <c r="X217" s="11">
        <v>1</v>
      </c>
      <c r="Y217" s="10">
        <v>2</v>
      </c>
      <c r="Z217" s="11">
        <v>0</v>
      </c>
      <c r="AA217" s="10">
        <v>0</v>
      </c>
      <c r="AB217" s="11">
        <v>0</v>
      </c>
      <c r="AC217" s="10">
        <v>0</v>
      </c>
      <c r="AD217" s="11">
        <v>0</v>
      </c>
      <c r="AE217" s="10">
        <v>0</v>
      </c>
      <c r="AF217" s="11">
        <v>0</v>
      </c>
      <c r="AG217" s="10">
        <v>0</v>
      </c>
      <c r="AH217" s="11">
        <v>0</v>
      </c>
      <c r="AI217" s="10">
        <v>0</v>
      </c>
      <c r="AJ217" s="11">
        <v>0</v>
      </c>
      <c r="AK217" s="10">
        <v>0</v>
      </c>
      <c r="AL217" s="11">
        <v>0</v>
      </c>
      <c r="AM217" s="10">
        <v>0</v>
      </c>
      <c r="AN217" s="11">
        <v>0</v>
      </c>
      <c r="AO217" s="10">
        <v>0</v>
      </c>
      <c r="AP217" s="11">
        <v>0</v>
      </c>
      <c r="AQ217" s="10">
        <v>0</v>
      </c>
      <c r="AR217" s="11">
        <v>0</v>
      </c>
      <c r="AS217" s="10">
        <v>0</v>
      </c>
      <c r="AT217" s="11">
        <v>0</v>
      </c>
      <c r="AU217" s="10">
        <v>0</v>
      </c>
      <c r="AV217" s="11">
        <v>0</v>
      </c>
      <c r="AW217" s="10">
        <v>0</v>
      </c>
      <c r="AX217" s="11">
        <v>0</v>
      </c>
      <c r="AY217" s="10">
        <v>0</v>
      </c>
      <c r="AZ217" s="11">
        <v>0</v>
      </c>
      <c r="BA217" s="10">
        <v>0</v>
      </c>
      <c r="BB217" s="11">
        <v>0</v>
      </c>
      <c r="BC217" s="10">
        <v>0</v>
      </c>
      <c r="BD217" s="11">
        <v>0</v>
      </c>
      <c r="BE217" s="10">
        <v>0</v>
      </c>
      <c r="BF217" s="11">
        <v>1</v>
      </c>
      <c r="BG217" s="10">
        <v>2</v>
      </c>
      <c r="BH217" s="11">
        <v>1</v>
      </c>
      <c r="BI217" s="10">
        <v>2</v>
      </c>
      <c r="BJ217" s="11">
        <v>0</v>
      </c>
      <c r="BK217" s="10">
        <v>0</v>
      </c>
      <c r="BL217" s="11">
        <v>1</v>
      </c>
      <c r="BM217" s="10">
        <v>32</v>
      </c>
      <c r="BN217" s="11">
        <v>0</v>
      </c>
      <c r="BO217" s="10">
        <v>0</v>
      </c>
      <c r="BP217" s="11"/>
      <c r="BQ217" s="10">
        <f t="shared" si="6"/>
        <v>16</v>
      </c>
      <c r="BR217" s="10">
        <f t="shared" si="7"/>
        <v>155</v>
      </c>
    </row>
    <row r="218" spans="1:70" hidden="1">
      <c r="A218" t="s">
        <v>515</v>
      </c>
      <c r="B218" s="2" t="s">
        <v>40</v>
      </c>
      <c r="C218" s="2" t="s">
        <v>81</v>
      </c>
      <c r="D218" s="2" t="s">
        <v>82</v>
      </c>
      <c r="E218" s="2">
        <v>98</v>
      </c>
      <c r="F218" s="2"/>
      <c r="G218" s="2"/>
      <c r="H218" s="11">
        <v>0</v>
      </c>
      <c r="I218" s="10">
        <v>0</v>
      </c>
      <c r="J218" s="11">
        <v>0</v>
      </c>
      <c r="K218" s="10">
        <v>0</v>
      </c>
      <c r="L218" s="11">
        <v>2</v>
      </c>
      <c r="M218" s="10">
        <v>106</v>
      </c>
      <c r="N218" s="11">
        <v>0</v>
      </c>
      <c r="O218" s="10">
        <v>0</v>
      </c>
      <c r="P218" s="11">
        <v>0</v>
      </c>
      <c r="Q218" s="10">
        <v>0</v>
      </c>
      <c r="R218" s="11">
        <v>0</v>
      </c>
      <c r="S218" s="10">
        <v>0</v>
      </c>
      <c r="T218" s="11">
        <v>1</v>
      </c>
      <c r="U218" s="10">
        <v>11</v>
      </c>
      <c r="V218" s="11">
        <v>0</v>
      </c>
      <c r="W218" s="10">
        <v>0</v>
      </c>
      <c r="X218" s="11">
        <v>0</v>
      </c>
      <c r="Y218" s="10">
        <v>0</v>
      </c>
      <c r="Z218" s="11">
        <v>0</v>
      </c>
      <c r="AA218" s="10">
        <v>0</v>
      </c>
      <c r="AB218" s="11">
        <v>0</v>
      </c>
      <c r="AC218" s="10">
        <v>0</v>
      </c>
      <c r="AD218" s="11">
        <v>0</v>
      </c>
      <c r="AE218" s="10">
        <v>0</v>
      </c>
      <c r="AF218" s="11">
        <v>0</v>
      </c>
      <c r="AG218" s="10">
        <v>0</v>
      </c>
      <c r="AH218" s="11">
        <v>0</v>
      </c>
      <c r="AI218" s="10">
        <v>0</v>
      </c>
      <c r="AJ218" s="11">
        <v>0</v>
      </c>
      <c r="AK218" s="10">
        <v>0</v>
      </c>
      <c r="AL218" s="11">
        <v>0</v>
      </c>
      <c r="AM218" s="10">
        <v>0</v>
      </c>
      <c r="AN218" s="11">
        <v>0</v>
      </c>
      <c r="AO218" s="10">
        <v>0</v>
      </c>
      <c r="AP218" s="11">
        <v>0</v>
      </c>
      <c r="AQ218" s="10">
        <v>0</v>
      </c>
      <c r="AR218" s="11">
        <v>0</v>
      </c>
      <c r="AS218" s="10">
        <v>0</v>
      </c>
      <c r="AT218" s="11">
        <v>0</v>
      </c>
      <c r="AU218" s="10">
        <v>0</v>
      </c>
      <c r="AV218" s="11">
        <v>0</v>
      </c>
      <c r="AW218" s="10">
        <v>0</v>
      </c>
      <c r="AX218" s="11">
        <v>0</v>
      </c>
      <c r="AY218" s="10">
        <v>0</v>
      </c>
      <c r="AZ218" s="11">
        <v>0</v>
      </c>
      <c r="BA218" s="10">
        <v>0</v>
      </c>
      <c r="BB218" s="11">
        <v>0</v>
      </c>
      <c r="BC218" s="10">
        <v>0</v>
      </c>
      <c r="BD218" s="11">
        <v>0</v>
      </c>
      <c r="BE218" s="10">
        <v>0</v>
      </c>
      <c r="BF218" s="11">
        <v>0</v>
      </c>
      <c r="BG218" s="10">
        <v>0</v>
      </c>
      <c r="BH218" s="11">
        <v>0</v>
      </c>
      <c r="BI218" s="10">
        <v>0</v>
      </c>
      <c r="BJ218" s="11">
        <v>0</v>
      </c>
      <c r="BK218" s="10">
        <v>0</v>
      </c>
      <c r="BL218" s="11">
        <v>8</v>
      </c>
      <c r="BM218" s="10">
        <v>759</v>
      </c>
      <c r="BN218" s="11">
        <v>3</v>
      </c>
      <c r="BO218" s="10">
        <v>251</v>
      </c>
      <c r="BP218" s="11"/>
      <c r="BQ218" s="10">
        <f t="shared" si="6"/>
        <v>14</v>
      </c>
      <c r="BR218" s="10">
        <f t="shared" si="7"/>
        <v>1127</v>
      </c>
    </row>
    <row r="219" spans="1:70" hidden="1">
      <c r="A219" s="4" t="s">
        <v>516</v>
      </c>
      <c r="B219" s="6" t="s">
        <v>40</v>
      </c>
      <c r="C219" s="6" t="s">
        <v>81</v>
      </c>
      <c r="D219" s="6" t="s">
        <v>82</v>
      </c>
      <c r="E219" s="6">
        <v>98</v>
      </c>
      <c r="F219" s="6"/>
      <c r="G219" s="6"/>
      <c r="H219" s="25">
        <v>0</v>
      </c>
      <c r="I219" s="26">
        <v>0</v>
      </c>
      <c r="J219" s="25">
        <v>0</v>
      </c>
      <c r="K219" s="26">
        <v>0</v>
      </c>
      <c r="L219" s="25">
        <v>2</v>
      </c>
      <c r="M219" s="26">
        <v>106</v>
      </c>
      <c r="N219" s="25">
        <v>0</v>
      </c>
      <c r="O219" s="26">
        <v>0</v>
      </c>
      <c r="P219" s="25">
        <v>0</v>
      </c>
      <c r="Q219" s="26">
        <v>0</v>
      </c>
      <c r="R219" s="25">
        <v>0</v>
      </c>
      <c r="S219" s="26">
        <v>0</v>
      </c>
      <c r="T219" s="25">
        <v>0</v>
      </c>
      <c r="U219" s="26">
        <v>0</v>
      </c>
      <c r="V219" s="25">
        <v>0</v>
      </c>
      <c r="W219" s="26">
        <v>0</v>
      </c>
      <c r="X219" s="25">
        <v>0</v>
      </c>
      <c r="Y219" s="26">
        <v>0</v>
      </c>
      <c r="Z219" s="25">
        <v>0</v>
      </c>
      <c r="AA219" s="26">
        <v>0</v>
      </c>
      <c r="AB219" s="25">
        <v>0</v>
      </c>
      <c r="AC219" s="26">
        <v>0</v>
      </c>
      <c r="AD219" s="25">
        <v>0</v>
      </c>
      <c r="AE219" s="26">
        <v>0</v>
      </c>
      <c r="AF219" s="25">
        <v>0</v>
      </c>
      <c r="AG219" s="26">
        <v>0</v>
      </c>
      <c r="AH219" s="25">
        <v>0</v>
      </c>
      <c r="AI219" s="26">
        <v>0</v>
      </c>
      <c r="AJ219" s="25">
        <v>0</v>
      </c>
      <c r="AK219" s="26">
        <v>0</v>
      </c>
      <c r="AL219" s="25">
        <v>0</v>
      </c>
      <c r="AM219" s="26">
        <v>0</v>
      </c>
      <c r="AN219" s="25">
        <v>0</v>
      </c>
      <c r="AO219" s="26">
        <v>0</v>
      </c>
      <c r="AP219" s="25">
        <v>0</v>
      </c>
      <c r="AQ219" s="26">
        <v>0</v>
      </c>
      <c r="AR219" s="25">
        <v>0</v>
      </c>
      <c r="AS219" s="26">
        <v>0</v>
      </c>
      <c r="AT219" s="25">
        <v>0</v>
      </c>
      <c r="AU219" s="26">
        <v>0</v>
      </c>
      <c r="AV219" s="25">
        <v>0</v>
      </c>
      <c r="AW219" s="26">
        <v>0</v>
      </c>
      <c r="AX219" s="25">
        <v>0</v>
      </c>
      <c r="AY219" s="26">
        <v>0</v>
      </c>
      <c r="AZ219" s="25">
        <v>0</v>
      </c>
      <c r="BA219" s="26">
        <v>0</v>
      </c>
      <c r="BB219" s="25">
        <v>0</v>
      </c>
      <c r="BC219" s="26">
        <v>0</v>
      </c>
      <c r="BD219" s="25">
        <v>0</v>
      </c>
      <c r="BE219" s="26">
        <v>0</v>
      </c>
      <c r="BF219" s="25">
        <v>0</v>
      </c>
      <c r="BG219" s="26">
        <v>0</v>
      </c>
      <c r="BH219" s="25">
        <v>0</v>
      </c>
      <c r="BI219" s="26">
        <v>0</v>
      </c>
      <c r="BJ219" s="25">
        <v>0</v>
      </c>
      <c r="BK219" s="26">
        <v>0</v>
      </c>
      <c r="BL219" s="25">
        <v>7</v>
      </c>
      <c r="BM219" s="26">
        <v>385</v>
      </c>
      <c r="BN219" s="25">
        <v>0</v>
      </c>
      <c r="BO219" s="26">
        <v>0</v>
      </c>
      <c r="BP219" s="11"/>
      <c r="BQ219" s="10">
        <f t="shared" si="6"/>
        <v>9</v>
      </c>
      <c r="BR219" s="10">
        <f t="shared" si="7"/>
        <v>491</v>
      </c>
    </row>
    <row r="220" spans="1:70" hidden="1">
      <c r="A220" s="4" t="s">
        <v>517</v>
      </c>
      <c r="B220" s="6" t="s">
        <v>40</v>
      </c>
      <c r="C220" s="6" t="s">
        <v>81</v>
      </c>
      <c r="D220" s="6" t="s">
        <v>82</v>
      </c>
      <c r="E220" s="6">
        <v>98</v>
      </c>
      <c r="F220" s="6"/>
      <c r="G220" s="6"/>
      <c r="H220" s="25">
        <v>0</v>
      </c>
      <c r="I220" s="26">
        <v>0</v>
      </c>
      <c r="J220" s="25">
        <v>1</v>
      </c>
      <c r="K220" s="26">
        <v>72</v>
      </c>
      <c r="L220" s="25">
        <v>1</v>
      </c>
      <c r="M220" s="26">
        <v>8</v>
      </c>
      <c r="N220" s="25">
        <v>0</v>
      </c>
      <c r="O220" s="26">
        <v>0</v>
      </c>
      <c r="P220" s="25">
        <v>0</v>
      </c>
      <c r="Q220" s="26">
        <v>0</v>
      </c>
      <c r="R220" s="25">
        <v>0</v>
      </c>
      <c r="S220" s="26">
        <v>0</v>
      </c>
      <c r="T220" s="25">
        <v>0</v>
      </c>
      <c r="U220" s="26">
        <v>0</v>
      </c>
      <c r="V220" s="25">
        <v>0</v>
      </c>
      <c r="W220" s="26">
        <v>0</v>
      </c>
      <c r="X220" s="25">
        <v>0</v>
      </c>
      <c r="Y220" s="26">
        <v>0</v>
      </c>
      <c r="Z220" s="25">
        <v>0</v>
      </c>
      <c r="AA220" s="26">
        <v>0</v>
      </c>
      <c r="AB220" s="25">
        <v>0</v>
      </c>
      <c r="AC220" s="26">
        <v>0</v>
      </c>
      <c r="AD220" s="25">
        <v>0</v>
      </c>
      <c r="AE220" s="26">
        <v>0</v>
      </c>
      <c r="AF220" s="25">
        <v>0</v>
      </c>
      <c r="AG220" s="26">
        <v>0</v>
      </c>
      <c r="AH220" s="25">
        <v>0</v>
      </c>
      <c r="AI220" s="26">
        <v>0</v>
      </c>
      <c r="AJ220" s="25">
        <v>0</v>
      </c>
      <c r="AK220" s="26">
        <v>0</v>
      </c>
      <c r="AL220" s="25">
        <v>0</v>
      </c>
      <c r="AM220" s="26">
        <v>0</v>
      </c>
      <c r="AN220" s="25">
        <v>0</v>
      </c>
      <c r="AO220" s="26">
        <v>0</v>
      </c>
      <c r="AP220" s="25">
        <v>0</v>
      </c>
      <c r="AQ220" s="26">
        <v>0</v>
      </c>
      <c r="AR220" s="25">
        <v>0</v>
      </c>
      <c r="AS220" s="26">
        <v>0</v>
      </c>
      <c r="AT220" s="25">
        <v>0</v>
      </c>
      <c r="AU220" s="26">
        <v>0</v>
      </c>
      <c r="AV220" s="25">
        <v>0</v>
      </c>
      <c r="AW220" s="26">
        <v>0</v>
      </c>
      <c r="AX220" s="25">
        <v>0</v>
      </c>
      <c r="AY220" s="26">
        <v>0</v>
      </c>
      <c r="AZ220" s="25">
        <v>0</v>
      </c>
      <c r="BA220" s="26">
        <v>0</v>
      </c>
      <c r="BB220" s="25">
        <v>0</v>
      </c>
      <c r="BC220" s="26">
        <v>0</v>
      </c>
      <c r="BD220" s="25">
        <v>0</v>
      </c>
      <c r="BE220" s="26">
        <v>0</v>
      </c>
      <c r="BF220" s="25">
        <v>2</v>
      </c>
      <c r="BG220" s="26">
        <v>163</v>
      </c>
      <c r="BH220" s="25">
        <v>0</v>
      </c>
      <c r="BI220" s="26">
        <v>0</v>
      </c>
      <c r="BJ220" s="25">
        <v>0</v>
      </c>
      <c r="BK220" s="26">
        <v>0</v>
      </c>
      <c r="BL220" s="25">
        <v>3</v>
      </c>
      <c r="BM220" s="26">
        <v>213</v>
      </c>
      <c r="BN220" s="25">
        <v>0</v>
      </c>
      <c r="BO220" s="26">
        <v>0</v>
      </c>
      <c r="BP220" s="11"/>
      <c r="BQ220" s="10">
        <f t="shared" si="6"/>
        <v>7</v>
      </c>
      <c r="BR220" s="10">
        <f t="shared" si="7"/>
        <v>456</v>
      </c>
    </row>
    <row r="221" spans="1:70" hidden="1">
      <c r="A221" t="s">
        <v>518</v>
      </c>
      <c r="B221" s="2" t="s">
        <v>40</v>
      </c>
      <c r="C221" s="2" t="s">
        <v>519</v>
      </c>
      <c r="D221" s="2" t="s">
        <v>82</v>
      </c>
      <c r="E221" s="2">
        <v>99</v>
      </c>
      <c r="F221" s="2"/>
      <c r="G221" s="2" t="s">
        <v>93</v>
      </c>
      <c r="H221" s="11">
        <v>4</v>
      </c>
      <c r="I221" s="10">
        <v>15</v>
      </c>
      <c r="J221" s="11">
        <v>5</v>
      </c>
      <c r="K221" s="10">
        <v>35</v>
      </c>
      <c r="L221" s="11">
        <v>1</v>
      </c>
      <c r="M221" s="10">
        <v>1</v>
      </c>
      <c r="N221" s="11">
        <v>0</v>
      </c>
      <c r="O221" s="10">
        <v>0</v>
      </c>
      <c r="P221" s="11">
        <v>0</v>
      </c>
      <c r="Q221" s="10">
        <v>0</v>
      </c>
      <c r="R221" s="11">
        <v>0</v>
      </c>
      <c r="S221" s="10">
        <v>0</v>
      </c>
      <c r="T221" s="11">
        <v>0</v>
      </c>
      <c r="U221" s="10">
        <v>0</v>
      </c>
      <c r="V221" s="11">
        <v>0</v>
      </c>
      <c r="W221" s="10">
        <v>0</v>
      </c>
      <c r="X221" s="11">
        <v>0</v>
      </c>
      <c r="Y221" s="10">
        <v>0</v>
      </c>
      <c r="Z221" s="11">
        <v>0</v>
      </c>
      <c r="AA221" s="10">
        <v>0</v>
      </c>
      <c r="AB221" s="11">
        <v>0</v>
      </c>
      <c r="AC221" s="10">
        <v>0</v>
      </c>
      <c r="AD221" s="11">
        <v>0</v>
      </c>
      <c r="AE221" s="10">
        <v>0</v>
      </c>
      <c r="AF221" s="11">
        <v>1</v>
      </c>
      <c r="AG221" s="10">
        <v>7</v>
      </c>
      <c r="AH221" s="11">
        <v>0</v>
      </c>
      <c r="AI221" s="10">
        <v>0</v>
      </c>
      <c r="AJ221" s="11">
        <v>0</v>
      </c>
      <c r="AK221" s="10">
        <v>0</v>
      </c>
      <c r="AL221" s="11">
        <v>0</v>
      </c>
      <c r="AM221" s="10">
        <v>0</v>
      </c>
      <c r="AN221" s="11">
        <v>0</v>
      </c>
      <c r="AO221" s="10">
        <v>0</v>
      </c>
      <c r="AP221" s="11">
        <v>0</v>
      </c>
      <c r="AQ221" s="10">
        <v>0</v>
      </c>
      <c r="AR221" s="11">
        <v>0</v>
      </c>
      <c r="AS221" s="10">
        <v>0</v>
      </c>
      <c r="AT221" s="11">
        <v>0</v>
      </c>
      <c r="AU221" s="10">
        <v>0</v>
      </c>
      <c r="AV221" s="11">
        <v>0</v>
      </c>
      <c r="AW221" s="10">
        <v>0</v>
      </c>
      <c r="AX221" s="11">
        <v>0</v>
      </c>
      <c r="AY221" s="10">
        <v>0</v>
      </c>
      <c r="AZ221" s="11">
        <v>0</v>
      </c>
      <c r="BA221" s="10">
        <v>0</v>
      </c>
      <c r="BB221" s="11">
        <v>0</v>
      </c>
      <c r="BC221" s="10">
        <v>0</v>
      </c>
      <c r="BD221" s="11">
        <v>0</v>
      </c>
      <c r="BE221" s="10">
        <v>0</v>
      </c>
      <c r="BF221" s="11">
        <v>0</v>
      </c>
      <c r="BG221" s="10">
        <v>0</v>
      </c>
      <c r="BH221" s="11">
        <v>0</v>
      </c>
      <c r="BI221" s="10">
        <v>0</v>
      </c>
      <c r="BJ221" s="11">
        <v>0</v>
      </c>
      <c r="BK221" s="10">
        <v>0</v>
      </c>
      <c r="BL221" s="11">
        <v>0</v>
      </c>
      <c r="BM221" s="10">
        <v>0</v>
      </c>
      <c r="BN221" s="11">
        <v>0</v>
      </c>
      <c r="BO221" s="10">
        <v>0</v>
      </c>
      <c r="BP221" s="11"/>
      <c r="BQ221" s="10">
        <f t="shared" si="6"/>
        <v>11</v>
      </c>
      <c r="BR221" s="10">
        <f t="shared" si="7"/>
        <v>58</v>
      </c>
    </row>
    <row r="222" spans="1:70" s="4" customFormat="1" hidden="1">
      <c r="A222" s="6" t="s">
        <v>520</v>
      </c>
      <c r="B222" s="6" t="s">
        <v>40</v>
      </c>
      <c r="C222" s="6" t="s">
        <v>521</v>
      </c>
      <c r="D222" s="6" t="s">
        <v>66</v>
      </c>
      <c r="E222" s="6">
        <v>101</v>
      </c>
      <c r="F222" s="6"/>
      <c r="G222" s="6" t="s">
        <v>93</v>
      </c>
      <c r="H222" s="25">
        <v>1</v>
      </c>
      <c r="I222" s="26">
        <v>11</v>
      </c>
      <c r="J222" s="25">
        <v>1</v>
      </c>
      <c r="K222" s="26">
        <v>83</v>
      </c>
      <c r="L222" s="25">
        <v>0</v>
      </c>
      <c r="M222" s="26">
        <v>0</v>
      </c>
      <c r="N222" s="25">
        <v>0</v>
      </c>
      <c r="O222" s="26">
        <v>0</v>
      </c>
      <c r="P222" s="25">
        <v>0</v>
      </c>
      <c r="Q222" s="26">
        <v>0</v>
      </c>
      <c r="R222" s="25">
        <v>0</v>
      </c>
      <c r="S222" s="26">
        <v>0</v>
      </c>
      <c r="T222" s="25">
        <v>0</v>
      </c>
      <c r="U222" s="26">
        <v>0</v>
      </c>
      <c r="V222" s="25">
        <v>0</v>
      </c>
      <c r="W222" s="26">
        <v>0</v>
      </c>
      <c r="X222" s="25">
        <v>0</v>
      </c>
      <c r="Y222" s="26">
        <v>0</v>
      </c>
      <c r="Z222" s="25">
        <v>0</v>
      </c>
      <c r="AA222" s="26">
        <v>0</v>
      </c>
      <c r="AB222" s="25">
        <v>0</v>
      </c>
      <c r="AC222" s="26">
        <v>0</v>
      </c>
      <c r="AD222" s="25">
        <v>0</v>
      </c>
      <c r="AE222" s="26">
        <v>0</v>
      </c>
      <c r="AF222" s="25">
        <v>0</v>
      </c>
      <c r="AG222" s="26">
        <v>0</v>
      </c>
      <c r="AH222" s="25">
        <v>4</v>
      </c>
      <c r="AI222" s="26">
        <v>38</v>
      </c>
      <c r="AJ222" s="25">
        <v>0</v>
      </c>
      <c r="AK222" s="26">
        <v>0</v>
      </c>
      <c r="AL222" s="25">
        <v>0</v>
      </c>
      <c r="AM222" s="26">
        <v>0</v>
      </c>
      <c r="AN222" s="25">
        <v>0</v>
      </c>
      <c r="AO222" s="26">
        <v>0</v>
      </c>
      <c r="AP222" s="25">
        <v>0</v>
      </c>
      <c r="AQ222" s="26">
        <v>0</v>
      </c>
      <c r="AR222" s="25">
        <v>0</v>
      </c>
      <c r="AS222" s="26">
        <v>0</v>
      </c>
      <c r="AT222" s="25">
        <v>0</v>
      </c>
      <c r="AU222" s="26">
        <v>0</v>
      </c>
      <c r="AV222" s="25">
        <v>0</v>
      </c>
      <c r="AW222" s="26">
        <v>0</v>
      </c>
      <c r="AX222" s="25">
        <v>0</v>
      </c>
      <c r="AY222" s="26">
        <v>0</v>
      </c>
      <c r="AZ222" s="25">
        <v>0</v>
      </c>
      <c r="BA222" s="26">
        <v>0</v>
      </c>
      <c r="BB222" s="25">
        <v>0</v>
      </c>
      <c r="BC222" s="26">
        <v>0</v>
      </c>
      <c r="BD222" s="25">
        <v>0</v>
      </c>
      <c r="BE222" s="26">
        <v>0</v>
      </c>
      <c r="BF222" s="25">
        <v>0</v>
      </c>
      <c r="BG222" s="26">
        <v>0</v>
      </c>
      <c r="BH222" s="25">
        <v>0</v>
      </c>
      <c r="BI222" s="26">
        <v>0</v>
      </c>
      <c r="BJ222" s="25">
        <v>0</v>
      </c>
      <c r="BK222" s="26">
        <v>0</v>
      </c>
      <c r="BL222" s="25">
        <v>0</v>
      </c>
      <c r="BM222" s="26">
        <v>0</v>
      </c>
      <c r="BN222" s="25">
        <v>0</v>
      </c>
      <c r="BO222" s="26">
        <v>0</v>
      </c>
      <c r="BP222" s="11"/>
      <c r="BQ222" s="10">
        <f t="shared" si="6"/>
        <v>6</v>
      </c>
      <c r="BR222" s="10">
        <f t="shared" si="7"/>
        <v>132</v>
      </c>
    </row>
    <row r="223" spans="1:70" hidden="1">
      <c r="A223" s="4" t="s">
        <v>522</v>
      </c>
      <c r="B223" s="6" t="s">
        <v>40</v>
      </c>
      <c r="C223" s="6" t="s">
        <v>523</v>
      </c>
      <c r="D223" s="6" t="s">
        <v>66</v>
      </c>
      <c r="E223" s="6">
        <v>102</v>
      </c>
      <c r="F223" s="6"/>
      <c r="G223" s="6" t="s">
        <v>93</v>
      </c>
      <c r="H223" s="25">
        <v>0</v>
      </c>
      <c r="I223" s="26">
        <v>0</v>
      </c>
      <c r="J223" s="25">
        <v>0</v>
      </c>
      <c r="K223" s="26">
        <v>0</v>
      </c>
      <c r="L223" s="25">
        <v>0</v>
      </c>
      <c r="M223" s="26">
        <v>0</v>
      </c>
      <c r="N223" s="25">
        <v>1</v>
      </c>
      <c r="O223" s="26">
        <v>6</v>
      </c>
      <c r="P223" s="25">
        <v>0</v>
      </c>
      <c r="Q223" s="26">
        <v>0</v>
      </c>
      <c r="R223" s="25">
        <v>0</v>
      </c>
      <c r="S223" s="26">
        <v>0</v>
      </c>
      <c r="T223" s="25">
        <v>0</v>
      </c>
      <c r="U223" s="26">
        <v>0</v>
      </c>
      <c r="V223" s="25">
        <v>0</v>
      </c>
      <c r="W223" s="26">
        <v>0</v>
      </c>
      <c r="X223" s="25">
        <v>0</v>
      </c>
      <c r="Y223" s="26">
        <v>0</v>
      </c>
      <c r="Z223" s="25">
        <v>0</v>
      </c>
      <c r="AA223" s="26">
        <v>0</v>
      </c>
      <c r="AB223" s="25">
        <v>0</v>
      </c>
      <c r="AC223" s="26">
        <v>0</v>
      </c>
      <c r="AD223" s="25">
        <v>0</v>
      </c>
      <c r="AE223" s="26">
        <v>0</v>
      </c>
      <c r="AF223" s="25">
        <v>2</v>
      </c>
      <c r="AG223" s="26">
        <v>74</v>
      </c>
      <c r="AH223" s="25">
        <v>0</v>
      </c>
      <c r="AI223" s="26">
        <v>0</v>
      </c>
      <c r="AJ223" s="25">
        <v>0</v>
      </c>
      <c r="AK223" s="26">
        <v>0</v>
      </c>
      <c r="AL223" s="25">
        <v>0</v>
      </c>
      <c r="AM223" s="26">
        <v>0</v>
      </c>
      <c r="AN223" s="25">
        <v>0</v>
      </c>
      <c r="AO223" s="26">
        <v>0</v>
      </c>
      <c r="AP223" s="25">
        <v>0</v>
      </c>
      <c r="AQ223" s="26">
        <v>0</v>
      </c>
      <c r="AR223" s="25">
        <v>0</v>
      </c>
      <c r="AS223" s="26">
        <v>0</v>
      </c>
      <c r="AT223" s="25">
        <v>0</v>
      </c>
      <c r="AU223" s="26">
        <v>0</v>
      </c>
      <c r="AV223" s="25">
        <v>0</v>
      </c>
      <c r="AW223" s="26">
        <v>0</v>
      </c>
      <c r="AX223" s="25">
        <v>0</v>
      </c>
      <c r="AY223" s="26">
        <v>0</v>
      </c>
      <c r="AZ223" s="25">
        <v>0</v>
      </c>
      <c r="BA223" s="26">
        <v>0</v>
      </c>
      <c r="BB223" s="25">
        <v>0</v>
      </c>
      <c r="BC223" s="26">
        <v>0</v>
      </c>
      <c r="BD223" s="25">
        <v>0</v>
      </c>
      <c r="BE223" s="26">
        <v>0</v>
      </c>
      <c r="BF223" s="25">
        <v>4</v>
      </c>
      <c r="BG223" s="26">
        <v>293</v>
      </c>
      <c r="BH223" s="25">
        <v>0</v>
      </c>
      <c r="BI223" s="26">
        <v>0</v>
      </c>
      <c r="BJ223" s="25">
        <v>0</v>
      </c>
      <c r="BK223" s="26">
        <v>0</v>
      </c>
      <c r="BL223" s="25">
        <v>1</v>
      </c>
      <c r="BM223" s="26">
        <v>6</v>
      </c>
      <c r="BN223" s="25">
        <v>0</v>
      </c>
      <c r="BO223" s="26">
        <v>0</v>
      </c>
      <c r="BP223" s="11"/>
      <c r="BQ223" s="10">
        <f t="shared" si="6"/>
        <v>8</v>
      </c>
      <c r="BR223" s="10">
        <f t="shared" si="7"/>
        <v>379</v>
      </c>
    </row>
    <row r="224" spans="1:70" hidden="1">
      <c r="A224" s="20" t="s">
        <v>524</v>
      </c>
      <c r="B224" s="19" t="s">
        <v>40</v>
      </c>
      <c r="C224" s="27" t="s">
        <v>525</v>
      </c>
      <c r="D224" s="27" t="s">
        <v>389</v>
      </c>
      <c r="E224" s="28">
        <v>103</v>
      </c>
      <c r="F224" s="19"/>
      <c r="G224" s="27" t="s">
        <v>93</v>
      </c>
      <c r="H224" s="19">
        <v>3</v>
      </c>
      <c r="I224" s="20">
        <v>9</v>
      </c>
      <c r="J224" s="19">
        <v>2</v>
      </c>
      <c r="K224" s="20">
        <v>6</v>
      </c>
      <c r="L224" s="19">
        <v>0</v>
      </c>
      <c r="M224" s="20">
        <v>0</v>
      </c>
      <c r="N224" s="19">
        <v>0</v>
      </c>
      <c r="O224" s="20">
        <v>0</v>
      </c>
      <c r="P224" s="19">
        <v>0</v>
      </c>
      <c r="Q224" s="20">
        <v>0</v>
      </c>
      <c r="R224" s="19">
        <v>0</v>
      </c>
      <c r="S224" s="20">
        <v>0</v>
      </c>
      <c r="T224" s="19">
        <v>0</v>
      </c>
      <c r="U224" s="20">
        <v>0</v>
      </c>
      <c r="V224" s="19">
        <v>0</v>
      </c>
      <c r="W224" s="20">
        <v>0</v>
      </c>
      <c r="X224" s="19">
        <v>0</v>
      </c>
      <c r="Y224" s="20">
        <v>0</v>
      </c>
      <c r="Z224" s="19">
        <v>3</v>
      </c>
      <c r="AA224" s="20">
        <v>30</v>
      </c>
      <c r="AB224" s="19">
        <v>0</v>
      </c>
      <c r="AC224" s="20">
        <v>0</v>
      </c>
      <c r="AD224" s="19">
        <v>0</v>
      </c>
      <c r="AE224" s="20">
        <v>0</v>
      </c>
      <c r="AF224" s="19">
        <v>0</v>
      </c>
      <c r="AG224" s="20">
        <v>0</v>
      </c>
      <c r="AH224" s="19">
        <v>0</v>
      </c>
      <c r="AI224" s="20">
        <v>0</v>
      </c>
      <c r="AJ224" s="19">
        <v>0</v>
      </c>
      <c r="AK224" s="20">
        <v>0</v>
      </c>
      <c r="AL224" s="19">
        <v>0</v>
      </c>
      <c r="AM224" s="20">
        <v>0</v>
      </c>
      <c r="AN224" s="19">
        <v>0</v>
      </c>
      <c r="AO224" s="20">
        <v>0</v>
      </c>
      <c r="AP224" s="19">
        <v>0</v>
      </c>
      <c r="AQ224" s="20">
        <v>0</v>
      </c>
      <c r="AR224" s="19">
        <v>0</v>
      </c>
      <c r="AS224" s="20">
        <v>0</v>
      </c>
      <c r="AT224" s="19">
        <v>0</v>
      </c>
      <c r="AU224" s="20">
        <v>0</v>
      </c>
      <c r="AV224" s="19">
        <v>0</v>
      </c>
      <c r="AW224" s="20">
        <v>0</v>
      </c>
      <c r="AX224" s="19">
        <v>0</v>
      </c>
      <c r="AY224" s="20">
        <v>0</v>
      </c>
      <c r="AZ224" s="19">
        <v>0</v>
      </c>
      <c r="BA224" s="20">
        <v>0</v>
      </c>
      <c r="BB224" s="19">
        <v>0</v>
      </c>
      <c r="BC224" s="20">
        <v>0</v>
      </c>
      <c r="BD224" s="19">
        <v>0</v>
      </c>
      <c r="BE224" s="20">
        <v>0</v>
      </c>
      <c r="BF224" s="19">
        <v>0</v>
      </c>
      <c r="BG224" s="20">
        <v>0</v>
      </c>
      <c r="BH224" s="19">
        <v>0</v>
      </c>
      <c r="BI224" s="20">
        <v>0</v>
      </c>
      <c r="BJ224" s="19">
        <v>0</v>
      </c>
      <c r="BK224" s="20">
        <v>0</v>
      </c>
      <c r="BL224" s="19">
        <v>0</v>
      </c>
      <c r="BM224" s="20">
        <v>0</v>
      </c>
      <c r="BN224" s="19">
        <v>0</v>
      </c>
      <c r="BO224" s="20">
        <v>0</v>
      </c>
      <c r="BP224" s="11"/>
      <c r="BQ224" s="10">
        <f t="shared" si="6"/>
        <v>8</v>
      </c>
      <c r="BR224" s="10">
        <f t="shared" si="7"/>
        <v>45</v>
      </c>
    </row>
    <row r="225" spans="1:70" hidden="1">
      <c r="A225" t="s">
        <v>526</v>
      </c>
      <c r="B225" s="2" t="s">
        <v>40</v>
      </c>
      <c r="C225" s="2" t="s">
        <v>527</v>
      </c>
      <c r="D225" s="2" t="s">
        <v>42</v>
      </c>
      <c r="E225" s="2"/>
      <c r="F225" s="2" t="s">
        <v>43</v>
      </c>
      <c r="G225" s="2"/>
      <c r="H225" s="11">
        <v>67</v>
      </c>
      <c r="I225" s="10">
        <v>780</v>
      </c>
      <c r="J225" s="11">
        <v>534</v>
      </c>
      <c r="K225" s="10">
        <v>10961</v>
      </c>
      <c r="L225" s="11">
        <v>22</v>
      </c>
      <c r="M225" s="10">
        <v>449</v>
      </c>
      <c r="N225" s="11">
        <v>1</v>
      </c>
      <c r="O225" s="10">
        <v>16</v>
      </c>
      <c r="P225" s="11">
        <v>39</v>
      </c>
      <c r="Q225" s="10">
        <v>674</v>
      </c>
      <c r="R225" s="11">
        <v>0</v>
      </c>
      <c r="S225" s="10">
        <v>0</v>
      </c>
      <c r="T225" s="11">
        <v>46</v>
      </c>
      <c r="U225" s="10">
        <v>612</v>
      </c>
      <c r="V225" s="11">
        <v>0</v>
      </c>
      <c r="W225" s="10">
        <v>0</v>
      </c>
      <c r="X225" s="11">
        <v>0</v>
      </c>
      <c r="Y225" s="10">
        <v>0</v>
      </c>
      <c r="Z225" s="11">
        <v>0</v>
      </c>
      <c r="AA225" s="10">
        <v>0</v>
      </c>
      <c r="AB225" s="11">
        <v>0</v>
      </c>
      <c r="AC225" s="10">
        <v>0</v>
      </c>
      <c r="AD225" s="11">
        <v>0</v>
      </c>
      <c r="AE225" s="10">
        <v>0</v>
      </c>
      <c r="AF225" s="11">
        <v>37</v>
      </c>
      <c r="AG225" s="10">
        <v>887</v>
      </c>
      <c r="AH225" s="11">
        <v>0</v>
      </c>
      <c r="AI225" s="10">
        <v>0</v>
      </c>
      <c r="AJ225" s="11">
        <v>0</v>
      </c>
      <c r="AK225" s="10">
        <v>0</v>
      </c>
      <c r="AL225" s="11">
        <v>0</v>
      </c>
      <c r="AM225" s="10">
        <v>0</v>
      </c>
      <c r="AN225" s="11">
        <v>1</v>
      </c>
      <c r="AO225" s="10">
        <v>3</v>
      </c>
      <c r="AP225" s="11">
        <v>0</v>
      </c>
      <c r="AQ225" s="10">
        <v>0</v>
      </c>
      <c r="AR225" s="11">
        <v>0</v>
      </c>
      <c r="AS225" s="10">
        <v>0</v>
      </c>
      <c r="AT225" s="11">
        <v>0</v>
      </c>
      <c r="AU225" s="10">
        <v>0</v>
      </c>
      <c r="AV225" s="11">
        <v>0</v>
      </c>
      <c r="AW225" s="10">
        <v>0</v>
      </c>
      <c r="AX225" s="11">
        <v>1</v>
      </c>
      <c r="AY225" s="10">
        <v>3</v>
      </c>
      <c r="AZ225" s="11">
        <v>0</v>
      </c>
      <c r="BA225" s="10">
        <v>0</v>
      </c>
      <c r="BB225" s="11">
        <v>0</v>
      </c>
      <c r="BC225" s="10">
        <v>0</v>
      </c>
      <c r="BD225" s="11">
        <v>0</v>
      </c>
      <c r="BE225" s="10">
        <v>0</v>
      </c>
      <c r="BF225" s="11">
        <v>8</v>
      </c>
      <c r="BG225" s="10">
        <v>62</v>
      </c>
      <c r="BH225" s="11">
        <v>0</v>
      </c>
      <c r="BI225" s="10">
        <v>0</v>
      </c>
      <c r="BJ225" s="11">
        <v>0</v>
      </c>
      <c r="BK225" s="10">
        <v>0</v>
      </c>
      <c r="BL225" s="11">
        <v>5</v>
      </c>
      <c r="BM225" s="10">
        <v>168</v>
      </c>
      <c r="BN225" s="11">
        <v>0</v>
      </c>
      <c r="BO225" s="10">
        <v>0</v>
      </c>
      <c r="BP225" s="11"/>
      <c r="BQ225" s="10">
        <f t="shared" si="6"/>
        <v>761</v>
      </c>
      <c r="BR225" s="10">
        <f t="shared" si="7"/>
        <v>14615</v>
      </c>
    </row>
    <row r="226" spans="1:70" hidden="1">
      <c r="A226" t="s">
        <v>528</v>
      </c>
      <c r="B226" s="2" t="s">
        <v>40</v>
      </c>
      <c r="C226" s="2" t="s">
        <v>529</v>
      </c>
      <c r="D226" s="2" t="s">
        <v>42</v>
      </c>
      <c r="E226" s="2"/>
      <c r="F226" s="2" t="s">
        <v>43</v>
      </c>
      <c r="G226" s="2"/>
      <c r="H226" s="11">
        <v>14</v>
      </c>
      <c r="I226" s="10">
        <v>174</v>
      </c>
      <c r="J226" s="11">
        <v>105</v>
      </c>
      <c r="K226" s="10">
        <v>1710</v>
      </c>
      <c r="L226" s="11">
        <v>35</v>
      </c>
      <c r="M226" s="10">
        <v>676</v>
      </c>
      <c r="N226" s="11">
        <v>0</v>
      </c>
      <c r="O226" s="10">
        <v>0</v>
      </c>
      <c r="P226" s="11">
        <v>7</v>
      </c>
      <c r="Q226" s="10">
        <v>152</v>
      </c>
      <c r="R226" s="11">
        <v>0</v>
      </c>
      <c r="S226" s="10">
        <v>0</v>
      </c>
      <c r="T226" s="11">
        <v>4</v>
      </c>
      <c r="U226" s="10">
        <v>28</v>
      </c>
      <c r="V226" s="11">
        <v>0</v>
      </c>
      <c r="W226" s="10">
        <v>0</v>
      </c>
      <c r="X226" s="11">
        <v>0</v>
      </c>
      <c r="Y226" s="10">
        <v>0</v>
      </c>
      <c r="Z226" s="11">
        <v>2</v>
      </c>
      <c r="AA226" s="10">
        <v>10</v>
      </c>
      <c r="AB226" s="11">
        <v>0</v>
      </c>
      <c r="AC226" s="10">
        <v>0</v>
      </c>
      <c r="AD226" s="11">
        <v>0</v>
      </c>
      <c r="AE226" s="10">
        <v>0</v>
      </c>
      <c r="AF226" s="11">
        <v>7</v>
      </c>
      <c r="AG226" s="10">
        <v>97</v>
      </c>
      <c r="AH226" s="11">
        <v>0</v>
      </c>
      <c r="AI226" s="10">
        <v>0</v>
      </c>
      <c r="AJ226" s="11">
        <v>0</v>
      </c>
      <c r="AK226" s="10">
        <v>0</v>
      </c>
      <c r="AL226" s="11">
        <v>0</v>
      </c>
      <c r="AM226" s="10">
        <v>0</v>
      </c>
      <c r="AN226" s="11">
        <v>1</v>
      </c>
      <c r="AO226" s="10">
        <v>3</v>
      </c>
      <c r="AP226" s="11">
        <v>0</v>
      </c>
      <c r="AQ226" s="10">
        <v>0</v>
      </c>
      <c r="AR226" s="11">
        <v>0</v>
      </c>
      <c r="AS226" s="10">
        <v>0</v>
      </c>
      <c r="AT226" s="11">
        <v>0</v>
      </c>
      <c r="AU226" s="10">
        <v>0</v>
      </c>
      <c r="AV226" s="11">
        <v>0</v>
      </c>
      <c r="AW226" s="10">
        <v>0</v>
      </c>
      <c r="AX226" s="11">
        <v>0</v>
      </c>
      <c r="AY226" s="10">
        <v>0</v>
      </c>
      <c r="AZ226" s="11">
        <v>0</v>
      </c>
      <c r="BA226" s="10">
        <v>0</v>
      </c>
      <c r="BB226" s="11">
        <v>0</v>
      </c>
      <c r="BC226" s="10">
        <v>0</v>
      </c>
      <c r="BD226" s="11">
        <v>0</v>
      </c>
      <c r="BE226" s="10">
        <v>0</v>
      </c>
      <c r="BF226" s="11">
        <v>11</v>
      </c>
      <c r="BG226" s="10">
        <v>139</v>
      </c>
      <c r="BH226" s="11">
        <v>0</v>
      </c>
      <c r="BI226" s="10">
        <v>0</v>
      </c>
      <c r="BJ226" s="11">
        <v>4</v>
      </c>
      <c r="BK226" s="10">
        <v>36</v>
      </c>
      <c r="BL226" s="11">
        <v>15</v>
      </c>
      <c r="BM226" s="10">
        <v>587</v>
      </c>
      <c r="BN226" s="11">
        <v>1</v>
      </c>
      <c r="BO226" s="10">
        <v>3</v>
      </c>
      <c r="BP226" s="11"/>
      <c r="BQ226" s="10">
        <f t="shared" si="6"/>
        <v>206</v>
      </c>
      <c r="BR226" s="10">
        <f t="shared" si="7"/>
        <v>3615</v>
      </c>
    </row>
    <row r="227" spans="1:70" hidden="1">
      <c r="A227" t="s">
        <v>530</v>
      </c>
      <c r="B227" s="2" t="s">
        <v>40</v>
      </c>
      <c r="C227" s="2" t="s">
        <v>531</v>
      </c>
      <c r="D227" s="2" t="s">
        <v>42</v>
      </c>
      <c r="E227" s="2"/>
      <c r="F227" s="2" t="s">
        <v>63</v>
      </c>
      <c r="G227" s="2"/>
      <c r="H227" s="11">
        <v>3</v>
      </c>
      <c r="I227" s="10">
        <v>11</v>
      </c>
      <c r="J227" s="11">
        <v>19</v>
      </c>
      <c r="K227" s="10">
        <v>170</v>
      </c>
      <c r="L227" s="11">
        <v>11</v>
      </c>
      <c r="M227" s="10">
        <v>127</v>
      </c>
      <c r="N227" s="11">
        <v>0</v>
      </c>
      <c r="O227" s="10">
        <v>0</v>
      </c>
      <c r="P227" s="11">
        <v>0</v>
      </c>
      <c r="Q227" s="10">
        <v>0</v>
      </c>
      <c r="R227" s="11">
        <v>0</v>
      </c>
      <c r="S227" s="10">
        <v>0</v>
      </c>
      <c r="T227" s="11">
        <v>1</v>
      </c>
      <c r="U227" s="10">
        <v>31</v>
      </c>
      <c r="V227" s="11">
        <v>0</v>
      </c>
      <c r="W227" s="10">
        <v>0</v>
      </c>
      <c r="X227" s="11">
        <v>0</v>
      </c>
      <c r="Y227" s="10">
        <v>0</v>
      </c>
      <c r="Z227" s="11">
        <v>0</v>
      </c>
      <c r="AA227" s="10">
        <v>0</v>
      </c>
      <c r="AB227" s="11">
        <v>0</v>
      </c>
      <c r="AC227" s="10">
        <v>0</v>
      </c>
      <c r="AD227" s="11">
        <v>0</v>
      </c>
      <c r="AE227" s="10">
        <v>0</v>
      </c>
      <c r="AF227" s="11">
        <v>0</v>
      </c>
      <c r="AG227" s="10">
        <v>0</v>
      </c>
      <c r="AH227" s="11">
        <v>0</v>
      </c>
      <c r="AI227" s="10">
        <v>0</v>
      </c>
      <c r="AJ227" s="11">
        <v>0</v>
      </c>
      <c r="AK227" s="10">
        <v>0</v>
      </c>
      <c r="AL227" s="11">
        <v>0</v>
      </c>
      <c r="AM227" s="10">
        <v>0</v>
      </c>
      <c r="AN227" s="11">
        <v>1</v>
      </c>
      <c r="AO227" s="10">
        <v>4</v>
      </c>
      <c r="AP227" s="11">
        <v>0</v>
      </c>
      <c r="AQ227" s="10">
        <v>0</v>
      </c>
      <c r="AR227" s="11">
        <v>0</v>
      </c>
      <c r="AS227" s="10">
        <v>0</v>
      </c>
      <c r="AT227" s="11">
        <v>0</v>
      </c>
      <c r="AU227" s="10">
        <v>0</v>
      </c>
      <c r="AV227" s="11">
        <v>0</v>
      </c>
      <c r="AW227" s="10">
        <v>0</v>
      </c>
      <c r="AX227" s="11">
        <v>0</v>
      </c>
      <c r="AY227" s="10">
        <v>0</v>
      </c>
      <c r="AZ227" s="11">
        <v>0</v>
      </c>
      <c r="BA227" s="10">
        <v>0</v>
      </c>
      <c r="BB227" s="11">
        <v>0</v>
      </c>
      <c r="BC227" s="10">
        <v>0</v>
      </c>
      <c r="BD227" s="11">
        <v>0</v>
      </c>
      <c r="BE227" s="10">
        <v>0</v>
      </c>
      <c r="BF227" s="11">
        <v>5</v>
      </c>
      <c r="BG227" s="10">
        <v>74</v>
      </c>
      <c r="BH227" s="11">
        <v>0</v>
      </c>
      <c r="BI227" s="10">
        <v>0</v>
      </c>
      <c r="BJ227" s="11">
        <v>0</v>
      </c>
      <c r="BK227" s="10">
        <v>0</v>
      </c>
      <c r="BL227" s="11">
        <v>12</v>
      </c>
      <c r="BM227" s="10">
        <v>364</v>
      </c>
      <c r="BN227" s="11">
        <v>8</v>
      </c>
      <c r="BO227" s="10">
        <v>126</v>
      </c>
      <c r="BP227" s="11"/>
      <c r="BQ227" s="10">
        <f t="shared" si="6"/>
        <v>60</v>
      </c>
      <c r="BR227" s="10">
        <f t="shared" si="7"/>
        <v>907</v>
      </c>
    </row>
    <row r="228" spans="1:70" hidden="1">
      <c r="A228" t="s">
        <v>532</v>
      </c>
      <c r="B228" s="2" t="s">
        <v>40</v>
      </c>
      <c r="C228" s="2" t="s">
        <v>533</v>
      </c>
      <c r="D228" s="2" t="s">
        <v>42</v>
      </c>
      <c r="E228" s="2"/>
      <c r="F228" s="2" t="s">
        <v>43</v>
      </c>
      <c r="G228" s="2"/>
      <c r="H228" s="11">
        <v>6</v>
      </c>
      <c r="I228" s="10">
        <v>82</v>
      </c>
      <c r="J228" s="11">
        <v>20</v>
      </c>
      <c r="K228" s="10">
        <v>570</v>
      </c>
      <c r="L228" s="11">
        <v>7</v>
      </c>
      <c r="M228" s="10">
        <v>152</v>
      </c>
      <c r="N228" s="11">
        <v>0</v>
      </c>
      <c r="O228" s="10">
        <v>0</v>
      </c>
      <c r="P228" s="11">
        <v>1</v>
      </c>
      <c r="Q228" s="10">
        <v>70</v>
      </c>
      <c r="R228" s="11">
        <v>0</v>
      </c>
      <c r="S228" s="10">
        <v>0</v>
      </c>
      <c r="T228" s="11">
        <v>0</v>
      </c>
      <c r="U228" s="10">
        <v>0</v>
      </c>
      <c r="V228" s="11">
        <v>0</v>
      </c>
      <c r="W228" s="10">
        <v>0</v>
      </c>
      <c r="X228" s="11">
        <v>0</v>
      </c>
      <c r="Y228" s="10">
        <v>0</v>
      </c>
      <c r="Z228" s="11">
        <v>0</v>
      </c>
      <c r="AA228" s="10">
        <v>0</v>
      </c>
      <c r="AB228" s="11">
        <v>0</v>
      </c>
      <c r="AC228" s="10">
        <v>0</v>
      </c>
      <c r="AD228" s="11">
        <v>0</v>
      </c>
      <c r="AE228" s="10">
        <v>0</v>
      </c>
      <c r="AF228" s="11">
        <v>0</v>
      </c>
      <c r="AG228" s="10">
        <v>0</v>
      </c>
      <c r="AH228" s="11">
        <v>0</v>
      </c>
      <c r="AI228" s="10">
        <v>0</v>
      </c>
      <c r="AJ228" s="11">
        <v>0</v>
      </c>
      <c r="AK228" s="10">
        <v>0</v>
      </c>
      <c r="AL228" s="11">
        <v>0</v>
      </c>
      <c r="AM228" s="10">
        <v>0</v>
      </c>
      <c r="AN228" s="11">
        <v>1</v>
      </c>
      <c r="AO228" s="10">
        <v>1</v>
      </c>
      <c r="AP228" s="11">
        <v>0</v>
      </c>
      <c r="AQ228" s="10">
        <v>0</v>
      </c>
      <c r="AR228" s="11">
        <v>0</v>
      </c>
      <c r="AS228" s="10">
        <v>0</v>
      </c>
      <c r="AT228" s="11">
        <v>0</v>
      </c>
      <c r="AU228" s="10">
        <v>0</v>
      </c>
      <c r="AV228" s="11">
        <v>0</v>
      </c>
      <c r="AW228" s="10">
        <v>0</v>
      </c>
      <c r="AX228" s="11">
        <v>0</v>
      </c>
      <c r="AY228" s="10">
        <v>0</v>
      </c>
      <c r="AZ228" s="11">
        <v>0</v>
      </c>
      <c r="BA228" s="10">
        <v>0</v>
      </c>
      <c r="BB228" s="11">
        <v>0</v>
      </c>
      <c r="BC228" s="10">
        <v>0</v>
      </c>
      <c r="BD228" s="11">
        <v>0</v>
      </c>
      <c r="BE228" s="10">
        <v>0</v>
      </c>
      <c r="BF228" s="11">
        <v>1</v>
      </c>
      <c r="BG228" s="10">
        <v>11</v>
      </c>
      <c r="BH228" s="11">
        <v>0</v>
      </c>
      <c r="BI228" s="10">
        <v>0</v>
      </c>
      <c r="BJ228" s="11">
        <v>1</v>
      </c>
      <c r="BK228" s="10">
        <v>45</v>
      </c>
      <c r="BL228" s="11">
        <v>0</v>
      </c>
      <c r="BM228" s="10">
        <v>0</v>
      </c>
      <c r="BN228" s="11">
        <v>0</v>
      </c>
      <c r="BO228" s="10">
        <v>0</v>
      </c>
      <c r="BP228" s="11"/>
      <c r="BQ228" s="10">
        <f t="shared" si="6"/>
        <v>37</v>
      </c>
      <c r="BR228" s="10">
        <f t="shared" si="7"/>
        <v>931</v>
      </c>
    </row>
    <row r="229" spans="1:70" hidden="1">
      <c r="A229" s="17" t="s">
        <v>534</v>
      </c>
      <c r="B229" s="18" t="s">
        <v>40</v>
      </c>
      <c r="C229" s="18" t="s">
        <v>535</v>
      </c>
      <c r="D229" s="18" t="s">
        <v>42</v>
      </c>
      <c r="E229" s="18"/>
      <c r="F229" s="18" t="s">
        <v>51</v>
      </c>
      <c r="G229" s="18" t="s">
        <v>536</v>
      </c>
      <c r="H229" s="19">
        <v>0</v>
      </c>
      <c r="I229" s="20">
        <v>0</v>
      </c>
      <c r="J229" s="19">
        <v>1</v>
      </c>
      <c r="K229" s="20">
        <v>70</v>
      </c>
      <c r="L229" s="19">
        <v>1</v>
      </c>
      <c r="M229" s="20">
        <v>32</v>
      </c>
      <c r="N229" s="19">
        <v>0</v>
      </c>
      <c r="O229" s="20">
        <v>0</v>
      </c>
      <c r="P229" s="19">
        <v>0</v>
      </c>
      <c r="Q229" s="20">
        <v>0</v>
      </c>
      <c r="R229" s="19">
        <v>0</v>
      </c>
      <c r="S229" s="20">
        <v>0</v>
      </c>
      <c r="T229" s="19">
        <v>0</v>
      </c>
      <c r="U229" s="20">
        <v>0</v>
      </c>
      <c r="V229" s="19">
        <v>0</v>
      </c>
      <c r="W229" s="20">
        <v>0</v>
      </c>
      <c r="X229" s="19">
        <v>0</v>
      </c>
      <c r="Y229" s="20">
        <v>0</v>
      </c>
      <c r="Z229" s="19">
        <v>0</v>
      </c>
      <c r="AA229" s="20">
        <v>0</v>
      </c>
      <c r="AB229" s="19">
        <v>0</v>
      </c>
      <c r="AC229" s="20">
        <v>0</v>
      </c>
      <c r="AD229" s="19">
        <v>0</v>
      </c>
      <c r="AE229" s="20">
        <v>0</v>
      </c>
      <c r="AF229" s="19">
        <v>0</v>
      </c>
      <c r="AG229" s="20">
        <v>0</v>
      </c>
      <c r="AH229" s="19">
        <v>0</v>
      </c>
      <c r="AI229" s="20">
        <v>0</v>
      </c>
      <c r="AJ229" s="19">
        <v>0</v>
      </c>
      <c r="AK229" s="20">
        <v>0</v>
      </c>
      <c r="AL229" s="19">
        <v>0</v>
      </c>
      <c r="AM229" s="20">
        <v>0</v>
      </c>
      <c r="AN229" s="19">
        <v>1</v>
      </c>
      <c r="AO229" s="20">
        <v>2</v>
      </c>
      <c r="AP229" s="19">
        <v>0</v>
      </c>
      <c r="AQ229" s="20">
        <v>0</v>
      </c>
      <c r="AR229" s="19">
        <v>0</v>
      </c>
      <c r="AS229" s="20">
        <v>0</v>
      </c>
      <c r="AT229" s="19">
        <v>0</v>
      </c>
      <c r="AU229" s="20">
        <v>0</v>
      </c>
      <c r="AV229" s="19">
        <v>0</v>
      </c>
      <c r="AW229" s="20">
        <v>0</v>
      </c>
      <c r="AX229" s="19">
        <v>0</v>
      </c>
      <c r="AY229" s="20">
        <v>0</v>
      </c>
      <c r="AZ229" s="19">
        <v>0</v>
      </c>
      <c r="BA229" s="20">
        <v>0</v>
      </c>
      <c r="BB229" s="19">
        <v>0</v>
      </c>
      <c r="BC229" s="20">
        <v>0</v>
      </c>
      <c r="BD229" s="19">
        <v>0</v>
      </c>
      <c r="BE229" s="20">
        <v>0</v>
      </c>
      <c r="BF229" s="19">
        <v>0</v>
      </c>
      <c r="BG229" s="20">
        <v>0</v>
      </c>
      <c r="BH229" s="19">
        <v>0</v>
      </c>
      <c r="BI229" s="20">
        <v>0</v>
      </c>
      <c r="BJ229" s="19">
        <v>0</v>
      </c>
      <c r="BK229" s="20">
        <v>0</v>
      </c>
      <c r="BL229" s="19">
        <v>1</v>
      </c>
      <c r="BM229" s="20">
        <v>177</v>
      </c>
      <c r="BN229" s="19">
        <v>2</v>
      </c>
      <c r="BO229" s="20">
        <v>51</v>
      </c>
      <c r="BP229" s="11"/>
      <c r="BQ229" s="10">
        <f t="shared" si="6"/>
        <v>6</v>
      </c>
      <c r="BR229" s="10">
        <f t="shared" si="7"/>
        <v>332</v>
      </c>
    </row>
    <row r="230" spans="1:70" hidden="1">
      <c r="A230" t="s">
        <v>537</v>
      </c>
      <c r="B230" s="2" t="s">
        <v>59</v>
      </c>
      <c r="C230" s="2" t="s">
        <v>538</v>
      </c>
      <c r="D230" s="2" t="s">
        <v>42</v>
      </c>
      <c r="E230" s="2"/>
      <c r="F230" s="2" t="s">
        <v>43</v>
      </c>
      <c r="G230" s="2"/>
      <c r="H230" s="11">
        <v>2</v>
      </c>
      <c r="I230" s="10">
        <v>26</v>
      </c>
      <c r="J230" s="11">
        <v>663</v>
      </c>
      <c r="K230" s="10">
        <v>19188</v>
      </c>
      <c r="L230" s="11">
        <v>72</v>
      </c>
      <c r="M230" s="10">
        <v>2298</v>
      </c>
      <c r="N230" s="11">
        <v>0</v>
      </c>
      <c r="O230" s="10">
        <v>0</v>
      </c>
      <c r="P230" s="11">
        <v>10</v>
      </c>
      <c r="Q230" s="10">
        <v>514</v>
      </c>
      <c r="R230" s="11">
        <v>0</v>
      </c>
      <c r="S230" s="10">
        <v>0</v>
      </c>
      <c r="T230" s="11">
        <v>12</v>
      </c>
      <c r="U230" s="10">
        <v>1719</v>
      </c>
      <c r="V230" s="11">
        <v>0</v>
      </c>
      <c r="W230" s="10">
        <v>0</v>
      </c>
      <c r="X230" s="11">
        <v>0</v>
      </c>
      <c r="Y230" s="10">
        <v>0</v>
      </c>
      <c r="Z230" s="11">
        <v>0</v>
      </c>
      <c r="AA230" s="10">
        <v>0</v>
      </c>
      <c r="AB230" s="11">
        <v>0</v>
      </c>
      <c r="AC230" s="10">
        <v>0</v>
      </c>
      <c r="AD230" s="11">
        <v>1</v>
      </c>
      <c r="AE230" s="10">
        <v>18</v>
      </c>
      <c r="AF230" s="11">
        <v>13</v>
      </c>
      <c r="AG230" s="10">
        <v>363</v>
      </c>
      <c r="AH230" s="11">
        <v>2</v>
      </c>
      <c r="AI230" s="10">
        <v>23</v>
      </c>
      <c r="AJ230" s="11">
        <v>0</v>
      </c>
      <c r="AK230" s="10">
        <v>0</v>
      </c>
      <c r="AL230" s="11">
        <v>0</v>
      </c>
      <c r="AM230" s="10">
        <v>0</v>
      </c>
      <c r="AN230" s="11">
        <v>0</v>
      </c>
      <c r="AO230" s="10">
        <v>0</v>
      </c>
      <c r="AP230" s="11">
        <v>0</v>
      </c>
      <c r="AQ230" s="10">
        <v>0</v>
      </c>
      <c r="AR230" s="11">
        <v>0</v>
      </c>
      <c r="AS230" s="10">
        <v>0</v>
      </c>
      <c r="AT230" s="11">
        <v>0</v>
      </c>
      <c r="AU230" s="10">
        <v>0</v>
      </c>
      <c r="AV230" s="11">
        <v>0</v>
      </c>
      <c r="AW230" s="10">
        <v>0</v>
      </c>
      <c r="AX230" s="11">
        <v>0</v>
      </c>
      <c r="AY230" s="10">
        <v>0</v>
      </c>
      <c r="AZ230" s="11">
        <v>0</v>
      </c>
      <c r="BA230" s="10">
        <v>0</v>
      </c>
      <c r="BB230" s="11">
        <v>0</v>
      </c>
      <c r="BC230" s="10">
        <v>0</v>
      </c>
      <c r="BD230" s="11">
        <v>0</v>
      </c>
      <c r="BE230" s="10">
        <v>0</v>
      </c>
      <c r="BF230" s="11">
        <v>2</v>
      </c>
      <c r="BG230" s="10">
        <v>31</v>
      </c>
      <c r="BH230" s="11">
        <v>1</v>
      </c>
      <c r="BI230" s="10">
        <v>16</v>
      </c>
      <c r="BJ230" s="11">
        <v>2</v>
      </c>
      <c r="BK230" s="10">
        <v>40</v>
      </c>
      <c r="BL230" s="11">
        <v>25</v>
      </c>
      <c r="BM230" s="10">
        <v>1597</v>
      </c>
      <c r="BN230" s="11">
        <v>14</v>
      </c>
      <c r="BO230" s="10">
        <v>268</v>
      </c>
      <c r="BP230" s="11"/>
      <c r="BQ230" s="10">
        <f t="shared" si="6"/>
        <v>819</v>
      </c>
      <c r="BR230" s="10">
        <f t="shared" si="7"/>
        <v>26101</v>
      </c>
    </row>
    <row r="231" spans="1:70" hidden="1">
      <c r="A231" t="s">
        <v>539</v>
      </c>
      <c r="B231" s="2" t="s">
        <v>40</v>
      </c>
      <c r="C231" s="2" t="s">
        <v>540</v>
      </c>
      <c r="D231" s="2" t="s">
        <v>42</v>
      </c>
      <c r="E231" s="2"/>
      <c r="F231" s="2" t="s">
        <v>541</v>
      </c>
      <c r="G231" s="2" t="s">
        <v>542</v>
      </c>
      <c r="H231" s="11">
        <v>5</v>
      </c>
      <c r="I231" s="10">
        <v>42</v>
      </c>
      <c r="J231" s="11">
        <v>30</v>
      </c>
      <c r="K231" s="10">
        <v>617</v>
      </c>
      <c r="L231" s="11">
        <v>15</v>
      </c>
      <c r="M231" s="10">
        <v>947</v>
      </c>
      <c r="N231" s="11">
        <v>0</v>
      </c>
      <c r="O231" s="10">
        <v>0</v>
      </c>
      <c r="P231" s="11">
        <v>1</v>
      </c>
      <c r="Q231" s="10">
        <v>6</v>
      </c>
      <c r="R231" s="11">
        <v>0</v>
      </c>
      <c r="S231" s="10">
        <v>0</v>
      </c>
      <c r="T231" s="11">
        <v>1</v>
      </c>
      <c r="U231" s="10">
        <v>3</v>
      </c>
      <c r="V231" s="11">
        <v>0</v>
      </c>
      <c r="W231" s="10">
        <v>0</v>
      </c>
      <c r="X231" s="11">
        <v>0</v>
      </c>
      <c r="Y231" s="10">
        <v>0</v>
      </c>
      <c r="Z231" s="11">
        <v>3</v>
      </c>
      <c r="AA231" s="10">
        <v>34</v>
      </c>
      <c r="AB231" s="11">
        <v>0</v>
      </c>
      <c r="AC231" s="10">
        <v>0</v>
      </c>
      <c r="AD231" s="11">
        <v>0</v>
      </c>
      <c r="AE231" s="10">
        <v>0</v>
      </c>
      <c r="AF231" s="11">
        <v>1</v>
      </c>
      <c r="AG231" s="10">
        <v>21</v>
      </c>
      <c r="AH231" s="11">
        <v>1</v>
      </c>
      <c r="AI231" s="10">
        <v>4</v>
      </c>
      <c r="AJ231" s="11">
        <v>0</v>
      </c>
      <c r="AK231" s="10">
        <v>0</v>
      </c>
      <c r="AL231" s="11">
        <v>0</v>
      </c>
      <c r="AM231" s="10">
        <v>0</v>
      </c>
      <c r="AN231" s="11">
        <v>0</v>
      </c>
      <c r="AO231" s="10">
        <v>0</v>
      </c>
      <c r="AP231" s="11">
        <v>0</v>
      </c>
      <c r="AQ231" s="10">
        <v>0</v>
      </c>
      <c r="AR231" s="11">
        <v>0</v>
      </c>
      <c r="AS231" s="10">
        <v>0</v>
      </c>
      <c r="AT231" s="11">
        <v>0</v>
      </c>
      <c r="AU231" s="10">
        <v>0</v>
      </c>
      <c r="AV231" s="11">
        <v>0</v>
      </c>
      <c r="AW231" s="10">
        <v>0</v>
      </c>
      <c r="AX231" s="11">
        <v>0</v>
      </c>
      <c r="AY231" s="10">
        <v>0</v>
      </c>
      <c r="AZ231" s="11">
        <v>0</v>
      </c>
      <c r="BA231" s="10">
        <v>0</v>
      </c>
      <c r="BB231" s="11">
        <v>0</v>
      </c>
      <c r="BC231" s="10">
        <v>0</v>
      </c>
      <c r="BD231" s="11">
        <v>0</v>
      </c>
      <c r="BE231" s="10">
        <v>0</v>
      </c>
      <c r="BF231" s="11">
        <v>9</v>
      </c>
      <c r="BG231" s="10">
        <v>231</v>
      </c>
      <c r="BH231" s="11">
        <v>0</v>
      </c>
      <c r="BI231" s="10">
        <v>0</v>
      </c>
      <c r="BJ231" s="11">
        <v>0</v>
      </c>
      <c r="BK231" s="10">
        <v>0</v>
      </c>
      <c r="BL231" s="11">
        <v>12</v>
      </c>
      <c r="BM231" s="10">
        <v>398</v>
      </c>
      <c r="BN231" s="11">
        <v>17</v>
      </c>
      <c r="BO231" s="10">
        <v>479</v>
      </c>
      <c r="BP231" s="11"/>
      <c r="BQ231" s="10">
        <f t="shared" si="6"/>
        <v>95</v>
      </c>
      <c r="BR231" s="10">
        <f t="shared" si="7"/>
        <v>2782</v>
      </c>
    </row>
    <row r="232" spans="1:70" hidden="1">
      <c r="A232" t="s">
        <v>543</v>
      </c>
      <c r="B232" s="2" t="s">
        <v>40</v>
      </c>
      <c r="C232" s="2" t="s">
        <v>544</v>
      </c>
      <c r="D232" s="2" t="s">
        <v>42</v>
      </c>
      <c r="E232" s="2"/>
      <c r="F232" s="16" t="s">
        <v>51</v>
      </c>
      <c r="G232" s="2"/>
      <c r="H232" s="11">
        <v>764</v>
      </c>
      <c r="I232" s="10">
        <v>6015</v>
      </c>
      <c r="J232" s="11">
        <v>4649</v>
      </c>
      <c r="K232" s="10">
        <v>80958</v>
      </c>
      <c r="L232" s="11">
        <v>177</v>
      </c>
      <c r="M232" s="10">
        <v>2041</v>
      </c>
      <c r="N232" s="11">
        <v>0</v>
      </c>
      <c r="O232" s="10">
        <v>0</v>
      </c>
      <c r="P232" s="11">
        <v>397</v>
      </c>
      <c r="Q232" s="10">
        <v>8623</v>
      </c>
      <c r="R232" s="11">
        <v>0</v>
      </c>
      <c r="S232" s="10">
        <v>0</v>
      </c>
      <c r="T232" s="11">
        <v>85</v>
      </c>
      <c r="U232" s="10">
        <v>953</v>
      </c>
      <c r="V232" s="11">
        <v>57</v>
      </c>
      <c r="W232" s="10">
        <v>1188</v>
      </c>
      <c r="X232" s="11">
        <v>0</v>
      </c>
      <c r="Y232" s="10">
        <v>0</v>
      </c>
      <c r="Z232" s="11">
        <v>4</v>
      </c>
      <c r="AA232" s="10">
        <v>127</v>
      </c>
      <c r="AB232" s="11">
        <v>7</v>
      </c>
      <c r="AC232" s="10">
        <v>136</v>
      </c>
      <c r="AD232" s="11">
        <v>0</v>
      </c>
      <c r="AE232" s="10">
        <v>0</v>
      </c>
      <c r="AF232" s="11">
        <v>330</v>
      </c>
      <c r="AG232" s="10">
        <v>5123</v>
      </c>
      <c r="AH232" s="11">
        <v>0</v>
      </c>
      <c r="AI232" s="10">
        <v>0</v>
      </c>
      <c r="AJ232" s="11">
        <v>0</v>
      </c>
      <c r="AK232" s="10">
        <v>0</v>
      </c>
      <c r="AL232" s="11">
        <v>1</v>
      </c>
      <c r="AM232" s="10">
        <v>9</v>
      </c>
      <c r="AN232" s="11">
        <v>0</v>
      </c>
      <c r="AO232" s="10">
        <v>0</v>
      </c>
      <c r="AP232" s="11">
        <v>0</v>
      </c>
      <c r="AQ232" s="10">
        <v>0</v>
      </c>
      <c r="AR232" s="11">
        <v>0</v>
      </c>
      <c r="AS232" s="10">
        <v>0</v>
      </c>
      <c r="AT232" s="11">
        <v>0</v>
      </c>
      <c r="AU232" s="10">
        <v>0</v>
      </c>
      <c r="AV232" s="11">
        <v>0</v>
      </c>
      <c r="AW232" s="10">
        <v>0</v>
      </c>
      <c r="AX232" s="11">
        <v>0</v>
      </c>
      <c r="AY232" s="10">
        <v>0</v>
      </c>
      <c r="AZ232" s="11">
        <v>0</v>
      </c>
      <c r="BA232" s="10">
        <v>0</v>
      </c>
      <c r="BB232" s="11">
        <v>0</v>
      </c>
      <c r="BC232" s="10">
        <v>0</v>
      </c>
      <c r="BD232" s="11">
        <v>0</v>
      </c>
      <c r="BE232" s="10">
        <v>0</v>
      </c>
      <c r="BF232" s="11">
        <v>3</v>
      </c>
      <c r="BG232" s="10">
        <v>20</v>
      </c>
      <c r="BH232" s="11">
        <v>24</v>
      </c>
      <c r="BI232" s="10">
        <v>452</v>
      </c>
      <c r="BJ232" s="11">
        <v>259</v>
      </c>
      <c r="BK232" s="10">
        <v>5290</v>
      </c>
      <c r="BL232" s="11">
        <v>2</v>
      </c>
      <c r="BM232" s="10">
        <v>16</v>
      </c>
      <c r="BN232" s="11">
        <v>0</v>
      </c>
      <c r="BO232" s="10">
        <v>0</v>
      </c>
      <c r="BP232" s="11"/>
      <c r="BQ232" s="10">
        <f t="shared" si="6"/>
        <v>6759</v>
      </c>
      <c r="BR232" s="10">
        <f t="shared" si="7"/>
        <v>110951</v>
      </c>
    </row>
    <row r="233" spans="1:70" hidden="1">
      <c r="A233" t="s">
        <v>545</v>
      </c>
      <c r="B233" s="2" t="s">
        <v>40</v>
      </c>
      <c r="C233" s="2" t="s">
        <v>546</v>
      </c>
      <c r="D233" s="2" t="s">
        <v>42</v>
      </c>
      <c r="E233" s="2"/>
      <c r="F233" s="2" t="s">
        <v>51</v>
      </c>
      <c r="G233" s="2"/>
      <c r="H233" s="11">
        <v>7</v>
      </c>
      <c r="I233" s="10">
        <v>35</v>
      </c>
      <c r="J233" s="11">
        <v>92</v>
      </c>
      <c r="K233" s="10">
        <v>1799</v>
      </c>
      <c r="L233" s="11">
        <v>13</v>
      </c>
      <c r="M233" s="10">
        <v>40</v>
      </c>
      <c r="N233" s="11">
        <v>0</v>
      </c>
      <c r="O233" s="10">
        <v>0</v>
      </c>
      <c r="P233" s="11">
        <v>0</v>
      </c>
      <c r="Q233" s="10">
        <v>0</v>
      </c>
      <c r="R233" s="11">
        <v>0</v>
      </c>
      <c r="S233" s="10">
        <v>0</v>
      </c>
      <c r="T233" s="11">
        <v>1</v>
      </c>
      <c r="U233" s="10">
        <v>7</v>
      </c>
      <c r="V233" s="11">
        <v>0</v>
      </c>
      <c r="W233" s="10">
        <v>0</v>
      </c>
      <c r="X233" s="11">
        <v>0</v>
      </c>
      <c r="Y233" s="10">
        <v>0</v>
      </c>
      <c r="Z233" s="11">
        <v>4</v>
      </c>
      <c r="AA233" s="10">
        <v>46</v>
      </c>
      <c r="AB233" s="11">
        <v>2</v>
      </c>
      <c r="AC233" s="10">
        <v>6</v>
      </c>
      <c r="AD233" s="11">
        <v>0</v>
      </c>
      <c r="AE233" s="10">
        <v>0</v>
      </c>
      <c r="AF233" s="11">
        <v>0</v>
      </c>
      <c r="AG233" s="10">
        <v>0</v>
      </c>
      <c r="AH233" s="11">
        <v>0</v>
      </c>
      <c r="AI233" s="10">
        <v>0</v>
      </c>
      <c r="AJ233" s="11">
        <v>0</v>
      </c>
      <c r="AK233" s="10">
        <v>0</v>
      </c>
      <c r="AL233" s="11">
        <v>0</v>
      </c>
      <c r="AM233" s="10">
        <v>0</v>
      </c>
      <c r="AN233" s="11">
        <v>0</v>
      </c>
      <c r="AO233" s="10">
        <v>0</v>
      </c>
      <c r="AP233" s="11">
        <v>0</v>
      </c>
      <c r="AQ233" s="10">
        <v>0</v>
      </c>
      <c r="AR233" s="11">
        <v>0</v>
      </c>
      <c r="AS233" s="10">
        <v>0</v>
      </c>
      <c r="AT233" s="11">
        <v>0</v>
      </c>
      <c r="AU233" s="10">
        <v>0</v>
      </c>
      <c r="AV233" s="11">
        <v>0</v>
      </c>
      <c r="AW233" s="10">
        <v>0</v>
      </c>
      <c r="AX233" s="11">
        <v>0</v>
      </c>
      <c r="AY233" s="10">
        <v>0</v>
      </c>
      <c r="AZ233" s="11">
        <v>0</v>
      </c>
      <c r="BA233" s="10">
        <v>0</v>
      </c>
      <c r="BB233" s="11">
        <v>0</v>
      </c>
      <c r="BC233" s="10">
        <v>0</v>
      </c>
      <c r="BD233" s="11">
        <v>0</v>
      </c>
      <c r="BE233" s="10">
        <v>0</v>
      </c>
      <c r="BF233" s="11">
        <v>0</v>
      </c>
      <c r="BG233" s="10">
        <v>0</v>
      </c>
      <c r="BH233" s="11">
        <v>1</v>
      </c>
      <c r="BI233" s="10">
        <v>5</v>
      </c>
      <c r="BJ233" s="11">
        <v>1</v>
      </c>
      <c r="BK233" s="10">
        <v>22</v>
      </c>
      <c r="BL233" s="11">
        <v>0</v>
      </c>
      <c r="BM233" s="10">
        <v>0</v>
      </c>
      <c r="BN233" s="11">
        <v>0</v>
      </c>
      <c r="BO233" s="10">
        <v>0</v>
      </c>
      <c r="BP233" s="11"/>
      <c r="BQ233" s="10">
        <f t="shared" si="6"/>
        <v>121</v>
      </c>
      <c r="BR233" s="10">
        <f t="shared" si="7"/>
        <v>1960</v>
      </c>
    </row>
    <row r="234" spans="1:70" s="4" customFormat="1" hidden="1">
      <c r="A234" t="s">
        <v>547</v>
      </c>
      <c r="B234" s="2" t="s">
        <v>40</v>
      </c>
      <c r="C234" s="2" t="s">
        <v>548</v>
      </c>
      <c r="D234" s="2" t="s">
        <v>42</v>
      </c>
      <c r="E234" s="2"/>
      <c r="F234" s="2" t="s">
        <v>43</v>
      </c>
      <c r="G234" s="2"/>
      <c r="H234" s="11">
        <v>1</v>
      </c>
      <c r="I234" s="10">
        <v>12</v>
      </c>
      <c r="J234" s="11">
        <v>3</v>
      </c>
      <c r="K234" s="10">
        <v>22</v>
      </c>
      <c r="L234" s="11">
        <v>1</v>
      </c>
      <c r="M234" s="10">
        <v>6</v>
      </c>
      <c r="N234" s="11">
        <v>0</v>
      </c>
      <c r="O234" s="10">
        <v>0</v>
      </c>
      <c r="P234" s="11">
        <v>0</v>
      </c>
      <c r="Q234" s="10">
        <v>0</v>
      </c>
      <c r="R234" s="11">
        <v>0</v>
      </c>
      <c r="S234" s="10">
        <v>0</v>
      </c>
      <c r="T234" s="11">
        <v>1</v>
      </c>
      <c r="U234" s="10">
        <v>11</v>
      </c>
      <c r="V234" s="11">
        <v>0</v>
      </c>
      <c r="W234" s="10">
        <v>0</v>
      </c>
      <c r="X234" s="11">
        <v>0</v>
      </c>
      <c r="Y234" s="10">
        <v>0</v>
      </c>
      <c r="Z234" s="11">
        <v>0</v>
      </c>
      <c r="AA234" s="10">
        <v>0</v>
      </c>
      <c r="AB234" s="11">
        <v>1</v>
      </c>
      <c r="AC234" s="10">
        <v>16</v>
      </c>
      <c r="AD234" s="11">
        <v>0</v>
      </c>
      <c r="AE234" s="10">
        <v>0</v>
      </c>
      <c r="AF234" s="11">
        <v>0</v>
      </c>
      <c r="AG234" s="10">
        <v>0</v>
      </c>
      <c r="AH234" s="11">
        <v>0</v>
      </c>
      <c r="AI234" s="10">
        <v>0</v>
      </c>
      <c r="AJ234" s="11">
        <v>0</v>
      </c>
      <c r="AK234" s="10">
        <v>0</v>
      </c>
      <c r="AL234" s="11">
        <v>0</v>
      </c>
      <c r="AM234" s="10">
        <v>0</v>
      </c>
      <c r="AN234" s="11">
        <v>0</v>
      </c>
      <c r="AO234" s="10">
        <v>0</v>
      </c>
      <c r="AP234" s="11">
        <v>0</v>
      </c>
      <c r="AQ234" s="10">
        <v>0</v>
      </c>
      <c r="AR234" s="11">
        <v>0</v>
      </c>
      <c r="AS234" s="10">
        <v>0</v>
      </c>
      <c r="AT234" s="11">
        <v>0</v>
      </c>
      <c r="AU234" s="10">
        <v>0</v>
      </c>
      <c r="AV234" s="11">
        <v>0</v>
      </c>
      <c r="AW234" s="10">
        <v>0</v>
      </c>
      <c r="AX234" s="11">
        <v>0</v>
      </c>
      <c r="AY234" s="10">
        <v>0</v>
      </c>
      <c r="AZ234" s="11">
        <v>0</v>
      </c>
      <c r="BA234" s="10">
        <v>0</v>
      </c>
      <c r="BB234" s="11">
        <v>0</v>
      </c>
      <c r="BC234" s="10">
        <v>0</v>
      </c>
      <c r="BD234" s="11">
        <v>0</v>
      </c>
      <c r="BE234" s="10">
        <v>0</v>
      </c>
      <c r="BF234" s="11">
        <v>0</v>
      </c>
      <c r="BG234" s="10">
        <v>0</v>
      </c>
      <c r="BH234" s="11">
        <v>1</v>
      </c>
      <c r="BI234" s="10">
        <v>39</v>
      </c>
      <c r="BJ234" s="11">
        <v>2</v>
      </c>
      <c r="BK234" s="10">
        <v>13</v>
      </c>
      <c r="BL234" s="11">
        <v>0</v>
      </c>
      <c r="BM234" s="10">
        <v>0</v>
      </c>
      <c r="BN234" s="11">
        <v>0</v>
      </c>
      <c r="BO234" s="10">
        <v>0</v>
      </c>
      <c r="BP234" s="11"/>
      <c r="BQ234" s="10">
        <f t="shared" si="6"/>
        <v>10</v>
      </c>
      <c r="BR234" s="10">
        <f t="shared" si="7"/>
        <v>119</v>
      </c>
    </row>
    <row r="235" spans="1:70" s="17" customFormat="1" hidden="1">
      <c r="A235" t="s">
        <v>549</v>
      </c>
      <c r="B235" s="2" t="s">
        <v>40</v>
      </c>
      <c r="C235" s="2" t="s">
        <v>41</v>
      </c>
      <c r="D235" s="2" t="s">
        <v>42</v>
      </c>
      <c r="E235" s="2"/>
      <c r="F235" s="2" t="s">
        <v>43</v>
      </c>
      <c r="G235" s="2" t="s">
        <v>44</v>
      </c>
      <c r="H235" s="11">
        <v>1</v>
      </c>
      <c r="I235" s="10">
        <v>40</v>
      </c>
      <c r="J235" s="11">
        <v>9</v>
      </c>
      <c r="K235" s="10">
        <v>367</v>
      </c>
      <c r="L235" s="11">
        <v>0</v>
      </c>
      <c r="M235" s="10">
        <v>0</v>
      </c>
      <c r="N235" s="11">
        <v>0</v>
      </c>
      <c r="O235" s="10">
        <v>0</v>
      </c>
      <c r="P235" s="11">
        <v>0</v>
      </c>
      <c r="Q235" s="10">
        <v>0</v>
      </c>
      <c r="R235" s="11">
        <v>0</v>
      </c>
      <c r="S235" s="10">
        <v>0</v>
      </c>
      <c r="T235" s="11">
        <v>0</v>
      </c>
      <c r="U235" s="10">
        <v>0</v>
      </c>
      <c r="V235" s="11">
        <v>0</v>
      </c>
      <c r="W235" s="10">
        <v>0</v>
      </c>
      <c r="X235" s="11">
        <v>1</v>
      </c>
      <c r="Y235" s="10">
        <v>2</v>
      </c>
      <c r="Z235" s="11">
        <v>0</v>
      </c>
      <c r="AA235" s="10">
        <v>0</v>
      </c>
      <c r="AB235" s="11">
        <v>0</v>
      </c>
      <c r="AC235" s="10">
        <v>0</v>
      </c>
      <c r="AD235" s="11">
        <v>0</v>
      </c>
      <c r="AE235" s="10">
        <v>0</v>
      </c>
      <c r="AF235" s="11">
        <v>0</v>
      </c>
      <c r="AG235" s="10">
        <v>0</v>
      </c>
      <c r="AH235" s="11">
        <v>0</v>
      </c>
      <c r="AI235" s="10">
        <v>0</v>
      </c>
      <c r="AJ235" s="11">
        <v>0</v>
      </c>
      <c r="AK235" s="10">
        <v>0</v>
      </c>
      <c r="AL235" s="11">
        <v>1</v>
      </c>
      <c r="AM235" s="10">
        <v>30</v>
      </c>
      <c r="AN235" s="11">
        <v>0</v>
      </c>
      <c r="AO235" s="10">
        <v>0</v>
      </c>
      <c r="AP235" s="11">
        <v>0</v>
      </c>
      <c r="AQ235" s="10">
        <v>0</v>
      </c>
      <c r="AR235" s="11">
        <v>0</v>
      </c>
      <c r="AS235" s="10">
        <v>0</v>
      </c>
      <c r="AT235" s="11">
        <v>0</v>
      </c>
      <c r="AU235" s="10">
        <v>0</v>
      </c>
      <c r="AV235" s="11">
        <v>0</v>
      </c>
      <c r="AW235" s="10">
        <v>0</v>
      </c>
      <c r="AX235" s="11">
        <v>0</v>
      </c>
      <c r="AY235" s="10">
        <v>0</v>
      </c>
      <c r="AZ235" s="11">
        <v>0</v>
      </c>
      <c r="BA235" s="10">
        <v>0</v>
      </c>
      <c r="BB235" s="11">
        <v>0</v>
      </c>
      <c r="BC235" s="10">
        <v>0</v>
      </c>
      <c r="BD235" s="11">
        <v>0</v>
      </c>
      <c r="BE235" s="10">
        <v>0</v>
      </c>
      <c r="BF235" s="11">
        <v>0</v>
      </c>
      <c r="BG235" s="10">
        <v>0</v>
      </c>
      <c r="BH235" s="11">
        <v>1</v>
      </c>
      <c r="BI235" s="10">
        <v>60</v>
      </c>
      <c r="BJ235" s="11">
        <v>0</v>
      </c>
      <c r="BK235" s="10">
        <v>0</v>
      </c>
      <c r="BL235" s="11">
        <v>0</v>
      </c>
      <c r="BM235" s="10">
        <v>0</v>
      </c>
      <c r="BN235" s="11">
        <v>0</v>
      </c>
      <c r="BO235" s="10">
        <v>0</v>
      </c>
      <c r="BP235" s="11"/>
      <c r="BQ235" s="10">
        <f t="shared" si="6"/>
        <v>13</v>
      </c>
      <c r="BR235" s="10">
        <f t="shared" si="7"/>
        <v>499</v>
      </c>
    </row>
    <row r="236" spans="1:70" hidden="1">
      <c r="A236" t="s">
        <v>550</v>
      </c>
      <c r="B236" s="2" t="s">
        <v>40</v>
      </c>
      <c r="C236" s="2" t="s">
        <v>551</v>
      </c>
      <c r="D236" s="2" t="s">
        <v>42</v>
      </c>
      <c r="E236" s="2"/>
      <c r="F236" s="2" t="s">
        <v>63</v>
      </c>
      <c r="G236" s="2"/>
      <c r="H236" s="11">
        <v>15</v>
      </c>
      <c r="I236" s="10">
        <v>47</v>
      </c>
      <c r="J236" s="11">
        <v>258</v>
      </c>
      <c r="K236" s="10">
        <v>2696</v>
      </c>
      <c r="L236" s="11">
        <v>108</v>
      </c>
      <c r="M236" s="10">
        <v>1466</v>
      </c>
      <c r="N236" s="11">
        <v>0</v>
      </c>
      <c r="O236" s="10">
        <v>0</v>
      </c>
      <c r="P236" s="11">
        <v>4</v>
      </c>
      <c r="Q236" s="10">
        <v>20</v>
      </c>
      <c r="R236" s="11">
        <v>0</v>
      </c>
      <c r="S236" s="10">
        <v>0</v>
      </c>
      <c r="T236" s="11">
        <v>2</v>
      </c>
      <c r="U236" s="10">
        <v>7</v>
      </c>
      <c r="V236" s="11">
        <v>0</v>
      </c>
      <c r="W236" s="10">
        <v>0</v>
      </c>
      <c r="X236" s="11">
        <v>0</v>
      </c>
      <c r="Y236" s="10">
        <v>0</v>
      </c>
      <c r="Z236" s="11">
        <v>2</v>
      </c>
      <c r="AA236" s="10">
        <v>16</v>
      </c>
      <c r="AB236" s="11">
        <v>0</v>
      </c>
      <c r="AC236" s="10">
        <v>0</v>
      </c>
      <c r="AD236" s="11">
        <v>0</v>
      </c>
      <c r="AE236" s="10">
        <v>0</v>
      </c>
      <c r="AF236" s="11">
        <v>52</v>
      </c>
      <c r="AG236" s="10">
        <v>436</v>
      </c>
      <c r="AH236" s="11">
        <v>0</v>
      </c>
      <c r="AI236" s="10">
        <v>0</v>
      </c>
      <c r="AJ236" s="11">
        <v>0</v>
      </c>
      <c r="AK236" s="10">
        <v>0</v>
      </c>
      <c r="AL236" s="11">
        <v>0</v>
      </c>
      <c r="AM236" s="10">
        <v>0</v>
      </c>
      <c r="AN236" s="11">
        <v>0</v>
      </c>
      <c r="AO236" s="10">
        <v>0</v>
      </c>
      <c r="AP236" s="11">
        <v>0</v>
      </c>
      <c r="AQ236" s="10">
        <v>0</v>
      </c>
      <c r="AR236" s="11">
        <v>0</v>
      </c>
      <c r="AS236" s="10">
        <v>0</v>
      </c>
      <c r="AT236" s="11">
        <v>0</v>
      </c>
      <c r="AU236" s="10">
        <v>0</v>
      </c>
      <c r="AV236" s="11">
        <v>0</v>
      </c>
      <c r="AW236" s="10">
        <v>0</v>
      </c>
      <c r="AX236" s="11">
        <v>0</v>
      </c>
      <c r="AY236" s="10">
        <v>0</v>
      </c>
      <c r="AZ236" s="11">
        <v>0</v>
      </c>
      <c r="BA236" s="10">
        <v>0</v>
      </c>
      <c r="BB236" s="11">
        <v>0</v>
      </c>
      <c r="BC236" s="10">
        <v>0</v>
      </c>
      <c r="BD236" s="11">
        <v>0</v>
      </c>
      <c r="BE236" s="10">
        <v>0</v>
      </c>
      <c r="BF236" s="11">
        <v>5</v>
      </c>
      <c r="BG236" s="10">
        <v>134</v>
      </c>
      <c r="BH236" s="11">
        <v>3</v>
      </c>
      <c r="BI236" s="10">
        <v>14</v>
      </c>
      <c r="BJ236" s="11">
        <v>0</v>
      </c>
      <c r="BK236" s="10">
        <v>0</v>
      </c>
      <c r="BL236" s="11">
        <v>13</v>
      </c>
      <c r="BM236" s="10">
        <v>197</v>
      </c>
      <c r="BN236" s="11">
        <v>0</v>
      </c>
      <c r="BO236" s="10">
        <v>0</v>
      </c>
      <c r="BP236" s="25"/>
      <c r="BQ236" s="26">
        <f t="shared" si="6"/>
        <v>462</v>
      </c>
      <c r="BR236" s="26">
        <f t="shared" si="7"/>
        <v>5033</v>
      </c>
    </row>
    <row r="237" spans="1:70" hidden="1">
      <c r="A237" t="s">
        <v>552</v>
      </c>
      <c r="B237" s="2" t="s">
        <v>46</v>
      </c>
      <c r="C237" s="2" t="s">
        <v>553</v>
      </c>
      <c r="D237" s="2" t="s">
        <v>42</v>
      </c>
      <c r="E237" s="2"/>
      <c r="F237" s="2" t="s">
        <v>43</v>
      </c>
      <c r="G237" s="2"/>
      <c r="H237" s="11">
        <v>1</v>
      </c>
      <c r="I237" s="10">
        <v>2</v>
      </c>
      <c r="J237" s="11">
        <v>56</v>
      </c>
      <c r="K237" s="10">
        <v>195</v>
      </c>
      <c r="L237" s="11">
        <v>5</v>
      </c>
      <c r="M237" s="10">
        <v>42</v>
      </c>
      <c r="N237" s="11">
        <v>0</v>
      </c>
      <c r="O237" s="10">
        <v>0</v>
      </c>
      <c r="P237" s="11">
        <v>0</v>
      </c>
      <c r="Q237" s="10">
        <v>0</v>
      </c>
      <c r="R237" s="11">
        <v>0</v>
      </c>
      <c r="S237" s="10">
        <v>0</v>
      </c>
      <c r="T237" s="11">
        <v>0</v>
      </c>
      <c r="U237" s="10">
        <v>0</v>
      </c>
      <c r="V237" s="11">
        <v>0</v>
      </c>
      <c r="W237" s="10">
        <v>0</v>
      </c>
      <c r="X237" s="11">
        <v>2</v>
      </c>
      <c r="Y237" s="10">
        <v>4</v>
      </c>
      <c r="Z237" s="11">
        <v>0</v>
      </c>
      <c r="AA237" s="10">
        <v>0</v>
      </c>
      <c r="AB237" s="11">
        <v>0</v>
      </c>
      <c r="AC237" s="10">
        <v>0</v>
      </c>
      <c r="AD237" s="11">
        <v>0</v>
      </c>
      <c r="AE237" s="10">
        <v>0</v>
      </c>
      <c r="AF237" s="11">
        <v>0</v>
      </c>
      <c r="AG237" s="10">
        <v>0</v>
      </c>
      <c r="AH237" s="11">
        <v>0</v>
      </c>
      <c r="AI237" s="10">
        <v>0</v>
      </c>
      <c r="AJ237" s="11">
        <v>0</v>
      </c>
      <c r="AK237" s="10">
        <v>0</v>
      </c>
      <c r="AL237" s="11">
        <v>0</v>
      </c>
      <c r="AM237" s="10">
        <v>0</v>
      </c>
      <c r="AN237" s="11">
        <v>0</v>
      </c>
      <c r="AO237" s="10">
        <v>0</v>
      </c>
      <c r="AP237" s="11">
        <v>0</v>
      </c>
      <c r="AQ237" s="10">
        <v>0</v>
      </c>
      <c r="AR237" s="11">
        <v>0</v>
      </c>
      <c r="AS237" s="10">
        <v>0</v>
      </c>
      <c r="AT237" s="11">
        <v>0</v>
      </c>
      <c r="AU237" s="10">
        <v>0</v>
      </c>
      <c r="AV237" s="11">
        <v>0</v>
      </c>
      <c r="AW237" s="10">
        <v>0</v>
      </c>
      <c r="AX237" s="11">
        <v>0</v>
      </c>
      <c r="AY237" s="10">
        <v>0</v>
      </c>
      <c r="AZ237" s="11">
        <v>0</v>
      </c>
      <c r="BA237" s="10">
        <v>0</v>
      </c>
      <c r="BB237" s="11">
        <v>0</v>
      </c>
      <c r="BC237" s="10">
        <v>0</v>
      </c>
      <c r="BD237" s="11">
        <v>0</v>
      </c>
      <c r="BE237" s="10">
        <v>0</v>
      </c>
      <c r="BF237" s="11">
        <v>2</v>
      </c>
      <c r="BG237" s="10">
        <v>2</v>
      </c>
      <c r="BH237" s="11">
        <v>7</v>
      </c>
      <c r="BI237" s="10">
        <v>8</v>
      </c>
      <c r="BJ237" s="11">
        <v>2</v>
      </c>
      <c r="BK237" s="10">
        <v>2</v>
      </c>
      <c r="BL237" s="11">
        <v>0</v>
      </c>
      <c r="BM237" s="10">
        <v>0</v>
      </c>
      <c r="BN237" s="11">
        <v>0</v>
      </c>
      <c r="BO237" s="10">
        <v>0</v>
      </c>
      <c r="BP237" s="11"/>
      <c r="BQ237" s="10">
        <f t="shared" si="6"/>
        <v>75</v>
      </c>
      <c r="BR237" s="10">
        <f t="shared" si="7"/>
        <v>255</v>
      </c>
    </row>
    <row r="238" spans="1:70" hidden="1">
      <c r="A238" t="s">
        <v>554</v>
      </c>
      <c r="B238" s="2" t="s">
        <v>40</v>
      </c>
      <c r="C238" s="2" t="s">
        <v>86</v>
      </c>
      <c r="D238" s="2" t="s">
        <v>42</v>
      </c>
      <c r="E238" s="2"/>
      <c r="F238" s="2" t="s">
        <v>63</v>
      </c>
      <c r="G238" s="2"/>
      <c r="H238" s="11">
        <v>13</v>
      </c>
      <c r="I238" s="10">
        <v>87</v>
      </c>
      <c r="J238" s="11">
        <v>156</v>
      </c>
      <c r="K238" s="10">
        <v>2238</v>
      </c>
      <c r="L238" s="11">
        <v>1</v>
      </c>
      <c r="M238" s="10">
        <v>10</v>
      </c>
      <c r="N238" s="11">
        <v>2</v>
      </c>
      <c r="O238" s="10">
        <v>39</v>
      </c>
      <c r="P238" s="11">
        <v>9</v>
      </c>
      <c r="Q238" s="10">
        <v>309</v>
      </c>
      <c r="R238" s="11">
        <v>0</v>
      </c>
      <c r="S238" s="10">
        <v>0</v>
      </c>
      <c r="T238" s="11">
        <v>2</v>
      </c>
      <c r="U238" s="10">
        <v>15</v>
      </c>
      <c r="V238" s="11">
        <v>0</v>
      </c>
      <c r="W238" s="10">
        <v>0</v>
      </c>
      <c r="X238" s="11">
        <v>0</v>
      </c>
      <c r="Y238" s="10">
        <v>0</v>
      </c>
      <c r="Z238" s="11">
        <v>0</v>
      </c>
      <c r="AA238" s="10">
        <v>0</v>
      </c>
      <c r="AB238" s="11">
        <v>0</v>
      </c>
      <c r="AC238" s="10">
        <v>0</v>
      </c>
      <c r="AD238" s="11">
        <v>0</v>
      </c>
      <c r="AE238" s="10">
        <v>0</v>
      </c>
      <c r="AF238" s="11">
        <v>8</v>
      </c>
      <c r="AG238" s="10">
        <v>167</v>
      </c>
      <c r="AH238" s="11">
        <v>0</v>
      </c>
      <c r="AI238" s="10">
        <v>0</v>
      </c>
      <c r="AJ238" s="11">
        <v>0</v>
      </c>
      <c r="AK238" s="10">
        <v>0</v>
      </c>
      <c r="AL238" s="11">
        <v>0</v>
      </c>
      <c r="AM238" s="10">
        <v>0</v>
      </c>
      <c r="AN238" s="11">
        <v>0</v>
      </c>
      <c r="AO238" s="10">
        <v>0</v>
      </c>
      <c r="AP238" s="11">
        <v>0</v>
      </c>
      <c r="AQ238" s="10">
        <v>0</v>
      </c>
      <c r="AR238" s="11">
        <v>0</v>
      </c>
      <c r="AS238" s="10">
        <v>0</v>
      </c>
      <c r="AT238" s="11">
        <v>0</v>
      </c>
      <c r="AU238" s="10">
        <v>0</v>
      </c>
      <c r="AV238" s="11">
        <v>0</v>
      </c>
      <c r="AW238" s="10">
        <v>0</v>
      </c>
      <c r="AX238" s="11">
        <v>0</v>
      </c>
      <c r="AY238" s="10">
        <v>0</v>
      </c>
      <c r="AZ238" s="11">
        <v>0</v>
      </c>
      <c r="BA238" s="10">
        <v>0</v>
      </c>
      <c r="BB238" s="11">
        <v>0</v>
      </c>
      <c r="BC238" s="10">
        <v>0</v>
      </c>
      <c r="BD238" s="11">
        <v>0</v>
      </c>
      <c r="BE238" s="10">
        <v>0</v>
      </c>
      <c r="BF238" s="11">
        <v>71</v>
      </c>
      <c r="BG238" s="10">
        <v>792</v>
      </c>
      <c r="BH238" s="11">
        <v>1</v>
      </c>
      <c r="BI238" s="10">
        <v>2</v>
      </c>
      <c r="BJ238" s="11">
        <v>2</v>
      </c>
      <c r="BK238" s="10">
        <v>15</v>
      </c>
      <c r="BL238" s="11">
        <v>3</v>
      </c>
      <c r="BM238" s="10">
        <v>91</v>
      </c>
      <c r="BN238" s="11">
        <v>1</v>
      </c>
      <c r="BO238" s="10">
        <v>20</v>
      </c>
      <c r="BP238" s="11"/>
      <c r="BQ238" s="10">
        <f t="shared" si="6"/>
        <v>269</v>
      </c>
      <c r="BR238" s="10">
        <f t="shared" si="7"/>
        <v>3785</v>
      </c>
    </row>
    <row r="239" spans="1:70" hidden="1">
      <c r="A239" s="17" t="s">
        <v>555</v>
      </c>
      <c r="B239" s="18" t="s">
        <v>46</v>
      </c>
      <c r="C239" s="18" t="s">
        <v>556</v>
      </c>
      <c r="D239" s="18" t="s">
        <v>42</v>
      </c>
      <c r="E239" s="18"/>
      <c r="F239" s="18" t="s">
        <v>43</v>
      </c>
      <c r="G239" s="18"/>
      <c r="H239" s="19">
        <v>0</v>
      </c>
      <c r="I239" s="20">
        <v>0</v>
      </c>
      <c r="J239" s="19">
        <v>1</v>
      </c>
      <c r="K239" s="20">
        <v>7</v>
      </c>
      <c r="L239" s="19">
        <v>5</v>
      </c>
      <c r="M239" s="20">
        <v>37</v>
      </c>
      <c r="N239" s="19">
        <v>0</v>
      </c>
      <c r="O239" s="20">
        <v>0</v>
      </c>
      <c r="P239" s="19">
        <v>0</v>
      </c>
      <c r="Q239" s="20">
        <v>0</v>
      </c>
      <c r="R239" s="19">
        <v>0</v>
      </c>
      <c r="S239" s="20">
        <v>0</v>
      </c>
      <c r="T239" s="19">
        <v>0</v>
      </c>
      <c r="U239" s="20">
        <v>0</v>
      </c>
      <c r="V239" s="19">
        <v>1</v>
      </c>
      <c r="W239" s="20">
        <v>48</v>
      </c>
      <c r="X239" s="19">
        <v>0</v>
      </c>
      <c r="Y239" s="20">
        <v>0</v>
      </c>
      <c r="Z239" s="19">
        <v>0</v>
      </c>
      <c r="AA239" s="20">
        <v>0</v>
      </c>
      <c r="AB239" s="19">
        <v>0</v>
      </c>
      <c r="AC239" s="20">
        <v>0</v>
      </c>
      <c r="AD239" s="19">
        <v>0</v>
      </c>
      <c r="AE239" s="20">
        <v>0</v>
      </c>
      <c r="AF239" s="19">
        <v>0</v>
      </c>
      <c r="AG239" s="20">
        <v>0</v>
      </c>
      <c r="AH239" s="19">
        <v>0</v>
      </c>
      <c r="AI239" s="20">
        <v>0</v>
      </c>
      <c r="AJ239" s="19">
        <v>0</v>
      </c>
      <c r="AK239" s="20">
        <v>0</v>
      </c>
      <c r="AL239" s="19">
        <v>0</v>
      </c>
      <c r="AM239" s="20">
        <v>0</v>
      </c>
      <c r="AN239" s="19">
        <v>0</v>
      </c>
      <c r="AO239" s="20">
        <v>0</v>
      </c>
      <c r="AP239" s="19">
        <v>0</v>
      </c>
      <c r="AQ239" s="20">
        <v>0</v>
      </c>
      <c r="AR239" s="19">
        <v>0</v>
      </c>
      <c r="AS239" s="20">
        <v>0</v>
      </c>
      <c r="AT239" s="19">
        <v>0</v>
      </c>
      <c r="AU239" s="20">
        <v>0</v>
      </c>
      <c r="AV239" s="19">
        <v>0</v>
      </c>
      <c r="AW239" s="20">
        <v>0</v>
      </c>
      <c r="AX239" s="19">
        <v>0</v>
      </c>
      <c r="AY239" s="20">
        <v>0</v>
      </c>
      <c r="AZ239" s="19">
        <v>0</v>
      </c>
      <c r="BA239" s="20">
        <v>0</v>
      </c>
      <c r="BB239" s="19">
        <v>0</v>
      </c>
      <c r="BC239" s="20">
        <v>0</v>
      </c>
      <c r="BD239" s="19">
        <v>0</v>
      </c>
      <c r="BE239" s="20">
        <v>0</v>
      </c>
      <c r="BF239" s="19">
        <v>1</v>
      </c>
      <c r="BG239" s="20">
        <v>8</v>
      </c>
      <c r="BH239" s="19">
        <v>0</v>
      </c>
      <c r="BI239" s="20">
        <v>0</v>
      </c>
      <c r="BJ239" s="19">
        <v>0</v>
      </c>
      <c r="BK239" s="20">
        <v>0</v>
      </c>
      <c r="BL239" s="19">
        <v>0</v>
      </c>
      <c r="BM239" s="20">
        <v>0</v>
      </c>
      <c r="BN239" s="19">
        <v>0</v>
      </c>
      <c r="BO239" s="20">
        <v>0</v>
      </c>
      <c r="BP239" s="11"/>
      <c r="BQ239" s="10">
        <f t="shared" si="6"/>
        <v>8</v>
      </c>
      <c r="BR239" s="10">
        <f t="shared" si="7"/>
        <v>100</v>
      </c>
    </row>
    <row r="240" spans="1:70" hidden="1">
      <c r="A240" s="17" t="s">
        <v>557</v>
      </c>
      <c r="B240" s="18" t="s">
        <v>46</v>
      </c>
      <c r="C240" s="18" t="s">
        <v>558</v>
      </c>
      <c r="D240" s="18" t="s">
        <v>42</v>
      </c>
      <c r="E240" s="18"/>
      <c r="F240" s="18" t="s">
        <v>43</v>
      </c>
      <c r="G240" s="18"/>
      <c r="H240" s="19">
        <v>1</v>
      </c>
      <c r="I240" s="20">
        <v>9</v>
      </c>
      <c r="J240" s="19">
        <v>3</v>
      </c>
      <c r="K240" s="20">
        <v>61</v>
      </c>
      <c r="L240" s="19">
        <v>0</v>
      </c>
      <c r="M240" s="20">
        <v>0</v>
      </c>
      <c r="N240" s="19">
        <v>0</v>
      </c>
      <c r="O240" s="20">
        <v>0</v>
      </c>
      <c r="P240" s="19">
        <v>0</v>
      </c>
      <c r="Q240" s="20">
        <v>0</v>
      </c>
      <c r="R240" s="19">
        <v>0</v>
      </c>
      <c r="S240" s="20">
        <v>0</v>
      </c>
      <c r="T240" s="19">
        <v>1</v>
      </c>
      <c r="U240" s="20">
        <v>22</v>
      </c>
      <c r="V240" s="19">
        <v>0</v>
      </c>
      <c r="W240" s="20">
        <v>0</v>
      </c>
      <c r="X240" s="19">
        <v>1</v>
      </c>
      <c r="Y240" s="20">
        <v>17</v>
      </c>
      <c r="Z240" s="19">
        <v>0</v>
      </c>
      <c r="AA240" s="20">
        <v>0</v>
      </c>
      <c r="AB240" s="19">
        <v>0</v>
      </c>
      <c r="AC240" s="20">
        <v>0</v>
      </c>
      <c r="AD240" s="19">
        <v>0</v>
      </c>
      <c r="AE240" s="20">
        <v>0</v>
      </c>
      <c r="AF240" s="19">
        <v>0</v>
      </c>
      <c r="AG240" s="20">
        <v>0</v>
      </c>
      <c r="AH240" s="19">
        <v>0</v>
      </c>
      <c r="AI240" s="20">
        <v>0</v>
      </c>
      <c r="AJ240" s="19">
        <v>0</v>
      </c>
      <c r="AK240" s="20">
        <v>0</v>
      </c>
      <c r="AL240" s="19">
        <v>0</v>
      </c>
      <c r="AM240" s="20">
        <v>0</v>
      </c>
      <c r="AN240" s="19">
        <v>0</v>
      </c>
      <c r="AO240" s="20">
        <v>0</v>
      </c>
      <c r="AP240" s="19">
        <v>0</v>
      </c>
      <c r="AQ240" s="20">
        <v>0</v>
      </c>
      <c r="AR240" s="19">
        <v>0</v>
      </c>
      <c r="AS240" s="20">
        <v>0</v>
      </c>
      <c r="AT240" s="19">
        <v>0</v>
      </c>
      <c r="AU240" s="20">
        <v>0</v>
      </c>
      <c r="AV240" s="19">
        <v>0</v>
      </c>
      <c r="AW240" s="20">
        <v>0</v>
      </c>
      <c r="AX240" s="19">
        <v>0</v>
      </c>
      <c r="AY240" s="20">
        <v>0</v>
      </c>
      <c r="AZ240" s="19">
        <v>0</v>
      </c>
      <c r="BA240" s="20">
        <v>0</v>
      </c>
      <c r="BB240" s="19">
        <v>0</v>
      </c>
      <c r="BC240" s="20">
        <v>0</v>
      </c>
      <c r="BD240" s="19">
        <v>0</v>
      </c>
      <c r="BE240" s="20">
        <v>0</v>
      </c>
      <c r="BF240" s="19">
        <v>0</v>
      </c>
      <c r="BG240" s="20">
        <v>0</v>
      </c>
      <c r="BH240" s="19">
        <v>0</v>
      </c>
      <c r="BI240" s="20">
        <v>0</v>
      </c>
      <c r="BJ240" s="19">
        <v>0</v>
      </c>
      <c r="BK240" s="20">
        <v>0</v>
      </c>
      <c r="BL240" s="19">
        <v>1</v>
      </c>
      <c r="BM240" s="20">
        <v>21</v>
      </c>
      <c r="BN240" s="19">
        <v>1</v>
      </c>
      <c r="BO240" s="20">
        <v>20</v>
      </c>
      <c r="BP240" s="11"/>
      <c r="BQ240" s="10">
        <f t="shared" si="6"/>
        <v>8</v>
      </c>
      <c r="BR240" s="10">
        <f t="shared" si="7"/>
        <v>150</v>
      </c>
    </row>
    <row r="241" spans="1:70" hidden="1">
      <c r="A241" t="s">
        <v>559</v>
      </c>
      <c r="B241" s="2" t="s">
        <v>40</v>
      </c>
      <c r="C241" s="2" t="s">
        <v>41</v>
      </c>
      <c r="D241" s="2" t="s">
        <v>42</v>
      </c>
      <c r="E241" s="2"/>
      <c r="F241" s="2" t="s">
        <v>43</v>
      </c>
      <c r="G241" s="2" t="s">
        <v>44</v>
      </c>
      <c r="H241" s="11">
        <v>9</v>
      </c>
      <c r="I241" s="10">
        <v>70</v>
      </c>
      <c r="J241" s="11">
        <v>83</v>
      </c>
      <c r="K241" s="10">
        <v>935</v>
      </c>
      <c r="L241" s="11">
        <v>10</v>
      </c>
      <c r="M241" s="10">
        <v>66</v>
      </c>
      <c r="N241" s="11">
        <v>2</v>
      </c>
      <c r="O241" s="10">
        <v>6</v>
      </c>
      <c r="P241" s="11">
        <v>4</v>
      </c>
      <c r="Q241" s="10">
        <v>49</v>
      </c>
      <c r="R241" s="11">
        <v>0</v>
      </c>
      <c r="S241" s="10">
        <v>0</v>
      </c>
      <c r="T241" s="11">
        <v>4</v>
      </c>
      <c r="U241" s="10">
        <v>16</v>
      </c>
      <c r="V241" s="11">
        <v>0</v>
      </c>
      <c r="W241" s="10">
        <v>0</v>
      </c>
      <c r="X241" s="11">
        <v>0</v>
      </c>
      <c r="Y241" s="10">
        <v>0</v>
      </c>
      <c r="Z241" s="11">
        <v>0</v>
      </c>
      <c r="AA241" s="10">
        <v>0</v>
      </c>
      <c r="AB241" s="11">
        <v>0</v>
      </c>
      <c r="AC241" s="10">
        <v>0</v>
      </c>
      <c r="AD241" s="11">
        <v>0</v>
      </c>
      <c r="AE241" s="10">
        <v>0</v>
      </c>
      <c r="AF241" s="11">
        <v>2</v>
      </c>
      <c r="AG241" s="10">
        <v>70</v>
      </c>
      <c r="AH241" s="11">
        <v>0</v>
      </c>
      <c r="AI241" s="10">
        <v>0</v>
      </c>
      <c r="AJ241" s="11">
        <v>0</v>
      </c>
      <c r="AK241" s="10">
        <v>0</v>
      </c>
      <c r="AL241" s="11">
        <v>0</v>
      </c>
      <c r="AM241" s="10">
        <v>0</v>
      </c>
      <c r="AN241" s="11">
        <v>0</v>
      </c>
      <c r="AO241" s="10">
        <v>0</v>
      </c>
      <c r="AP241" s="11">
        <v>0</v>
      </c>
      <c r="AQ241" s="10">
        <v>0</v>
      </c>
      <c r="AR241" s="11">
        <v>0</v>
      </c>
      <c r="AS241" s="10">
        <v>0</v>
      </c>
      <c r="AT241" s="11">
        <v>0</v>
      </c>
      <c r="AU241" s="10">
        <v>0</v>
      </c>
      <c r="AV241" s="11">
        <v>0</v>
      </c>
      <c r="AW241" s="10">
        <v>0</v>
      </c>
      <c r="AX241" s="11">
        <v>0</v>
      </c>
      <c r="AY241" s="10">
        <v>0</v>
      </c>
      <c r="AZ241" s="11">
        <v>0</v>
      </c>
      <c r="BA241" s="10">
        <v>0</v>
      </c>
      <c r="BB241" s="11">
        <v>0</v>
      </c>
      <c r="BC241" s="10">
        <v>0</v>
      </c>
      <c r="BD241" s="11">
        <v>0</v>
      </c>
      <c r="BE241" s="10">
        <v>0</v>
      </c>
      <c r="BF241" s="11">
        <v>10</v>
      </c>
      <c r="BG241" s="10">
        <v>132</v>
      </c>
      <c r="BH241" s="11">
        <v>0</v>
      </c>
      <c r="BI241" s="10">
        <v>0</v>
      </c>
      <c r="BJ241" s="11">
        <v>0</v>
      </c>
      <c r="BK241" s="10">
        <v>0</v>
      </c>
      <c r="BL241" s="11">
        <v>18</v>
      </c>
      <c r="BM241" s="10">
        <v>569</v>
      </c>
      <c r="BN241" s="11">
        <v>8</v>
      </c>
      <c r="BO241" s="10">
        <v>123</v>
      </c>
      <c r="BP241" s="11"/>
      <c r="BQ241" s="10">
        <f t="shared" si="6"/>
        <v>150</v>
      </c>
      <c r="BR241" s="10">
        <f t="shared" si="7"/>
        <v>2036</v>
      </c>
    </row>
    <row r="242" spans="1:70" s="4" customFormat="1" hidden="1">
      <c r="A242" t="s">
        <v>560</v>
      </c>
      <c r="B242" s="2" t="s">
        <v>40</v>
      </c>
      <c r="C242" s="2" t="s">
        <v>561</v>
      </c>
      <c r="D242" s="2" t="s">
        <v>42</v>
      </c>
      <c r="E242" s="2"/>
      <c r="F242" s="2" t="s">
        <v>63</v>
      </c>
      <c r="G242" s="2"/>
      <c r="H242" s="11">
        <v>1</v>
      </c>
      <c r="I242" s="10">
        <v>2</v>
      </c>
      <c r="J242" s="11">
        <v>34</v>
      </c>
      <c r="K242" s="10">
        <v>647</v>
      </c>
      <c r="L242" s="11">
        <v>52</v>
      </c>
      <c r="M242" s="10">
        <v>755</v>
      </c>
      <c r="N242" s="11">
        <v>0</v>
      </c>
      <c r="O242" s="10">
        <v>0</v>
      </c>
      <c r="P242" s="11">
        <v>0</v>
      </c>
      <c r="Q242" s="10">
        <v>0</v>
      </c>
      <c r="R242" s="11">
        <v>0</v>
      </c>
      <c r="S242" s="10">
        <v>0</v>
      </c>
      <c r="T242" s="11">
        <v>0</v>
      </c>
      <c r="U242" s="10">
        <v>0</v>
      </c>
      <c r="V242" s="11">
        <v>0</v>
      </c>
      <c r="W242" s="10">
        <v>0</v>
      </c>
      <c r="X242" s="11">
        <v>0</v>
      </c>
      <c r="Y242" s="10">
        <v>0</v>
      </c>
      <c r="Z242" s="11">
        <v>0</v>
      </c>
      <c r="AA242" s="10">
        <v>0</v>
      </c>
      <c r="AB242" s="11">
        <v>0</v>
      </c>
      <c r="AC242" s="10">
        <v>0</v>
      </c>
      <c r="AD242" s="11">
        <v>1</v>
      </c>
      <c r="AE242" s="10">
        <v>8</v>
      </c>
      <c r="AF242" s="11">
        <v>0</v>
      </c>
      <c r="AG242" s="10">
        <v>0</v>
      </c>
      <c r="AH242" s="11">
        <v>0</v>
      </c>
      <c r="AI242" s="10">
        <v>0</v>
      </c>
      <c r="AJ242" s="11">
        <v>0</v>
      </c>
      <c r="AK242" s="10">
        <v>0</v>
      </c>
      <c r="AL242" s="11">
        <v>0</v>
      </c>
      <c r="AM242" s="10">
        <v>0</v>
      </c>
      <c r="AN242" s="11">
        <v>0</v>
      </c>
      <c r="AO242" s="10">
        <v>0</v>
      </c>
      <c r="AP242" s="11">
        <v>0</v>
      </c>
      <c r="AQ242" s="10">
        <v>0</v>
      </c>
      <c r="AR242" s="11">
        <v>0</v>
      </c>
      <c r="AS242" s="10">
        <v>0</v>
      </c>
      <c r="AT242" s="11">
        <v>0</v>
      </c>
      <c r="AU242" s="10">
        <v>0</v>
      </c>
      <c r="AV242" s="11">
        <v>0</v>
      </c>
      <c r="AW242" s="10">
        <v>0</v>
      </c>
      <c r="AX242" s="11">
        <v>0</v>
      </c>
      <c r="AY242" s="10">
        <v>0</v>
      </c>
      <c r="AZ242" s="11">
        <v>0</v>
      </c>
      <c r="BA242" s="10">
        <v>0</v>
      </c>
      <c r="BB242" s="11">
        <v>0</v>
      </c>
      <c r="BC242" s="10">
        <v>0</v>
      </c>
      <c r="BD242" s="11">
        <v>0</v>
      </c>
      <c r="BE242" s="10">
        <v>0</v>
      </c>
      <c r="BF242" s="11">
        <v>14</v>
      </c>
      <c r="BG242" s="10">
        <v>178</v>
      </c>
      <c r="BH242" s="11">
        <v>0</v>
      </c>
      <c r="BI242" s="10">
        <v>0</v>
      </c>
      <c r="BJ242" s="11">
        <v>0</v>
      </c>
      <c r="BK242" s="10">
        <v>0</v>
      </c>
      <c r="BL242" s="11">
        <v>0</v>
      </c>
      <c r="BM242" s="10">
        <v>0</v>
      </c>
      <c r="BN242" s="11">
        <v>6</v>
      </c>
      <c r="BO242" s="10">
        <v>113</v>
      </c>
      <c r="BP242" s="11"/>
      <c r="BQ242" s="10">
        <f t="shared" si="6"/>
        <v>108</v>
      </c>
      <c r="BR242" s="10">
        <f t="shared" si="7"/>
        <v>1703</v>
      </c>
    </row>
    <row r="243" spans="1:70" hidden="1">
      <c r="A243" t="s">
        <v>562</v>
      </c>
      <c r="B243" s="2" t="s">
        <v>40</v>
      </c>
      <c r="C243" s="2" t="s">
        <v>78</v>
      </c>
      <c r="D243" s="2" t="s">
        <v>42</v>
      </c>
      <c r="E243" s="2"/>
      <c r="F243" s="2" t="s">
        <v>63</v>
      </c>
      <c r="G243" s="2" t="s">
        <v>563</v>
      </c>
      <c r="H243" s="11">
        <v>7</v>
      </c>
      <c r="I243" s="10">
        <v>28</v>
      </c>
      <c r="J243" s="11">
        <v>59</v>
      </c>
      <c r="K243" s="10">
        <v>711</v>
      </c>
      <c r="L243" s="11">
        <v>6</v>
      </c>
      <c r="M243" s="10">
        <v>93</v>
      </c>
      <c r="N243" s="11">
        <v>1</v>
      </c>
      <c r="O243" s="10">
        <v>12</v>
      </c>
      <c r="P243" s="11">
        <v>1</v>
      </c>
      <c r="Q243" s="10">
        <v>7</v>
      </c>
      <c r="R243" s="11">
        <v>0</v>
      </c>
      <c r="S243" s="10">
        <v>0</v>
      </c>
      <c r="T243" s="11">
        <v>3</v>
      </c>
      <c r="U243" s="10">
        <v>32</v>
      </c>
      <c r="V243" s="11">
        <v>0</v>
      </c>
      <c r="W243" s="10">
        <v>0</v>
      </c>
      <c r="X243" s="11">
        <v>5</v>
      </c>
      <c r="Y243" s="10">
        <v>110</v>
      </c>
      <c r="Z243" s="11">
        <v>0</v>
      </c>
      <c r="AA243" s="10">
        <v>0</v>
      </c>
      <c r="AB243" s="11">
        <v>0</v>
      </c>
      <c r="AC243" s="10">
        <v>0</v>
      </c>
      <c r="AD243" s="11">
        <v>0</v>
      </c>
      <c r="AE243" s="10">
        <v>0</v>
      </c>
      <c r="AF243" s="11">
        <v>0</v>
      </c>
      <c r="AG243" s="10">
        <v>0</v>
      </c>
      <c r="AH243" s="11">
        <v>0</v>
      </c>
      <c r="AI243" s="10">
        <v>0</v>
      </c>
      <c r="AJ243" s="11">
        <v>0</v>
      </c>
      <c r="AK243" s="10">
        <v>0</v>
      </c>
      <c r="AL243" s="11">
        <v>0</v>
      </c>
      <c r="AM243" s="10">
        <v>0</v>
      </c>
      <c r="AN243" s="11">
        <v>0</v>
      </c>
      <c r="AO243" s="10">
        <v>0</v>
      </c>
      <c r="AP243" s="11">
        <v>0</v>
      </c>
      <c r="AQ243" s="10">
        <v>0</v>
      </c>
      <c r="AR243" s="11">
        <v>0</v>
      </c>
      <c r="AS243" s="10">
        <v>0</v>
      </c>
      <c r="AT243" s="11">
        <v>0</v>
      </c>
      <c r="AU243" s="10">
        <v>0</v>
      </c>
      <c r="AV243" s="11">
        <v>0</v>
      </c>
      <c r="AW243" s="10">
        <v>0</v>
      </c>
      <c r="AX243" s="11">
        <v>1</v>
      </c>
      <c r="AY243" s="10">
        <v>5</v>
      </c>
      <c r="AZ243" s="11">
        <v>0</v>
      </c>
      <c r="BA243" s="10">
        <v>0</v>
      </c>
      <c r="BB243" s="11">
        <v>0</v>
      </c>
      <c r="BC243" s="10">
        <v>0</v>
      </c>
      <c r="BD243" s="11">
        <v>0</v>
      </c>
      <c r="BE243" s="10">
        <v>0</v>
      </c>
      <c r="BF243" s="11">
        <v>6</v>
      </c>
      <c r="BG243" s="10">
        <v>75</v>
      </c>
      <c r="BH243" s="11">
        <v>0</v>
      </c>
      <c r="BI243" s="10">
        <v>0</v>
      </c>
      <c r="BJ243" s="11">
        <v>3</v>
      </c>
      <c r="BK243" s="10">
        <v>28</v>
      </c>
      <c r="BL243" s="11">
        <v>10</v>
      </c>
      <c r="BM243" s="10">
        <v>260</v>
      </c>
      <c r="BN243" s="11">
        <v>4</v>
      </c>
      <c r="BO243" s="10">
        <v>258</v>
      </c>
      <c r="BP243" s="11"/>
      <c r="BQ243" s="10">
        <f t="shared" si="6"/>
        <v>106</v>
      </c>
      <c r="BR243" s="10">
        <f t="shared" si="7"/>
        <v>1619</v>
      </c>
    </row>
    <row r="244" spans="1:70" s="4" customFormat="1" hidden="1">
      <c r="A244" t="s">
        <v>564</v>
      </c>
      <c r="B244" s="2" t="s">
        <v>40</v>
      </c>
      <c r="C244" s="2" t="s">
        <v>565</v>
      </c>
      <c r="D244" s="2" t="s">
        <v>42</v>
      </c>
      <c r="E244" s="2"/>
      <c r="F244" s="2" t="s">
        <v>48</v>
      </c>
      <c r="G244" s="2"/>
      <c r="H244" s="11">
        <v>22</v>
      </c>
      <c r="I244" s="10">
        <v>210</v>
      </c>
      <c r="J244" s="11">
        <v>34</v>
      </c>
      <c r="K244" s="10">
        <v>578</v>
      </c>
      <c r="L244" s="11">
        <v>3</v>
      </c>
      <c r="M244" s="10">
        <v>53</v>
      </c>
      <c r="N244" s="11">
        <v>0</v>
      </c>
      <c r="O244" s="10">
        <v>0</v>
      </c>
      <c r="P244" s="11">
        <v>1</v>
      </c>
      <c r="Q244" s="10">
        <v>10</v>
      </c>
      <c r="R244" s="11">
        <v>0</v>
      </c>
      <c r="S244" s="10">
        <v>0</v>
      </c>
      <c r="T244" s="11">
        <v>0</v>
      </c>
      <c r="U244" s="10">
        <v>0</v>
      </c>
      <c r="V244" s="11">
        <v>0</v>
      </c>
      <c r="W244" s="10">
        <v>0</v>
      </c>
      <c r="X244" s="11">
        <v>6</v>
      </c>
      <c r="Y244" s="10">
        <v>172</v>
      </c>
      <c r="Z244" s="11">
        <v>0</v>
      </c>
      <c r="AA244" s="10">
        <v>0</v>
      </c>
      <c r="AB244" s="11">
        <v>0</v>
      </c>
      <c r="AC244" s="10">
        <v>0</v>
      </c>
      <c r="AD244" s="11">
        <v>0</v>
      </c>
      <c r="AE244" s="10">
        <v>0</v>
      </c>
      <c r="AF244" s="11">
        <v>0</v>
      </c>
      <c r="AG244" s="10">
        <v>0</v>
      </c>
      <c r="AH244" s="11">
        <v>0</v>
      </c>
      <c r="AI244" s="10">
        <v>0</v>
      </c>
      <c r="AJ244" s="11">
        <v>0</v>
      </c>
      <c r="AK244" s="10">
        <v>0</v>
      </c>
      <c r="AL244" s="11">
        <v>0</v>
      </c>
      <c r="AM244" s="10">
        <v>0</v>
      </c>
      <c r="AN244" s="11">
        <v>0</v>
      </c>
      <c r="AO244" s="10">
        <v>0</v>
      </c>
      <c r="AP244" s="11">
        <v>0</v>
      </c>
      <c r="AQ244" s="10">
        <v>0</v>
      </c>
      <c r="AR244" s="11">
        <v>0</v>
      </c>
      <c r="AS244" s="10">
        <v>0</v>
      </c>
      <c r="AT244" s="11">
        <v>0</v>
      </c>
      <c r="AU244" s="10">
        <v>0</v>
      </c>
      <c r="AV244" s="11">
        <v>0</v>
      </c>
      <c r="AW244" s="10">
        <v>0</v>
      </c>
      <c r="AX244" s="11">
        <v>0</v>
      </c>
      <c r="AY244" s="10">
        <v>0</v>
      </c>
      <c r="AZ244" s="11">
        <v>0</v>
      </c>
      <c r="BA244" s="10">
        <v>0</v>
      </c>
      <c r="BB244" s="11">
        <v>0</v>
      </c>
      <c r="BC244" s="10">
        <v>0</v>
      </c>
      <c r="BD244" s="11">
        <v>0</v>
      </c>
      <c r="BE244" s="10">
        <v>0</v>
      </c>
      <c r="BF244" s="11">
        <v>3</v>
      </c>
      <c r="BG244" s="10">
        <v>100</v>
      </c>
      <c r="BH244" s="11">
        <v>2</v>
      </c>
      <c r="BI244" s="10">
        <v>37</v>
      </c>
      <c r="BJ244" s="11">
        <v>7</v>
      </c>
      <c r="BK244" s="10">
        <v>28</v>
      </c>
      <c r="BL244" s="11">
        <v>3</v>
      </c>
      <c r="BM244" s="10">
        <v>40</v>
      </c>
      <c r="BN244" s="11">
        <v>4</v>
      </c>
      <c r="BO244" s="10">
        <v>316</v>
      </c>
      <c r="BP244" s="11"/>
      <c r="BQ244" s="10">
        <f t="shared" si="6"/>
        <v>85</v>
      </c>
      <c r="BR244" s="10">
        <f t="shared" si="7"/>
        <v>1544</v>
      </c>
    </row>
    <row r="245" spans="1:70" hidden="1">
      <c r="A245" t="s">
        <v>566</v>
      </c>
      <c r="B245" s="2" t="s">
        <v>40</v>
      </c>
      <c r="C245" s="2" t="s">
        <v>567</v>
      </c>
      <c r="D245" s="2" t="s">
        <v>42</v>
      </c>
      <c r="E245" s="2"/>
      <c r="F245" s="2" t="s">
        <v>48</v>
      </c>
      <c r="G245" s="2"/>
      <c r="H245" s="11">
        <v>8</v>
      </c>
      <c r="I245" s="10">
        <v>81</v>
      </c>
      <c r="J245" s="11">
        <v>62</v>
      </c>
      <c r="K245" s="10">
        <v>1293</v>
      </c>
      <c r="L245" s="11">
        <v>0</v>
      </c>
      <c r="M245" s="10">
        <v>0</v>
      </c>
      <c r="N245" s="11">
        <v>0</v>
      </c>
      <c r="O245" s="10">
        <v>0</v>
      </c>
      <c r="P245" s="11">
        <v>1</v>
      </c>
      <c r="Q245" s="10">
        <v>64</v>
      </c>
      <c r="R245" s="11">
        <v>0</v>
      </c>
      <c r="S245" s="10">
        <v>0</v>
      </c>
      <c r="T245" s="11">
        <v>1</v>
      </c>
      <c r="U245" s="10">
        <v>27</v>
      </c>
      <c r="V245" s="11">
        <v>0</v>
      </c>
      <c r="W245" s="10">
        <v>0</v>
      </c>
      <c r="X245" s="11">
        <v>4</v>
      </c>
      <c r="Y245" s="10">
        <v>66</v>
      </c>
      <c r="Z245" s="11">
        <v>1</v>
      </c>
      <c r="AA245" s="10">
        <v>6</v>
      </c>
      <c r="AB245" s="11">
        <v>0</v>
      </c>
      <c r="AC245" s="10">
        <v>0</v>
      </c>
      <c r="AD245" s="11">
        <v>0</v>
      </c>
      <c r="AE245" s="10">
        <v>0</v>
      </c>
      <c r="AF245" s="11">
        <v>0</v>
      </c>
      <c r="AG245" s="10">
        <v>0</v>
      </c>
      <c r="AH245" s="11">
        <v>0</v>
      </c>
      <c r="AI245" s="10">
        <v>0</v>
      </c>
      <c r="AJ245" s="11">
        <v>0</v>
      </c>
      <c r="AK245" s="10">
        <v>0</v>
      </c>
      <c r="AL245" s="11">
        <v>0</v>
      </c>
      <c r="AM245" s="10">
        <v>0</v>
      </c>
      <c r="AN245" s="11">
        <v>0</v>
      </c>
      <c r="AO245" s="10">
        <v>0</v>
      </c>
      <c r="AP245" s="11">
        <v>0</v>
      </c>
      <c r="AQ245" s="10">
        <v>0</v>
      </c>
      <c r="AR245" s="11">
        <v>0</v>
      </c>
      <c r="AS245" s="10">
        <v>0</v>
      </c>
      <c r="AT245" s="11">
        <v>0</v>
      </c>
      <c r="AU245" s="10">
        <v>0</v>
      </c>
      <c r="AV245" s="11">
        <v>0</v>
      </c>
      <c r="AW245" s="10">
        <v>0</v>
      </c>
      <c r="AX245" s="11">
        <v>0</v>
      </c>
      <c r="AY245" s="10">
        <v>0</v>
      </c>
      <c r="AZ245" s="11">
        <v>0</v>
      </c>
      <c r="BA245" s="10">
        <v>0</v>
      </c>
      <c r="BB245" s="11">
        <v>0</v>
      </c>
      <c r="BC245" s="10">
        <v>0</v>
      </c>
      <c r="BD245" s="11">
        <v>0</v>
      </c>
      <c r="BE245" s="10">
        <v>0</v>
      </c>
      <c r="BF245" s="11">
        <v>0</v>
      </c>
      <c r="BG245" s="10">
        <v>0</v>
      </c>
      <c r="BH245" s="11">
        <v>0</v>
      </c>
      <c r="BI245" s="10">
        <v>0</v>
      </c>
      <c r="BJ245" s="11">
        <v>2</v>
      </c>
      <c r="BK245" s="10">
        <v>50</v>
      </c>
      <c r="BL245" s="11">
        <v>0</v>
      </c>
      <c r="BM245" s="10">
        <v>0</v>
      </c>
      <c r="BN245" s="11">
        <v>0</v>
      </c>
      <c r="BO245" s="10">
        <v>0</v>
      </c>
      <c r="BP245" s="11"/>
      <c r="BQ245" s="10">
        <f t="shared" si="6"/>
        <v>79</v>
      </c>
      <c r="BR245" s="10">
        <f t="shared" si="7"/>
        <v>1587</v>
      </c>
    </row>
    <row r="246" spans="1:70" hidden="1">
      <c r="A246" t="s">
        <v>568</v>
      </c>
      <c r="B246" s="2" t="s">
        <v>40</v>
      </c>
      <c r="C246" s="2" t="s">
        <v>540</v>
      </c>
      <c r="D246" s="2" t="s">
        <v>42</v>
      </c>
      <c r="E246" s="2"/>
      <c r="F246" s="2" t="s">
        <v>541</v>
      </c>
      <c r="G246" s="2"/>
      <c r="H246" s="11">
        <v>3</v>
      </c>
      <c r="I246" s="10">
        <v>13</v>
      </c>
      <c r="J246" s="11">
        <v>29</v>
      </c>
      <c r="K246" s="10">
        <v>561</v>
      </c>
      <c r="L246" s="11">
        <v>16</v>
      </c>
      <c r="M246" s="10">
        <v>159</v>
      </c>
      <c r="N246" s="11">
        <v>1</v>
      </c>
      <c r="O246" s="10">
        <v>4</v>
      </c>
      <c r="P246" s="11">
        <v>3</v>
      </c>
      <c r="Q246" s="10">
        <v>71</v>
      </c>
      <c r="R246" s="11">
        <v>0</v>
      </c>
      <c r="S246" s="10">
        <v>0</v>
      </c>
      <c r="T246" s="11">
        <v>4</v>
      </c>
      <c r="U246" s="10">
        <v>71</v>
      </c>
      <c r="V246" s="11">
        <v>0</v>
      </c>
      <c r="W246" s="10">
        <v>0</v>
      </c>
      <c r="X246" s="11">
        <v>1</v>
      </c>
      <c r="Y246" s="10">
        <v>15</v>
      </c>
      <c r="Z246" s="11">
        <v>0</v>
      </c>
      <c r="AA246" s="10">
        <v>0</v>
      </c>
      <c r="AB246" s="11">
        <v>0</v>
      </c>
      <c r="AC246" s="10">
        <v>0</v>
      </c>
      <c r="AD246" s="11">
        <v>0</v>
      </c>
      <c r="AE246" s="10">
        <v>0</v>
      </c>
      <c r="AF246" s="11">
        <v>0</v>
      </c>
      <c r="AG246" s="10">
        <v>0</v>
      </c>
      <c r="AH246" s="11">
        <v>0</v>
      </c>
      <c r="AI246" s="10">
        <v>0</v>
      </c>
      <c r="AJ246" s="11">
        <v>0</v>
      </c>
      <c r="AK246" s="10">
        <v>0</v>
      </c>
      <c r="AL246" s="11">
        <v>0</v>
      </c>
      <c r="AM246" s="10">
        <v>0</v>
      </c>
      <c r="AN246" s="11">
        <v>0</v>
      </c>
      <c r="AO246" s="10">
        <v>0</v>
      </c>
      <c r="AP246" s="11">
        <v>0</v>
      </c>
      <c r="AQ246" s="10">
        <v>0</v>
      </c>
      <c r="AR246" s="11">
        <v>0</v>
      </c>
      <c r="AS246" s="10">
        <v>0</v>
      </c>
      <c r="AT246" s="11">
        <v>0</v>
      </c>
      <c r="AU246" s="10">
        <v>0</v>
      </c>
      <c r="AV246" s="11">
        <v>0</v>
      </c>
      <c r="AW246" s="10">
        <v>0</v>
      </c>
      <c r="AX246" s="11">
        <v>0</v>
      </c>
      <c r="AY246" s="10">
        <v>0</v>
      </c>
      <c r="AZ246" s="11">
        <v>0</v>
      </c>
      <c r="BA246" s="10">
        <v>0</v>
      </c>
      <c r="BB246" s="11">
        <v>0</v>
      </c>
      <c r="BC246" s="10">
        <v>0</v>
      </c>
      <c r="BD246" s="11">
        <v>0</v>
      </c>
      <c r="BE246" s="10">
        <v>0</v>
      </c>
      <c r="BF246" s="11">
        <v>5</v>
      </c>
      <c r="BG246" s="10">
        <v>60</v>
      </c>
      <c r="BH246" s="11">
        <v>0</v>
      </c>
      <c r="BI246" s="10">
        <v>0</v>
      </c>
      <c r="BJ246" s="11">
        <v>0</v>
      </c>
      <c r="BK246" s="10">
        <v>0</v>
      </c>
      <c r="BL246" s="11">
        <v>14</v>
      </c>
      <c r="BM246" s="10">
        <v>797</v>
      </c>
      <c r="BN246" s="11">
        <v>2</v>
      </c>
      <c r="BO246" s="10">
        <v>37</v>
      </c>
      <c r="BP246" s="11"/>
      <c r="BQ246" s="10">
        <f t="shared" si="6"/>
        <v>78</v>
      </c>
      <c r="BR246" s="10">
        <f t="shared" si="7"/>
        <v>1788</v>
      </c>
    </row>
    <row r="247" spans="1:70" hidden="1">
      <c r="A247" t="s">
        <v>569</v>
      </c>
      <c r="B247" s="2" t="s">
        <v>40</v>
      </c>
      <c r="C247" s="2" t="s">
        <v>570</v>
      </c>
      <c r="D247" s="2" t="s">
        <v>42</v>
      </c>
      <c r="E247" s="2"/>
      <c r="F247" s="2" t="s">
        <v>43</v>
      </c>
      <c r="G247" s="2"/>
      <c r="H247" s="11">
        <v>0</v>
      </c>
      <c r="I247" s="10">
        <v>0</v>
      </c>
      <c r="J247" s="11">
        <v>27</v>
      </c>
      <c r="K247" s="10">
        <v>464</v>
      </c>
      <c r="L247" s="11">
        <v>11</v>
      </c>
      <c r="M247" s="10">
        <v>92</v>
      </c>
      <c r="N247" s="11">
        <v>0</v>
      </c>
      <c r="O247" s="10">
        <v>0</v>
      </c>
      <c r="P247" s="11">
        <v>1</v>
      </c>
      <c r="Q247" s="10">
        <v>20</v>
      </c>
      <c r="R247" s="11">
        <v>0</v>
      </c>
      <c r="S247" s="10">
        <v>0</v>
      </c>
      <c r="T247" s="11">
        <v>1</v>
      </c>
      <c r="U247" s="10">
        <v>5</v>
      </c>
      <c r="V247" s="11">
        <v>1</v>
      </c>
      <c r="W247" s="10">
        <v>4</v>
      </c>
      <c r="X247" s="11">
        <v>0</v>
      </c>
      <c r="Y247" s="10">
        <v>0</v>
      </c>
      <c r="Z247" s="11">
        <v>0</v>
      </c>
      <c r="AA247" s="10">
        <v>0</v>
      </c>
      <c r="AB247" s="11">
        <v>0</v>
      </c>
      <c r="AC247" s="10">
        <v>0</v>
      </c>
      <c r="AD247" s="11">
        <v>0</v>
      </c>
      <c r="AE247" s="10">
        <v>0</v>
      </c>
      <c r="AF247" s="11">
        <v>0</v>
      </c>
      <c r="AG247" s="10">
        <v>0</v>
      </c>
      <c r="AH247" s="11">
        <v>0</v>
      </c>
      <c r="AI247" s="10">
        <v>0</v>
      </c>
      <c r="AJ247" s="11">
        <v>0</v>
      </c>
      <c r="AK247" s="10">
        <v>0</v>
      </c>
      <c r="AL247" s="11">
        <v>0</v>
      </c>
      <c r="AM247" s="10">
        <v>0</v>
      </c>
      <c r="AN247" s="11">
        <v>0</v>
      </c>
      <c r="AO247" s="10">
        <v>0</v>
      </c>
      <c r="AP247" s="11">
        <v>0</v>
      </c>
      <c r="AQ247" s="10">
        <v>0</v>
      </c>
      <c r="AR247" s="11">
        <v>0</v>
      </c>
      <c r="AS247" s="10">
        <v>0</v>
      </c>
      <c r="AT247" s="11">
        <v>0</v>
      </c>
      <c r="AU247" s="10">
        <v>0</v>
      </c>
      <c r="AV247" s="11">
        <v>0</v>
      </c>
      <c r="AW247" s="10">
        <v>0</v>
      </c>
      <c r="AX247" s="11">
        <v>0</v>
      </c>
      <c r="AY247" s="10">
        <v>0</v>
      </c>
      <c r="AZ247" s="11">
        <v>0</v>
      </c>
      <c r="BA247" s="10">
        <v>0</v>
      </c>
      <c r="BB247" s="11">
        <v>0</v>
      </c>
      <c r="BC247" s="10">
        <v>0</v>
      </c>
      <c r="BD247" s="11">
        <v>0</v>
      </c>
      <c r="BE247" s="10">
        <v>0</v>
      </c>
      <c r="BF247" s="11">
        <v>12</v>
      </c>
      <c r="BG247" s="10">
        <v>310</v>
      </c>
      <c r="BH247" s="11">
        <v>0</v>
      </c>
      <c r="BI247" s="10">
        <v>0</v>
      </c>
      <c r="BJ247" s="11">
        <v>0</v>
      </c>
      <c r="BK247" s="10">
        <v>0</v>
      </c>
      <c r="BL247" s="11">
        <v>17</v>
      </c>
      <c r="BM247" s="10">
        <v>770</v>
      </c>
      <c r="BN247" s="11">
        <v>6</v>
      </c>
      <c r="BO247" s="10">
        <v>390</v>
      </c>
      <c r="BP247" s="11"/>
      <c r="BQ247" s="10">
        <f t="shared" si="6"/>
        <v>76</v>
      </c>
      <c r="BR247" s="10">
        <f t="shared" si="7"/>
        <v>2055</v>
      </c>
    </row>
    <row r="248" spans="1:70" hidden="1">
      <c r="A248" t="s">
        <v>571</v>
      </c>
      <c r="B248" s="2" t="s">
        <v>40</v>
      </c>
      <c r="C248" s="2" t="s">
        <v>570</v>
      </c>
      <c r="D248" s="2" t="s">
        <v>42</v>
      </c>
      <c r="E248" s="2"/>
      <c r="F248" s="2" t="s">
        <v>43</v>
      </c>
      <c r="G248" s="2"/>
      <c r="H248" s="11">
        <v>2</v>
      </c>
      <c r="I248" s="10">
        <v>35</v>
      </c>
      <c r="J248" s="11">
        <v>54</v>
      </c>
      <c r="K248" s="10">
        <v>1010</v>
      </c>
      <c r="L248" s="11">
        <v>1</v>
      </c>
      <c r="M248" s="10">
        <v>6</v>
      </c>
      <c r="N248" s="11">
        <v>0</v>
      </c>
      <c r="O248" s="10">
        <v>0</v>
      </c>
      <c r="P248" s="11">
        <v>4</v>
      </c>
      <c r="Q248" s="10">
        <v>143</v>
      </c>
      <c r="R248" s="11">
        <v>0</v>
      </c>
      <c r="S248" s="10">
        <v>0</v>
      </c>
      <c r="T248" s="11">
        <v>0</v>
      </c>
      <c r="U248" s="10">
        <v>0</v>
      </c>
      <c r="V248" s="11">
        <v>0</v>
      </c>
      <c r="W248" s="10">
        <v>0</v>
      </c>
      <c r="X248" s="11">
        <v>4</v>
      </c>
      <c r="Y248" s="10">
        <v>54</v>
      </c>
      <c r="Z248" s="11">
        <v>0</v>
      </c>
      <c r="AA248" s="10">
        <v>0</v>
      </c>
      <c r="AB248" s="11">
        <v>0</v>
      </c>
      <c r="AC248" s="10">
        <v>0</v>
      </c>
      <c r="AD248" s="11">
        <v>0</v>
      </c>
      <c r="AE248" s="10">
        <v>0</v>
      </c>
      <c r="AF248" s="11">
        <v>0</v>
      </c>
      <c r="AG248" s="10">
        <v>0</v>
      </c>
      <c r="AH248" s="11">
        <v>0</v>
      </c>
      <c r="AI248" s="10">
        <v>0</v>
      </c>
      <c r="AJ248" s="11">
        <v>0</v>
      </c>
      <c r="AK248" s="10">
        <v>0</v>
      </c>
      <c r="AL248" s="11">
        <v>0</v>
      </c>
      <c r="AM248" s="10">
        <v>0</v>
      </c>
      <c r="AN248" s="11">
        <v>0</v>
      </c>
      <c r="AO248" s="10">
        <v>0</v>
      </c>
      <c r="AP248" s="11">
        <v>0</v>
      </c>
      <c r="AQ248" s="10">
        <v>0</v>
      </c>
      <c r="AR248" s="11">
        <v>0</v>
      </c>
      <c r="AS248" s="10">
        <v>0</v>
      </c>
      <c r="AT248" s="11">
        <v>0</v>
      </c>
      <c r="AU248" s="10">
        <v>0</v>
      </c>
      <c r="AV248" s="11">
        <v>0</v>
      </c>
      <c r="AW248" s="10">
        <v>0</v>
      </c>
      <c r="AX248" s="11">
        <v>0</v>
      </c>
      <c r="AY248" s="10">
        <v>0</v>
      </c>
      <c r="AZ248" s="11">
        <v>0</v>
      </c>
      <c r="BA248" s="10">
        <v>0</v>
      </c>
      <c r="BB248" s="11">
        <v>0</v>
      </c>
      <c r="BC248" s="10">
        <v>0</v>
      </c>
      <c r="BD248" s="11">
        <v>0</v>
      </c>
      <c r="BE248" s="10">
        <v>0</v>
      </c>
      <c r="BF248" s="11">
        <v>0</v>
      </c>
      <c r="BG248" s="10">
        <v>0</v>
      </c>
      <c r="BH248" s="11">
        <v>0</v>
      </c>
      <c r="BI248" s="10">
        <v>0</v>
      </c>
      <c r="BJ248" s="11">
        <v>1</v>
      </c>
      <c r="BK248" s="10">
        <v>2</v>
      </c>
      <c r="BL248" s="11">
        <v>0</v>
      </c>
      <c r="BM248" s="10">
        <v>0</v>
      </c>
      <c r="BN248" s="11">
        <v>0</v>
      </c>
      <c r="BO248" s="10">
        <v>0</v>
      </c>
      <c r="BP248" s="11"/>
      <c r="BQ248" s="10">
        <f t="shared" si="6"/>
        <v>66</v>
      </c>
      <c r="BR248" s="10">
        <f t="shared" si="7"/>
        <v>1250</v>
      </c>
    </row>
    <row r="249" spans="1:70" hidden="1">
      <c r="A249" t="s">
        <v>572</v>
      </c>
      <c r="B249" s="2" t="s">
        <v>40</v>
      </c>
      <c r="C249" s="2" t="s">
        <v>573</v>
      </c>
      <c r="D249" s="2" t="s">
        <v>42</v>
      </c>
      <c r="E249" s="2"/>
      <c r="F249" s="2" t="s">
        <v>43</v>
      </c>
      <c r="G249" s="2"/>
      <c r="H249" s="11">
        <v>3</v>
      </c>
      <c r="I249" s="10">
        <v>17</v>
      </c>
      <c r="J249" s="11">
        <v>33</v>
      </c>
      <c r="K249" s="10">
        <v>753</v>
      </c>
      <c r="L249" s="11">
        <v>8</v>
      </c>
      <c r="M249" s="10">
        <v>97</v>
      </c>
      <c r="N249" s="11">
        <v>0</v>
      </c>
      <c r="O249" s="10">
        <v>0</v>
      </c>
      <c r="P249" s="11">
        <v>3</v>
      </c>
      <c r="Q249" s="10">
        <v>43</v>
      </c>
      <c r="R249" s="11">
        <v>0</v>
      </c>
      <c r="S249" s="10">
        <v>0</v>
      </c>
      <c r="T249" s="11">
        <v>0</v>
      </c>
      <c r="U249" s="10">
        <v>0</v>
      </c>
      <c r="V249" s="11">
        <v>0</v>
      </c>
      <c r="W249" s="10">
        <v>0</v>
      </c>
      <c r="X249" s="11">
        <v>9</v>
      </c>
      <c r="Y249" s="10">
        <v>208</v>
      </c>
      <c r="Z249" s="11">
        <v>0</v>
      </c>
      <c r="AA249" s="10">
        <v>0</v>
      </c>
      <c r="AB249" s="11">
        <v>0</v>
      </c>
      <c r="AC249" s="10">
        <v>0</v>
      </c>
      <c r="AD249" s="11">
        <v>0</v>
      </c>
      <c r="AE249" s="10">
        <v>0</v>
      </c>
      <c r="AF249" s="11">
        <v>0</v>
      </c>
      <c r="AG249" s="10">
        <v>0</v>
      </c>
      <c r="AH249" s="11">
        <v>0</v>
      </c>
      <c r="AI249" s="10">
        <v>0</v>
      </c>
      <c r="AJ249" s="11">
        <v>0</v>
      </c>
      <c r="AK249" s="10">
        <v>0</v>
      </c>
      <c r="AL249" s="11">
        <v>0</v>
      </c>
      <c r="AM249" s="10">
        <v>0</v>
      </c>
      <c r="AN249" s="11">
        <v>0</v>
      </c>
      <c r="AO249" s="10">
        <v>0</v>
      </c>
      <c r="AP249" s="11">
        <v>0</v>
      </c>
      <c r="AQ249" s="10">
        <v>0</v>
      </c>
      <c r="AR249" s="11">
        <v>0</v>
      </c>
      <c r="AS249" s="10">
        <v>0</v>
      </c>
      <c r="AT249" s="11">
        <v>0</v>
      </c>
      <c r="AU249" s="10">
        <v>0</v>
      </c>
      <c r="AV249" s="11">
        <v>0</v>
      </c>
      <c r="AW249" s="10">
        <v>0</v>
      </c>
      <c r="AX249" s="11">
        <v>0</v>
      </c>
      <c r="AY249" s="10">
        <v>0</v>
      </c>
      <c r="AZ249" s="11">
        <v>0</v>
      </c>
      <c r="BA249" s="10">
        <v>0</v>
      </c>
      <c r="BB249" s="11">
        <v>0</v>
      </c>
      <c r="BC249" s="10">
        <v>0</v>
      </c>
      <c r="BD249" s="11">
        <v>0</v>
      </c>
      <c r="BE249" s="10">
        <v>0</v>
      </c>
      <c r="BF249" s="11">
        <v>3</v>
      </c>
      <c r="BG249" s="10">
        <v>42</v>
      </c>
      <c r="BH249" s="11">
        <v>0</v>
      </c>
      <c r="BI249" s="10">
        <v>0</v>
      </c>
      <c r="BJ249" s="11">
        <v>0</v>
      </c>
      <c r="BK249" s="10">
        <v>0</v>
      </c>
      <c r="BL249" s="11">
        <v>2</v>
      </c>
      <c r="BM249" s="10">
        <v>88</v>
      </c>
      <c r="BN249" s="11">
        <v>0</v>
      </c>
      <c r="BO249" s="10">
        <v>0</v>
      </c>
      <c r="BP249" s="11"/>
      <c r="BQ249" s="10">
        <f t="shared" si="6"/>
        <v>61</v>
      </c>
      <c r="BR249" s="10">
        <f t="shared" si="7"/>
        <v>1248</v>
      </c>
    </row>
    <row r="250" spans="1:70" hidden="1">
      <c r="A250" t="s">
        <v>574</v>
      </c>
      <c r="B250" s="2" t="s">
        <v>40</v>
      </c>
      <c r="C250" s="2" t="s">
        <v>575</v>
      </c>
      <c r="D250" s="2" t="s">
        <v>42</v>
      </c>
      <c r="E250" s="2"/>
      <c r="F250" s="2" t="s">
        <v>43</v>
      </c>
      <c r="G250" s="2"/>
      <c r="H250" s="11">
        <v>7</v>
      </c>
      <c r="I250" s="10">
        <v>59</v>
      </c>
      <c r="J250" s="11">
        <v>8</v>
      </c>
      <c r="K250" s="10">
        <v>144</v>
      </c>
      <c r="L250" s="11">
        <v>0</v>
      </c>
      <c r="M250" s="10">
        <v>0</v>
      </c>
      <c r="N250" s="11">
        <v>0</v>
      </c>
      <c r="O250" s="10">
        <v>0</v>
      </c>
      <c r="P250" s="11">
        <v>1</v>
      </c>
      <c r="Q250" s="10">
        <v>37</v>
      </c>
      <c r="R250" s="11">
        <v>0</v>
      </c>
      <c r="S250" s="10">
        <v>0</v>
      </c>
      <c r="T250" s="11">
        <v>19</v>
      </c>
      <c r="U250" s="10">
        <v>937</v>
      </c>
      <c r="V250" s="11">
        <v>0</v>
      </c>
      <c r="W250" s="10">
        <v>0</v>
      </c>
      <c r="X250" s="11">
        <v>0</v>
      </c>
      <c r="Y250" s="10">
        <v>0</v>
      </c>
      <c r="Z250" s="11">
        <v>0</v>
      </c>
      <c r="AA250" s="10">
        <v>0</v>
      </c>
      <c r="AB250" s="11">
        <v>0</v>
      </c>
      <c r="AC250" s="10">
        <v>0</v>
      </c>
      <c r="AD250" s="11">
        <v>0</v>
      </c>
      <c r="AE250" s="10">
        <v>0</v>
      </c>
      <c r="AF250" s="11">
        <v>0</v>
      </c>
      <c r="AG250" s="10">
        <v>0</v>
      </c>
      <c r="AH250" s="11">
        <v>0</v>
      </c>
      <c r="AI250" s="10">
        <v>0</v>
      </c>
      <c r="AJ250" s="11">
        <v>0</v>
      </c>
      <c r="AK250" s="10">
        <v>0</v>
      </c>
      <c r="AL250" s="11">
        <v>0</v>
      </c>
      <c r="AM250" s="10">
        <v>0</v>
      </c>
      <c r="AN250" s="11">
        <v>0</v>
      </c>
      <c r="AO250" s="10">
        <v>0</v>
      </c>
      <c r="AP250" s="11">
        <v>0</v>
      </c>
      <c r="AQ250" s="10">
        <v>0</v>
      </c>
      <c r="AR250" s="11">
        <v>0</v>
      </c>
      <c r="AS250" s="10">
        <v>0</v>
      </c>
      <c r="AT250" s="11">
        <v>0</v>
      </c>
      <c r="AU250" s="10">
        <v>0</v>
      </c>
      <c r="AV250" s="11">
        <v>0</v>
      </c>
      <c r="AW250" s="10">
        <v>0</v>
      </c>
      <c r="AX250" s="11">
        <v>0</v>
      </c>
      <c r="AY250" s="10">
        <v>0</v>
      </c>
      <c r="AZ250" s="11">
        <v>0</v>
      </c>
      <c r="BA250" s="10">
        <v>0</v>
      </c>
      <c r="BB250" s="11">
        <v>0</v>
      </c>
      <c r="BC250" s="10">
        <v>0</v>
      </c>
      <c r="BD250" s="11">
        <v>0</v>
      </c>
      <c r="BE250" s="10">
        <v>0</v>
      </c>
      <c r="BF250" s="11">
        <v>0</v>
      </c>
      <c r="BG250" s="10">
        <v>0</v>
      </c>
      <c r="BH250" s="11">
        <v>0</v>
      </c>
      <c r="BI250" s="10">
        <v>0</v>
      </c>
      <c r="BJ250" s="11">
        <v>1</v>
      </c>
      <c r="BK250" s="10">
        <v>9</v>
      </c>
      <c r="BL250" s="11">
        <v>2</v>
      </c>
      <c r="BM250" s="10">
        <v>56</v>
      </c>
      <c r="BN250" s="11">
        <v>4</v>
      </c>
      <c r="BO250" s="10">
        <v>61</v>
      </c>
      <c r="BP250" s="11"/>
      <c r="BQ250" s="10">
        <f t="shared" si="6"/>
        <v>42</v>
      </c>
      <c r="BR250" s="10">
        <f t="shared" si="7"/>
        <v>1303</v>
      </c>
    </row>
    <row r="251" spans="1:70" hidden="1">
      <c r="A251" t="s">
        <v>576</v>
      </c>
      <c r="B251" s="2" t="s">
        <v>40</v>
      </c>
      <c r="C251" s="2" t="s">
        <v>577</v>
      </c>
      <c r="D251" s="2" t="s">
        <v>42</v>
      </c>
      <c r="E251" s="2"/>
      <c r="F251" s="2" t="s">
        <v>541</v>
      </c>
      <c r="G251" s="2"/>
      <c r="H251" s="11">
        <v>4</v>
      </c>
      <c r="I251" s="10">
        <v>51</v>
      </c>
      <c r="J251" s="11">
        <v>22</v>
      </c>
      <c r="K251" s="10">
        <v>429</v>
      </c>
      <c r="L251" s="11">
        <v>1</v>
      </c>
      <c r="M251" s="10">
        <v>29</v>
      </c>
      <c r="N251" s="11">
        <v>0</v>
      </c>
      <c r="O251" s="10">
        <v>0</v>
      </c>
      <c r="P251" s="11">
        <v>1</v>
      </c>
      <c r="Q251" s="10">
        <v>9</v>
      </c>
      <c r="R251" s="11">
        <v>0</v>
      </c>
      <c r="S251" s="10">
        <v>0</v>
      </c>
      <c r="T251" s="11">
        <v>0</v>
      </c>
      <c r="U251" s="10">
        <v>0</v>
      </c>
      <c r="V251" s="11">
        <v>0</v>
      </c>
      <c r="W251" s="10">
        <v>0</v>
      </c>
      <c r="X251" s="11">
        <v>0</v>
      </c>
      <c r="Y251" s="10">
        <v>0</v>
      </c>
      <c r="Z251" s="11">
        <v>0</v>
      </c>
      <c r="AA251" s="10">
        <v>0</v>
      </c>
      <c r="AB251" s="11">
        <v>0</v>
      </c>
      <c r="AC251" s="10">
        <v>0</v>
      </c>
      <c r="AD251" s="11">
        <v>0</v>
      </c>
      <c r="AE251" s="10">
        <v>0</v>
      </c>
      <c r="AF251" s="11">
        <v>0</v>
      </c>
      <c r="AG251" s="10">
        <v>0</v>
      </c>
      <c r="AH251" s="11">
        <v>0</v>
      </c>
      <c r="AI251" s="10">
        <v>0</v>
      </c>
      <c r="AJ251" s="11">
        <v>0</v>
      </c>
      <c r="AK251" s="10">
        <v>0</v>
      </c>
      <c r="AL251" s="11">
        <v>0</v>
      </c>
      <c r="AM251" s="10">
        <v>0</v>
      </c>
      <c r="AN251" s="11">
        <v>0</v>
      </c>
      <c r="AO251" s="10">
        <v>0</v>
      </c>
      <c r="AP251" s="11">
        <v>0</v>
      </c>
      <c r="AQ251" s="10">
        <v>0</v>
      </c>
      <c r="AR251" s="11">
        <v>0</v>
      </c>
      <c r="AS251" s="10">
        <v>0</v>
      </c>
      <c r="AT251" s="11">
        <v>0</v>
      </c>
      <c r="AU251" s="10">
        <v>0</v>
      </c>
      <c r="AV251" s="11">
        <v>0</v>
      </c>
      <c r="AW251" s="10">
        <v>0</v>
      </c>
      <c r="AX251" s="11">
        <v>0</v>
      </c>
      <c r="AY251" s="10">
        <v>0</v>
      </c>
      <c r="AZ251" s="11">
        <v>0</v>
      </c>
      <c r="BA251" s="10">
        <v>0</v>
      </c>
      <c r="BB251" s="11">
        <v>0</v>
      </c>
      <c r="BC251" s="10">
        <v>0</v>
      </c>
      <c r="BD251" s="11">
        <v>1</v>
      </c>
      <c r="BE251" s="10">
        <v>6</v>
      </c>
      <c r="BF251" s="11">
        <v>0</v>
      </c>
      <c r="BG251" s="10">
        <v>0</v>
      </c>
      <c r="BH251" s="11">
        <v>3</v>
      </c>
      <c r="BI251" s="10">
        <v>13</v>
      </c>
      <c r="BJ251" s="11">
        <v>0</v>
      </c>
      <c r="BK251" s="10">
        <v>0</v>
      </c>
      <c r="BL251" s="11">
        <v>1</v>
      </c>
      <c r="BM251" s="10">
        <v>10</v>
      </c>
      <c r="BN251" s="11">
        <v>2</v>
      </c>
      <c r="BO251" s="10">
        <v>24</v>
      </c>
      <c r="BP251" s="11"/>
      <c r="BQ251" s="10">
        <f t="shared" si="6"/>
        <v>35</v>
      </c>
      <c r="BR251" s="10">
        <f t="shared" si="7"/>
        <v>571</v>
      </c>
    </row>
    <row r="252" spans="1:70" hidden="1">
      <c r="A252" t="s">
        <v>578</v>
      </c>
      <c r="B252" s="2" t="s">
        <v>40</v>
      </c>
      <c r="C252" s="2" t="s">
        <v>579</v>
      </c>
      <c r="D252" s="2" t="s">
        <v>42</v>
      </c>
      <c r="E252" s="2"/>
      <c r="F252" s="2" t="s">
        <v>43</v>
      </c>
      <c r="G252" s="2" t="s">
        <v>101</v>
      </c>
      <c r="H252" s="11">
        <v>2</v>
      </c>
      <c r="I252" s="10">
        <v>6</v>
      </c>
      <c r="J252" s="11">
        <v>25</v>
      </c>
      <c r="K252" s="10">
        <v>1493</v>
      </c>
      <c r="L252" s="11">
        <v>0</v>
      </c>
      <c r="M252" s="10">
        <v>0</v>
      </c>
      <c r="N252" s="11">
        <v>0</v>
      </c>
      <c r="O252" s="10">
        <v>0</v>
      </c>
      <c r="P252" s="11">
        <v>0</v>
      </c>
      <c r="Q252" s="10">
        <v>0</v>
      </c>
      <c r="R252" s="11">
        <v>0</v>
      </c>
      <c r="S252" s="10">
        <v>0</v>
      </c>
      <c r="T252" s="11">
        <v>4</v>
      </c>
      <c r="U252" s="10">
        <v>745</v>
      </c>
      <c r="V252" s="11">
        <v>0</v>
      </c>
      <c r="W252" s="10">
        <v>0</v>
      </c>
      <c r="X252" s="11">
        <v>0</v>
      </c>
      <c r="Y252" s="10">
        <v>0</v>
      </c>
      <c r="Z252" s="11">
        <v>0</v>
      </c>
      <c r="AA252" s="10">
        <v>0</v>
      </c>
      <c r="AB252" s="11">
        <v>0</v>
      </c>
      <c r="AC252" s="10">
        <v>0</v>
      </c>
      <c r="AD252" s="11">
        <v>0</v>
      </c>
      <c r="AE252" s="10">
        <v>0</v>
      </c>
      <c r="AF252" s="11">
        <v>0</v>
      </c>
      <c r="AG252" s="10">
        <v>0</v>
      </c>
      <c r="AH252" s="11">
        <v>0</v>
      </c>
      <c r="AI252" s="10">
        <v>0</v>
      </c>
      <c r="AJ252" s="11">
        <v>0</v>
      </c>
      <c r="AK252" s="10">
        <v>0</v>
      </c>
      <c r="AL252" s="11">
        <v>0</v>
      </c>
      <c r="AM252" s="10">
        <v>0</v>
      </c>
      <c r="AN252" s="11">
        <v>0</v>
      </c>
      <c r="AO252" s="10">
        <v>0</v>
      </c>
      <c r="AP252" s="11">
        <v>0</v>
      </c>
      <c r="AQ252" s="10">
        <v>0</v>
      </c>
      <c r="AR252" s="11">
        <v>0</v>
      </c>
      <c r="AS252" s="10">
        <v>0</v>
      </c>
      <c r="AT252" s="11">
        <v>0</v>
      </c>
      <c r="AU252" s="10">
        <v>0</v>
      </c>
      <c r="AV252" s="11">
        <v>0</v>
      </c>
      <c r="AW252" s="10">
        <v>0</v>
      </c>
      <c r="AX252" s="11">
        <v>0</v>
      </c>
      <c r="AY252" s="10">
        <v>0</v>
      </c>
      <c r="AZ252" s="11">
        <v>0</v>
      </c>
      <c r="BA252" s="10">
        <v>0</v>
      </c>
      <c r="BB252" s="11">
        <v>0</v>
      </c>
      <c r="BC252" s="10">
        <v>0</v>
      </c>
      <c r="BD252" s="11">
        <v>0</v>
      </c>
      <c r="BE252" s="10">
        <v>0</v>
      </c>
      <c r="BF252" s="11">
        <v>3</v>
      </c>
      <c r="BG252" s="10">
        <v>19</v>
      </c>
      <c r="BH252" s="11">
        <v>0</v>
      </c>
      <c r="BI252" s="10">
        <v>0</v>
      </c>
      <c r="BJ252" s="11">
        <v>0</v>
      </c>
      <c r="BK252" s="10">
        <v>0</v>
      </c>
      <c r="BL252" s="11">
        <v>0</v>
      </c>
      <c r="BM252" s="10">
        <v>0</v>
      </c>
      <c r="BN252" s="11">
        <v>0</v>
      </c>
      <c r="BO252" s="10">
        <v>0</v>
      </c>
      <c r="BP252" s="11"/>
      <c r="BQ252" s="10">
        <f t="shared" si="6"/>
        <v>34</v>
      </c>
      <c r="BR252" s="10">
        <f t="shared" si="7"/>
        <v>2263</v>
      </c>
    </row>
    <row r="253" spans="1:70" hidden="1">
      <c r="A253" t="s">
        <v>580</v>
      </c>
      <c r="B253" s="2" t="s">
        <v>40</v>
      </c>
      <c r="C253" s="2" t="s">
        <v>581</v>
      </c>
      <c r="D253" s="2" t="s">
        <v>42</v>
      </c>
      <c r="E253" s="2"/>
      <c r="F253" s="2" t="s">
        <v>63</v>
      </c>
      <c r="G253" s="2" t="s">
        <v>101</v>
      </c>
      <c r="H253" s="11">
        <v>1</v>
      </c>
      <c r="I253" s="10">
        <v>6</v>
      </c>
      <c r="J253" s="11">
        <v>14</v>
      </c>
      <c r="K253" s="10">
        <v>210</v>
      </c>
      <c r="L253" s="11">
        <v>6</v>
      </c>
      <c r="M253" s="10">
        <v>125</v>
      </c>
      <c r="N253" s="11">
        <v>1</v>
      </c>
      <c r="O253" s="10">
        <v>37</v>
      </c>
      <c r="P253" s="11">
        <v>1</v>
      </c>
      <c r="Q253" s="10">
        <v>103</v>
      </c>
      <c r="R253" s="11">
        <v>0</v>
      </c>
      <c r="S253" s="10">
        <v>0</v>
      </c>
      <c r="T253" s="11">
        <v>0</v>
      </c>
      <c r="U253" s="10">
        <v>0</v>
      </c>
      <c r="V253" s="11">
        <v>0</v>
      </c>
      <c r="W253" s="10">
        <v>0</v>
      </c>
      <c r="X253" s="11">
        <v>0</v>
      </c>
      <c r="Y253" s="10">
        <v>0</v>
      </c>
      <c r="Z253" s="11">
        <v>0</v>
      </c>
      <c r="AA253" s="10">
        <v>0</v>
      </c>
      <c r="AB253" s="11">
        <v>0</v>
      </c>
      <c r="AC253" s="10">
        <v>0</v>
      </c>
      <c r="AD253" s="11">
        <v>0</v>
      </c>
      <c r="AE253" s="10">
        <v>0</v>
      </c>
      <c r="AF253" s="11">
        <v>0</v>
      </c>
      <c r="AG253" s="10">
        <v>0</v>
      </c>
      <c r="AH253" s="11">
        <v>0</v>
      </c>
      <c r="AI253" s="10">
        <v>0</v>
      </c>
      <c r="AJ253" s="11">
        <v>0</v>
      </c>
      <c r="AK253" s="10">
        <v>0</v>
      </c>
      <c r="AL253" s="11">
        <v>0</v>
      </c>
      <c r="AM253" s="10">
        <v>0</v>
      </c>
      <c r="AN253" s="11">
        <v>0</v>
      </c>
      <c r="AO253" s="10">
        <v>0</v>
      </c>
      <c r="AP253" s="11">
        <v>0</v>
      </c>
      <c r="AQ253" s="10">
        <v>0</v>
      </c>
      <c r="AR253" s="11">
        <v>0</v>
      </c>
      <c r="AS253" s="10">
        <v>0</v>
      </c>
      <c r="AT253" s="11">
        <v>0</v>
      </c>
      <c r="AU253" s="10">
        <v>0</v>
      </c>
      <c r="AV253" s="11">
        <v>0</v>
      </c>
      <c r="AW253" s="10">
        <v>0</v>
      </c>
      <c r="AX253" s="11">
        <v>0</v>
      </c>
      <c r="AY253" s="10">
        <v>0</v>
      </c>
      <c r="AZ253" s="11">
        <v>0</v>
      </c>
      <c r="BA253" s="10">
        <v>0</v>
      </c>
      <c r="BB253" s="11">
        <v>0</v>
      </c>
      <c r="BC253" s="10">
        <v>0</v>
      </c>
      <c r="BD253" s="11">
        <v>0</v>
      </c>
      <c r="BE253" s="10">
        <v>0</v>
      </c>
      <c r="BF253" s="11">
        <v>7</v>
      </c>
      <c r="BG253" s="10">
        <v>66</v>
      </c>
      <c r="BH253" s="11">
        <v>0</v>
      </c>
      <c r="BI253" s="10">
        <v>0</v>
      </c>
      <c r="BJ253" s="11">
        <v>0</v>
      </c>
      <c r="BK253" s="10">
        <v>0</v>
      </c>
      <c r="BL253" s="11">
        <v>2</v>
      </c>
      <c r="BM253" s="10">
        <v>109</v>
      </c>
      <c r="BN253" s="11">
        <v>0</v>
      </c>
      <c r="BO253" s="10">
        <v>0</v>
      </c>
      <c r="BP253" s="11"/>
      <c r="BQ253" s="10">
        <f t="shared" si="6"/>
        <v>32</v>
      </c>
      <c r="BR253" s="10">
        <f t="shared" si="7"/>
        <v>656</v>
      </c>
    </row>
    <row r="254" spans="1:70" hidden="1">
      <c r="A254" t="s">
        <v>582</v>
      </c>
      <c r="B254" s="2" t="s">
        <v>40</v>
      </c>
      <c r="C254" s="2" t="s">
        <v>575</v>
      </c>
      <c r="D254" s="2" t="s">
        <v>42</v>
      </c>
      <c r="E254" s="2"/>
      <c r="F254" s="2" t="s">
        <v>43</v>
      </c>
      <c r="G254" s="2"/>
      <c r="H254" s="11">
        <v>2</v>
      </c>
      <c r="I254" s="10">
        <v>13</v>
      </c>
      <c r="J254" s="11">
        <v>13</v>
      </c>
      <c r="K254" s="10">
        <v>246</v>
      </c>
      <c r="L254" s="11">
        <v>4</v>
      </c>
      <c r="M254" s="10">
        <v>74</v>
      </c>
      <c r="N254" s="11">
        <v>0</v>
      </c>
      <c r="O254" s="10">
        <v>0</v>
      </c>
      <c r="P254" s="11">
        <v>0</v>
      </c>
      <c r="Q254" s="10">
        <v>0</v>
      </c>
      <c r="R254" s="11">
        <v>0</v>
      </c>
      <c r="S254" s="10">
        <v>0</v>
      </c>
      <c r="T254" s="11">
        <v>1</v>
      </c>
      <c r="U254" s="10">
        <v>12</v>
      </c>
      <c r="V254" s="11">
        <v>0</v>
      </c>
      <c r="W254" s="10">
        <v>0</v>
      </c>
      <c r="X254" s="11">
        <v>0</v>
      </c>
      <c r="Y254" s="10">
        <v>0</v>
      </c>
      <c r="Z254" s="11">
        <v>0</v>
      </c>
      <c r="AA254" s="10">
        <v>0</v>
      </c>
      <c r="AB254" s="11">
        <v>0</v>
      </c>
      <c r="AC254" s="10">
        <v>0</v>
      </c>
      <c r="AD254" s="11">
        <v>0</v>
      </c>
      <c r="AE254" s="10">
        <v>0</v>
      </c>
      <c r="AF254" s="11">
        <v>0</v>
      </c>
      <c r="AG254" s="10">
        <v>0</v>
      </c>
      <c r="AH254" s="11">
        <v>0</v>
      </c>
      <c r="AI254" s="10">
        <v>0</v>
      </c>
      <c r="AJ254" s="11">
        <v>0</v>
      </c>
      <c r="AK254" s="10">
        <v>0</v>
      </c>
      <c r="AL254" s="11">
        <v>0</v>
      </c>
      <c r="AM254" s="10">
        <v>0</v>
      </c>
      <c r="AN254" s="11">
        <v>0</v>
      </c>
      <c r="AO254" s="10">
        <v>0</v>
      </c>
      <c r="AP254" s="11">
        <v>0</v>
      </c>
      <c r="AQ254" s="10">
        <v>0</v>
      </c>
      <c r="AR254" s="11">
        <v>0</v>
      </c>
      <c r="AS254" s="10">
        <v>0</v>
      </c>
      <c r="AT254" s="11">
        <v>0</v>
      </c>
      <c r="AU254" s="10">
        <v>0</v>
      </c>
      <c r="AV254" s="11">
        <v>0</v>
      </c>
      <c r="AW254" s="10">
        <v>0</v>
      </c>
      <c r="AX254" s="11">
        <v>0</v>
      </c>
      <c r="AY254" s="10">
        <v>0</v>
      </c>
      <c r="AZ254" s="11">
        <v>0</v>
      </c>
      <c r="BA254" s="10">
        <v>0</v>
      </c>
      <c r="BB254" s="11">
        <v>0</v>
      </c>
      <c r="BC254" s="10">
        <v>0</v>
      </c>
      <c r="BD254" s="11">
        <v>0</v>
      </c>
      <c r="BE254" s="10">
        <v>0</v>
      </c>
      <c r="BF254" s="11">
        <v>3</v>
      </c>
      <c r="BG254" s="10">
        <v>14</v>
      </c>
      <c r="BH254" s="11">
        <v>0</v>
      </c>
      <c r="BI254" s="10">
        <v>0</v>
      </c>
      <c r="BJ254" s="11">
        <v>1</v>
      </c>
      <c r="BK254" s="10">
        <v>10</v>
      </c>
      <c r="BL254" s="11">
        <v>4</v>
      </c>
      <c r="BM254" s="10">
        <v>227</v>
      </c>
      <c r="BN254" s="11">
        <v>2</v>
      </c>
      <c r="BO254" s="10">
        <v>19</v>
      </c>
      <c r="BP254" s="11"/>
      <c r="BQ254" s="10">
        <f t="shared" si="6"/>
        <v>30</v>
      </c>
      <c r="BR254" s="10">
        <f t="shared" si="7"/>
        <v>615</v>
      </c>
    </row>
    <row r="255" spans="1:70" hidden="1">
      <c r="A255" t="s">
        <v>583</v>
      </c>
      <c r="B255" s="2" t="s">
        <v>40</v>
      </c>
      <c r="C255" s="2" t="s">
        <v>584</v>
      </c>
      <c r="D255" s="2" t="s">
        <v>42</v>
      </c>
      <c r="E255" s="2"/>
      <c r="F255" s="2" t="s">
        <v>585</v>
      </c>
      <c r="G255" s="2" t="s">
        <v>586</v>
      </c>
      <c r="H255" s="11">
        <v>1</v>
      </c>
      <c r="I255" s="10">
        <v>8</v>
      </c>
      <c r="J255" s="11">
        <v>12</v>
      </c>
      <c r="K255" s="10">
        <v>168</v>
      </c>
      <c r="L255" s="11">
        <v>4</v>
      </c>
      <c r="M255" s="10">
        <v>23</v>
      </c>
      <c r="N255" s="11">
        <v>0</v>
      </c>
      <c r="O255" s="10">
        <v>0</v>
      </c>
      <c r="P255" s="11">
        <v>1</v>
      </c>
      <c r="Q255" s="10">
        <v>9</v>
      </c>
      <c r="R255" s="11">
        <v>0</v>
      </c>
      <c r="S255" s="10">
        <v>0</v>
      </c>
      <c r="T255" s="11">
        <v>3</v>
      </c>
      <c r="U255" s="10">
        <v>69</v>
      </c>
      <c r="V255" s="11">
        <v>0</v>
      </c>
      <c r="W255" s="10">
        <v>0</v>
      </c>
      <c r="X255" s="11">
        <v>2</v>
      </c>
      <c r="Y255" s="10">
        <v>5</v>
      </c>
      <c r="Z255" s="11">
        <v>0</v>
      </c>
      <c r="AA255" s="10">
        <v>0</v>
      </c>
      <c r="AB255" s="11">
        <v>0</v>
      </c>
      <c r="AC255" s="10">
        <v>0</v>
      </c>
      <c r="AD255" s="11">
        <v>0</v>
      </c>
      <c r="AE255" s="10">
        <v>0</v>
      </c>
      <c r="AF255" s="11">
        <v>1</v>
      </c>
      <c r="AG255" s="10">
        <v>12</v>
      </c>
      <c r="AH255" s="11">
        <v>0</v>
      </c>
      <c r="AI255" s="10">
        <v>0</v>
      </c>
      <c r="AJ255" s="11">
        <v>0</v>
      </c>
      <c r="AK255" s="10">
        <v>0</v>
      </c>
      <c r="AL255" s="11">
        <v>0</v>
      </c>
      <c r="AM255" s="10">
        <v>0</v>
      </c>
      <c r="AN255" s="11">
        <v>0</v>
      </c>
      <c r="AO255" s="10">
        <v>0</v>
      </c>
      <c r="AP255" s="11">
        <v>0</v>
      </c>
      <c r="AQ255" s="10">
        <v>0</v>
      </c>
      <c r="AR255" s="11">
        <v>0</v>
      </c>
      <c r="AS255" s="10">
        <v>0</v>
      </c>
      <c r="AT255" s="11">
        <v>0</v>
      </c>
      <c r="AU255" s="10">
        <v>0</v>
      </c>
      <c r="AV255" s="11">
        <v>0</v>
      </c>
      <c r="AW255" s="10">
        <v>0</v>
      </c>
      <c r="AX255" s="11">
        <v>0</v>
      </c>
      <c r="AY255" s="10">
        <v>0</v>
      </c>
      <c r="AZ255" s="11">
        <v>0</v>
      </c>
      <c r="BA255" s="10">
        <v>0</v>
      </c>
      <c r="BB255" s="11">
        <v>0</v>
      </c>
      <c r="BC255" s="10">
        <v>0</v>
      </c>
      <c r="BD255" s="11">
        <v>0</v>
      </c>
      <c r="BE255" s="10">
        <v>0</v>
      </c>
      <c r="BF255" s="11">
        <v>4</v>
      </c>
      <c r="BG255" s="10">
        <v>60</v>
      </c>
      <c r="BH255" s="11">
        <v>0</v>
      </c>
      <c r="BI255" s="10">
        <v>0</v>
      </c>
      <c r="BJ255" s="11">
        <v>0</v>
      </c>
      <c r="BK255" s="10">
        <v>0</v>
      </c>
      <c r="BL255" s="11">
        <v>1</v>
      </c>
      <c r="BM255" s="10">
        <v>11</v>
      </c>
      <c r="BN255" s="11">
        <v>0</v>
      </c>
      <c r="BO255" s="10">
        <v>0</v>
      </c>
      <c r="BP255" s="11"/>
      <c r="BQ255" s="10">
        <f t="shared" si="6"/>
        <v>29</v>
      </c>
      <c r="BR255" s="10">
        <f t="shared" si="7"/>
        <v>365</v>
      </c>
    </row>
    <row r="256" spans="1:70" hidden="1">
      <c r="A256" t="s">
        <v>587</v>
      </c>
      <c r="B256" s="2" t="s">
        <v>40</v>
      </c>
      <c r="C256" s="2" t="s">
        <v>588</v>
      </c>
      <c r="D256" s="2" t="s">
        <v>42</v>
      </c>
      <c r="E256" s="2"/>
      <c r="F256" s="2" t="s">
        <v>51</v>
      </c>
      <c r="G256" s="2" t="s">
        <v>101</v>
      </c>
      <c r="H256" s="11">
        <v>11</v>
      </c>
      <c r="I256" s="10">
        <v>173</v>
      </c>
      <c r="J256" s="11">
        <v>11</v>
      </c>
      <c r="K256" s="10">
        <v>106</v>
      </c>
      <c r="L256" s="11">
        <v>0</v>
      </c>
      <c r="M256" s="10">
        <v>0</v>
      </c>
      <c r="N256" s="11">
        <v>0</v>
      </c>
      <c r="O256" s="10">
        <v>0</v>
      </c>
      <c r="P256" s="11">
        <v>1</v>
      </c>
      <c r="Q256" s="10">
        <v>4</v>
      </c>
      <c r="R256" s="11">
        <v>0</v>
      </c>
      <c r="S256" s="10">
        <v>0</v>
      </c>
      <c r="T256" s="11">
        <v>2</v>
      </c>
      <c r="U256" s="10">
        <v>21</v>
      </c>
      <c r="V256" s="11">
        <v>0</v>
      </c>
      <c r="W256" s="10">
        <v>0</v>
      </c>
      <c r="X256" s="11">
        <v>0</v>
      </c>
      <c r="Y256" s="10">
        <v>0</v>
      </c>
      <c r="Z256" s="11">
        <v>0</v>
      </c>
      <c r="AA256" s="10">
        <v>0</v>
      </c>
      <c r="AB256" s="11">
        <v>0</v>
      </c>
      <c r="AC256" s="10">
        <v>0</v>
      </c>
      <c r="AD256" s="11">
        <v>0</v>
      </c>
      <c r="AE256" s="10">
        <v>0</v>
      </c>
      <c r="AF256" s="11">
        <v>1</v>
      </c>
      <c r="AG256" s="10">
        <v>12</v>
      </c>
      <c r="AH256" s="11">
        <v>0</v>
      </c>
      <c r="AI256" s="10">
        <v>0</v>
      </c>
      <c r="AJ256" s="11">
        <v>0</v>
      </c>
      <c r="AK256" s="10">
        <v>0</v>
      </c>
      <c r="AL256" s="11">
        <v>0</v>
      </c>
      <c r="AM256" s="10">
        <v>0</v>
      </c>
      <c r="AN256" s="11">
        <v>0</v>
      </c>
      <c r="AO256" s="10">
        <v>0</v>
      </c>
      <c r="AP256" s="11">
        <v>0</v>
      </c>
      <c r="AQ256" s="10">
        <v>0</v>
      </c>
      <c r="AR256" s="11">
        <v>0</v>
      </c>
      <c r="AS256" s="10">
        <v>0</v>
      </c>
      <c r="AT256" s="11">
        <v>0</v>
      </c>
      <c r="AU256" s="10">
        <v>0</v>
      </c>
      <c r="AV256" s="11">
        <v>0</v>
      </c>
      <c r="AW256" s="10">
        <v>0</v>
      </c>
      <c r="AX256" s="11">
        <v>0</v>
      </c>
      <c r="AY256" s="10">
        <v>0</v>
      </c>
      <c r="AZ256" s="11">
        <v>0</v>
      </c>
      <c r="BA256" s="10">
        <v>0</v>
      </c>
      <c r="BB256" s="11">
        <v>0</v>
      </c>
      <c r="BC256" s="10">
        <v>0</v>
      </c>
      <c r="BD256" s="11">
        <v>0</v>
      </c>
      <c r="BE256" s="10">
        <v>0</v>
      </c>
      <c r="BF256" s="11">
        <v>2</v>
      </c>
      <c r="BG256" s="10">
        <v>68</v>
      </c>
      <c r="BH256" s="11">
        <v>0</v>
      </c>
      <c r="BI256" s="10">
        <v>0</v>
      </c>
      <c r="BJ256" s="11">
        <v>0</v>
      </c>
      <c r="BK256" s="10">
        <v>0</v>
      </c>
      <c r="BL256" s="11">
        <v>0</v>
      </c>
      <c r="BM256" s="10">
        <v>0</v>
      </c>
      <c r="BN256" s="11">
        <v>0</v>
      </c>
      <c r="BO256" s="10">
        <v>0</v>
      </c>
      <c r="BP256" s="11"/>
      <c r="BQ256" s="10">
        <f t="shared" si="6"/>
        <v>28</v>
      </c>
      <c r="BR256" s="10">
        <f t="shared" si="7"/>
        <v>384</v>
      </c>
    </row>
    <row r="257" spans="1:70" hidden="1">
      <c r="A257" t="s">
        <v>589</v>
      </c>
      <c r="B257" s="2" t="s">
        <v>40</v>
      </c>
      <c r="C257" s="2" t="s">
        <v>540</v>
      </c>
      <c r="D257" s="2" t="s">
        <v>42</v>
      </c>
      <c r="E257" s="2"/>
      <c r="F257" s="2" t="s">
        <v>541</v>
      </c>
      <c r="G257" s="2" t="s">
        <v>590</v>
      </c>
      <c r="H257" s="11">
        <v>1</v>
      </c>
      <c r="I257" s="10">
        <v>7</v>
      </c>
      <c r="J257" s="11">
        <v>8</v>
      </c>
      <c r="K257" s="10">
        <v>79</v>
      </c>
      <c r="L257" s="11">
        <v>3</v>
      </c>
      <c r="M257" s="10">
        <v>92</v>
      </c>
      <c r="N257" s="11">
        <v>0</v>
      </c>
      <c r="O257" s="10">
        <v>0</v>
      </c>
      <c r="P257" s="11">
        <v>0</v>
      </c>
      <c r="Q257" s="10">
        <v>0</v>
      </c>
      <c r="R257" s="11">
        <v>0</v>
      </c>
      <c r="S257" s="10">
        <v>0</v>
      </c>
      <c r="T257" s="11">
        <v>3</v>
      </c>
      <c r="U257" s="10">
        <v>50</v>
      </c>
      <c r="V257" s="11">
        <v>0</v>
      </c>
      <c r="W257" s="10">
        <v>0</v>
      </c>
      <c r="X257" s="11">
        <v>1</v>
      </c>
      <c r="Y257" s="10">
        <v>7</v>
      </c>
      <c r="Z257" s="11">
        <v>0</v>
      </c>
      <c r="AA257" s="10">
        <v>0</v>
      </c>
      <c r="AB257" s="11">
        <v>0</v>
      </c>
      <c r="AC257" s="10">
        <v>0</v>
      </c>
      <c r="AD257" s="11">
        <v>0</v>
      </c>
      <c r="AE257" s="10">
        <v>0</v>
      </c>
      <c r="AF257" s="11">
        <v>0</v>
      </c>
      <c r="AG257" s="10">
        <v>0</v>
      </c>
      <c r="AH257" s="11">
        <v>0</v>
      </c>
      <c r="AI257" s="10">
        <v>0</v>
      </c>
      <c r="AJ257" s="11">
        <v>0</v>
      </c>
      <c r="AK257" s="10">
        <v>0</v>
      </c>
      <c r="AL257" s="11">
        <v>0</v>
      </c>
      <c r="AM257" s="10">
        <v>0</v>
      </c>
      <c r="AN257" s="11">
        <v>0</v>
      </c>
      <c r="AO257" s="10">
        <v>0</v>
      </c>
      <c r="AP257" s="11">
        <v>0</v>
      </c>
      <c r="AQ257" s="10">
        <v>0</v>
      </c>
      <c r="AR257" s="11">
        <v>0</v>
      </c>
      <c r="AS257" s="10">
        <v>0</v>
      </c>
      <c r="AT257" s="11">
        <v>0</v>
      </c>
      <c r="AU257" s="10">
        <v>0</v>
      </c>
      <c r="AV257" s="11">
        <v>0</v>
      </c>
      <c r="AW257" s="10">
        <v>0</v>
      </c>
      <c r="AX257" s="11">
        <v>0</v>
      </c>
      <c r="AY257" s="10">
        <v>0</v>
      </c>
      <c r="AZ257" s="11">
        <v>0</v>
      </c>
      <c r="BA257" s="10">
        <v>0</v>
      </c>
      <c r="BB257" s="11">
        <v>0</v>
      </c>
      <c r="BC257" s="10">
        <v>0</v>
      </c>
      <c r="BD257" s="11">
        <v>0</v>
      </c>
      <c r="BE257" s="10">
        <v>0</v>
      </c>
      <c r="BF257" s="11">
        <v>2</v>
      </c>
      <c r="BG257" s="10">
        <v>13</v>
      </c>
      <c r="BH257" s="11">
        <v>0</v>
      </c>
      <c r="BI257" s="10">
        <v>0</v>
      </c>
      <c r="BJ257" s="11">
        <v>0</v>
      </c>
      <c r="BK257" s="10">
        <v>0</v>
      </c>
      <c r="BL257" s="11">
        <v>6</v>
      </c>
      <c r="BM257" s="10">
        <v>183</v>
      </c>
      <c r="BN257" s="11">
        <v>4</v>
      </c>
      <c r="BO257" s="10">
        <v>32</v>
      </c>
      <c r="BP257" s="11"/>
      <c r="BQ257" s="10">
        <f t="shared" si="6"/>
        <v>28</v>
      </c>
      <c r="BR257" s="10">
        <f t="shared" si="7"/>
        <v>463</v>
      </c>
    </row>
    <row r="258" spans="1:70" hidden="1">
      <c r="A258" s="2" t="s">
        <v>591</v>
      </c>
      <c r="B258" s="2" t="s">
        <v>40</v>
      </c>
      <c r="C258" s="2" t="s">
        <v>592</v>
      </c>
      <c r="D258" s="2" t="s">
        <v>42</v>
      </c>
      <c r="E258" s="2"/>
      <c r="F258" s="2" t="s">
        <v>63</v>
      </c>
      <c r="G258" s="2" t="s">
        <v>593</v>
      </c>
      <c r="H258" s="11">
        <v>2</v>
      </c>
      <c r="I258" s="10">
        <v>19</v>
      </c>
      <c r="J258" s="11">
        <v>21</v>
      </c>
      <c r="K258" s="10">
        <v>191</v>
      </c>
      <c r="L258" s="11">
        <v>2</v>
      </c>
      <c r="M258" s="10">
        <v>37</v>
      </c>
      <c r="N258" s="11">
        <v>0</v>
      </c>
      <c r="O258" s="10">
        <v>0</v>
      </c>
      <c r="P258" s="11">
        <v>0</v>
      </c>
      <c r="Q258" s="10">
        <v>0</v>
      </c>
      <c r="R258" s="11">
        <v>0</v>
      </c>
      <c r="S258" s="10">
        <v>0</v>
      </c>
      <c r="T258" s="11">
        <v>1</v>
      </c>
      <c r="U258" s="10">
        <v>7</v>
      </c>
      <c r="V258" s="11">
        <v>0</v>
      </c>
      <c r="W258" s="10">
        <v>0</v>
      </c>
      <c r="X258" s="11">
        <v>0</v>
      </c>
      <c r="Y258" s="10">
        <v>0</v>
      </c>
      <c r="Z258" s="11">
        <v>0</v>
      </c>
      <c r="AA258" s="10">
        <v>0</v>
      </c>
      <c r="AB258" s="11">
        <v>0</v>
      </c>
      <c r="AC258" s="10">
        <v>0</v>
      </c>
      <c r="AD258" s="11">
        <v>0</v>
      </c>
      <c r="AE258" s="10">
        <v>0</v>
      </c>
      <c r="AF258" s="11">
        <v>0</v>
      </c>
      <c r="AG258" s="10">
        <v>0</v>
      </c>
      <c r="AH258" s="11">
        <v>0</v>
      </c>
      <c r="AI258" s="10">
        <v>0</v>
      </c>
      <c r="AJ258" s="11">
        <v>0</v>
      </c>
      <c r="AK258" s="10">
        <v>0</v>
      </c>
      <c r="AL258" s="11">
        <v>0</v>
      </c>
      <c r="AM258" s="10">
        <v>0</v>
      </c>
      <c r="AN258" s="11">
        <v>0</v>
      </c>
      <c r="AO258" s="10">
        <v>0</v>
      </c>
      <c r="AP258" s="11">
        <v>0</v>
      </c>
      <c r="AQ258" s="10">
        <v>0</v>
      </c>
      <c r="AR258" s="11">
        <v>0</v>
      </c>
      <c r="AS258" s="10">
        <v>0</v>
      </c>
      <c r="AT258" s="11">
        <v>0</v>
      </c>
      <c r="AU258" s="10">
        <v>0</v>
      </c>
      <c r="AV258" s="11">
        <v>0</v>
      </c>
      <c r="AW258" s="10">
        <v>0</v>
      </c>
      <c r="AX258" s="11">
        <v>0</v>
      </c>
      <c r="AY258" s="10">
        <v>0</v>
      </c>
      <c r="AZ258" s="11">
        <v>0</v>
      </c>
      <c r="BA258" s="10">
        <v>0</v>
      </c>
      <c r="BB258" s="11">
        <v>0</v>
      </c>
      <c r="BC258" s="10">
        <v>0</v>
      </c>
      <c r="BD258" s="11">
        <v>0</v>
      </c>
      <c r="BE258" s="10">
        <v>0</v>
      </c>
      <c r="BF258" s="11">
        <v>0</v>
      </c>
      <c r="BG258" s="10">
        <v>0</v>
      </c>
      <c r="BH258" s="11">
        <v>0</v>
      </c>
      <c r="BI258" s="10">
        <v>0</v>
      </c>
      <c r="BJ258" s="11">
        <v>1</v>
      </c>
      <c r="BK258" s="10">
        <v>8</v>
      </c>
      <c r="BL258" s="11">
        <v>0</v>
      </c>
      <c r="BM258" s="10">
        <v>0</v>
      </c>
      <c r="BN258" s="11">
        <v>0</v>
      </c>
      <c r="BO258" s="10">
        <v>0</v>
      </c>
      <c r="BP258" s="25"/>
      <c r="BQ258" s="26">
        <f t="shared" si="6"/>
        <v>27</v>
      </c>
      <c r="BR258" s="26">
        <f t="shared" si="7"/>
        <v>262</v>
      </c>
    </row>
    <row r="259" spans="1:70" hidden="1">
      <c r="A259" s="2" t="s">
        <v>594</v>
      </c>
      <c r="B259" s="2" t="s">
        <v>40</v>
      </c>
      <c r="C259" s="2" t="s">
        <v>551</v>
      </c>
      <c r="D259" s="2" t="s">
        <v>42</v>
      </c>
      <c r="E259" s="2"/>
      <c r="F259" s="2" t="s">
        <v>63</v>
      </c>
      <c r="G259" s="2"/>
      <c r="H259" s="11">
        <v>0</v>
      </c>
      <c r="I259" s="10">
        <v>0</v>
      </c>
      <c r="J259" s="11">
        <v>16</v>
      </c>
      <c r="K259" s="10">
        <v>537</v>
      </c>
      <c r="L259" s="11">
        <v>6</v>
      </c>
      <c r="M259" s="10">
        <v>112</v>
      </c>
      <c r="N259" s="11">
        <v>0</v>
      </c>
      <c r="O259" s="10">
        <v>0</v>
      </c>
      <c r="P259" s="11">
        <v>1</v>
      </c>
      <c r="Q259" s="10">
        <v>21</v>
      </c>
      <c r="R259" s="11">
        <v>0</v>
      </c>
      <c r="S259" s="10">
        <v>0</v>
      </c>
      <c r="T259" s="11">
        <v>1</v>
      </c>
      <c r="U259" s="10">
        <v>11</v>
      </c>
      <c r="V259" s="11">
        <v>0</v>
      </c>
      <c r="W259" s="10">
        <v>0</v>
      </c>
      <c r="X259" s="11">
        <v>0</v>
      </c>
      <c r="Y259" s="10">
        <v>0</v>
      </c>
      <c r="Z259" s="11">
        <v>0</v>
      </c>
      <c r="AA259" s="10">
        <v>0</v>
      </c>
      <c r="AB259" s="11">
        <v>0</v>
      </c>
      <c r="AC259" s="10">
        <v>0</v>
      </c>
      <c r="AD259" s="11">
        <v>0</v>
      </c>
      <c r="AE259" s="10">
        <v>0</v>
      </c>
      <c r="AF259" s="11">
        <v>0</v>
      </c>
      <c r="AG259" s="10">
        <v>0</v>
      </c>
      <c r="AH259" s="11">
        <v>0</v>
      </c>
      <c r="AI259" s="10">
        <v>0</v>
      </c>
      <c r="AJ259" s="11">
        <v>0</v>
      </c>
      <c r="AK259" s="10">
        <v>0</v>
      </c>
      <c r="AL259" s="11">
        <v>0</v>
      </c>
      <c r="AM259" s="10">
        <v>0</v>
      </c>
      <c r="AN259" s="11">
        <v>0</v>
      </c>
      <c r="AO259" s="10">
        <v>0</v>
      </c>
      <c r="AP259" s="11">
        <v>0</v>
      </c>
      <c r="AQ259" s="10">
        <v>0</v>
      </c>
      <c r="AR259" s="11">
        <v>0</v>
      </c>
      <c r="AS259" s="10">
        <v>0</v>
      </c>
      <c r="AT259" s="11">
        <v>0</v>
      </c>
      <c r="AU259" s="10">
        <v>0</v>
      </c>
      <c r="AV259" s="11">
        <v>0</v>
      </c>
      <c r="AW259" s="10">
        <v>0</v>
      </c>
      <c r="AX259" s="11">
        <v>0</v>
      </c>
      <c r="AY259" s="10">
        <v>0</v>
      </c>
      <c r="AZ259" s="11">
        <v>0</v>
      </c>
      <c r="BA259" s="10">
        <v>0</v>
      </c>
      <c r="BB259" s="11">
        <v>0</v>
      </c>
      <c r="BC259" s="10">
        <v>0</v>
      </c>
      <c r="BD259" s="11">
        <v>0</v>
      </c>
      <c r="BE259" s="10">
        <v>0</v>
      </c>
      <c r="BF259" s="11">
        <v>0</v>
      </c>
      <c r="BG259" s="10">
        <v>0</v>
      </c>
      <c r="BH259" s="11">
        <v>2</v>
      </c>
      <c r="BI259" s="10">
        <v>7</v>
      </c>
      <c r="BJ259" s="11">
        <v>0</v>
      </c>
      <c r="BK259" s="10">
        <v>0</v>
      </c>
      <c r="BL259" s="11">
        <v>0</v>
      </c>
      <c r="BM259" s="10">
        <v>0</v>
      </c>
      <c r="BN259" s="11">
        <v>0</v>
      </c>
      <c r="BO259" s="10">
        <v>0</v>
      </c>
      <c r="BP259" s="11"/>
      <c r="BQ259" s="10">
        <f t="shared" si="6"/>
        <v>26</v>
      </c>
      <c r="BR259" s="10">
        <f t="shared" si="7"/>
        <v>688</v>
      </c>
    </row>
    <row r="260" spans="1:70" hidden="1">
      <c r="A260" s="2" t="s">
        <v>595</v>
      </c>
      <c r="B260" s="2" t="s">
        <v>40</v>
      </c>
      <c r="C260" s="2" t="s">
        <v>596</v>
      </c>
      <c r="D260" s="2" t="s">
        <v>42</v>
      </c>
      <c r="E260" s="2"/>
      <c r="F260" s="2" t="s">
        <v>63</v>
      </c>
      <c r="G260" s="2"/>
      <c r="H260" s="11">
        <v>5</v>
      </c>
      <c r="I260" s="10">
        <v>38</v>
      </c>
      <c r="J260" s="11">
        <v>13</v>
      </c>
      <c r="K260" s="10">
        <v>152</v>
      </c>
      <c r="L260" s="11">
        <v>3</v>
      </c>
      <c r="M260" s="10">
        <v>28</v>
      </c>
      <c r="N260" s="11">
        <v>0</v>
      </c>
      <c r="O260" s="10">
        <v>0</v>
      </c>
      <c r="P260" s="11">
        <v>0</v>
      </c>
      <c r="Q260" s="10">
        <v>0</v>
      </c>
      <c r="R260" s="11">
        <v>0</v>
      </c>
      <c r="S260" s="10">
        <v>0</v>
      </c>
      <c r="T260" s="11">
        <v>0</v>
      </c>
      <c r="U260" s="10">
        <v>0</v>
      </c>
      <c r="V260" s="11">
        <v>0</v>
      </c>
      <c r="W260" s="10">
        <v>0</v>
      </c>
      <c r="X260" s="11">
        <v>0</v>
      </c>
      <c r="Y260" s="10">
        <v>0</v>
      </c>
      <c r="Z260" s="11">
        <v>0</v>
      </c>
      <c r="AA260" s="10">
        <v>0</v>
      </c>
      <c r="AB260" s="11">
        <v>0</v>
      </c>
      <c r="AC260" s="10">
        <v>0</v>
      </c>
      <c r="AD260" s="11">
        <v>0</v>
      </c>
      <c r="AE260" s="10">
        <v>0</v>
      </c>
      <c r="AF260" s="11">
        <v>1</v>
      </c>
      <c r="AG260" s="10">
        <v>2</v>
      </c>
      <c r="AH260" s="11">
        <v>0</v>
      </c>
      <c r="AI260" s="10">
        <v>0</v>
      </c>
      <c r="AJ260" s="11">
        <v>0</v>
      </c>
      <c r="AK260" s="10">
        <v>0</v>
      </c>
      <c r="AL260" s="11">
        <v>0</v>
      </c>
      <c r="AM260" s="10">
        <v>0</v>
      </c>
      <c r="AN260" s="11">
        <v>0</v>
      </c>
      <c r="AO260" s="10">
        <v>0</v>
      </c>
      <c r="AP260" s="11">
        <v>0</v>
      </c>
      <c r="AQ260" s="10">
        <v>0</v>
      </c>
      <c r="AR260" s="11">
        <v>0</v>
      </c>
      <c r="AS260" s="10">
        <v>0</v>
      </c>
      <c r="AT260" s="11">
        <v>0</v>
      </c>
      <c r="AU260" s="10">
        <v>0</v>
      </c>
      <c r="AV260" s="11">
        <v>0</v>
      </c>
      <c r="AW260" s="10">
        <v>0</v>
      </c>
      <c r="AX260" s="11">
        <v>0</v>
      </c>
      <c r="AY260" s="10">
        <v>0</v>
      </c>
      <c r="AZ260" s="11">
        <v>0</v>
      </c>
      <c r="BA260" s="10">
        <v>0</v>
      </c>
      <c r="BB260" s="11">
        <v>0</v>
      </c>
      <c r="BC260" s="10">
        <v>0</v>
      </c>
      <c r="BD260" s="11">
        <v>0</v>
      </c>
      <c r="BE260" s="10">
        <v>0</v>
      </c>
      <c r="BF260" s="11">
        <v>2</v>
      </c>
      <c r="BG260" s="10">
        <v>28</v>
      </c>
      <c r="BH260" s="11">
        <v>0</v>
      </c>
      <c r="BI260" s="10">
        <v>0</v>
      </c>
      <c r="BJ260" s="11">
        <v>0</v>
      </c>
      <c r="BK260" s="10">
        <v>0</v>
      </c>
      <c r="BL260" s="11">
        <v>2</v>
      </c>
      <c r="BM260" s="10">
        <v>38</v>
      </c>
      <c r="BN260" s="11">
        <v>0</v>
      </c>
      <c r="BO260" s="10">
        <v>0</v>
      </c>
      <c r="BP260" s="11"/>
      <c r="BQ260" s="10">
        <f t="shared" ref="BQ260:BQ272" si="8">SUM(H260,AF260,P260,V260,J260,L260,X260,T260,BF260,BL260,BN260,BB260,AD260,AP260,N260,Z260,BH260,BJ260,AX260,AN260,BD260,AB260,AZ260,AL260,AH260,R260,AJ260,AV260,AR260,AT260)</f>
        <v>26</v>
      </c>
      <c r="BR260" s="10">
        <f t="shared" ref="BR260:BR272" si="9">SUM(I260,AG260,Q260,W260,K260,M260,Y260,U260,BG260,BM260,BO260,BC260,AE260,AQ260,O260,AA260,BI260,BK260,AY260,AO260,BE260,AC260,BA260,AM260,AI260,S260,AK260,AW260,AS260,AU260)</f>
        <v>286</v>
      </c>
    </row>
    <row r="261" spans="1:70" hidden="1">
      <c r="A261" s="2" t="s">
        <v>597</v>
      </c>
      <c r="B261" s="2" t="s">
        <v>40</v>
      </c>
      <c r="C261" s="2" t="s">
        <v>598</v>
      </c>
      <c r="D261" s="2" t="s">
        <v>42</v>
      </c>
      <c r="E261" s="2"/>
      <c r="F261" s="2" t="s">
        <v>48</v>
      </c>
      <c r="G261" s="2"/>
      <c r="H261" s="11">
        <v>2</v>
      </c>
      <c r="I261" s="10">
        <v>16</v>
      </c>
      <c r="J261" s="11">
        <v>4</v>
      </c>
      <c r="K261" s="10">
        <v>41</v>
      </c>
      <c r="L261" s="11">
        <v>5</v>
      </c>
      <c r="M261" s="10">
        <v>305</v>
      </c>
      <c r="N261" s="11">
        <v>1</v>
      </c>
      <c r="O261" s="10">
        <v>13</v>
      </c>
      <c r="P261" s="11">
        <v>0</v>
      </c>
      <c r="Q261" s="10">
        <v>0</v>
      </c>
      <c r="R261" s="11">
        <v>0</v>
      </c>
      <c r="S261" s="10">
        <v>0</v>
      </c>
      <c r="T261" s="11">
        <v>0</v>
      </c>
      <c r="U261" s="10">
        <v>0</v>
      </c>
      <c r="V261" s="11">
        <v>2</v>
      </c>
      <c r="W261" s="10">
        <v>45</v>
      </c>
      <c r="X261" s="11">
        <v>0</v>
      </c>
      <c r="Y261" s="10">
        <v>0</v>
      </c>
      <c r="Z261" s="11">
        <v>0</v>
      </c>
      <c r="AA261" s="10">
        <v>0</v>
      </c>
      <c r="AB261" s="11">
        <v>0</v>
      </c>
      <c r="AC261" s="10">
        <v>0</v>
      </c>
      <c r="AD261" s="11">
        <v>0</v>
      </c>
      <c r="AE261" s="10">
        <v>0</v>
      </c>
      <c r="AF261" s="11">
        <v>0</v>
      </c>
      <c r="AG261" s="10">
        <v>0</v>
      </c>
      <c r="AH261" s="11">
        <v>0</v>
      </c>
      <c r="AI261" s="10">
        <v>0</v>
      </c>
      <c r="AJ261" s="11">
        <v>0</v>
      </c>
      <c r="AK261" s="10">
        <v>0</v>
      </c>
      <c r="AL261" s="11">
        <v>0</v>
      </c>
      <c r="AM261" s="10">
        <v>0</v>
      </c>
      <c r="AN261" s="11">
        <v>0</v>
      </c>
      <c r="AO261" s="10">
        <v>0</v>
      </c>
      <c r="AP261" s="11">
        <v>0</v>
      </c>
      <c r="AQ261" s="10">
        <v>0</v>
      </c>
      <c r="AR261" s="11">
        <v>0</v>
      </c>
      <c r="AS261" s="10">
        <v>0</v>
      </c>
      <c r="AT261" s="11">
        <v>0</v>
      </c>
      <c r="AU261" s="10">
        <v>0</v>
      </c>
      <c r="AV261" s="11">
        <v>0</v>
      </c>
      <c r="AW261" s="10">
        <v>0</v>
      </c>
      <c r="AX261" s="11">
        <v>0</v>
      </c>
      <c r="AY261" s="10">
        <v>0</v>
      </c>
      <c r="AZ261" s="11">
        <v>0</v>
      </c>
      <c r="BA261" s="10">
        <v>0</v>
      </c>
      <c r="BB261" s="11">
        <v>0</v>
      </c>
      <c r="BC261" s="10">
        <v>0</v>
      </c>
      <c r="BD261" s="11">
        <v>0</v>
      </c>
      <c r="BE261" s="10">
        <v>0</v>
      </c>
      <c r="BF261" s="11">
        <v>0</v>
      </c>
      <c r="BG261" s="10">
        <v>0</v>
      </c>
      <c r="BH261" s="11">
        <v>1</v>
      </c>
      <c r="BI261" s="10">
        <v>27</v>
      </c>
      <c r="BJ261" s="11">
        <v>0</v>
      </c>
      <c r="BK261" s="10">
        <v>0</v>
      </c>
      <c r="BL261" s="11">
        <v>4</v>
      </c>
      <c r="BM261" s="10">
        <v>266</v>
      </c>
      <c r="BN261" s="11">
        <v>5</v>
      </c>
      <c r="BO261" s="10">
        <v>62</v>
      </c>
      <c r="BP261" s="11"/>
      <c r="BQ261" s="10">
        <f t="shared" si="8"/>
        <v>24</v>
      </c>
      <c r="BR261" s="10">
        <f t="shared" si="9"/>
        <v>775</v>
      </c>
    </row>
    <row r="262" spans="1:70" hidden="1">
      <c r="A262" s="2" t="s">
        <v>599</v>
      </c>
      <c r="B262" s="2" t="s">
        <v>40</v>
      </c>
      <c r="C262" s="2" t="s">
        <v>540</v>
      </c>
      <c r="D262" s="2" t="s">
        <v>42</v>
      </c>
      <c r="E262" s="2"/>
      <c r="F262" s="2" t="s">
        <v>541</v>
      </c>
      <c r="G262" s="2" t="s">
        <v>590</v>
      </c>
      <c r="H262" s="11">
        <v>1</v>
      </c>
      <c r="I262" s="10">
        <v>7</v>
      </c>
      <c r="J262" s="11">
        <v>16</v>
      </c>
      <c r="K262" s="10">
        <v>106</v>
      </c>
      <c r="L262" s="11">
        <v>1</v>
      </c>
      <c r="M262" s="10">
        <v>7</v>
      </c>
      <c r="N262" s="11">
        <v>0</v>
      </c>
      <c r="O262" s="10">
        <v>0</v>
      </c>
      <c r="P262" s="11">
        <v>3</v>
      </c>
      <c r="Q262" s="10">
        <v>39</v>
      </c>
      <c r="R262" s="11">
        <v>0</v>
      </c>
      <c r="S262" s="10">
        <v>0</v>
      </c>
      <c r="T262" s="11">
        <v>1</v>
      </c>
      <c r="U262" s="10">
        <v>14</v>
      </c>
      <c r="V262" s="11">
        <v>0</v>
      </c>
      <c r="W262" s="10">
        <v>0</v>
      </c>
      <c r="X262" s="11">
        <v>2</v>
      </c>
      <c r="Y262" s="10">
        <v>5</v>
      </c>
      <c r="Z262" s="11">
        <v>0</v>
      </c>
      <c r="AA262" s="10">
        <v>0</v>
      </c>
      <c r="AB262" s="11">
        <v>0</v>
      </c>
      <c r="AC262" s="10">
        <v>0</v>
      </c>
      <c r="AD262" s="11">
        <v>0</v>
      </c>
      <c r="AE262" s="10">
        <v>0</v>
      </c>
      <c r="AF262" s="11">
        <v>0</v>
      </c>
      <c r="AG262" s="10">
        <v>0</v>
      </c>
      <c r="AH262" s="11">
        <v>0</v>
      </c>
      <c r="AI262" s="10">
        <v>0</v>
      </c>
      <c r="AJ262" s="11">
        <v>0</v>
      </c>
      <c r="AK262" s="10">
        <v>0</v>
      </c>
      <c r="AL262" s="11">
        <v>0</v>
      </c>
      <c r="AM262" s="10">
        <v>0</v>
      </c>
      <c r="AN262" s="11">
        <v>0</v>
      </c>
      <c r="AO262" s="10">
        <v>0</v>
      </c>
      <c r="AP262" s="11">
        <v>0</v>
      </c>
      <c r="AQ262" s="10">
        <v>0</v>
      </c>
      <c r="AR262" s="11">
        <v>0</v>
      </c>
      <c r="AS262" s="10">
        <v>0</v>
      </c>
      <c r="AT262" s="11">
        <v>0</v>
      </c>
      <c r="AU262" s="10">
        <v>0</v>
      </c>
      <c r="AV262" s="11">
        <v>0</v>
      </c>
      <c r="AW262" s="10">
        <v>0</v>
      </c>
      <c r="AX262" s="11">
        <v>0</v>
      </c>
      <c r="AY262" s="10">
        <v>0</v>
      </c>
      <c r="AZ262" s="11">
        <v>0</v>
      </c>
      <c r="BA262" s="10">
        <v>0</v>
      </c>
      <c r="BB262" s="11">
        <v>0</v>
      </c>
      <c r="BC262" s="10">
        <v>0</v>
      </c>
      <c r="BD262" s="11">
        <v>0</v>
      </c>
      <c r="BE262" s="10">
        <v>0</v>
      </c>
      <c r="BF262" s="11">
        <v>0</v>
      </c>
      <c r="BG262" s="10">
        <v>0</v>
      </c>
      <c r="BH262" s="11">
        <v>0</v>
      </c>
      <c r="BI262" s="10">
        <v>0</v>
      </c>
      <c r="BJ262" s="11">
        <v>0</v>
      </c>
      <c r="BK262" s="10">
        <v>0</v>
      </c>
      <c r="BL262" s="11">
        <v>0</v>
      </c>
      <c r="BM262" s="10">
        <v>0</v>
      </c>
      <c r="BN262" s="11">
        <v>0</v>
      </c>
      <c r="BO262" s="10">
        <v>0</v>
      </c>
      <c r="BP262" s="11"/>
      <c r="BQ262" s="10">
        <f t="shared" si="8"/>
        <v>24</v>
      </c>
      <c r="BR262" s="10">
        <f t="shared" si="9"/>
        <v>178</v>
      </c>
    </row>
    <row r="263" spans="1:70" hidden="1">
      <c r="A263" s="2" t="s">
        <v>600</v>
      </c>
      <c r="B263" s="2" t="s">
        <v>40</v>
      </c>
      <c r="C263" s="2" t="s">
        <v>601</v>
      </c>
      <c r="D263" s="2" t="s">
        <v>42</v>
      </c>
      <c r="E263" s="2"/>
      <c r="F263" s="2" t="s">
        <v>48</v>
      </c>
      <c r="G263" s="2"/>
      <c r="H263" s="11">
        <v>2</v>
      </c>
      <c r="I263" s="10">
        <v>24</v>
      </c>
      <c r="J263" s="11">
        <v>16</v>
      </c>
      <c r="K263" s="10">
        <v>731</v>
      </c>
      <c r="L263" s="11">
        <v>0</v>
      </c>
      <c r="M263" s="10">
        <v>0</v>
      </c>
      <c r="N263" s="11">
        <v>0</v>
      </c>
      <c r="O263" s="10">
        <v>0</v>
      </c>
      <c r="P263" s="11">
        <v>3</v>
      </c>
      <c r="Q263" s="10">
        <v>77</v>
      </c>
      <c r="R263" s="11">
        <v>0</v>
      </c>
      <c r="S263" s="10">
        <v>0</v>
      </c>
      <c r="T263" s="11">
        <v>0</v>
      </c>
      <c r="U263" s="10">
        <v>0</v>
      </c>
      <c r="V263" s="11">
        <v>0</v>
      </c>
      <c r="W263" s="10">
        <v>0</v>
      </c>
      <c r="X263" s="11">
        <v>0</v>
      </c>
      <c r="Y263" s="10">
        <v>0</v>
      </c>
      <c r="Z263" s="11">
        <v>0</v>
      </c>
      <c r="AA263" s="10">
        <v>0</v>
      </c>
      <c r="AB263" s="11">
        <v>0</v>
      </c>
      <c r="AC263" s="10">
        <v>0</v>
      </c>
      <c r="AD263" s="11">
        <v>0</v>
      </c>
      <c r="AE263" s="10">
        <v>0</v>
      </c>
      <c r="AF263" s="11">
        <v>0</v>
      </c>
      <c r="AG263" s="10">
        <v>0</v>
      </c>
      <c r="AH263" s="11">
        <v>0</v>
      </c>
      <c r="AI263" s="10">
        <v>0</v>
      </c>
      <c r="AJ263" s="11">
        <v>0</v>
      </c>
      <c r="AK263" s="10">
        <v>0</v>
      </c>
      <c r="AL263" s="11">
        <v>0</v>
      </c>
      <c r="AM263" s="10">
        <v>0</v>
      </c>
      <c r="AN263" s="11">
        <v>0</v>
      </c>
      <c r="AO263" s="10">
        <v>0</v>
      </c>
      <c r="AP263" s="11">
        <v>0</v>
      </c>
      <c r="AQ263" s="10">
        <v>0</v>
      </c>
      <c r="AR263" s="11">
        <v>0</v>
      </c>
      <c r="AS263" s="10">
        <v>0</v>
      </c>
      <c r="AT263" s="11">
        <v>0</v>
      </c>
      <c r="AU263" s="10">
        <v>0</v>
      </c>
      <c r="AV263" s="11">
        <v>0</v>
      </c>
      <c r="AW263" s="10">
        <v>0</v>
      </c>
      <c r="AX263" s="11">
        <v>0</v>
      </c>
      <c r="AY263" s="10">
        <v>0</v>
      </c>
      <c r="AZ263" s="11">
        <v>0</v>
      </c>
      <c r="BA263" s="10">
        <v>0</v>
      </c>
      <c r="BB263" s="11">
        <v>0</v>
      </c>
      <c r="BC263" s="10">
        <v>0</v>
      </c>
      <c r="BD263" s="11">
        <v>0</v>
      </c>
      <c r="BE263" s="10">
        <v>0</v>
      </c>
      <c r="BF263" s="11">
        <v>1</v>
      </c>
      <c r="BG263" s="10">
        <v>7</v>
      </c>
      <c r="BH263" s="11">
        <v>0</v>
      </c>
      <c r="BI263" s="10">
        <v>0</v>
      </c>
      <c r="BJ263" s="11">
        <v>0</v>
      </c>
      <c r="BK263" s="10">
        <v>0</v>
      </c>
      <c r="BL263" s="11">
        <v>0</v>
      </c>
      <c r="BM263" s="10">
        <v>0</v>
      </c>
      <c r="BN263" s="11">
        <v>0</v>
      </c>
      <c r="BO263" s="10">
        <v>0</v>
      </c>
      <c r="BP263" s="11"/>
      <c r="BQ263" s="10">
        <f t="shared" si="8"/>
        <v>22</v>
      </c>
      <c r="BR263" s="10">
        <f t="shared" si="9"/>
        <v>839</v>
      </c>
    </row>
    <row r="264" spans="1:70" hidden="1">
      <c r="A264" s="2" t="s">
        <v>602</v>
      </c>
      <c r="B264" s="2" t="s">
        <v>40</v>
      </c>
      <c r="C264" s="2" t="s">
        <v>603</v>
      </c>
      <c r="D264" s="2" t="s">
        <v>42</v>
      </c>
      <c r="E264" s="2"/>
      <c r="F264" s="2" t="s">
        <v>43</v>
      </c>
      <c r="G264" s="2"/>
      <c r="H264" s="11">
        <v>3</v>
      </c>
      <c r="I264" s="10">
        <v>87</v>
      </c>
      <c r="J264" s="11">
        <v>11</v>
      </c>
      <c r="K264" s="10">
        <v>394</v>
      </c>
      <c r="L264" s="11">
        <v>0</v>
      </c>
      <c r="M264" s="10">
        <v>0</v>
      </c>
      <c r="N264" s="11">
        <v>0</v>
      </c>
      <c r="O264" s="10">
        <v>0</v>
      </c>
      <c r="P264" s="11">
        <v>3</v>
      </c>
      <c r="Q264" s="10">
        <v>61</v>
      </c>
      <c r="R264" s="11">
        <v>0</v>
      </c>
      <c r="S264" s="10">
        <v>0</v>
      </c>
      <c r="T264" s="11">
        <v>0</v>
      </c>
      <c r="U264" s="10">
        <v>0</v>
      </c>
      <c r="V264" s="11">
        <v>0</v>
      </c>
      <c r="W264" s="10">
        <v>0</v>
      </c>
      <c r="X264" s="11">
        <v>0</v>
      </c>
      <c r="Y264" s="10">
        <v>0</v>
      </c>
      <c r="Z264" s="11">
        <v>0</v>
      </c>
      <c r="AA264" s="10">
        <v>0</v>
      </c>
      <c r="AB264" s="11">
        <v>0</v>
      </c>
      <c r="AC264" s="10">
        <v>0</v>
      </c>
      <c r="AD264" s="11">
        <v>0</v>
      </c>
      <c r="AE264" s="10">
        <v>0</v>
      </c>
      <c r="AF264" s="11">
        <v>1</v>
      </c>
      <c r="AG264" s="10">
        <v>17</v>
      </c>
      <c r="AH264" s="11">
        <v>0</v>
      </c>
      <c r="AI264" s="10">
        <v>0</v>
      </c>
      <c r="AJ264" s="11">
        <v>0</v>
      </c>
      <c r="AK264" s="10">
        <v>0</v>
      </c>
      <c r="AL264" s="11">
        <v>0</v>
      </c>
      <c r="AM264" s="10">
        <v>0</v>
      </c>
      <c r="AN264" s="11">
        <v>0</v>
      </c>
      <c r="AO264" s="10">
        <v>0</v>
      </c>
      <c r="AP264" s="11">
        <v>0</v>
      </c>
      <c r="AQ264" s="10">
        <v>0</v>
      </c>
      <c r="AR264" s="11">
        <v>0</v>
      </c>
      <c r="AS264" s="10">
        <v>0</v>
      </c>
      <c r="AT264" s="11">
        <v>0</v>
      </c>
      <c r="AU264" s="10">
        <v>0</v>
      </c>
      <c r="AV264" s="11">
        <v>0</v>
      </c>
      <c r="AW264" s="10">
        <v>0</v>
      </c>
      <c r="AX264" s="11">
        <v>0</v>
      </c>
      <c r="AY264" s="10">
        <v>0</v>
      </c>
      <c r="AZ264" s="11">
        <v>0</v>
      </c>
      <c r="BA264" s="10">
        <v>0</v>
      </c>
      <c r="BB264" s="11">
        <v>0</v>
      </c>
      <c r="BC264" s="10">
        <v>0</v>
      </c>
      <c r="BD264" s="11">
        <v>0</v>
      </c>
      <c r="BE264" s="10">
        <v>0</v>
      </c>
      <c r="BF264" s="11">
        <v>1</v>
      </c>
      <c r="BG264" s="10">
        <v>22</v>
      </c>
      <c r="BH264" s="11">
        <v>0</v>
      </c>
      <c r="BI264" s="10">
        <v>0</v>
      </c>
      <c r="BJ264" s="11">
        <v>0</v>
      </c>
      <c r="BK264" s="10">
        <v>0</v>
      </c>
      <c r="BL264" s="11">
        <v>1</v>
      </c>
      <c r="BM264" s="10">
        <v>21</v>
      </c>
      <c r="BN264" s="11">
        <v>1</v>
      </c>
      <c r="BO264" s="10">
        <v>15</v>
      </c>
      <c r="BP264" s="25"/>
      <c r="BQ264" s="26">
        <f t="shared" si="8"/>
        <v>21</v>
      </c>
      <c r="BR264" s="26">
        <f t="shared" si="9"/>
        <v>617</v>
      </c>
    </row>
    <row r="265" spans="1:70" hidden="1">
      <c r="A265" s="2" t="s">
        <v>604</v>
      </c>
      <c r="B265" s="2" t="s">
        <v>40</v>
      </c>
      <c r="C265" s="2" t="s">
        <v>548</v>
      </c>
      <c r="D265" s="2" t="s">
        <v>42</v>
      </c>
      <c r="E265" s="2"/>
      <c r="F265" s="2" t="s">
        <v>43</v>
      </c>
      <c r="G265" s="2"/>
      <c r="H265" s="11">
        <v>2</v>
      </c>
      <c r="I265" s="10">
        <v>16</v>
      </c>
      <c r="J265" s="11">
        <v>3</v>
      </c>
      <c r="K265" s="10">
        <v>150</v>
      </c>
      <c r="L265" s="11">
        <v>8</v>
      </c>
      <c r="M265" s="10">
        <v>330</v>
      </c>
      <c r="N265" s="11">
        <v>0</v>
      </c>
      <c r="O265" s="10">
        <v>0</v>
      </c>
      <c r="P265" s="11">
        <v>3</v>
      </c>
      <c r="Q265" s="10">
        <v>88</v>
      </c>
      <c r="R265" s="11">
        <v>0</v>
      </c>
      <c r="S265" s="10">
        <v>0</v>
      </c>
      <c r="T265" s="11">
        <v>0</v>
      </c>
      <c r="U265" s="10">
        <v>0</v>
      </c>
      <c r="V265" s="11">
        <v>0</v>
      </c>
      <c r="W265" s="10">
        <v>0</v>
      </c>
      <c r="X265" s="11">
        <v>0</v>
      </c>
      <c r="Y265" s="10">
        <v>0</v>
      </c>
      <c r="Z265" s="11">
        <v>0</v>
      </c>
      <c r="AA265" s="10">
        <v>0</v>
      </c>
      <c r="AB265" s="11">
        <v>0</v>
      </c>
      <c r="AC265" s="10">
        <v>0</v>
      </c>
      <c r="AD265" s="11">
        <v>0</v>
      </c>
      <c r="AE265" s="10">
        <v>0</v>
      </c>
      <c r="AF265" s="11">
        <v>0</v>
      </c>
      <c r="AG265" s="10">
        <v>0</v>
      </c>
      <c r="AH265" s="11">
        <v>0</v>
      </c>
      <c r="AI265" s="10">
        <v>0</v>
      </c>
      <c r="AJ265" s="11">
        <v>0</v>
      </c>
      <c r="AK265" s="10">
        <v>0</v>
      </c>
      <c r="AL265" s="11">
        <v>0</v>
      </c>
      <c r="AM265" s="10">
        <v>0</v>
      </c>
      <c r="AN265" s="11">
        <v>0</v>
      </c>
      <c r="AO265" s="10">
        <v>0</v>
      </c>
      <c r="AP265" s="11">
        <v>0</v>
      </c>
      <c r="AQ265" s="10">
        <v>0</v>
      </c>
      <c r="AR265" s="11">
        <v>0</v>
      </c>
      <c r="AS265" s="10">
        <v>0</v>
      </c>
      <c r="AT265" s="11">
        <v>0</v>
      </c>
      <c r="AU265" s="10">
        <v>0</v>
      </c>
      <c r="AV265" s="11">
        <v>0</v>
      </c>
      <c r="AW265" s="10">
        <v>0</v>
      </c>
      <c r="AX265" s="11">
        <v>0</v>
      </c>
      <c r="AY265" s="10">
        <v>0</v>
      </c>
      <c r="AZ265" s="11">
        <v>0</v>
      </c>
      <c r="BA265" s="10">
        <v>0</v>
      </c>
      <c r="BB265" s="11">
        <v>0</v>
      </c>
      <c r="BC265" s="10">
        <v>0</v>
      </c>
      <c r="BD265" s="11">
        <v>0</v>
      </c>
      <c r="BE265" s="10">
        <v>0</v>
      </c>
      <c r="BF265" s="11">
        <v>0</v>
      </c>
      <c r="BG265" s="10">
        <v>0</v>
      </c>
      <c r="BH265" s="11">
        <v>0</v>
      </c>
      <c r="BI265" s="10">
        <v>0</v>
      </c>
      <c r="BJ265" s="11">
        <v>1</v>
      </c>
      <c r="BK265" s="10">
        <v>14</v>
      </c>
      <c r="BL265" s="11">
        <v>2</v>
      </c>
      <c r="BM265" s="10">
        <v>127</v>
      </c>
      <c r="BN265" s="11">
        <v>1</v>
      </c>
      <c r="BO265" s="10">
        <v>18</v>
      </c>
      <c r="BP265" s="11"/>
      <c r="BQ265" s="10">
        <f t="shared" si="8"/>
        <v>20</v>
      </c>
      <c r="BR265" s="10">
        <f t="shared" si="9"/>
        <v>743</v>
      </c>
    </row>
    <row r="266" spans="1:70" hidden="1">
      <c r="A266" s="2" t="s">
        <v>605</v>
      </c>
      <c r="B266" s="2" t="s">
        <v>40</v>
      </c>
      <c r="C266" s="2" t="s">
        <v>110</v>
      </c>
      <c r="D266" s="2" t="s">
        <v>42</v>
      </c>
      <c r="E266" s="2"/>
      <c r="F266" s="2" t="s">
        <v>43</v>
      </c>
      <c r="G266" s="2" t="s">
        <v>111</v>
      </c>
      <c r="H266" s="11">
        <v>1</v>
      </c>
      <c r="I266" s="10">
        <v>5</v>
      </c>
      <c r="J266" s="11">
        <v>12</v>
      </c>
      <c r="K266" s="10">
        <v>254</v>
      </c>
      <c r="L266" s="11">
        <v>1</v>
      </c>
      <c r="M266" s="10">
        <v>6</v>
      </c>
      <c r="N266" s="11">
        <v>0</v>
      </c>
      <c r="O266" s="10">
        <v>0</v>
      </c>
      <c r="P266" s="11">
        <v>0</v>
      </c>
      <c r="Q266" s="10">
        <v>0</v>
      </c>
      <c r="R266" s="11">
        <v>0</v>
      </c>
      <c r="S266" s="10">
        <v>0</v>
      </c>
      <c r="T266" s="11">
        <v>1</v>
      </c>
      <c r="U266" s="10">
        <v>3</v>
      </c>
      <c r="V266" s="11">
        <v>1</v>
      </c>
      <c r="W266" s="10">
        <v>7</v>
      </c>
      <c r="X266" s="11">
        <v>1</v>
      </c>
      <c r="Y266" s="10">
        <v>14</v>
      </c>
      <c r="Z266" s="11">
        <v>0</v>
      </c>
      <c r="AA266" s="10">
        <v>0</v>
      </c>
      <c r="AB266" s="11">
        <v>0</v>
      </c>
      <c r="AC266" s="10">
        <v>0</v>
      </c>
      <c r="AD266" s="11">
        <v>0</v>
      </c>
      <c r="AE266" s="10">
        <v>0</v>
      </c>
      <c r="AF266" s="11">
        <v>0</v>
      </c>
      <c r="AG266" s="10">
        <v>0</v>
      </c>
      <c r="AH266" s="11">
        <v>0</v>
      </c>
      <c r="AI266" s="10">
        <v>0</v>
      </c>
      <c r="AJ266" s="11">
        <v>0</v>
      </c>
      <c r="AK266" s="10">
        <v>0</v>
      </c>
      <c r="AL266" s="11">
        <v>0</v>
      </c>
      <c r="AM266" s="10">
        <v>0</v>
      </c>
      <c r="AN266" s="11">
        <v>0</v>
      </c>
      <c r="AO266" s="10">
        <v>0</v>
      </c>
      <c r="AP266" s="11">
        <v>0</v>
      </c>
      <c r="AQ266" s="10">
        <v>0</v>
      </c>
      <c r="AR266" s="11">
        <v>0</v>
      </c>
      <c r="AS266" s="10">
        <v>0</v>
      </c>
      <c r="AT266" s="11">
        <v>0</v>
      </c>
      <c r="AU266" s="10">
        <v>0</v>
      </c>
      <c r="AV266" s="11">
        <v>0</v>
      </c>
      <c r="AW266" s="10">
        <v>0</v>
      </c>
      <c r="AX266" s="11">
        <v>0</v>
      </c>
      <c r="AY266" s="10">
        <v>0</v>
      </c>
      <c r="AZ266" s="11">
        <v>0</v>
      </c>
      <c r="BA266" s="10">
        <v>0</v>
      </c>
      <c r="BB266" s="11">
        <v>0</v>
      </c>
      <c r="BC266" s="10">
        <v>0</v>
      </c>
      <c r="BD266" s="11">
        <v>0</v>
      </c>
      <c r="BE266" s="10">
        <v>0</v>
      </c>
      <c r="BF266" s="11">
        <v>0</v>
      </c>
      <c r="BG266" s="10">
        <v>0</v>
      </c>
      <c r="BH266" s="11">
        <v>0</v>
      </c>
      <c r="BI266" s="10">
        <v>0</v>
      </c>
      <c r="BJ266" s="11">
        <v>0</v>
      </c>
      <c r="BK266" s="10">
        <v>0</v>
      </c>
      <c r="BL266" s="11">
        <v>0</v>
      </c>
      <c r="BM266" s="10">
        <v>0</v>
      </c>
      <c r="BN266" s="11">
        <v>0</v>
      </c>
      <c r="BO266" s="10">
        <v>0</v>
      </c>
      <c r="BP266" s="11"/>
      <c r="BQ266" s="10">
        <f t="shared" si="8"/>
        <v>17</v>
      </c>
      <c r="BR266" s="10">
        <f t="shared" si="9"/>
        <v>289</v>
      </c>
    </row>
    <row r="267" spans="1:70" hidden="1">
      <c r="A267" s="2" t="s">
        <v>606</v>
      </c>
      <c r="B267" s="2" t="s">
        <v>40</v>
      </c>
      <c r="C267" s="2" t="s">
        <v>62</v>
      </c>
      <c r="D267" s="2" t="s">
        <v>42</v>
      </c>
      <c r="E267" s="2"/>
      <c r="F267" s="2" t="s">
        <v>63</v>
      </c>
      <c r="G267" s="2"/>
      <c r="H267" s="11">
        <v>0</v>
      </c>
      <c r="I267" s="10">
        <v>0</v>
      </c>
      <c r="J267" s="11">
        <v>13</v>
      </c>
      <c r="K267" s="10">
        <v>298</v>
      </c>
      <c r="L267" s="11">
        <v>0</v>
      </c>
      <c r="M267" s="10">
        <v>0</v>
      </c>
      <c r="N267" s="11">
        <v>0</v>
      </c>
      <c r="O267" s="10">
        <v>0</v>
      </c>
      <c r="P267" s="11">
        <v>0</v>
      </c>
      <c r="Q267" s="10">
        <v>0</v>
      </c>
      <c r="R267" s="11">
        <v>0</v>
      </c>
      <c r="S267" s="10">
        <v>0</v>
      </c>
      <c r="T267" s="11">
        <v>0</v>
      </c>
      <c r="U267" s="10">
        <v>0</v>
      </c>
      <c r="V267" s="11">
        <v>0</v>
      </c>
      <c r="W267" s="10">
        <v>0</v>
      </c>
      <c r="X267" s="11">
        <v>0</v>
      </c>
      <c r="Y267" s="10">
        <v>0</v>
      </c>
      <c r="Z267" s="11">
        <v>0</v>
      </c>
      <c r="AA267" s="10">
        <v>0</v>
      </c>
      <c r="AB267" s="11">
        <v>0</v>
      </c>
      <c r="AC267" s="10">
        <v>0</v>
      </c>
      <c r="AD267" s="11">
        <v>0</v>
      </c>
      <c r="AE267" s="10">
        <v>0</v>
      </c>
      <c r="AF267" s="11">
        <v>3</v>
      </c>
      <c r="AG267" s="10">
        <v>14</v>
      </c>
      <c r="AH267" s="11">
        <v>0</v>
      </c>
      <c r="AI267" s="10">
        <v>0</v>
      </c>
      <c r="AJ267" s="11">
        <v>0</v>
      </c>
      <c r="AK267" s="10">
        <v>0</v>
      </c>
      <c r="AL267" s="11">
        <v>0</v>
      </c>
      <c r="AM267" s="10">
        <v>0</v>
      </c>
      <c r="AN267" s="11">
        <v>0</v>
      </c>
      <c r="AO267" s="10">
        <v>0</v>
      </c>
      <c r="AP267" s="11">
        <v>0</v>
      </c>
      <c r="AQ267" s="10">
        <v>0</v>
      </c>
      <c r="AR267" s="11">
        <v>0</v>
      </c>
      <c r="AS267" s="10">
        <v>0</v>
      </c>
      <c r="AT267" s="11">
        <v>0</v>
      </c>
      <c r="AU267" s="10">
        <v>0</v>
      </c>
      <c r="AV267" s="11">
        <v>0</v>
      </c>
      <c r="AW267" s="10">
        <v>0</v>
      </c>
      <c r="AX267" s="11">
        <v>0</v>
      </c>
      <c r="AY267" s="10">
        <v>0</v>
      </c>
      <c r="AZ267" s="11">
        <v>0</v>
      </c>
      <c r="BA267" s="10">
        <v>0</v>
      </c>
      <c r="BB267" s="11">
        <v>0</v>
      </c>
      <c r="BC267" s="10">
        <v>0</v>
      </c>
      <c r="BD267" s="11">
        <v>0</v>
      </c>
      <c r="BE267" s="10">
        <v>0</v>
      </c>
      <c r="BF267" s="11">
        <v>0</v>
      </c>
      <c r="BG267" s="10">
        <v>0</v>
      </c>
      <c r="BH267" s="11">
        <v>0</v>
      </c>
      <c r="BI267" s="10">
        <v>0</v>
      </c>
      <c r="BJ267" s="11">
        <v>0</v>
      </c>
      <c r="BK267" s="10">
        <v>0</v>
      </c>
      <c r="BL267" s="11">
        <v>0</v>
      </c>
      <c r="BM267" s="10">
        <v>0</v>
      </c>
      <c r="BN267" s="11">
        <v>0</v>
      </c>
      <c r="BO267" s="10">
        <v>0</v>
      </c>
      <c r="BP267" s="11"/>
      <c r="BQ267" s="10">
        <f t="shared" si="8"/>
        <v>16</v>
      </c>
      <c r="BR267" s="10">
        <f t="shared" si="9"/>
        <v>312</v>
      </c>
    </row>
    <row r="268" spans="1:70" s="9" customFormat="1" hidden="1">
      <c r="A268" s="2" t="s">
        <v>607</v>
      </c>
      <c r="B268" s="2" t="s">
        <v>40</v>
      </c>
      <c r="C268" s="2" t="s">
        <v>608</v>
      </c>
      <c r="D268" s="2" t="s">
        <v>42</v>
      </c>
      <c r="E268" s="2"/>
      <c r="F268" s="2" t="s">
        <v>43</v>
      </c>
      <c r="G268" s="2"/>
      <c r="H268" s="11">
        <v>0</v>
      </c>
      <c r="I268" s="10">
        <v>0</v>
      </c>
      <c r="J268" s="11">
        <v>9</v>
      </c>
      <c r="K268" s="10">
        <v>256</v>
      </c>
      <c r="L268" s="11">
        <v>0</v>
      </c>
      <c r="M268" s="10">
        <v>0</v>
      </c>
      <c r="N268" s="11">
        <v>0</v>
      </c>
      <c r="O268" s="10">
        <v>0</v>
      </c>
      <c r="P268" s="11">
        <v>0</v>
      </c>
      <c r="Q268" s="10">
        <v>0</v>
      </c>
      <c r="R268" s="11">
        <v>0</v>
      </c>
      <c r="S268" s="10">
        <v>0</v>
      </c>
      <c r="T268" s="11">
        <v>0</v>
      </c>
      <c r="U268" s="10">
        <v>0</v>
      </c>
      <c r="V268" s="11">
        <v>0</v>
      </c>
      <c r="W268" s="10">
        <v>0</v>
      </c>
      <c r="X268" s="11">
        <v>0</v>
      </c>
      <c r="Y268" s="10">
        <v>0</v>
      </c>
      <c r="Z268" s="11">
        <v>0</v>
      </c>
      <c r="AA268" s="10">
        <v>0</v>
      </c>
      <c r="AB268" s="11">
        <v>0</v>
      </c>
      <c r="AC268" s="10">
        <v>0</v>
      </c>
      <c r="AD268" s="11">
        <v>0</v>
      </c>
      <c r="AE268" s="10">
        <v>0</v>
      </c>
      <c r="AF268" s="11">
        <v>0</v>
      </c>
      <c r="AG268" s="10">
        <v>0</v>
      </c>
      <c r="AH268" s="11">
        <v>0</v>
      </c>
      <c r="AI268" s="10">
        <v>0</v>
      </c>
      <c r="AJ268" s="11">
        <v>0</v>
      </c>
      <c r="AK268" s="10">
        <v>0</v>
      </c>
      <c r="AL268" s="11">
        <v>0</v>
      </c>
      <c r="AM268" s="10">
        <v>0</v>
      </c>
      <c r="AN268" s="11">
        <v>0</v>
      </c>
      <c r="AO268" s="10">
        <v>0</v>
      </c>
      <c r="AP268" s="11">
        <v>0</v>
      </c>
      <c r="AQ268" s="10">
        <v>0</v>
      </c>
      <c r="AR268" s="11">
        <v>0</v>
      </c>
      <c r="AS268" s="10">
        <v>0</v>
      </c>
      <c r="AT268" s="11">
        <v>0</v>
      </c>
      <c r="AU268" s="10">
        <v>0</v>
      </c>
      <c r="AV268" s="11">
        <v>0</v>
      </c>
      <c r="AW268" s="10">
        <v>0</v>
      </c>
      <c r="AX268" s="11">
        <v>0</v>
      </c>
      <c r="AY268" s="10">
        <v>0</v>
      </c>
      <c r="AZ268" s="11">
        <v>0</v>
      </c>
      <c r="BA268" s="10">
        <v>0</v>
      </c>
      <c r="BB268" s="11">
        <v>0</v>
      </c>
      <c r="BC268" s="10">
        <v>0</v>
      </c>
      <c r="BD268" s="11">
        <v>0</v>
      </c>
      <c r="BE268" s="10">
        <v>0</v>
      </c>
      <c r="BF268" s="11">
        <v>0</v>
      </c>
      <c r="BG268" s="10">
        <v>0</v>
      </c>
      <c r="BH268" s="11">
        <v>2</v>
      </c>
      <c r="BI268" s="10">
        <v>86</v>
      </c>
      <c r="BJ268" s="11">
        <v>0</v>
      </c>
      <c r="BK268" s="10">
        <v>0</v>
      </c>
      <c r="BL268" s="11">
        <v>0</v>
      </c>
      <c r="BM268" s="10">
        <v>0</v>
      </c>
      <c r="BN268" s="11">
        <v>0</v>
      </c>
      <c r="BO268" s="10">
        <v>0</v>
      </c>
      <c r="BP268" s="11"/>
      <c r="BQ268" s="10">
        <f t="shared" si="8"/>
        <v>11</v>
      </c>
      <c r="BR268" s="10">
        <f t="shared" si="9"/>
        <v>342</v>
      </c>
    </row>
    <row r="269" spans="1:70" hidden="1">
      <c r="A269" s="2" t="s">
        <v>609</v>
      </c>
      <c r="B269" s="2" t="s">
        <v>40</v>
      </c>
      <c r="C269" s="2" t="s">
        <v>71</v>
      </c>
      <c r="D269" s="2" t="s">
        <v>42</v>
      </c>
      <c r="E269" s="2"/>
      <c r="F269" s="2" t="s">
        <v>72</v>
      </c>
      <c r="G269" s="2" t="s">
        <v>106</v>
      </c>
      <c r="H269" s="11">
        <v>0</v>
      </c>
      <c r="I269" s="10">
        <v>0</v>
      </c>
      <c r="J269" s="11">
        <v>7</v>
      </c>
      <c r="K269" s="10">
        <v>73</v>
      </c>
      <c r="L269" s="11">
        <v>3</v>
      </c>
      <c r="M269" s="10">
        <v>46</v>
      </c>
      <c r="N269" s="11">
        <v>0</v>
      </c>
      <c r="O269" s="10">
        <v>0</v>
      </c>
      <c r="P269" s="11">
        <v>0</v>
      </c>
      <c r="Q269" s="10">
        <v>0</v>
      </c>
      <c r="R269" s="11">
        <v>0</v>
      </c>
      <c r="S269" s="10">
        <v>0</v>
      </c>
      <c r="T269" s="11">
        <v>0</v>
      </c>
      <c r="U269" s="10">
        <v>0</v>
      </c>
      <c r="V269" s="11">
        <v>0</v>
      </c>
      <c r="W269" s="10">
        <v>0</v>
      </c>
      <c r="X269" s="11">
        <v>0</v>
      </c>
      <c r="Y269" s="10">
        <v>0</v>
      </c>
      <c r="Z269" s="11">
        <v>0</v>
      </c>
      <c r="AA269" s="10">
        <v>0</v>
      </c>
      <c r="AB269" s="11">
        <v>0</v>
      </c>
      <c r="AC269" s="10">
        <v>0</v>
      </c>
      <c r="AD269" s="11">
        <v>0</v>
      </c>
      <c r="AE269" s="10">
        <v>0</v>
      </c>
      <c r="AF269" s="11">
        <v>0</v>
      </c>
      <c r="AG269" s="10">
        <v>0</v>
      </c>
      <c r="AH269" s="11">
        <v>0</v>
      </c>
      <c r="AI269" s="10">
        <v>0</v>
      </c>
      <c r="AJ269" s="11">
        <v>0</v>
      </c>
      <c r="AK269" s="10">
        <v>0</v>
      </c>
      <c r="AL269" s="11">
        <v>0</v>
      </c>
      <c r="AM269" s="10">
        <v>0</v>
      </c>
      <c r="AN269" s="11">
        <v>0</v>
      </c>
      <c r="AO269" s="10">
        <v>0</v>
      </c>
      <c r="AP269" s="11">
        <v>0</v>
      </c>
      <c r="AQ269" s="10">
        <v>0</v>
      </c>
      <c r="AR269" s="11">
        <v>0</v>
      </c>
      <c r="AS269" s="10">
        <v>0</v>
      </c>
      <c r="AT269" s="11">
        <v>0</v>
      </c>
      <c r="AU269" s="10">
        <v>0</v>
      </c>
      <c r="AV269" s="11">
        <v>0</v>
      </c>
      <c r="AW269" s="10">
        <v>0</v>
      </c>
      <c r="AX269" s="11">
        <v>0</v>
      </c>
      <c r="AY269" s="10">
        <v>0</v>
      </c>
      <c r="AZ269" s="11">
        <v>0</v>
      </c>
      <c r="BA269" s="10">
        <v>0</v>
      </c>
      <c r="BB269" s="11">
        <v>0</v>
      </c>
      <c r="BC269" s="10">
        <v>0</v>
      </c>
      <c r="BD269" s="11">
        <v>0</v>
      </c>
      <c r="BE269" s="10">
        <v>0</v>
      </c>
      <c r="BF269" s="11">
        <v>0</v>
      </c>
      <c r="BG269" s="10">
        <v>0</v>
      </c>
      <c r="BH269" s="11">
        <v>0</v>
      </c>
      <c r="BI269" s="10">
        <v>0</v>
      </c>
      <c r="BJ269" s="11">
        <v>0</v>
      </c>
      <c r="BK269" s="10">
        <v>0</v>
      </c>
      <c r="BL269" s="11">
        <v>0</v>
      </c>
      <c r="BM269" s="10">
        <v>0</v>
      </c>
      <c r="BN269" s="11">
        <v>0</v>
      </c>
      <c r="BO269" s="10">
        <v>0</v>
      </c>
      <c r="BP269" s="25"/>
      <c r="BQ269" s="26">
        <f t="shared" si="8"/>
        <v>10</v>
      </c>
      <c r="BR269" s="26">
        <f t="shared" si="9"/>
        <v>119</v>
      </c>
    </row>
    <row r="270" spans="1:70" hidden="1">
      <c r="A270" s="18" t="s">
        <v>610</v>
      </c>
      <c r="B270" s="18" t="s">
        <v>40</v>
      </c>
      <c r="C270" s="18" t="s">
        <v>611</v>
      </c>
      <c r="D270" s="18" t="s">
        <v>42</v>
      </c>
      <c r="E270" s="18"/>
      <c r="F270" s="18" t="s">
        <v>63</v>
      </c>
      <c r="G270" s="18"/>
      <c r="H270" s="19">
        <v>0</v>
      </c>
      <c r="I270" s="20">
        <v>0</v>
      </c>
      <c r="J270" s="19">
        <v>0</v>
      </c>
      <c r="K270" s="20">
        <v>0</v>
      </c>
      <c r="L270" s="19">
        <v>2</v>
      </c>
      <c r="M270" s="20">
        <v>16</v>
      </c>
      <c r="N270" s="19">
        <v>0</v>
      </c>
      <c r="O270" s="20">
        <v>0</v>
      </c>
      <c r="P270" s="19">
        <v>0</v>
      </c>
      <c r="Q270" s="20">
        <v>0</v>
      </c>
      <c r="R270" s="19">
        <v>0</v>
      </c>
      <c r="S270" s="20">
        <v>0</v>
      </c>
      <c r="T270" s="19">
        <v>1</v>
      </c>
      <c r="U270" s="20">
        <v>7</v>
      </c>
      <c r="V270" s="19">
        <v>0</v>
      </c>
      <c r="W270" s="20">
        <v>0</v>
      </c>
      <c r="X270" s="19">
        <v>0</v>
      </c>
      <c r="Y270" s="20">
        <v>0</v>
      </c>
      <c r="Z270" s="19">
        <v>0</v>
      </c>
      <c r="AA270" s="20">
        <v>0</v>
      </c>
      <c r="AB270" s="19">
        <v>0</v>
      </c>
      <c r="AC270" s="20">
        <v>0</v>
      </c>
      <c r="AD270" s="19">
        <v>0</v>
      </c>
      <c r="AE270" s="20">
        <v>0</v>
      </c>
      <c r="AF270" s="19">
        <v>0</v>
      </c>
      <c r="AG270" s="20">
        <v>0</v>
      </c>
      <c r="AH270" s="19">
        <v>0</v>
      </c>
      <c r="AI270" s="20">
        <v>0</v>
      </c>
      <c r="AJ270" s="19">
        <v>0</v>
      </c>
      <c r="AK270" s="20">
        <v>0</v>
      </c>
      <c r="AL270" s="19">
        <v>0</v>
      </c>
      <c r="AM270" s="20">
        <v>0</v>
      </c>
      <c r="AN270" s="19">
        <v>0</v>
      </c>
      <c r="AO270" s="20">
        <v>0</v>
      </c>
      <c r="AP270" s="19">
        <v>0</v>
      </c>
      <c r="AQ270" s="20">
        <v>0</v>
      </c>
      <c r="AR270" s="19">
        <v>0</v>
      </c>
      <c r="AS270" s="20">
        <v>0</v>
      </c>
      <c r="AT270" s="19">
        <v>0</v>
      </c>
      <c r="AU270" s="20">
        <v>0</v>
      </c>
      <c r="AV270" s="19">
        <v>0</v>
      </c>
      <c r="AW270" s="20">
        <v>0</v>
      </c>
      <c r="AX270" s="19">
        <v>0</v>
      </c>
      <c r="AY270" s="20">
        <v>0</v>
      </c>
      <c r="AZ270" s="19">
        <v>0</v>
      </c>
      <c r="BA270" s="20">
        <v>0</v>
      </c>
      <c r="BB270" s="19">
        <v>0</v>
      </c>
      <c r="BC270" s="20">
        <v>0</v>
      </c>
      <c r="BD270" s="19">
        <v>0</v>
      </c>
      <c r="BE270" s="20">
        <v>0</v>
      </c>
      <c r="BF270" s="19">
        <v>0</v>
      </c>
      <c r="BG270" s="20">
        <v>0</v>
      </c>
      <c r="BH270" s="19">
        <v>0</v>
      </c>
      <c r="BI270" s="20">
        <v>0</v>
      </c>
      <c r="BJ270" s="19">
        <v>0</v>
      </c>
      <c r="BK270" s="20">
        <v>0</v>
      </c>
      <c r="BL270" s="19">
        <v>1</v>
      </c>
      <c r="BM270" s="20">
        <v>22</v>
      </c>
      <c r="BN270" s="19">
        <v>0</v>
      </c>
      <c r="BO270" s="20">
        <v>0</v>
      </c>
      <c r="BP270" s="11"/>
      <c r="BQ270" s="10">
        <f t="shared" si="8"/>
        <v>4</v>
      </c>
      <c r="BR270" s="10">
        <f t="shared" si="9"/>
        <v>45</v>
      </c>
    </row>
    <row r="271" spans="1:70" hidden="1">
      <c r="A271" s="5" t="s">
        <v>612</v>
      </c>
      <c r="B271" s="5" t="s">
        <v>40</v>
      </c>
      <c r="C271" s="5" t="s">
        <v>613</v>
      </c>
      <c r="D271" s="5" t="s">
        <v>42</v>
      </c>
      <c r="E271" s="5"/>
      <c r="F271" s="5"/>
      <c r="G271" s="5"/>
      <c r="H271" s="23">
        <v>3</v>
      </c>
      <c r="I271" s="24">
        <v>28</v>
      </c>
      <c r="J271" s="23">
        <v>0</v>
      </c>
      <c r="K271" s="24">
        <v>0</v>
      </c>
      <c r="L271" s="23">
        <v>0</v>
      </c>
      <c r="M271" s="24">
        <v>0</v>
      </c>
      <c r="N271" s="23">
        <v>0</v>
      </c>
      <c r="O271" s="24">
        <v>0</v>
      </c>
      <c r="P271" s="23">
        <v>0</v>
      </c>
      <c r="Q271" s="24">
        <v>0</v>
      </c>
      <c r="R271" s="23">
        <v>0</v>
      </c>
      <c r="S271" s="24">
        <v>0</v>
      </c>
      <c r="T271" s="23">
        <v>0</v>
      </c>
      <c r="U271" s="24">
        <v>0</v>
      </c>
      <c r="V271" s="23">
        <v>0</v>
      </c>
      <c r="W271" s="24">
        <v>0</v>
      </c>
      <c r="X271" s="23">
        <v>0</v>
      </c>
      <c r="Y271" s="24">
        <v>0</v>
      </c>
      <c r="Z271" s="23">
        <v>0</v>
      </c>
      <c r="AA271" s="24">
        <v>0</v>
      </c>
      <c r="AB271" s="23">
        <v>0</v>
      </c>
      <c r="AC271" s="24">
        <v>0</v>
      </c>
      <c r="AD271" s="23">
        <v>0</v>
      </c>
      <c r="AE271" s="24">
        <v>0</v>
      </c>
      <c r="AF271" s="23">
        <v>0</v>
      </c>
      <c r="AG271" s="24">
        <v>0</v>
      </c>
      <c r="AH271" s="23">
        <v>0</v>
      </c>
      <c r="AI271" s="24">
        <v>0</v>
      </c>
      <c r="AJ271" s="23">
        <v>0</v>
      </c>
      <c r="AK271" s="24">
        <v>0</v>
      </c>
      <c r="AL271" s="23">
        <v>0</v>
      </c>
      <c r="AM271" s="24">
        <v>0</v>
      </c>
      <c r="AN271" s="23">
        <v>0</v>
      </c>
      <c r="AO271" s="24">
        <v>0</v>
      </c>
      <c r="AP271" s="23">
        <v>0</v>
      </c>
      <c r="AQ271" s="24">
        <v>0</v>
      </c>
      <c r="AR271" s="23">
        <v>0</v>
      </c>
      <c r="AS271" s="24">
        <v>0</v>
      </c>
      <c r="AT271" s="23">
        <v>0</v>
      </c>
      <c r="AU271" s="24">
        <v>0</v>
      </c>
      <c r="AV271" s="23">
        <v>0</v>
      </c>
      <c r="AW271" s="24">
        <v>0</v>
      </c>
      <c r="AX271" s="23">
        <v>0</v>
      </c>
      <c r="AY271" s="24">
        <v>0</v>
      </c>
      <c r="AZ271" s="23">
        <v>0</v>
      </c>
      <c r="BA271" s="24">
        <v>0</v>
      </c>
      <c r="BB271" s="23">
        <v>0</v>
      </c>
      <c r="BC271" s="24">
        <v>0</v>
      </c>
      <c r="BD271" s="23">
        <v>0</v>
      </c>
      <c r="BE271" s="24">
        <v>0</v>
      </c>
      <c r="BF271" s="23">
        <v>0</v>
      </c>
      <c r="BG271" s="24">
        <v>0</v>
      </c>
      <c r="BH271" s="23">
        <v>0</v>
      </c>
      <c r="BI271" s="24">
        <v>0</v>
      </c>
      <c r="BJ271" s="23">
        <v>0</v>
      </c>
      <c r="BK271" s="24">
        <v>0</v>
      </c>
      <c r="BL271" s="23">
        <v>0</v>
      </c>
      <c r="BM271" s="24">
        <v>0</v>
      </c>
      <c r="BN271" s="23">
        <v>0</v>
      </c>
      <c r="BO271" s="24">
        <v>0</v>
      </c>
      <c r="BP271" s="11"/>
      <c r="BQ271" s="10">
        <f t="shared" si="8"/>
        <v>3</v>
      </c>
      <c r="BR271" s="10">
        <f t="shared" si="9"/>
        <v>28</v>
      </c>
    </row>
    <row r="272" spans="1:70" hidden="1">
      <c r="A272" s="5" t="s">
        <v>614</v>
      </c>
      <c r="B272" s="5" t="s">
        <v>40</v>
      </c>
      <c r="C272" s="5" t="s">
        <v>615</v>
      </c>
      <c r="D272" s="5" t="s">
        <v>42</v>
      </c>
      <c r="E272" s="5"/>
      <c r="F272" s="5"/>
      <c r="G272" s="5"/>
      <c r="H272" s="23">
        <v>0</v>
      </c>
      <c r="I272" s="24">
        <v>0</v>
      </c>
      <c r="J272" s="23">
        <v>2</v>
      </c>
      <c r="K272" s="24">
        <v>16</v>
      </c>
      <c r="L272" s="23">
        <v>0</v>
      </c>
      <c r="M272" s="24">
        <v>0</v>
      </c>
      <c r="N272" s="23">
        <v>0</v>
      </c>
      <c r="O272" s="24">
        <v>0</v>
      </c>
      <c r="P272" s="23">
        <v>0</v>
      </c>
      <c r="Q272" s="24">
        <v>0</v>
      </c>
      <c r="R272" s="23">
        <v>0</v>
      </c>
      <c r="S272" s="24">
        <v>0</v>
      </c>
      <c r="T272" s="23">
        <v>0</v>
      </c>
      <c r="U272" s="24">
        <v>0</v>
      </c>
      <c r="V272" s="23">
        <v>0</v>
      </c>
      <c r="W272" s="24">
        <v>0</v>
      </c>
      <c r="X272" s="23">
        <v>0</v>
      </c>
      <c r="Y272" s="24">
        <v>0</v>
      </c>
      <c r="Z272" s="23">
        <v>0</v>
      </c>
      <c r="AA272" s="24">
        <v>0</v>
      </c>
      <c r="AB272" s="23">
        <v>0</v>
      </c>
      <c r="AC272" s="24">
        <v>0</v>
      </c>
      <c r="AD272" s="23">
        <v>0</v>
      </c>
      <c r="AE272" s="24">
        <v>0</v>
      </c>
      <c r="AF272" s="23">
        <v>0</v>
      </c>
      <c r="AG272" s="24">
        <v>0</v>
      </c>
      <c r="AH272" s="23">
        <v>0</v>
      </c>
      <c r="AI272" s="24">
        <v>0</v>
      </c>
      <c r="AJ272" s="23">
        <v>0</v>
      </c>
      <c r="AK272" s="24">
        <v>0</v>
      </c>
      <c r="AL272" s="23">
        <v>0</v>
      </c>
      <c r="AM272" s="24">
        <v>0</v>
      </c>
      <c r="AN272" s="23">
        <v>0</v>
      </c>
      <c r="AO272" s="24">
        <v>0</v>
      </c>
      <c r="AP272" s="23">
        <v>0</v>
      </c>
      <c r="AQ272" s="24">
        <v>0</v>
      </c>
      <c r="AR272" s="23">
        <v>0</v>
      </c>
      <c r="AS272" s="24">
        <v>0</v>
      </c>
      <c r="AT272" s="23">
        <v>0</v>
      </c>
      <c r="AU272" s="24">
        <v>0</v>
      </c>
      <c r="AV272" s="23">
        <v>0</v>
      </c>
      <c r="AW272" s="24">
        <v>0</v>
      </c>
      <c r="AX272" s="23">
        <v>0</v>
      </c>
      <c r="AY272" s="24">
        <v>0</v>
      </c>
      <c r="AZ272" s="23">
        <v>0</v>
      </c>
      <c r="BA272" s="24">
        <v>0</v>
      </c>
      <c r="BB272" s="23">
        <v>0</v>
      </c>
      <c r="BC272" s="24">
        <v>0</v>
      </c>
      <c r="BD272" s="23">
        <v>0</v>
      </c>
      <c r="BE272" s="24">
        <v>0</v>
      </c>
      <c r="BF272" s="23">
        <v>0</v>
      </c>
      <c r="BG272" s="24">
        <v>0</v>
      </c>
      <c r="BH272" s="23">
        <v>0</v>
      </c>
      <c r="BI272" s="24">
        <v>0</v>
      </c>
      <c r="BJ272" s="23">
        <v>0</v>
      </c>
      <c r="BK272" s="24">
        <v>0</v>
      </c>
      <c r="BL272" s="23">
        <v>0</v>
      </c>
      <c r="BM272" s="24">
        <v>0</v>
      </c>
      <c r="BN272" s="23">
        <v>0</v>
      </c>
      <c r="BO272" s="24">
        <v>0</v>
      </c>
      <c r="BP272" s="11"/>
      <c r="BQ272" s="10">
        <f t="shared" si="8"/>
        <v>2</v>
      </c>
      <c r="BR272" s="10">
        <f t="shared" si="9"/>
        <v>16</v>
      </c>
    </row>
    <row r="273" spans="2:70">
      <c r="B273" s="2"/>
      <c r="C273" s="2"/>
      <c r="D273" s="2"/>
      <c r="E273" s="2"/>
      <c r="F273" s="2"/>
      <c r="G273" s="2"/>
      <c r="H273" s="11"/>
      <c r="I273" s="10"/>
      <c r="J273" s="11"/>
      <c r="K273" s="10"/>
      <c r="L273" s="11"/>
      <c r="M273" s="10"/>
      <c r="N273" s="11"/>
      <c r="O273" s="10"/>
      <c r="P273" s="11"/>
      <c r="Q273" s="10"/>
      <c r="R273" s="11"/>
      <c r="S273" s="10"/>
      <c r="T273" s="11"/>
      <c r="U273" s="10"/>
      <c r="V273" s="11"/>
      <c r="W273" s="10"/>
      <c r="X273" s="11"/>
      <c r="Y273" s="10"/>
      <c r="Z273" s="11"/>
      <c r="AA273" s="10"/>
      <c r="AB273" s="11"/>
      <c r="AC273" s="10"/>
      <c r="AD273" s="11"/>
      <c r="AE273" s="10"/>
      <c r="AF273" s="11"/>
      <c r="AG273" s="10"/>
      <c r="AH273" s="11"/>
      <c r="AI273" s="10"/>
      <c r="AJ273" s="11"/>
      <c r="AK273" s="10"/>
      <c r="AL273" s="11"/>
      <c r="AM273" s="10"/>
      <c r="AN273" s="11"/>
      <c r="AO273" s="10"/>
      <c r="AP273" s="11"/>
      <c r="AQ273" s="10"/>
      <c r="AR273" s="11"/>
      <c r="AS273" s="10"/>
      <c r="AT273" s="11"/>
      <c r="AU273" s="10"/>
      <c r="AV273" s="11"/>
      <c r="AW273" s="10"/>
      <c r="AX273" s="11"/>
      <c r="AY273" s="10"/>
      <c r="AZ273" s="11"/>
      <c r="BA273" s="10"/>
      <c r="BB273" s="11"/>
      <c r="BC273" s="10"/>
      <c r="BD273" s="11"/>
      <c r="BE273" s="10"/>
      <c r="BF273" s="11"/>
      <c r="BG273" s="10"/>
      <c r="BH273" s="11"/>
      <c r="BI273" s="10"/>
      <c r="BJ273" s="11"/>
      <c r="BK273" s="10"/>
      <c r="BL273" s="11"/>
      <c r="BM273" s="10"/>
      <c r="BN273" s="11"/>
      <c r="BO273" s="10"/>
      <c r="BP273" s="11"/>
      <c r="BQ273" s="10"/>
      <c r="BR273" s="10"/>
    </row>
    <row r="274" spans="2:70">
      <c r="B274" s="2"/>
      <c r="C274" s="2"/>
      <c r="D274" s="2"/>
      <c r="E274" s="2"/>
      <c r="F274" s="2"/>
      <c r="G274" s="2"/>
      <c r="H274" s="11">
        <f>SUM(H4:H272)</f>
        <v>10133</v>
      </c>
      <c r="I274" s="11">
        <f t="shared" ref="I274:BO274" si="10">SUM(I4:I272)</f>
        <v>90291</v>
      </c>
      <c r="J274" s="11">
        <f t="shared" si="10"/>
        <v>42806</v>
      </c>
      <c r="K274" s="11">
        <f t="shared" si="10"/>
        <v>757970</v>
      </c>
      <c r="L274" s="11">
        <f t="shared" si="10"/>
        <v>8973</v>
      </c>
      <c r="M274" s="11">
        <f t="shared" si="10"/>
        <v>144233</v>
      </c>
      <c r="N274" s="11">
        <f t="shared" si="10"/>
        <v>560</v>
      </c>
      <c r="O274" s="11">
        <f t="shared" si="10"/>
        <v>11444</v>
      </c>
      <c r="P274" s="11">
        <f t="shared" si="10"/>
        <v>2730</v>
      </c>
      <c r="Q274" s="11">
        <f t="shared" si="10"/>
        <v>53992</v>
      </c>
      <c r="R274" s="11">
        <f t="shared" si="10"/>
        <v>256</v>
      </c>
      <c r="S274" s="11">
        <f t="shared" si="10"/>
        <v>3966</v>
      </c>
      <c r="T274" s="11">
        <f t="shared" si="10"/>
        <v>1893</v>
      </c>
      <c r="U274" s="11">
        <f t="shared" si="10"/>
        <v>33723</v>
      </c>
      <c r="V274" s="11">
        <f t="shared" si="10"/>
        <v>507</v>
      </c>
      <c r="W274" s="11">
        <f t="shared" si="10"/>
        <v>5909</v>
      </c>
      <c r="X274" s="11">
        <f t="shared" si="10"/>
        <v>1282</v>
      </c>
      <c r="Y274" s="11">
        <f t="shared" si="10"/>
        <v>21846</v>
      </c>
      <c r="Z274" s="11">
        <f t="shared" si="10"/>
        <v>461</v>
      </c>
      <c r="AA274" s="11">
        <f t="shared" si="10"/>
        <v>6075</v>
      </c>
      <c r="AB274" s="11">
        <f t="shared" si="10"/>
        <v>440</v>
      </c>
      <c r="AC274" s="11">
        <f t="shared" si="10"/>
        <v>6769</v>
      </c>
      <c r="AD274" s="11">
        <f t="shared" si="10"/>
        <v>181</v>
      </c>
      <c r="AE274" s="11">
        <f t="shared" si="10"/>
        <v>3270</v>
      </c>
      <c r="AF274" s="11">
        <f t="shared" si="10"/>
        <v>2671</v>
      </c>
      <c r="AG274" s="11">
        <f t="shared" si="10"/>
        <v>46138</v>
      </c>
      <c r="AH274" s="11">
        <f t="shared" si="10"/>
        <v>430</v>
      </c>
      <c r="AI274" s="11">
        <f t="shared" si="10"/>
        <v>4789</v>
      </c>
      <c r="AJ274" s="11">
        <f t="shared" si="10"/>
        <v>144</v>
      </c>
      <c r="AK274" s="11">
        <f t="shared" si="10"/>
        <v>1694</v>
      </c>
      <c r="AL274" s="11">
        <f t="shared" si="10"/>
        <v>34</v>
      </c>
      <c r="AM274" s="11">
        <f t="shared" si="10"/>
        <v>552</v>
      </c>
      <c r="AN274" s="11">
        <f t="shared" si="10"/>
        <v>331</v>
      </c>
      <c r="AO274" s="11">
        <f t="shared" si="10"/>
        <v>1844</v>
      </c>
      <c r="AP274" s="11">
        <f t="shared" si="10"/>
        <v>72</v>
      </c>
      <c r="AQ274" s="11">
        <f t="shared" si="10"/>
        <v>766</v>
      </c>
      <c r="AR274" s="11">
        <f t="shared" si="10"/>
        <v>70</v>
      </c>
      <c r="AS274" s="11">
        <f t="shared" si="10"/>
        <v>2062</v>
      </c>
      <c r="AT274" s="11">
        <f t="shared" si="10"/>
        <v>1</v>
      </c>
      <c r="AU274" s="11">
        <f t="shared" si="10"/>
        <v>18</v>
      </c>
      <c r="AV274" s="11">
        <f t="shared" si="10"/>
        <v>27</v>
      </c>
      <c r="AW274" s="11">
        <f t="shared" si="10"/>
        <v>76</v>
      </c>
      <c r="AX274" s="11">
        <f t="shared" si="10"/>
        <v>9</v>
      </c>
      <c r="AY274" s="11">
        <f t="shared" si="10"/>
        <v>135</v>
      </c>
      <c r="AZ274" s="11">
        <f t="shared" si="10"/>
        <v>8</v>
      </c>
      <c r="BA274" s="11">
        <f t="shared" si="10"/>
        <v>89</v>
      </c>
      <c r="BB274" s="11">
        <f t="shared" si="10"/>
        <v>7</v>
      </c>
      <c r="BC274" s="11">
        <f t="shared" si="10"/>
        <v>152</v>
      </c>
      <c r="BD274" s="11">
        <f t="shared" si="10"/>
        <v>4</v>
      </c>
      <c r="BE274" s="11">
        <f t="shared" si="10"/>
        <v>46</v>
      </c>
      <c r="BF274" s="11">
        <f t="shared" si="10"/>
        <v>5048</v>
      </c>
      <c r="BG274" s="11">
        <f t="shared" si="10"/>
        <v>105582</v>
      </c>
      <c r="BH274" s="11">
        <f t="shared" si="10"/>
        <v>1197</v>
      </c>
      <c r="BI274" s="11">
        <f t="shared" si="10"/>
        <v>15715</v>
      </c>
      <c r="BJ274" s="11">
        <f t="shared" si="10"/>
        <v>756</v>
      </c>
      <c r="BK274" s="11">
        <f t="shared" si="10"/>
        <v>10691</v>
      </c>
      <c r="BL274" s="11">
        <f t="shared" si="10"/>
        <v>4616</v>
      </c>
      <c r="BM274" s="11">
        <f t="shared" si="10"/>
        <v>155902</v>
      </c>
      <c r="BN274" s="11">
        <f t="shared" si="10"/>
        <v>2713</v>
      </c>
      <c r="BO274" s="11">
        <f t="shared" si="10"/>
        <v>42835</v>
      </c>
      <c r="BP274" s="11"/>
      <c r="BQ274" s="10">
        <f>SUM(H274,AF274,P274,V274,J274,L274,X274,T274,BF274,BL274,BN274,BB274,AD274,AP274,N274,Z274,BH274,BJ274,AX274,AN274,BD274,AB274,AZ274,AL274,AH274,R274,AJ274,AV274,AR274,AT274)</f>
        <v>88360</v>
      </c>
      <c r="BR274" s="10">
        <f>SUM(I274,AG274,Q274,W274,K274,M274,Y274,U274,BG274,BM274,BO274,BC274,AE274,AQ274,O274,AA274,BI274,BK274,AY274,AO274,BE274,AC274,BA274,AM274,AI274,S274,AK274,AW274,AS274,AU274)</f>
        <v>1528574</v>
      </c>
    </row>
    <row r="275" spans="2:70">
      <c r="B275" s="2"/>
      <c r="C275" s="2"/>
      <c r="D275" s="2"/>
      <c r="E275" s="2"/>
      <c r="F275" s="2"/>
      <c r="G275" s="2"/>
      <c r="H275" s="11"/>
      <c r="I275" s="10"/>
      <c r="J275" s="11"/>
      <c r="K275" s="10"/>
      <c r="L275" s="11"/>
      <c r="M275" s="10"/>
      <c r="N275" s="11"/>
      <c r="O275" s="10"/>
      <c r="P275" s="11"/>
      <c r="Q275" s="10"/>
      <c r="R275" s="11"/>
      <c r="S275" s="10"/>
      <c r="T275" s="11"/>
      <c r="U275" s="10"/>
      <c r="V275" s="11"/>
      <c r="W275" s="10"/>
      <c r="X275" s="11"/>
      <c r="Y275" s="10"/>
      <c r="Z275" s="11"/>
      <c r="AA275" s="10"/>
      <c r="AB275" s="11"/>
      <c r="AC275" s="10"/>
      <c r="AD275" s="11"/>
      <c r="AE275" s="10"/>
      <c r="AF275" s="11"/>
      <c r="AG275" s="10"/>
      <c r="AH275" s="11"/>
      <c r="AI275" s="10"/>
      <c r="AJ275" s="11"/>
      <c r="AK275" s="10"/>
      <c r="AL275" s="11"/>
      <c r="AM275" s="10"/>
      <c r="AN275" s="11"/>
      <c r="AO275" s="10"/>
      <c r="AP275" s="11"/>
      <c r="AQ275" s="10"/>
      <c r="AR275" s="11"/>
      <c r="AS275" s="10"/>
      <c r="AT275" s="11"/>
      <c r="AU275" s="10"/>
      <c r="AV275" s="11"/>
      <c r="AW275" s="10"/>
      <c r="AX275" s="11"/>
      <c r="AY275" s="10"/>
      <c r="AZ275" s="11"/>
      <c r="BA275" s="10"/>
      <c r="BB275" s="11"/>
      <c r="BC275" s="10"/>
      <c r="BD275" s="11"/>
      <c r="BE275" s="10"/>
      <c r="BF275" s="11"/>
      <c r="BG275" s="10"/>
      <c r="BH275" s="11"/>
      <c r="BI275" s="10"/>
      <c r="BJ275" s="11"/>
      <c r="BK275" s="10"/>
      <c r="BL275" s="11"/>
      <c r="BM275" s="10"/>
      <c r="BN275" s="11"/>
      <c r="BO275" s="10"/>
      <c r="BP275" s="11"/>
      <c r="BQ275" s="10"/>
      <c r="BR275" s="10"/>
    </row>
    <row r="276" spans="2:70">
      <c r="B276" s="2"/>
      <c r="C276" s="2"/>
      <c r="D276" s="2"/>
      <c r="E276" s="2"/>
      <c r="F276" s="2"/>
      <c r="G276" s="2"/>
      <c r="H276" s="11"/>
      <c r="I276" s="10"/>
      <c r="J276" s="11"/>
      <c r="K276" s="10"/>
      <c r="L276" s="11"/>
      <c r="M276" s="10"/>
      <c r="N276" s="11"/>
      <c r="O276" s="10"/>
      <c r="P276" s="11"/>
      <c r="Q276" s="10"/>
      <c r="R276" s="11"/>
      <c r="S276" s="10"/>
      <c r="T276" s="11"/>
      <c r="U276" s="10"/>
      <c r="V276" s="11"/>
      <c r="W276" s="10"/>
      <c r="X276" s="11"/>
      <c r="Y276" s="10"/>
      <c r="Z276" s="11"/>
      <c r="AA276" s="10"/>
      <c r="AB276" s="11"/>
      <c r="AC276" s="10"/>
      <c r="AD276" s="11"/>
      <c r="AE276" s="10"/>
      <c r="AF276" s="11"/>
      <c r="AG276" s="10"/>
      <c r="AH276" s="11"/>
      <c r="AI276" s="10"/>
      <c r="AJ276" s="11"/>
      <c r="AK276" s="10"/>
      <c r="AL276" s="11"/>
      <c r="AM276" s="10"/>
      <c r="AN276" s="11"/>
      <c r="AO276" s="10"/>
      <c r="AP276" s="11"/>
      <c r="AQ276" s="10"/>
      <c r="AR276" s="11"/>
      <c r="AS276" s="10"/>
      <c r="AT276" s="11"/>
      <c r="AU276" s="10"/>
      <c r="AV276" s="11"/>
      <c r="AW276" s="10"/>
      <c r="AX276" s="11"/>
      <c r="AY276" s="10"/>
      <c r="AZ276" s="11"/>
      <c r="BA276" s="10"/>
      <c r="BB276" s="11"/>
      <c r="BC276" s="10"/>
      <c r="BD276" s="11"/>
      <c r="BE276" s="10"/>
      <c r="BF276" s="11"/>
      <c r="BG276" s="10"/>
      <c r="BH276" s="11"/>
      <c r="BI276" s="10"/>
      <c r="BJ276" s="11"/>
      <c r="BK276" s="10"/>
      <c r="BL276" s="11"/>
      <c r="BM276" s="10"/>
      <c r="BN276" s="11"/>
      <c r="BO276" s="10"/>
      <c r="BP276" s="11"/>
      <c r="BQ276" s="10">
        <f>SUM(BQ4:BQ272)</f>
        <v>88360</v>
      </c>
      <c r="BR276" s="10">
        <f>SUM(BR4:BR272)</f>
        <v>1528574</v>
      </c>
    </row>
  </sheetData>
  <autoFilter ref="A3:BR272" xr:uid="{6761AAA7-0511-47E5-8F26-CF86E3B0DEC0}">
    <filterColumn colId="3">
      <filters>
        <filter val="Hinckley &amp; Bosworth"/>
        <filter val="North West Leicestershire"/>
      </filters>
    </filterColumn>
    <sortState xmlns:xlrd2="http://schemas.microsoft.com/office/spreadsheetml/2017/richdata2" ref="A4:BR272">
      <sortCondition descending="1" ref="AR3:AR272"/>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8B319-24E2-43BD-80F7-CB15A54BE766}">
  <dimension ref="A1:BO149"/>
  <sheetViews>
    <sheetView workbookViewId="0">
      <pane ySplit="3" topLeftCell="A17" activePane="bottomLeft" state="frozen"/>
      <selection pane="bottomLeft" activeCell="BF26" sqref="BF26"/>
    </sheetView>
  </sheetViews>
  <sheetFormatPr baseColWidth="10" defaultColWidth="8.83203125" defaultRowHeight="15"/>
  <cols>
    <col min="1" max="1" width="62.1640625" bestFit="1" customWidth="1"/>
    <col min="2" max="2" width="23.6640625" bestFit="1" customWidth="1"/>
    <col min="65" max="65" width="11.6640625" bestFit="1" customWidth="1"/>
    <col min="66" max="66" width="11.5" bestFit="1" customWidth="1"/>
  </cols>
  <sheetData>
    <row r="1" spans="1:67">
      <c r="A1" s="15"/>
      <c r="B1" s="15"/>
      <c r="C1" s="15"/>
      <c r="D1" s="15" t="s">
        <v>0</v>
      </c>
      <c r="E1" s="14" t="s">
        <v>1</v>
      </c>
      <c r="F1" s="15" t="s">
        <v>0</v>
      </c>
      <c r="G1" s="14" t="s">
        <v>1</v>
      </c>
      <c r="H1" s="15" t="s">
        <v>0</v>
      </c>
      <c r="I1" s="14" t="s">
        <v>1</v>
      </c>
      <c r="J1" s="15" t="s">
        <v>0</v>
      </c>
      <c r="K1" s="14" t="s">
        <v>1</v>
      </c>
      <c r="L1" s="15" t="s">
        <v>0</v>
      </c>
      <c r="M1" s="14" t="s">
        <v>1</v>
      </c>
      <c r="N1" s="15" t="s">
        <v>0</v>
      </c>
      <c r="O1" s="14" t="s">
        <v>1</v>
      </c>
      <c r="P1" s="15" t="s">
        <v>0</v>
      </c>
      <c r="Q1" s="14" t="s">
        <v>1</v>
      </c>
      <c r="R1" s="15" t="s">
        <v>0</v>
      </c>
      <c r="S1" s="14" t="s">
        <v>1</v>
      </c>
      <c r="T1" s="15" t="s">
        <v>0</v>
      </c>
      <c r="U1" s="14" t="s">
        <v>1</v>
      </c>
      <c r="V1" s="15" t="s">
        <v>0</v>
      </c>
      <c r="W1" s="14" t="s">
        <v>1</v>
      </c>
      <c r="X1" s="15" t="s">
        <v>0</v>
      </c>
      <c r="Y1" s="14" t="s">
        <v>1</v>
      </c>
      <c r="Z1" s="15" t="s">
        <v>0</v>
      </c>
      <c r="AA1" s="14" t="s">
        <v>1</v>
      </c>
      <c r="AB1" s="15" t="s">
        <v>0</v>
      </c>
      <c r="AC1" s="14" t="s">
        <v>1</v>
      </c>
      <c r="AD1" s="15" t="s">
        <v>0</v>
      </c>
      <c r="AE1" s="14" t="s">
        <v>1</v>
      </c>
      <c r="AF1" s="15" t="s">
        <v>0</v>
      </c>
      <c r="AG1" s="14" t="s">
        <v>1</v>
      </c>
      <c r="AH1" s="15" t="s">
        <v>0</v>
      </c>
      <c r="AI1" s="14" t="s">
        <v>1</v>
      </c>
      <c r="AJ1" s="15" t="s">
        <v>0</v>
      </c>
      <c r="AK1" s="14" t="s">
        <v>1</v>
      </c>
      <c r="AL1" s="15" t="s">
        <v>0</v>
      </c>
      <c r="AM1" s="14" t="s">
        <v>1</v>
      </c>
      <c r="AN1" s="15" t="s">
        <v>0</v>
      </c>
      <c r="AO1" s="14" t="s">
        <v>1</v>
      </c>
      <c r="AP1" s="15" t="s">
        <v>0</v>
      </c>
      <c r="AQ1" s="14" t="s">
        <v>1</v>
      </c>
      <c r="AR1" s="15" t="s">
        <v>0</v>
      </c>
      <c r="AS1" s="14" t="s">
        <v>1</v>
      </c>
      <c r="AT1" s="15" t="s">
        <v>0</v>
      </c>
      <c r="AU1" s="14" t="s">
        <v>1</v>
      </c>
      <c r="AV1" s="15" t="s">
        <v>0</v>
      </c>
      <c r="AW1" s="14" t="s">
        <v>1</v>
      </c>
      <c r="AX1" s="15" t="s">
        <v>0</v>
      </c>
      <c r="AY1" s="14" t="s">
        <v>1</v>
      </c>
      <c r="AZ1" s="15" t="s">
        <v>0</v>
      </c>
      <c r="BA1" s="14" t="s">
        <v>1</v>
      </c>
      <c r="BB1" s="15" t="s">
        <v>0</v>
      </c>
      <c r="BC1" s="14" t="s">
        <v>1</v>
      </c>
      <c r="BD1" s="15" t="s">
        <v>0</v>
      </c>
      <c r="BE1" s="14" t="s">
        <v>1</v>
      </c>
      <c r="BF1" s="15" t="s">
        <v>0</v>
      </c>
      <c r="BG1" s="14" t="s">
        <v>1</v>
      </c>
      <c r="BH1" s="15" t="s">
        <v>0</v>
      </c>
      <c r="BI1" s="14" t="s">
        <v>1</v>
      </c>
      <c r="BJ1" s="15" t="s">
        <v>0</v>
      </c>
      <c r="BK1" s="14" t="s">
        <v>1</v>
      </c>
      <c r="BL1" s="15"/>
      <c r="BM1" s="14"/>
      <c r="BN1" s="14"/>
    </row>
    <row r="2" spans="1:67">
      <c r="A2" s="15"/>
      <c r="B2" s="15"/>
      <c r="C2" s="15"/>
      <c r="D2" s="15"/>
      <c r="E2" s="14"/>
      <c r="F2" s="15"/>
      <c r="G2" s="14"/>
      <c r="H2" s="15"/>
      <c r="I2" s="14"/>
      <c r="J2" s="15"/>
      <c r="K2" s="14"/>
      <c r="L2" s="15"/>
      <c r="M2" s="14"/>
      <c r="N2" s="15"/>
      <c r="O2" s="14"/>
      <c r="P2" s="15"/>
      <c r="Q2" s="14"/>
      <c r="R2" s="15"/>
      <c r="S2" s="14"/>
      <c r="T2" s="15"/>
      <c r="U2" s="14"/>
      <c r="V2" s="15"/>
      <c r="W2" s="14"/>
      <c r="X2" s="15"/>
      <c r="Y2" s="14"/>
      <c r="Z2" s="15"/>
      <c r="AA2" s="14"/>
      <c r="AB2" s="15"/>
      <c r="AC2" s="14"/>
      <c r="AD2" s="15"/>
      <c r="AE2" s="14"/>
      <c r="AF2" s="15"/>
      <c r="AG2" s="14"/>
      <c r="AH2" s="15"/>
      <c r="AI2" s="14"/>
      <c r="AJ2" s="15"/>
      <c r="AK2" s="14"/>
      <c r="AL2" s="15"/>
      <c r="AM2" s="14"/>
      <c r="AN2" s="15"/>
      <c r="AO2" s="14"/>
      <c r="AP2" s="15"/>
      <c r="AQ2" s="14"/>
      <c r="AR2" s="15"/>
      <c r="AS2" s="14"/>
      <c r="AT2" s="15"/>
      <c r="AU2" s="14"/>
      <c r="AV2" s="15"/>
      <c r="AW2" s="14"/>
      <c r="AX2" s="15"/>
      <c r="AY2" s="14"/>
      <c r="AZ2" s="15"/>
      <c r="BA2" s="14"/>
      <c r="BB2" s="15"/>
      <c r="BC2" s="14"/>
      <c r="BD2" s="15"/>
      <c r="BE2" s="14"/>
      <c r="BF2" s="15"/>
      <c r="BG2" s="14"/>
      <c r="BH2" s="15"/>
      <c r="BI2" s="14"/>
      <c r="BJ2" s="15"/>
      <c r="BK2" s="14"/>
      <c r="BL2" s="15"/>
      <c r="BM2" s="14"/>
      <c r="BN2" s="14"/>
    </row>
    <row r="3" spans="1:67">
      <c r="A3" s="13" t="s">
        <v>4</v>
      </c>
      <c r="B3" s="13" t="s">
        <v>5</v>
      </c>
      <c r="C3" s="13" t="s">
        <v>6</v>
      </c>
      <c r="D3" s="13" t="s">
        <v>8</v>
      </c>
      <c r="E3" s="12"/>
      <c r="F3" s="13" t="s">
        <v>9</v>
      </c>
      <c r="G3" s="12"/>
      <c r="H3" s="13" t="s">
        <v>10</v>
      </c>
      <c r="I3" s="12"/>
      <c r="J3" s="13" t="s">
        <v>11</v>
      </c>
      <c r="K3" s="12"/>
      <c r="L3" s="13" t="s">
        <v>12</v>
      </c>
      <c r="M3" s="12"/>
      <c r="N3" s="13" t="s">
        <v>13</v>
      </c>
      <c r="O3" s="12"/>
      <c r="P3" s="13" t="s">
        <v>14</v>
      </c>
      <c r="Q3" s="12"/>
      <c r="R3" s="13" t="s">
        <v>15</v>
      </c>
      <c r="S3" s="12"/>
      <c r="T3" s="13" t="s">
        <v>16</v>
      </c>
      <c r="U3" s="12"/>
      <c r="V3" s="13" t="s">
        <v>17</v>
      </c>
      <c r="W3" s="12"/>
      <c r="X3" s="13" t="s">
        <v>18</v>
      </c>
      <c r="Y3" s="12"/>
      <c r="Z3" s="13" t="s">
        <v>19</v>
      </c>
      <c r="AA3" s="12"/>
      <c r="AB3" s="13" t="s">
        <v>20</v>
      </c>
      <c r="AC3" s="12"/>
      <c r="AD3" s="13" t="s">
        <v>21</v>
      </c>
      <c r="AE3" s="12"/>
      <c r="AF3" s="13" t="s">
        <v>22</v>
      </c>
      <c r="AG3" s="12"/>
      <c r="AH3" s="13" t="s">
        <v>23</v>
      </c>
      <c r="AI3" s="12"/>
      <c r="AJ3" s="13" t="s">
        <v>24</v>
      </c>
      <c r="AK3" s="12"/>
      <c r="AL3" s="13" t="s">
        <v>25</v>
      </c>
      <c r="AM3" s="12"/>
      <c r="AN3" s="13" t="s">
        <v>26</v>
      </c>
      <c r="AO3" s="12"/>
      <c r="AP3" s="13" t="s">
        <v>27</v>
      </c>
      <c r="AQ3" s="12"/>
      <c r="AR3" s="13" t="s">
        <v>28</v>
      </c>
      <c r="AS3" s="12"/>
      <c r="AT3" s="13" t="s">
        <v>29</v>
      </c>
      <c r="AU3" s="12"/>
      <c r="AV3" s="13" t="s">
        <v>30</v>
      </c>
      <c r="AW3" s="12"/>
      <c r="AX3" s="13" t="s">
        <v>31</v>
      </c>
      <c r="AY3" s="12"/>
      <c r="AZ3" s="13" t="s">
        <v>32</v>
      </c>
      <c r="BA3" s="12"/>
      <c r="BB3" s="13" t="s">
        <v>33</v>
      </c>
      <c r="BC3" s="12"/>
      <c r="BD3" s="13" t="s">
        <v>34</v>
      </c>
      <c r="BE3" s="12"/>
      <c r="BF3" s="13" t="s">
        <v>35</v>
      </c>
      <c r="BG3" s="12"/>
      <c r="BH3" s="13" t="s">
        <v>36</v>
      </c>
      <c r="BI3" s="12"/>
      <c r="BJ3" s="13" t="s">
        <v>37</v>
      </c>
      <c r="BK3" s="12"/>
      <c r="BL3" s="13"/>
      <c r="BM3" s="12" t="s">
        <v>616</v>
      </c>
      <c r="BN3" s="12" t="s">
        <v>617</v>
      </c>
      <c r="BO3" s="12"/>
    </row>
    <row r="4" spans="1:67">
      <c r="A4" s="2" t="s">
        <v>118</v>
      </c>
      <c r="B4" s="2" t="s">
        <v>119</v>
      </c>
      <c r="C4" s="2">
        <v>1</v>
      </c>
      <c r="D4" s="11">
        <v>0</v>
      </c>
      <c r="E4" s="10">
        <v>0</v>
      </c>
      <c r="F4" s="11">
        <v>0</v>
      </c>
      <c r="G4" s="10">
        <v>0</v>
      </c>
      <c r="H4" s="11">
        <v>3</v>
      </c>
      <c r="I4" s="10">
        <v>25</v>
      </c>
      <c r="J4" s="11">
        <v>0</v>
      </c>
      <c r="K4" s="10">
        <v>0</v>
      </c>
      <c r="L4" s="11">
        <v>0</v>
      </c>
      <c r="M4" s="10">
        <v>0</v>
      </c>
      <c r="N4" s="11">
        <v>0</v>
      </c>
      <c r="O4" s="10">
        <v>0</v>
      </c>
      <c r="P4" s="11">
        <v>0</v>
      </c>
      <c r="Q4" s="10">
        <v>0</v>
      </c>
      <c r="R4" s="11">
        <v>0</v>
      </c>
      <c r="S4" s="10">
        <v>0</v>
      </c>
      <c r="T4" s="11">
        <v>0</v>
      </c>
      <c r="U4" s="10">
        <v>0</v>
      </c>
      <c r="V4" s="11">
        <v>0</v>
      </c>
      <c r="W4" s="10">
        <v>0</v>
      </c>
      <c r="X4" s="11">
        <v>0</v>
      </c>
      <c r="Y4" s="10">
        <v>0</v>
      </c>
      <c r="Z4" s="11">
        <v>0</v>
      </c>
      <c r="AA4" s="10">
        <v>0</v>
      </c>
      <c r="AB4" s="11">
        <v>0</v>
      </c>
      <c r="AC4" s="10">
        <v>0</v>
      </c>
      <c r="AD4" s="11">
        <v>0</v>
      </c>
      <c r="AE4" s="10">
        <v>0</v>
      </c>
      <c r="AF4" s="11">
        <v>0</v>
      </c>
      <c r="AG4" s="10">
        <v>0</v>
      </c>
      <c r="AH4" s="11">
        <v>0</v>
      </c>
      <c r="AI4" s="10">
        <v>0</v>
      </c>
      <c r="AJ4" s="11">
        <v>0</v>
      </c>
      <c r="AK4" s="10">
        <v>0</v>
      </c>
      <c r="AL4" s="11">
        <v>0</v>
      </c>
      <c r="AM4" s="10">
        <v>0</v>
      </c>
      <c r="AN4" s="11">
        <v>0</v>
      </c>
      <c r="AO4" s="10">
        <v>0</v>
      </c>
      <c r="AP4" s="11">
        <v>0</v>
      </c>
      <c r="AQ4" s="10">
        <v>0</v>
      </c>
      <c r="AR4" s="11">
        <v>0</v>
      </c>
      <c r="AS4" s="10">
        <v>0</v>
      </c>
      <c r="AT4" s="11">
        <v>0</v>
      </c>
      <c r="AU4" s="10">
        <v>0</v>
      </c>
      <c r="AV4" s="11">
        <v>0</v>
      </c>
      <c r="AW4" s="10">
        <v>0</v>
      </c>
      <c r="AX4" s="11">
        <v>0</v>
      </c>
      <c r="AY4" s="10">
        <v>0</v>
      </c>
      <c r="AZ4" s="11">
        <v>0</v>
      </c>
      <c r="BA4" s="10">
        <v>0</v>
      </c>
      <c r="BB4" s="11">
        <v>17</v>
      </c>
      <c r="BC4" s="10">
        <v>228</v>
      </c>
      <c r="BD4" s="11">
        <v>7</v>
      </c>
      <c r="BE4" s="10">
        <v>39</v>
      </c>
      <c r="BF4" s="11">
        <v>0</v>
      </c>
      <c r="BG4" s="10">
        <v>0</v>
      </c>
      <c r="BH4" s="11">
        <v>2</v>
      </c>
      <c r="BI4" s="10">
        <v>19</v>
      </c>
      <c r="BJ4" s="11">
        <v>1</v>
      </c>
      <c r="BK4" s="10">
        <v>9</v>
      </c>
      <c r="BL4" s="11"/>
      <c r="BM4" s="10">
        <f t="shared" ref="BM4:BM35" si="0">SUM(D4,AB4,L4,R4,F4,H4,T4,P4,BB4,BH4,BJ4,AX4,Z4,AL4,J4,V4,BD4,BF4,AT4,AJ4,AZ4,X4,AV4,AH4,AD4,N4,AF4,AR4,AN4,AP4)</f>
        <v>30</v>
      </c>
      <c r="BN4" s="10">
        <f t="shared" ref="BN4:BN35" si="1">SUM(E4,AC4,M4,S4,G4,I4,U4,Q4,BC4,BI4,BK4,AY4,AA4,AM4,K4,W4,BE4,BG4,AU4,AK4,BA4,Y4,AW4,AI4,AE4,O4,AG4,AS4,AO4,AQ4)</f>
        <v>320</v>
      </c>
      <c r="BO4" s="10"/>
    </row>
    <row r="5" spans="1:67">
      <c r="A5" s="2" t="s">
        <v>122</v>
      </c>
      <c r="B5" s="2" t="s">
        <v>119</v>
      </c>
      <c r="C5" s="2">
        <v>2</v>
      </c>
      <c r="D5" s="11">
        <v>0</v>
      </c>
      <c r="E5" s="10">
        <v>0</v>
      </c>
      <c r="F5" s="11">
        <v>0</v>
      </c>
      <c r="G5" s="10">
        <v>0</v>
      </c>
      <c r="H5" s="11">
        <v>4</v>
      </c>
      <c r="I5" s="10">
        <v>9</v>
      </c>
      <c r="J5" s="11">
        <v>2</v>
      </c>
      <c r="K5" s="10">
        <v>12</v>
      </c>
      <c r="L5" s="11">
        <v>0</v>
      </c>
      <c r="M5" s="10">
        <v>0</v>
      </c>
      <c r="N5" s="11">
        <v>0</v>
      </c>
      <c r="O5" s="10">
        <v>0</v>
      </c>
      <c r="P5" s="11">
        <v>0</v>
      </c>
      <c r="Q5" s="10">
        <v>0</v>
      </c>
      <c r="R5" s="11">
        <v>0</v>
      </c>
      <c r="S5" s="10">
        <v>0</v>
      </c>
      <c r="T5" s="11">
        <v>0</v>
      </c>
      <c r="U5" s="10">
        <v>0</v>
      </c>
      <c r="V5" s="11">
        <v>0</v>
      </c>
      <c r="W5" s="10">
        <v>0</v>
      </c>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0</v>
      </c>
      <c r="AQ5" s="10">
        <v>0</v>
      </c>
      <c r="AR5" s="11">
        <v>0</v>
      </c>
      <c r="AS5" s="10">
        <v>0</v>
      </c>
      <c r="AT5" s="11">
        <v>0</v>
      </c>
      <c r="AU5" s="10">
        <v>0</v>
      </c>
      <c r="AV5" s="11">
        <v>0</v>
      </c>
      <c r="AW5" s="10">
        <v>0</v>
      </c>
      <c r="AX5" s="11">
        <v>0</v>
      </c>
      <c r="AY5" s="10">
        <v>0</v>
      </c>
      <c r="AZ5" s="11">
        <v>0</v>
      </c>
      <c r="BA5" s="10">
        <v>0</v>
      </c>
      <c r="BB5" s="11">
        <v>1</v>
      </c>
      <c r="BC5" s="10">
        <v>4</v>
      </c>
      <c r="BD5" s="11">
        <v>1</v>
      </c>
      <c r="BE5" s="10">
        <v>4</v>
      </c>
      <c r="BF5" s="11">
        <v>1</v>
      </c>
      <c r="BG5" s="10">
        <v>1</v>
      </c>
      <c r="BH5" s="11">
        <v>1</v>
      </c>
      <c r="BI5" s="10">
        <v>8</v>
      </c>
      <c r="BJ5" s="11">
        <v>0</v>
      </c>
      <c r="BK5" s="10">
        <v>0</v>
      </c>
      <c r="BL5" s="11"/>
      <c r="BM5" s="10">
        <f t="shared" si="0"/>
        <v>10</v>
      </c>
      <c r="BN5" s="10">
        <f t="shared" si="1"/>
        <v>38</v>
      </c>
    </row>
    <row r="6" spans="1:67">
      <c r="A6" s="2" t="s">
        <v>124</v>
      </c>
      <c r="B6" s="2" t="s">
        <v>119</v>
      </c>
      <c r="C6" s="2">
        <v>3</v>
      </c>
      <c r="D6" s="11">
        <v>1</v>
      </c>
      <c r="E6" s="10">
        <v>3</v>
      </c>
      <c r="F6" s="11">
        <v>1</v>
      </c>
      <c r="G6" s="10">
        <v>8</v>
      </c>
      <c r="H6" s="11">
        <v>52</v>
      </c>
      <c r="I6" s="10">
        <v>730</v>
      </c>
      <c r="J6" s="11">
        <v>0</v>
      </c>
      <c r="K6" s="10">
        <v>0</v>
      </c>
      <c r="L6" s="11">
        <v>0</v>
      </c>
      <c r="M6" s="10">
        <v>0</v>
      </c>
      <c r="N6" s="11">
        <v>0</v>
      </c>
      <c r="O6" s="10">
        <v>0</v>
      </c>
      <c r="P6" s="11">
        <v>0</v>
      </c>
      <c r="Q6" s="10">
        <v>0</v>
      </c>
      <c r="R6" s="11">
        <v>0</v>
      </c>
      <c r="S6" s="10">
        <v>0</v>
      </c>
      <c r="T6" s="11">
        <v>0</v>
      </c>
      <c r="U6" s="10">
        <v>0</v>
      </c>
      <c r="V6" s="11">
        <v>0</v>
      </c>
      <c r="W6" s="10">
        <v>0</v>
      </c>
      <c r="X6" s="11">
        <v>0</v>
      </c>
      <c r="Y6" s="10">
        <v>0</v>
      </c>
      <c r="Z6" s="11">
        <v>0</v>
      </c>
      <c r="AA6" s="10">
        <v>0</v>
      </c>
      <c r="AB6" s="11">
        <v>0</v>
      </c>
      <c r="AC6" s="10">
        <v>0</v>
      </c>
      <c r="AD6" s="11">
        <v>0</v>
      </c>
      <c r="AE6" s="10">
        <v>0</v>
      </c>
      <c r="AF6" s="11">
        <v>0</v>
      </c>
      <c r="AG6" s="10">
        <v>0</v>
      </c>
      <c r="AH6" s="11">
        <v>0</v>
      </c>
      <c r="AI6" s="10">
        <v>0</v>
      </c>
      <c r="AJ6" s="11">
        <v>0</v>
      </c>
      <c r="AK6" s="10">
        <v>0</v>
      </c>
      <c r="AL6" s="11">
        <v>0</v>
      </c>
      <c r="AM6" s="10">
        <v>0</v>
      </c>
      <c r="AN6" s="11">
        <v>0</v>
      </c>
      <c r="AO6" s="10">
        <v>0</v>
      </c>
      <c r="AP6" s="11">
        <v>0</v>
      </c>
      <c r="AQ6" s="10">
        <v>0</v>
      </c>
      <c r="AR6" s="11">
        <v>0</v>
      </c>
      <c r="AS6" s="10">
        <v>0</v>
      </c>
      <c r="AT6" s="11">
        <v>0</v>
      </c>
      <c r="AU6" s="10">
        <v>0</v>
      </c>
      <c r="AV6" s="11">
        <v>0</v>
      </c>
      <c r="AW6" s="10">
        <v>0</v>
      </c>
      <c r="AX6" s="11">
        <v>0</v>
      </c>
      <c r="AY6" s="10">
        <v>0</v>
      </c>
      <c r="AZ6" s="11">
        <v>0</v>
      </c>
      <c r="BA6" s="10">
        <v>0</v>
      </c>
      <c r="BB6" s="11">
        <v>0</v>
      </c>
      <c r="BC6" s="10">
        <v>0</v>
      </c>
      <c r="BD6" s="11">
        <v>0</v>
      </c>
      <c r="BE6" s="10">
        <v>0</v>
      </c>
      <c r="BF6" s="11">
        <v>0</v>
      </c>
      <c r="BG6" s="10">
        <v>0</v>
      </c>
      <c r="BH6" s="11">
        <v>37</v>
      </c>
      <c r="BI6" s="10">
        <v>770</v>
      </c>
      <c r="BJ6" s="11">
        <v>21</v>
      </c>
      <c r="BK6" s="10">
        <v>112</v>
      </c>
      <c r="BL6" s="11"/>
      <c r="BM6" s="10">
        <f t="shared" si="0"/>
        <v>112</v>
      </c>
      <c r="BN6" s="10">
        <f t="shared" si="1"/>
        <v>1623</v>
      </c>
    </row>
    <row r="7" spans="1:67">
      <c r="A7" s="2" t="s">
        <v>126</v>
      </c>
      <c r="B7" s="2" t="s">
        <v>119</v>
      </c>
      <c r="C7" s="2">
        <v>4</v>
      </c>
      <c r="D7" s="11">
        <v>1</v>
      </c>
      <c r="E7" s="10">
        <v>9</v>
      </c>
      <c r="F7" s="11">
        <v>0</v>
      </c>
      <c r="G7" s="10">
        <v>0</v>
      </c>
      <c r="H7" s="11">
        <v>0</v>
      </c>
      <c r="I7" s="10">
        <v>0</v>
      </c>
      <c r="J7" s="11">
        <v>0</v>
      </c>
      <c r="K7" s="10">
        <v>0</v>
      </c>
      <c r="L7" s="11">
        <v>0</v>
      </c>
      <c r="M7" s="10">
        <v>0</v>
      </c>
      <c r="N7" s="11">
        <v>0</v>
      </c>
      <c r="O7" s="10">
        <v>0</v>
      </c>
      <c r="P7" s="11">
        <v>2</v>
      </c>
      <c r="Q7" s="10">
        <v>23</v>
      </c>
      <c r="R7" s="11">
        <v>0</v>
      </c>
      <c r="S7" s="10">
        <v>0</v>
      </c>
      <c r="T7" s="11">
        <v>0</v>
      </c>
      <c r="U7" s="10">
        <v>0</v>
      </c>
      <c r="V7" s="11">
        <v>0</v>
      </c>
      <c r="W7" s="10">
        <v>0</v>
      </c>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0</v>
      </c>
      <c r="AO7" s="10">
        <v>0</v>
      </c>
      <c r="AP7" s="11">
        <v>0</v>
      </c>
      <c r="AQ7" s="10">
        <v>0</v>
      </c>
      <c r="AR7" s="11">
        <v>0</v>
      </c>
      <c r="AS7" s="10">
        <v>0</v>
      </c>
      <c r="AT7" s="11">
        <v>0</v>
      </c>
      <c r="AU7" s="10">
        <v>0</v>
      </c>
      <c r="AV7" s="11">
        <v>0</v>
      </c>
      <c r="AW7" s="10">
        <v>0</v>
      </c>
      <c r="AX7" s="11">
        <v>0</v>
      </c>
      <c r="AY7" s="10">
        <v>0</v>
      </c>
      <c r="AZ7" s="11">
        <v>0</v>
      </c>
      <c r="BA7" s="10">
        <v>0</v>
      </c>
      <c r="BB7" s="11">
        <v>6</v>
      </c>
      <c r="BC7" s="10">
        <v>757</v>
      </c>
      <c r="BD7" s="11">
        <v>0</v>
      </c>
      <c r="BE7" s="10">
        <v>0</v>
      </c>
      <c r="BF7" s="11">
        <v>0</v>
      </c>
      <c r="BG7" s="10">
        <v>0</v>
      </c>
      <c r="BH7" s="11">
        <v>0</v>
      </c>
      <c r="BI7" s="10">
        <v>0</v>
      </c>
      <c r="BJ7" s="11">
        <v>1</v>
      </c>
      <c r="BK7" s="10">
        <v>3</v>
      </c>
      <c r="BL7" s="11"/>
      <c r="BM7" s="10">
        <f t="shared" si="0"/>
        <v>10</v>
      </c>
      <c r="BN7" s="10">
        <f t="shared" si="1"/>
        <v>792</v>
      </c>
    </row>
    <row r="8" spans="1:67">
      <c r="A8" s="2" t="s">
        <v>129</v>
      </c>
      <c r="B8" s="2" t="s">
        <v>119</v>
      </c>
      <c r="C8" s="2">
        <v>5</v>
      </c>
      <c r="D8" s="11">
        <v>0</v>
      </c>
      <c r="E8" s="10">
        <v>0</v>
      </c>
      <c r="F8" s="11">
        <v>0</v>
      </c>
      <c r="G8" s="10">
        <v>0</v>
      </c>
      <c r="H8" s="11">
        <v>0</v>
      </c>
      <c r="I8" s="10">
        <v>0</v>
      </c>
      <c r="J8" s="11">
        <v>0</v>
      </c>
      <c r="K8" s="10">
        <v>0</v>
      </c>
      <c r="L8" s="11">
        <v>0</v>
      </c>
      <c r="M8" s="10">
        <v>0</v>
      </c>
      <c r="N8" s="11">
        <v>0</v>
      </c>
      <c r="O8" s="10">
        <v>0</v>
      </c>
      <c r="P8" s="11">
        <v>0</v>
      </c>
      <c r="Q8" s="10">
        <v>0</v>
      </c>
      <c r="R8" s="11">
        <v>0</v>
      </c>
      <c r="S8" s="10">
        <v>0</v>
      </c>
      <c r="T8" s="11">
        <v>1</v>
      </c>
      <c r="U8" s="10">
        <v>7</v>
      </c>
      <c r="V8" s="11">
        <v>0</v>
      </c>
      <c r="W8" s="10">
        <v>0</v>
      </c>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0</v>
      </c>
      <c r="AO8" s="10">
        <v>0</v>
      </c>
      <c r="AP8" s="11">
        <v>0</v>
      </c>
      <c r="AQ8" s="10">
        <v>0</v>
      </c>
      <c r="AR8" s="11">
        <v>0</v>
      </c>
      <c r="AS8" s="10">
        <v>0</v>
      </c>
      <c r="AT8" s="11">
        <v>0</v>
      </c>
      <c r="AU8" s="10">
        <v>0</v>
      </c>
      <c r="AV8" s="11">
        <v>0</v>
      </c>
      <c r="AW8" s="10">
        <v>0</v>
      </c>
      <c r="AX8" s="11">
        <v>0</v>
      </c>
      <c r="AY8" s="10">
        <v>0</v>
      </c>
      <c r="AZ8" s="11">
        <v>0</v>
      </c>
      <c r="BA8" s="10">
        <v>0</v>
      </c>
      <c r="BB8" s="11">
        <v>11</v>
      </c>
      <c r="BC8" s="10">
        <v>262</v>
      </c>
      <c r="BD8" s="11">
        <v>13</v>
      </c>
      <c r="BE8" s="10">
        <v>208</v>
      </c>
      <c r="BF8" s="11">
        <v>1</v>
      </c>
      <c r="BG8" s="10">
        <v>15</v>
      </c>
      <c r="BH8" s="11">
        <v>0</v>
      </c>
      <c r="BI8" s="10">
        <v>0</v>
      </c>
      <c r="BJ8" s="11">
        <v>0</v>
      </c>
      <c r="BK8" s="10">
        <v>0</v>
      </c>
      <c r="BL8" s="11"/>
      <c r="BM8" s="10">
        <f t="shared" si="0"/>
        <v>26</v>
      </c>
      <c r="BN8" s="10">
        <f t="shared" si="1"/>
        <v>492</v>
      </c>
    </row>
    <row r="9" spans="1:67">
      <c r="A9" s="2" t="s">
        <v>618</v>
      </c>
      <c r="B9" s="2" t="s">
        <v>119</v>
      </c>
      <c r="C9" s="2">
        <v>6</v>
      </c>
      <c r="D9" s="11">
        <v>3</v>
      </c>
      <c r="E9" s="10">
        <v>9</v>
      </c>
      <c r="F9" s="11">
        <v>4</v>
      </c>
      <c r="G9" s="10">
        <v>34</v>
      </c>
      <c r="H9" s="11">
        <v>0</v>
      </c>
      <c r="I9" s="10">
        <v>0</v>
      </c>
      <c r="J9" s="11">
        <v>0</v>
      </c>
      <c r="K9" s="10">
        <v>0</v>
      </c>
      <c r="L9" s="11">
        <v>0</v>
      </c>
      <c r="M9" s="10">
        <v>0</v>
      </c>
      <c r="N9" s="11">
        <v>0</v>
      </c>
      <c r="O9" s="10">
        <v>0</v>
      </c>
      <c r="P9" s="11">
        <v>19</v>
      </c>
      <c r="Q9" s="10">
        <v>165</v>
      </c>
      <c r="R9" s="11">
        <v>16</v>
      </c>
      <c r="S9" s="10">
        <v>270</v>
      </c>
      <c r="T9" s="11">
        <v>0</v>
      </c>
      <c r="U9" s="10">
        <v>0</v>
      </c>
      <c r="V9" s="11">
        <v>0</v>
      </c>
      <c r="W9" s="10">
        <v>0</v>
      </c>
      <c r="X9" s="11">
        <v>7</v>
      </c>
      <c r="Y9" s="10">
        <v>92</v>
      </c>
      <c r="Z9" s="11">
        <v>1</v>
      </c>
      <c r="AA9" s="10">
        <v>8</v>
      </c>
      <c r="AB9" s="11">
        <v>0</v>
      </c>
      <c r="AC9" s="10">
        <v>0</v>
      </c>
      <c r="AD9" s="11">
        <v>0</v>
      </c>
      <c r="AE9" s="10">
        <v>0</v>
      </c>
      <c r="AF9" s="11">
        <v>0</v>
      </c>
      <c r="AG9" s="10">
        <v>0</v>
      </c>
      <c r="AH9" s="11">
        <v>0</v>
      </c>
      <c r="AI9" s="10">
        <v>0</v>
      </c>
      <c r="AJ9" s="11">
        <v>0</v>
      </c>
      <c r="AK9" s="10">
        <v>0</v>
      </c>
      <c r="AL9" s="11">
        <v>0</v>
      </c>
      <c r="AM9" s="10">
        <v>0</v>
      </c>
      <c r="AN9" s="11">
        <v>0</v>
      </c>
      <c r="AO9" s="10">
        <v>0</v>
      </c>
      <c r="AP9" s="11">
        <v>0</v>
      </c>
      <c r="AQ9" s="10">
        <v>0</v>
      </c>
      <c r="AR9" s="11">
        <v>0</v>
      </c>
      <c r="AS9" s="10">
        <v>0</v>
      </c>
      <c r="AT9" s="11">
        <v>0</v>
      </c>
      <c r="AU9" s="10">
        <v>0</v>
      </c>
      <c r="AV9" s="11">
        <v>0</v>
      </c>
      <c r="AW9" s="10">
        <v>0</v>
      </c>
      <c r="AX9" s="11">
        <v>0</v>
      </c>
      <c r="AY9" s="10">
        <v>0</v>
      </c>
      <c r="AZ9" s="11">
        <v>0</v>
      </c>
      <c r="BA9" s="10">
        <v>0</v>
      </c>
      <c r="BB9" s="11">
        <v>28</v>
      </c>
      <c r="BC9" s="10">
        <v>256</v>
      </c>
      <c r="BD9" s="11">
        <v>4</v>
      </c>
      <c r="BE9" s="10">
        <v>16</v>
      </c>
      <c r="BF9" s="11">
        <v>7</v>
      </c>
      <c r="BG9" s="10">
        <v>189</v>
      </c>
      <c r="BH9" s="11">
        <v>22</v>
      </c>
      <c r="BI9" s="10">
        <v>449</v>
      </c>
      <c r="BJ9" s="11">
        <v>5</v>
      </c>
      <c r="BK9" s="10">
        <v>51</v>
      </c>
      <c r="BL9" s="11"/>
      <c r="BM9" s="10">
        <f t="shared" si="0"/>
        <v>116</v>
      </c>
      <c r="BN9" s="10">
        <f t="shared" si="1"/>
        <v>1539</v>
      </c>
    </row>
    <row r="10" spans="1:67">
      <c r="A10" s="2" t="s">
        <v>141</v>
      </c>
      <c r="B10" s="2" t="s">
        <v>119</v>
      </c>
      <c r="C10" s="2">
        <v>7</v>
      </c>
      <c r="D10" s="11">
        <v>2</v>
      </c>
      <c r="E10" s="10">
        <v>2</v>
      </c>
      <c r="F10" s="11">
        <v>0</v>
      </c>
      <c r="G10" s="10">
        <v>0</v>
      </c>
      <c r="H10" s="11">
        <v>0</v>
      </c>
      <c r="I10" s="10">
        <v>0</v>
      </c>
      <c r="J10" s="11">
        <v>0</v>
      </c>
      <c r="K10" s="10">
        <v>0</v>
      </c>
      <c r="L10" s="11">
        <v>2</v>
      </c>
      <c r="M10" s="10">
        <v>43</v>
      </c>
      <c r="N10" s="11">
        <v>0</v>
      </c>
      <c r="O10" s="10">
        <v>0</v>
      </c>
      <c r="P10" s="11">
        <v>5</v>
      </c>
      <c r="Q10" s="10">
        <v>30</v>
      </c>
      <c r="R10" s="11">
        <v>1</v>
      </c>
      <c r="S10" s="10">
        <v>1</v>
      </c>
      <c r="T10" s="11">
        <v>0</v>
      </c>
      <c r="U10" s="10">
        <v>0</v>
      </c>
      <c r="V10" s="11">
        <v>0</v>
      </c>
      <c r="W10" s="10">
        <v>0</v>
      </c>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0</v>
      </c>
      <c r="AO10" s="10">
        <v>0</v>
      </c>
      <c r="AP10" s="11">
        <v>0</v>
      </c>
      <c r="AQ10" s="10">
        <v>0</v>
      </c>
      <c r="AR10" s="11">
        <v>0</v>
      </c>
      <c r="AS10" s="10">
        <v>0</v>
      </c>
      <c r="AT10" s="11">
        <v>0</v>
      </c>
      <c r="AU10" s="10">
        <v>0</v>
      </c>
      <c r="AV10" s="11">
        <v>0</v>
      </c>
      <c r="AW10" s="10">
        <v>0</v>
      </c>
      <c r="AX10" s="11">
        <v>0</v>
      </c>
      <c r="AY10" s="10">
        <v>0</v>
      </c>
      <c r="AZ10" s="11">
        <v>0</v>
      </c>
      <c r="BA10" s="10">
        <v>0</v>
      </c>
      <c r="BB10" s="11">
        <v>14</v>
      </c>
      <c r="BC10" s="10">
        <v>179</v>
      </c>
      <c r="BD10" s="11">
        <v>0</v>
      </c>
      <c r="BE10" s="10">
        <v>0</v>
      </c>
      <c r="BF10" s="11">
        <v>1</v>
      </c>
      <c r="BG10" s="10">
        <v>5</v>
      </c>
      <c r="BH10" s="11">
        <v>0</v>
      </c>
      <c r="BI10" s="10">
        <v>0</v>
      </c>
      <c r="BJ10" s="11">
        <v>3</v>
      </c>
      <c r="BK10" s="10">
        <v>50</v>
      </c>
      <c r="BL10" s="11"/>
      <c r="BM10" s="10">
        <f t="shared" si="0"/>
        <v>28</v>
      </c>
      <c r="BN10" s="10">
        <f t="shared" si="1"/>
        <v>310</v>
      </c>
    </row>
    <row r="11" spans="1:67">
      <c r="A11" s="2" t="s">
        <v>144</v>
      </c>
      <c r="B11" s="2" t="s">
        <v>119</v>
      </c>
      <c r="C11" s="2">
        <v>8</v>
      </c>
      <c r="D11" s="11">
        <v>1</v>
      </c>
      <c r="E11" s="10">
        <v>2</v>
      </c>
      <c r="F11" s="11">
        <v>0</v>
      </c>
      <c r="G11" s="10">
        <v>0</v>
      </c>
      <c r="H11" s="11">
        <v>0</v>
      </c>
      <c r="I11" s="10">
        <v>0</v>
      </c>
      <c r="J11" s="11">
        <v>0</v>
      </c>
      <c r="K11" s="10">
        <v>0</v>
      </c>
      <c r="L11" s="11">
        <v>0</v>
      </c>
      <c r="M11" s="10">
        <v>0</v>
      </c>
      <c r="N11" s="11">
        <v>0</v>
      </c>
      <c r="O11" s="10">
        <v>0</v>
      </c>
      <c r="P11" s="11">
        <v>0</v>
      </c>
      <c r="Q11" s="10">
        <v>0</v>
      </c>
      <c r="R11" s="11">
        <v>1</v>
      </c>
      <c r="S11" s="10">
        <v>24</v>
      </c>
      <c r="T11" s="11">
        <v>0</v>
      </c>
      <c r="U11" s="10">
        <v>0</v>
      </c>
      <c r="V11" s="11">
        <v>0</v>
      </c>
      <c r="W11" s="10">
        <v>0</v>
      </c>
      <c r="X11" s="11">
        <v>1</v>
      </c>
      <c r="Y11" s="10">
        <v>2</v>
      </c>
      <c r="Z11" s="11">
        <v>0</v>
      </c>
      <c r="AA11" s="10">
        <v>0</v>
      </c>
      <c r="AB11" s="11">
        <v>0</v>
      </c>
      <c r="AC11" s="10">
        <v>0</v>
      </c>
      <c r="AD11" s="11">
        <v>0</v>
      </c>
      <c r="AE11" s="10">
        <v>0</v>
      </c>
      <c r="AF11" s="11">
        <v>1</v>
      </c>
      <c r="AG11" s="10">
        <v>76</v>
      </c>
      <c r="AH11" s="11">
        <v>0</v>
      </c>
      <c r="AI11" s="10">
        <v>0</v>
      </c>
      <c r="AJ11" s="11">
        <v>0</v>
      </c>
      <c r="AK11" s="10">
        <v>0</v>
      </c>
      <c r="AL11" s="11">
        <v>0</v>
      </c>
      <c r="AM11" s="10">
        <v>0</v>
      </c>
      <c r="AN11" s="11">
        <v>0</v>
      </c>
      <c r="AO11" s="10">
        <v>0</v>
      </c>
      <c r="AP11" s="11">
        <v>0</v>
      </c>
      <c r="AQ11" s="10">
        <v>0</v>
      </c>
      <c r="AR11" s="11">
        <v>0</v>
      </c>
      <c r="AS11" s="10">
        <v>0</v>
      </c>
      <c r="AT11" s="11">
        <v>0</v>
      </c>
      <c r="AU11" s="10">
        <v>0</v>
      </c>
      <c r="AV11" s="11">
        <v>0</v>
      </c>
      <c r="AW11" s="10">
        <v>0</v>
      </c>
      <c r="AX11" s="11">
        <v>0</v>
      </c>
      <c r="AY11" s="10">
        <v>0</v>
      </c>
      <c r="AZ11" s="11">
        <v>0</v>
      </c>
      <c r="BA11" s="10">
        <v>0</v>
      </c>
      <c r="BB11" s="11">
        <v>5</v>
      </c>
      <c r="BC11" s="10">
        <v>48</v>
      </c>
      <c r="BD11" s="11">
        <v>3</v>
      </c>
      <c r="BE11" s="10">
        <v>31</v>
      </c>
      <c r="BF11" s="11">
        <v>6</v>
      </c>
      <c r="BG11" s="10">
        <v>56</v>
      </c>
      <c r="BH11" s="11">
        <v>0</v>
      </c>
      <c r="BI11" s="10">
        <v>0</v>
      </c>
      <c r="BJ11" s="11">
        <v>0</v>
      </c>
      <c r="BK11" s="10">
        <v>0</v>
      </c>
      <c r="BL11" s="11"/>
      <c r="BM11" s="10">
        <f t="shared" si="0"/>
        <v>18</v>
      </c>
      <c r="BN11" s="10">
        <f t="shared" si="1"/>
        <v>239</v>
      </c>
    </row>
    <row r="12" spans="1:67">
      <c r="A12" s="2" t="s">
        <v>619</v>
      </c>
      <c r="B12" s="2" t="s">
        <v>119</v>
      </c>
      <c r="C12" s="2">
        <v>9</v>
      </c>
      <c r="D12" s="11">
        <v>0</v>
      </c>
      <c r="E12" s="10">
        <v>0</v>
      </c>
      <c r="F12" s="11">
        <v>0</v>
      </c>
      <c r="G12" s="10">
        <v>0</v>
      </c>
      <c r="H12" s="11">
        <v>1</v>
      </c>
      <c r="I12" s="10">
        <v>10</v>
      </c>
      <c r="J12" s="11">
        <v>0</v>
      </c>
      <c r="K12" s="10">
        <v>0</v>
      </c>
      <c r="L12" s="11">
        <v>0</v>
      </c>
      <c r="M12" s="10">
        <v>0</v>
      </c>
      <c r="N12" s="11">
        <v>0</v>
      </c>
      <c r="O12" s="10">
        <v>0</v>
      </c>
      <c r="P12" s="11">
        <v>21</v>
      </c>
      <c r="Q12" s="10">
        <v>446</v>
      </c>
      <c r="R12" s="11">
        <v>2</v>
      </c>
      <c r="S12" s="10">
        <v>50</v>
      </c>
      <c r="T12" s="11">
        <v>0</v>
      </c>
      <c r="U12" s="10">
        <v>0</v>
      </c>
      <c r="V12" s="11">
        <v>0</v>
      </c>
      <c r="W12" s="10">
        <v>0</v>
      </c>
      <c r="X12" s="11">
        <v>1</v>
      </c>
      <c r="Y12" s="10">
        <v>3</v>
      </c>
      <c r="Z12" s="11">
        <v>0</v>
      </c>
      <c r="AA12" s="10">
        <v>0</v>
      </c>
      <c r="AB12" s="11">
        <v>0</v>
      </c>
      <c r="AC12" s="10">
        <v>0</v>
      </c>
      <c r="AD12" s="11">
        <v>0</v>
      </c>
      <c r="AE12" s="10">
        <v>0</v>
      </c>
      <c r="AF12" s="11">
        <v>0</v>
      </c>
      <c r="AG12" s="10">
        <v>0</v>
      </c>
      <c r="AH12" s="11">
        <v>0</v>
      </c>
      <c r="AI12" s="10">
        <v>0</v>
      </c>
      <c r="AJ12" s="11">
        <v>0</v>
      </c>
      <c r="AK12" s="10">
        <v>0</v>
      </c>
      <c r="AL12" s="11">
        <v>0</v>
      </c>
      <c r="AM12" s="10">
        <v>0</v>
      </c>
      <c r="AN12" s="11">
        <v>1</v>
      </c>
      <c r="AO12" s="10">
        <v>7</v>
      </c>
      <c r="AP12" s="11">
        <v>0</v>
      </c>
      <c r="AQ12" s="10">
        <v>0</v>
      </c>
      <c r="AR12" s="11">
        <v>0</v>
      </c>
      <c r="AS12" s="10">
        <v>0</v>
      </c>
      <c r="AT12" s="11">
        <v>0</v>
      </c>
      <c r="AU12" s="10">
        <v>0</v>
      </c>
      <c r="AV12" s="11">
        <v>0</v>
      </c>
      <c r="AW12" s="10">
        <v>0</v>
      </c>
      <c r="AX12" s="11">
        <v>0</v>
      </c>
      <c r="AY12" s="10">
        <v>0</v>
      </c>
      <c r="AZ12" s="11">
        <v>1</v>
      </c>
      <c r="BA12" s="10">
        <v>4</v>
      </c>
      <c r="BB12" s="11">
        <v>85</v>
      </c>
      <c r="BC12" s="10">
        <v>1512</v>
      </c>
      <c r="BD12" s="11">
        <v>0</v>
      </c>
      <c r="BE12" s="10">
        <v>0</v>
      </c>
      <c r="BF12" s="11">
        <v>6</v>
      </c>
      <c r="BG12" s="10">
        <v>27</v>
      </c>
      <c r="BH12" s="11">
        <v>39</v>
      </c>
      <c r="BI12" s="10">
        <v>726</v>
      </c>
      <c r="BJ12" s="11">
        <v>0</v>
      </c>
      <c r="BK12" s="10">
        <v>0</v>
      </c>
      <c r="BL12" s="11"/>
      <c r="BM12" s="10">
        <f t="shared" si="0"/>
        <v>157</v>
      </c>
      <c r="BN12" s="10">
        <f t="shared" si="1"/>
        <v>2785</v>
      </c>
    </row>
    <row r="13" spans="1:67">
      <c r="A13" s="2" t="s">
        <v>157</v>
      </c>
      <c r="B13" s="2" t="s">
        <v>119</v>
      </c>
      <c r="C13" s="2">
        <v>10</v>
      </c>
      <c r="D13" s="11">
        <v>0</v>
      </c>
      <c r="E13" s="10">
        <v>0</v>
      </c>
      <c r="F13" s="11">
        <v>1</v>
      </c>
      <c r="G13" s="10">
        <v>0</v>
      </c>
      <c r="H13" s="11">
        <v>6</v>
      </c>
      <c r="I13" s="10">
        <v>64</v>
      </c>
      <c r="J13" s="11">
        <v>0</v>
      </c>
      <c r="K13" s="10">
        <v>0</v>
      </c>
      <c r="L13" s="11">
        <v>0</v>
      </c>
      <c r="M13" s="10">
        <v>0</v>
      </c>
      <c r="N13" s="11">
        <v>0</v>
      </c>
      <c r="O13" s="10">
        <v>0</v>
      </c>
      <c r="P13" s="11">
        <v>0</v>
      </c>
      <c r="Q13" s="10">
        <v>0</v>
      </c>
      <c r="R13" s="11">
        <v>1</v>
      </c>
      <c r="S13" s="10">
        <v>1</v>
      </c>
      <c r="T13" s="11">
        <v>0</v>
      </c>
      <c r="U13" s="10">
        <v>0</v>
      </c>
      <c r="V13" s="11">
        <v>0</v>
      </c>
      <c r="W13" s="10">
        <v>0</v>
      </c>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0</v>
      </c>
      <c r="AO13" s="10">
        <v>0</v>
      </c>
      <c r="AP13" s="11">
        <v>0</v>
      </c>
      <c r="AQ13" s="10">
        <v>0</v>
      </c>
      <c r="AR13" s="11">
        <v>0</v>
      </c>
      <c r="AS13" s="10">
        <v>0</v>
      </c>
      <c r="AT13" s="11">
        <v>0</v>
      </c>
      <c r="AU13" s="10">
        <v>0</v>
      </c>
      <c r="AV13" s="11">
        <v>0</v>
      </c>
      <c r="AW13" s="10">
        <v>0</v>
      </c>
      <c r="AX13" s="11">
        <v>0</v>
      </c>
      <c r="AY13" s="10">
        <v>0</v>
      </c>
      <c r="AZ13" s="11">
        <v>0</v>
      </c>
      <c r="BA13" s="10">
        <v>0</v>
      </c>
      <c r="BB13" s="11">
        <v>41</v>
      </c>
      <c r="BC13" s="10">
        <v>252</v>
      </c>
      <c r="BD13" s="11">
        <v>0</v>
      </c>
      <c r="BE13" s="10">
        <v>0</v>
      </c>
      <c r="BF13" s="11">
        <v>0</v>
      </c>
      <c r="BG13" s="10">
        <v>0</v>
      </c>
      <c r="BH13" s="11">
        <v>41</v>
      </c>
      <c r="BI13" s="10">
        <v>1848</v>
      </c>
      <c r="BJ13" s="11">
        <v>39</v>
      </c>
      <c r="BK13" s="10">
        <v>204</v>
      </c>
      <c r="BL13" s="11"/>
      <c r="BM13" s="10">
        <f t="shared" si="0"/>
        <v>129</v>
      </c>
      <c r="BN13" s="10">
        <f t="shared" si="1"/>
        <v>2369</v>
      </c>
    </row>
    <row r="14" spans="1:67">
      <c r="A14" s="2" t="s">
        <v>159</v>
      </c>
      <c r="B14" s="2" t="s">
        <v>119</v>
      </c>
      <c r="C14" s="2">
        <v>11</v>
      </c>
      <c r="D14" s="11">
        <v>0</v>
      </c>
      <c r="E14" s="10">
        <v>0</v>
      </c>
      <c r="F14" s="11">
        <v>0</v>
      </c>
      <c r="G14" s="10">
        <v>0</v>
      </c>
      <c r="H14" s="11">
        <v>3</v>
      </c>
      <c r="I14" s="10">
        <v>25</v>
      </c>
      <c r="J14" s="11">
        <v>0</v>
      </c>
      <c r="K14" s="10">
        <v>0</v>
      </c>
      <c r="L14" s="11">
        <v>0</v>
      </c>
      <c r="M14" s="10">
        <v>0</v>
      </c>
      <c r="N14" s="11">
        <v>0</v>
      </c>
      <c r="O14" s="10">
        <v>0</v>
      </c>
      <c r="P14" s="11">
        <v>0</v>
      </c>
      <c r="Q14" s="10">
        <v>0</v>
      </c>
      <c r="R14" s="11">
        <v>0</v>
      </c>
      <c r="S14" s="10">
        <v>0</v>
      </c>
      <c r="T14" s="11">
        <v>2</v>
      </c>
      <c r="U14" s="10">
        <v>4</v>
      </c>
      <c r="V14" s="11">
        <v>0</v>
      </c>
      <c r="W14" s="10">
        <v>0</v>
      </c>
      <c r="X14" s="11">
        <v>0</v>
      </c>
      <c r="Y14" s="10">
        <v>0</v>
      </c>
      <c r="Z14" s="11">
        <v>0</v>
      </c>
      <c r="AA14" s="10">
        <v>0</v>
      </c>
      <c r="AB14" s="11">
        <v>0</v>
      </c>
      <c r="AC14" s="10">
        <v>0</v>
      </c>
      <c r="AD14" s="11">
        <v>0</v>
      </c>
      <c r="AE14" s="10">
        <v>0</v>
      </c>
      <c r="AF14" s="11">
        <v>0</v>
      </c>
      <c r="AG14" s="10">
        <v>0</v>
      </c>
      <c r="AH14" s="11">
        <v>0</v>
      </c>
      <c r="AI14" s="10">
        <v>0</v>
      </c>
      <c r="AJ14" s="11">
        <v>0</v>
      </c>
      <c r="AK14" s="10">
        <v>0</v>
      </c>
      <c r="AL14" s="11">
        <v>0</v>
      </c>
      <c r="AM14" s="10">
        <v>0</v>
      </c>
      <c r="AN14" s="11">
        <v>0</v>
      </c>
      <c r="AO14" s="10">
        <v>0</v>
      </c>
      <c r="AP14" s="11">
        <v>0</v>
      </c>
      <c r="AQ14" s="10">
        <v>0</v>
      </c>
      <c r="AR14" s="11">
        <v>0</v>
      </c>
      <c r="AS14" s="10">
        <v>0</v>
      </c>
      <c r="AT14" s="11">
        <v>0</v>
      </c>
      <c r="AU14" s="10">
        <v>0</v>
      </c>
      <c r="AV14" s="11">
        <v>0</v>
      </c>
      <c r="AW14" s="10">
        <v>0</v>
      </c>
      <c r="AX14" s="11">
        <v>0</v>
      </c>
      <c r="AY14" s="10">
        <v>0</v>
      </c>
      <c r="AZ14" s="11">
        <v>0</v>
      </c>
      <c r="BA14" s="10">
        <v>0</v>
      </c>
      <c r="BB14" s="11">
        <v>22</v>
      </c>
      <c r="BC14" s="10">
        <v>288</v>
      </c>
      <c r="BD14" s="11">
        <v>0</v>
      </c>
      <c r="BE14" s="10">
        <v>0</v>
      </c>
      <c r="BF14" s="11">
        <v>0</v>
      </c>
      <c r="BG14" s="10">
        <v>0</v>
      </c>
      <c r="BH14" s="11">
        <v>0</v>
      </c>
      <c r="BI14" s="10">
        <v>0</v>
      </c>
      <c r="BJ14" s="11">
        <v>1</v>
      </c>
      <c r="BK14" s="10">
        <v>2</v>
      </c>
      <c r="BL14" s="11"/>
      <c r="BM14" s="10">
        <f t="shared" si="0"/>
        <v>28</v>
      </c>
      <c r="BN14" s="10">
        <f t="shared" si="1"/>
        <v>319</v>
      </c>
    </row>
    <row r="15" spans="1:67">
      <c r="A15" s="2" t="s">
        <v>169</v>
      </c>
      <c r="B15" s="2" t="s">
        <v>75</v>
      </c>
      <c r="C15" s="2">
        <v>12</v>
      </c>
      <c r="D15" s="11">
        <v>139</v>
      </c>
      <c r="E15" s="10">
        <v>681</v>
      </c>
      <c r="F15" s="11">
        <v>783</v>
      </c>
      <c r="G15" s="10">
        <v>4678</v>
      </c>
      <c r="H15" s="11">
        <v>180</v>
      </c>
      <c r="I15" s="10">
        <v>1080</v>
      </c>
      <c r="J15" s="11">
        <v>6</v>
      </c>
      <c r="K15" s="10">
        <v>24</v>
      </c>
      <c r="L15" s="11">
        <v>22</v>
      </c>
      <c r="M15" s="10">
        <v>115</v>
      </c>
      <c r="N15" s="11">
        <v>0</v>
      </c>
      <c r="O15" s="10">
        <v>0</v>
      </c>
      <c r="P15" s="11">
        <v>71</v>
      </c>
      <c r="Q15" s="10">
        <v>383</v>
      </c>
      <c r="R15" s="11">
        <v>104</v>
      </c>
      <c r="S15" s="10">
        <v>577</v>
      </c>
      <c r="T15" s="11">
        <v>21</v>
      </c>
      <c r="U15" s="10">
        <v>74</v>
      </c>
      <c r="V15" s="11">
        <v>0</v>
      </c>
      <c r="W15" s="10">
        <v>0</v>
      </c>
      <c r="X15" s="11">
        <v>1</v>
      </c>
      <c r="Y15" s="10">
        <v>4</v>
      </c>
      <c r="Z15" s="11">
        <v>0</v>
      </c>
      <c r="AA15" s="10">
        <v>0</v>
      </c>
      <c r="AB15" s="11">
        <v>0</v>
      </c>
      <c r="AC15" s="10">
        <v>0</v>
      </c>
      <c r="AD15" s="11">
        <v>0</v>
      </c>
      <c r="AE15" s="10">
        <v>0</v>
      </c>
      <c r="AF15" s="11">
        <v>0</v>
      </c>
      <c r="AG15" s="10">
        <v>0</v>
      </c>
      <c r="AH15" s="11">
        <v>0</v>
      </c>
      <c r="AI15" s="10">
        <v>0</v>
      </c>
      <c r="AJ15" s="11">
        <v>0</v>
      </c>
      <c r="AK15" s="10">
        <v>0</v>
      </c>
      <c r="AL15" s="11">
        <v>0</v>
      </c>
      <c r="AM15" s="10">
        <v>0</v>
      </c>
      <c r="AN15" s="11">
        <v>0</v>
      </c>
      <c r="AO15" s="10">
        <v>0</v>
      </c>
      <c r="AP15" s="11">
        <v>0</v>
      </c>
      <c r="AQ15" s="10">
        <v>0</v>
      </c>
      <c r="AR15" s="11">
        <v>0</v>
      </c>
      <c r="AS15" s="10">
        <v>0</v>
      </c>
      <c r="AT15" s="11">
        <v>0</v>
      </c>
      <c r="AU15" s="10">
        <v>0</v>
      </c>
      <c r="AV15" s="11">
        <v>0</v>
      </c>
      <c r="AW15" s="10">
        <v>0</v>
      </c>
      <c r="AX15" s="11">
        <v>0</v>
      </c>
      <c r="AY15" s="10">
        <v>0</v>
      </c>
      <c r="AZ15" s="11">
        <v>0</v>
      </c>
      <c r="BA15" s="10">
        <v>0</v>
      </c>
      <c r="BB15" s="11">
        <v>80</v>
      </c>
      <c r="BC15" s="10">
        <v>798</v>
      </c>
      <c r="BD15" s="11">
        <v>83</v>
      </c>
      <c r="BE15" s="10">
        <v>312</v>
      </c>
      <c r="BF15" s="11">
        <v>34</v>
      </c>
      <c r="BG15" s="10">
        <v>154</v>
      </c>
      <c r="BH15" s="11">
        <v>130</v>
      </c>
      <c r="BI15" s="10">
        <v>2400</v>
      </c>
      <c r="BJ15" s="11">
        <v>59</v>
      </c>
      <c r="BK15" s="10">
        <v>771</v>
      </c>
      <c r="BL15" s="11"/>
      <c r="BM15" s="10">
        <f t="shared" si="0"/>
        <v>1713</v>
      </c>
      <c r="BN15" s="10">
        <f t="shared" si="1"/>
        <v>12051</v>
      </c>
    </row>
    <row r="16" spans="1:67">
      <c r="A16" s="2" t="s">
        <v>74</v>
      </c>
      <c r="B16" s="2" t="s">
        <v>75</v>
      </c>
      <c r="C16" s="2">
        <v>13</v>
      </c>
      <c r="D16" s="11">
        <v>0</v>
      </c>
      <c r="E16" s="10">
        <v>0</v>
      </c>
      <c r="F16" s="11">
        <v>104</v>
      </c>
      <c r="G16" s="10">
        <v>1194</v>
      </c>
      <c r="H16" s="11">
        <v>117</v>
      </c>
      <c r="I16" s="10">
        <v>2080</v>
      </c>
      <c r="J16" s="11">
        <v>0</v>
      </c>
      <c r="K16" s="10">
        <v>0</v>
      </c>
      <c r="L16" s="11">
        <v>0</v>
      </c>
      <c r="M16" s="10">
        <v>0</v>
      </c>
      <c r="N16" s="11">
        <v>0</v>
      </c>
      <c r="O16" s="10">
        <v>0</v>
      </c>
      <c r="P16" s="11">
        <v>2</v>
      </c>
      <c r="Q16" s="10">
        <v>4</v>
      </c>
      <c r="R16" s="11">
        <v>0</v>
      </c>
      <c r="S16" s="10">
        <v>0</v>
      </c>
      <c r="T16" s="11">
        <v>1</v>
      </c>
      <c r="U16" s="10">
        <v>2</v>
      </c>
      <c r="V16" s="11">
        <v>0</v>
      </c>
      <c r="W16" s="10">
        <v>0</v>
      </c>
      <c r="X16" s="11">
        <v>0</v>
      </c>
      <c r="Y16" s="10">
        <v>0</v>
      </c>
      <c r="Z16" s="11">
        <v>0</v>
      </c>
      <c r="AA16" s="10">
        <v>0</v>
      </c>
      <c r="AB16" s="11">
        <v>0</v>
      </c>
      <c r="AC16" s="10">
        <v>0</v>
      </c>
      <c r="AD16" s="11">
        <v>0</v>
      </c>
      <c r="AE16" s="10">
        <v>0</v>
      </c>
      <c r="AF16" s="11">
        <v>0</v>
      </c>
      <c r="AG16" s="10">
        <v>0</v>
      </c>
      <c r="AH16" s="11">
        <v>0</v>
      </c>
      <c r="AI16" s="10">
        <v>0</v>
      </c>
      <c r="AJ16" s="11">
        <v>3</v>
      </c>
      <c r="AK16" s="10">
        <v>3</v>
      </c>
      <c r="AL16" s="11">
        <v>0</v>
      </c>
      <c r="AM16" s="10">
        <v>0</v>
      </c>
      <c r="AN16" s="11">
        <v>0</v>
      </c>
      <c r="AO16" s="10">
        <v>0</v>
      </c>
      <c r="AP16" s="11">
        <v>0</v>
      </c>
      <c r="AQ16" s="10">
        <v>0</v>
      </c>
      <c r="AR16" s="11">
        <v>22</v>
      </c>
      <c r="AS16" s="10">
        <v>47</v>
      </c>
      <c r="AT16" s="11">
        <v>0</v>
      </c>
      <c r="AU16" s="10">
        <v>0</v>
      </c>
      <c r="AV16" s="11">
        <v>0</v>
      </c>
      <c r="AW16" s="10">
        <v>0</v>
      </c>
      <c r="AX16" s="11">
        <v>0</v>
      </c>
      <c r="AY16" s="10">
        <v>0</v>
      </c>
      <c r="AZ16" s="11">
        <v>0</v>
      </c>
      <c r="BA16" s="10">
        <v>0</v>
      </c>
      <c r="BB16" s="11">
        <v>350</v>
      </c>
      <c r="BC16" s="10">
        <v>3819</v>
      </c>
      <c r="BD16" s="11">
        <v>28</v>
      </c>
      <c r="BE16" s="10">
        <v>172</v>
      </c>
      <c r="BF16" s="11">
        <v>6</v>
      </c>
      <c r="BG16" s="10">
        <v>34</v>
      </c>
      <c r="BH16" s="11">
        <v>32</v>
      </c>
      <c r="BI16" s="10">
        <v>264</v>
      </c>
      <c r="BJ16" s="11">
        <v>391</v>
      </c>
      <c r="BK16" s="10">
        <v>3057</v>
      </c>
      <c r="BL16" s="11"/>
      <c r="BM16" s="10">
        <f t="shared" si="0"/>
        <v>1056</v>
      </c>
      <c r="BN16" s="10">
        <f t="shared" si="1"/>
        <v>10676</v>
      </c>
    </row>
    <row r="17" spans="1:66">
      <c r="A17" s="2" t="s">
        <v>620</v>
      </c>
      <c r="B17" s="2" t="s">
        <v>75</v>
      </c>
      <c r="C17" s="2">
        <v>14</v>
      </c>
      <c r="D17" s="11">
        <v>1</v>
      </c>
      <c r="E17" s="10">
        <v>2</v>
      </c>
      <c r="F17" s="11">
        <v>3</v>
      </c>
      <c r="G17" s="10">
        <v>5</v>
      </c>
      <c r="H17" s="11">
        <v>1</v>
      </c>
      <c r="I17" s="10">
        <v>19</v>
      </c>
      <c r="J17" s="11">
        <v>0</v>
      </c>
      <c r="K17" s="10">
        <v>0</v>
      </c>
      <c r="L17" s="11">
        <v>0</v>
      </c>
      <c r="M17" s="10">
        <v>0</v>
      </c>
      <c r="N17" s="11">
        <v>0</v>
      </c>
      <c r="O17" s="10">
        <v>0</v>
      </c>
      <c r="P17" s="11">
        <v>0</v>
      </c>
      <c r="Q17" s="10">
        <v>0</v>
      </c>
      <c r="R17" s="11">
        <v>0</v>
      </c>
      <c r="S17" s="10">
        <v>0</v>
      </c>
      <c r="T17" s="11">
        <v>1</v>
      </c>
      <c r="U17" s="10">
        <v>5</v>
      </c>
      <c r="V17" s="11">
        <v>0</v>
      </c>
      <c r="W17" s="10">
        <v>0</v>
      </c>
      <c r="X17" s="11">
        <v>0</v>
      </c>
      <c r="Y17" s="10">
        <v>0</v>
      </c>
      <c r="Z17" s="11">
        <v>0</v>
      </c>
      <c r="AA17" s="10">
        <v>0</v>
      </c>
      <c r="AB17" s="11">
        <v>0</v>
      </c>
      <c r="AC17" s="10">
        <v>0</v>
      </c>
      <c r="AD17" s="11">
        <v>0</v>
      </c>
      <c r="AE17" s="10">
        <v>0</v>
      </c>
      <c r="AF17" s="11">
        <v>0</v>
      </c>
      <c r="AG17" s="10">
        <v>0</v>
      </c>
      <c r="AH17" s="11">
        <v>0</v>
      </c>
      <c r="AI17" s="10">
        <v>0</v>
      </c>
      <c r="AJ17" s="11">
        <v>0</v>
      </c>
      <c r="AK17" s="10">
        <v>0</v>
      </c>
      <c r="AL17" s="11">
        <v>0</v>
      </c>
      <c r="AM17" s="10">
        <v>0</v>
      </c>
      <c r="AN17" s="11">
        <v>0</v>
      </c>
      <c r="AO17" s="10">
        <v>0</v>
      </c>
      <c r="AP17" s="11">
        <v>0</v>
      </c>
      <c r="AQ17" s="10">
        <v>0</v>
      </c>
      <c r="AR17" s="11">
        <v>0</v>
      </c>
      <c r="AS17" s="10">
        <v>0</v>
      </c>
      <c r="AT17" s="11">
        <v>0</v>
      </c>
      <c r="AU17" s="10">
        <v>0</v>
      </c>
      <c r="AV17" s="11">
        <v>0</v>
      </c>
      <c r="AW17" s="10">
        <v>0</v>
      </c>
      <c r="AX17" s="11">
        <v>0</v>
      </c>
      <c r="AY17" s="10">
        <v>0</v>
      </c>
      <c r="AZ17" s="11">
        <v>0</v>
      </c>
      <c r="BA17" s="10">
        <v>0</v>
      </c>
      <c r="BB17" s="11">
        <v>9</v>
      </c>
      <c r="BC17" s="10">
        <v>32</v>
      </c>
      <c r="BD17" s="11">
        <v>1</v>
      </c>
      <c r="BE17" s="10">
        <v>4</v>
      </c>
      <c r="BF17" s="11">
        <v>3</v>
      </c>
      <c r="BG17" s="10">
        <v>39</v>
      </c>
      <c r="BH17" s="11">
        <v>15</v>
      </c>
      <c r="BI17" s="10">
        <v>879</v>
      </c>
      <c r="BJ17" s="11">
        <v>3</v>
      </c>
      <c r="BK17" s="10">
        <v>19</v>
      </c>
      <c r="BL17" s="11"/>
      <c r="BM17" s="10">
        <f t="shared" si="0"/>
        <v>37</v>
      </c>
      <c r="BN17" s="10">
        <f t="shared" si="1"/>
        <v>1004</v>
      </c>
    </row>
    <row r="18" spans="1:66">
      <c r="A18" s="2" t="s">
        <v>178</v>
      </c>
      <c r="B18" s="2" t="s">
        <v>75</v>
      </c>
      <c r="C18" s="2">
        <v>15</v>
      </c>
      <c r="D18" s="11">
        <v>0</v>
      </c>
      <c r="E18" s="10">
        <v>0</v>
      </c>
      <c r="F18" s="11">
        <v>5</v>
      </c>
      <c r="G18" s="10">
        <v>39</v>
      </c>
      <c r="H18" s="11">
        <v>1</v>
      </c>
      <c r="I18" s="10">
        <v>94</v>
      </c>
      <c r="J18" s="11">
        <v>0</v>
      </c>
      <c r="K18" s="10">
        <v>0</v>
      </c>
      <c r="L18" s="11">
        <v>0</v>
      </c>
      <c r="M18" s="10">
        <v>0</v>
      </c>
      <c r="N18" s="11">
        <v>0</v>
      </c>
      <c r="O18" s="10">
        <v>0</v>
      </c>
      <c r="P18" s="11">
        <v>2</v>
      </c>
      <c r="Q18" s="10">
        <v>28</v>
      </c>
      <c r="R18" s="11">
        <v>0</v>
      </c>
      <c r="S18" s="10">
        <v>0</v>
      </c>
      <c r="T18" s="11">
        <v>0</v>
      </c>
      <c r="U18" s="10">
        <v>0</v>
      </c>
      <c r="V18" s="11">
        <v>0</v>
      </c>
      <c r="W18" s="10">
        <v>0</v>
      </c>
      <c r="X18" s="11">
        <v>0</v>
      </c>
      <c r="Y18" s="10">
        <v>0</v>
      </c>
      <c r="Z18" s="11">
        <v>0</v>
      </c>
      <c r="AA18" s="10">
        <v>0</v>
      </c>
      <c r="AB18" s="11">
        <v>0</v>
      </c>
      <c r="AC18" s="10">
        <v>0</v>
      </c>
      <c r="AD18" s="11">
        <v>0</v>
      </c>
      <c r="AE18" s="10">
        <v>0</v>
      </c>
      <c r="AF18" s="11">
        <v>0</v>
      </c>
      <c r="AG18" s="10">
        <v>0</v>
      </c>
      <c r="AH18" s="11">
        <v>0</v>
      </c>
      <c r="AI18" s="10">
        <v>0</v>
      </c>
      <c r="AJ18" s="11">
        <v>0</v>
      </c>
      <c r="AK18" s="10">
        <v>0</v>
      </c>
      <c r="AL18" s="11">
        <v>0</v>
      </c>
      <c r="AM18" s="10">
        <v>0</v>
      </c>
      <c r="AN18" s="11">
        <v>0</v>
      </c>
      <c r="AO18" s="10">
        <v>0</v>
      </c>
      <c r="AP18" s="11">
        <v>0</v>
      </c>
      <c r="AQ18" s="10">
        <v>0</v>
      </c>
      <c r="AR18" s="11">
        <v>0</v>
      </c>
      <c r="AS18" s="10">
        <v>0</v>
      </c>
      <c r="AT18" s="11">
        <v>0</v>
      </c>
      <c r="AU18" s="10">
        <v>0</v>
      </c>
      <c r="AV18" s="11">
        <v>0</v>
      </c>
      <c r="AW18" s="10">
        <v>0</v>
      </c>
      <c r="AX18" s="11">
        <v>0</v>
      </c>
      <c r="AY18" s="10">
        <v>0</v>
      </c>
      <c r="AZ18" s="11">
        <v>0</v>
      </c>
      <c r="BA18" s="10">
        <v>0</v>
      </c>
      <c r="BB18" s="11">
        <v>9</v>
      </c>
      <c r="BC18" s="10">
        <v>116</v>
      </c>
      <c r="BD18" s="11">
        <v>1</v>
      </c>
      <c r="BE18" s="10">
        <v>11</v>
      </c>
      <c r="BF18" s="11">
        <v>0</v>
      </c>
      <c r="BG18" s="10">
        <v>0</v>
      </c>
      <c r="BH18" s="11">
        <v>11</v>
      </c>
      <c r="BI18" s="10">
        <v>236</v>
      </c>
      <c r="BJ18" s="11">
        <v>4</v>
      </c>
      <c r="BK18" s="10">
        <v>56</v>
      </c>
      <c r="BL18" s="11"/>
      <c r="BM18" s="10">
        <f t="shared" si="0"/>
        <v>33</v>
      </c>
      <c r="BN18" s="10">
        <f t="shared" si="1"/>
        <v>580</v>
      </c>
    </row>
    <row r="19" spans="1:66">
      <c r="A19" s="2" t="s">
        <v>180</v>
      </c>
      <c r="B19" s="2" t="s">
        <v>75</v>
      </c>
      <c r="C19" s="2">
        <v>16</v>
      </c>
      <c r="D19" s="11">
        <v>1</v>
      </c>
      <c r="E19" s="10">
        <v>2</v>
      </c>
      <c r="F19" s="11">
        <v>18</v>
      </c>
      <c r="G19" s="10">
        <v>147</v>
      </c>
      <c r="H19" s="11">
        <v>0</v>
      </c>
      <c r="I19" s="10">
        <v>0</v>
      </c>
      <c r="J19" s="11">
        <v>0</v>
      </c>
      <c r="K19" s="10">
        <v>0</v>
      </c>
      <c r="L19" s="11">
        <v>0</v>
      </c>
      <c r="M19" s="10">
        <v>0</v>
      </c>
      <c r="N19" s="11">
        <v>0</v>
      </c>
      <c r="O19" s="10">
        <v>0</v>
      </c>
      <c r="P19" s="11">
        <v>0</v>
      </c>
      <c r="Q19" s="10">
        <v>0</v>
      </c>
      <c r="R19" s="11">
        <v>0</v>
      </c>
      <c r="S19" s="10">
        <v>0</v>
      </c>
      <c r="T19" s="11">
        <v>0</v>
      </c>
      <c r="U19" s="10">
        <v>0</v>
      </c>
      <c r="V19" s="11">
        <v>0</v>
      </c>
      <c r="W19" s="10">
        <v>0</v>
      </c>
      <c r="X19" s="11">
        <v>0</v>
      </c>
      <c r="Y19" s="10">
        <v>0</v>
      </c>
      <c r="Z19" s="11">
        <v>0</v>
      </c>
      <c r="AA19" s="10">
        <v>0</v>
      </c>
      <c r="AB19" s="11">
        <v>0</v>
      </c>
      <c r="AC19" s="10">
        <v>0</v>
      </c>
      <c r="AD19" s="11">
        <v>0</v>
      </c>
      <c r="AE19" s="10">
        <v>0</v>
      </c>
      <c r="AF19" s="11">
        <v>0</v>
      </c>
      <c r="AG19" s="10">
        <v>0</v>
      </c>
      <c r="AH19" s="11">
        <v>0</v>
      </c>
      <c r="AI19" s="10">
        <v>0</v>
      </c>
      <c r="AJ19" s="11">
        <v>0</v>
      </c>
      <c r="AK19" s="10">
        <v>0</v>
      </c>
      <c r="AL19" s="11">
        <v>0</v>
      </c>
      <c r="AM19" s="10">
        <v>0</v>
      </c>
      <c r="AN19" s="11">
        <v>0</v>
      </c>
      <c r="AO19" s="10">
        <v>0</v>
      </c>
      <c r="AP19" s="11">
        <v>0</v>
      </c>
      <c r="AQ19" s="10">
        <v>0</v>
      </c>
      <c r="AR19" s="11">
        <v>0</v>
      </c>
      <c r="AS19" s="10">
        <v>0</v>
      </c>
      <c r="AT19" s="11">
        <v>0</v>
      </c>
      <c r="AU19" s="10">
        <v>0</v>
      </c>
      <c r="AV19" s="11">
        <v>0</v>
      </c>
      <c r="AW19" s="10">
        <v>0</v>
      </c>
      <c r="AX19" s="11">
        <v>0</v>
      </c>
      <c r="AY19" s="10">
        <v>0</v>
      </c>
      <c r="AZ19" s="11">
        <v>0</v>
      </c>
      <c r="BA19" s="10">
        <v>0</v>
      </c>
      <c r="BB19" s="11">
        <v>0</v>
      </c>
      <c r="BC19" s="10">
        <v>0</v>
      </c>
      <c r="BD19" s="11">
        <v>0</v>
      </c>
      <c r="BE19" s="10">
        <v>0</v>
      </c>
      <c r="BF19" s="11">
        <v>1</v>
      </c>
      <c r="BG19" s="10">
        <v>5</v>
      </c>
      <c r="BH19" s="11">
        <v>1</v>
      </c>
      <c r="BI19" s="10">
        <v>80</v>
      </c>
      <c r="BJ19" s="11">
        <v>0</v>
      </c>
      <c r="BK19" s="10">
        <v>0</v>
      </c>
      <c r="BL19" s="11"/>
      <c r="BM19" s="10">
        <f t="shared" si="0"/>
        <v>21</v>
      </c>
      <c r="BN19" s="10">
        <f t="shared" si="1"/>
        <v>234</v>
      </c>
    </row>
    <row r="20" spans="1:66">
      <c r="A20" s="2" t="s">
        <v>621</v>
      </c>
      <c r="B20" s="2" t="s">
        <v>75</v>
      </c>
      <c r="C20" s="2">
        <v>17</v>
      </c>
      <c r="D20" s="11">
        <v>3</v>
      </c>
      <c r="E20" s="10">
        <v>17</v>
      </c>
      <c r="F20" s="11">
        <v>1</v>
      </c>
      <c r="G20" s="10">
        <v>2</v>
      </c>
      <c r="H20" s="11">
        <v>8</v>
      </c>
      <c r="I20" s="10">
        <v>113</v>
      </c>
      <c r="J20" s="11">
        <v>0</v>
      </c>
      <c r="K20" s="10">
        <v>0</v>
      </c>
      <c r="L20" s="11">
        <v>0</v>
      </c>
      <c r="M20" s="10">
        <v>0</v>
      </c>
      <c r="N20" s="11">
        <v>0</v>
      </c>
      <c r="O20" s="10">
        <v>0</v>
      </c>
      <c r="P20" s="11">
        <v>0</v>
      </c>
      <c r="Q20" s="10">
        <v>0</v>
      </c>
      <c r="R20" s="11">
        <v>0</v>
      </c>
      <c r="S20" s="10">
        <v>0</v>
      </c>
      <c r="T20" s="11">
        <v>0</v>
      </c>
      <c r="U20" s="10">
        <v>0</v>
      </c>
      <c r="V20" s="11">
        <v>0</v>
      </c>
      <c r="W20" s="10">
        <v>0</v>
      </c>
      <c r="X20" s="11">
        <v>0</v>
      </c>
      <c r="Y20" s="10">
        <v>0</v>
      </c>
      <c r="Z20" s="11">
        <v>0</v>
      </c>
      <c r="AA20" s="10">
        <v>0</v>
      </c>
      <c r="AB20" s="11">
        <v>0</v>
      </c>
      <c r="AC20" s="10">
        <v>0</v>
      </c>
      <c r="AD20" s="11">
        <v>0</v>
      </c>
      <c r="AE20" s="10">
        <v>0</v>
      </c>
      <c r="AF20" s="11">
        <v>0</v>
      </c>
      <c r="AG20" s="10">
        <v>0</v>
      </c>
      <c r="AH20" s="11">
        <v>1</v>
      </c>
      <c r="AI20" s="10">
        <v>72</v>
      </c>
      <c r="AJ20" s="11">
        <v>0</v>
      </c>
      <c r="AK20" s="10">
        <v>0</v>
      </c>
      <c r="AL20" s="11">
        <v>0</v>
      </c>
      <c r="AM20" s="10">
        <v>0</v>
      </c>
      <c r="AN20" s="11">
        <v>0</v>
      </c>
      <c r="AO20" s="10">
        <v>0</v>
      </c>
      <c r="AP20" s="11">
        <v>0</v>
      </c>
      <c r="AQ20" s="10">
        <v>0</v>
      </c>
      <c r="AR20" s="11">
        <v>0</v>
      </c>
      <c r="AS20" s="10">
        <v>0</v>
      </c>
      <c r="AT20" s="11">
        <v>0</v>
      </c>
      <c r="AU20" s="10">
        <v>0</v>
      </c>
      <c r="AV20" s="11">
        <v>0</v>
      </c>
      <c r="AW20" s="10">
        <v>0</v>
      </c>
      <c r="AX20" s="11">
        <v>0</v>
      </c>
      <c r="AY20" s="10">
        <v>0</v>
      </c>
      <c r="AZ20" s="11">
        <v>0</v>
      </c>
      <c r="BA20" s="10">
        <v>0</v>
      </c>
      <c r="BB20" s="11">
        <v>3</v>
      </c>
      <c r="BC20" s="10">
        <v>33</v>
      </c>
      <c r="BD20" s="11">
        <v>1</v>
      </c>
      <c r="BE20" s="10">
        <v>4</v>
      </c>
      <c r="BF20" s="11">
        <v>0</v>
      </c>
      <c r="BG20" s="10">
        <v>0</v>
      </c>
      <c r="BH20" s="11">
        <v>1</v>
      </c>
      <c r="BI20" s="10">
        <v>6</v>
      </c>
      <c r="BJ20" s="11">
        <v>0</v>
      </c>
      <c r="BK20" s="10">
        <v>0</v>
      </c>
      <c r="BL20" s="11"/>
      <c r="BM20" s="10">
        <f t="shared" si="0"/>
        <v>18</v>
      </c>
      <c r="BN20" s="10">
        <f t="shared" si="1"/>
        <v>247</v>
      </c>
    </row>
    <row r="21" spans="1:66">
      <c r="A21" s="2" t="s">
        <v>186</v>
      </c>
      <c r="B21" s="2" t="s">
        <v>75</v>
      </c>
      <c r="C21" s="2">
        <v>18</v>
      </c>
      <c r="D21" s="11">
        <v>5</v>
      </c>
      <c r="E21" s="10">
        <v>30</v>
      </c>
      <c r="F21" s="11">
        <v>13</v>
      </c>
      <c r="G21" s="10">
        <v>408</v>
      </c>
      <c r="H21" s="11">
        <v>1</v>
      </c>
      <c r="I21" s="10">
        <v>20</v>
      </c>
      <c r="J21" s="11">
        <v>0</v>
      </c>
      <c r="K21" s="10">
        <v>0</v>
      </c>
      <c r="L21" s="11">
        <v>2</v>
      </c>
      <c r="M21" s="10">
        <v>94</v>
      </c>
      <c r="N21" s="11">
        <v>0</v>
      </c>
      <c r="O21" s="10">
        <v>0</v>
      </c>
      <c r="P21" s="11">
        <v>2</v>
      </c>
      <c r="Q21" s="10">
        <v>17</v>
      </c>
      <c r="R21" s="11">
        <v>0</v>
      </c>
      <c r="S21" s="10">
        <v>0</v>
      </c>
      <c r="T21" s="11">
        <v>0</v>
      </c>
      <c r="U21" s="10">
        <v>0</v>
      </c>
      <c r="V21" s="11">
        <v>0</v>
      </c>
      <c r="W21" s="10">
        <v>0</v>
      </c>
      <c r="X21" s="11">
        <v>0</v>
      </c>
      <c r="Y21" s="10">
        <v>0</v>
      </c>
      <c r="Z21" s="11">
        <v>0</v>
      </c>
      <c r="AA21" s="10">
        <v>0</v>
      </c>
      <c r="AB21" s="11">
        <v>0</v>
      </c>
      <c r="AC21" s="10">
        <v>0</v>
      </c>
      <c r="AD21" s="11">
        <v>0</v>
      </c>
      <c r="AE21" s="10">
        <v>0</v>
      </c>
      <c r="AF21" s="11">
        <v>0</v>
      </c>
      <c r="AG21" s="10">
        <v>0</v>
      </c>
      <c r="AH21" s="11">
        <v>0</v>
      </c>
      <c r="AI21" s="10">
        <v>0</v>
      </c>
      <c r="AJ21" s="11">
        <v>0</v>
      </c>
      <c r="AK21" s="10">
        <v>0</v>
      </c>
      <c r="AL21" s="11">
        <v>0</v>
      </c>
      <c r="AM21" s="10">
        <v>0</v>
      </c>
      <c r="AN21" s="11">
        <v>0</v>
      </c>
      <c r="AO21" s="10">
        <v>0</v>
      </c>
      <c r="AP21" s="11">
        <v>0</v>
      </c>
      <c r="AQ21" s="10">
        <v>0</v>
      </c>
      <c r="AR21" s="11">
        <v>0</v>
      </c>
      <c r="AS21" s="10">
        <v>0</v>
      </c>
      <c r="AT21" s="11">
        <v>0</v>
      </c>
      <c r="AU21" s="10">
        <v>0</v>
      </c>
      <c r="AV21" s="11">
        <v>0</v>
      </c>
      <c r="AW21" s="10">
        <v>0</v>
      </c>
      <c r="AX21" s="11">
        <v>0</v>
      </c>
      <c r="AY21" s="10">
        <v>0</v>
      </c>
      <c r="AZ21" s="11">
        <v>0</v>
      </c>
      <c r="BA21" s="10">
        <v>0</v>
      </c>
      <c r="BB21" s="11">
        <v>1</v>
      </c>
      <c r="BC21" s="10">
        <v>8</v>
      </c>
      <c r="BD21" s="11">
        <v>2</v>
      </c>
      <c r="BE21" s="10">
        <v>63</v>
      </c>
      <c r="BF21" s="11">
        <v>0</v>
      </c>
      <c r="BG21" s="10">
        <v>0</v>
      </c>
      <c r="BH21" s="11">
        <v>1</v>
      </c>
      <c r="BI21" s="10">
        <v>320</v>
      </c>
      <c r="BJ21" s="11">
        <v>0</v>
      </c>
      <c r="BK21" s="10">
        <v>0</v>
      </c>
      <c r="BL21" s="11"/>
      <c r="BM21" s="10">
        <f t="shared" si="0"/>
        <v>27</v>
      </c>
      <c r="BN21" s="10">
        <f t="shared" si="1"/>
        <v>960</v>
      </c>
    </row>
    <row r="22" spans="1:66">
      <c r="A22" s="2" t="s">
        <v>188</v>
      </c>
      <c r="B22" s="2" t="s">
        <v>75</v>
      </c>
      <c r="C22" s="2">
        <v>19</v>
      </c>
      <c r="D22" s="11">
        <v>6</v>
      </c>
      <c r="E22" s="10">
        <v>50</v>
      </c>
      <c r="F22" s="11">
        <v>6</v>
      </c>
      <c r="G22" s="10">
        <v>30</v>
      </c>
      <c r="H22" s="11">
        <v>0</v>
      </c>
      <c r="I22" s="10">
        <v>0</v>
      </c>
      <c r="J22" s="11">
        <v>0</v>
      </c>
      <c r="K22" s="10">
        <v>0</v>
      </c>
      <c r="L22" s="11">
        <v>0</v>
      </c>
      <c r="M22" s="10">
        <v>0</v>
      </c>
      <c r="N22" s="11">
        <v>0</v>
      </c>
      <c r="O22" s="10">
        <v>0</v>
      </c>
      <c r="P22" s="11">
        <v>0</v>
      </c>
      <c r="Q22" s="10">
        <v>0</v>
      </c>
      <c r="R22" s="11">
        <v>0</v>
      </c>
      <c r="S22" s="10">
        <v>0</v>
      </c>
      <c r="T22" s="11">
        <v>1</v>
      </c>
      <c r="U22" s="10">
        <v>11</v>
      </c>
      <c r="V22" s="11">
        <v>0</v>
      </c>
      <c r="W22" s="10">
        <v>0</v>
      </c>
      <c r="X22" s="11">
        <v>0</v>
      </c>
      <c r="Y22" s="10">
        <v>0</v>
      </c>
      <c r="Z22" s="11">
        <v>0</v>
      </c>
      <c r="AA22" s="10">
        <v>0</v>
      </c>
      <c r="AB22" s="11">
        <v>0</v>
      </c>
      <c r="AC22" s="10">
        <v>0</v>
      </c>
      <c r="AD22" s="11">
        <v>0</v>
      </c>
      <c r="AE22" s="10">
        <v>0</v>
      </c>
      <c r="AF22" s="11">
        <v>0</v>
      </c>
      <c r="AG22" s="10">
        <v>0</v>
      </c>
      <c r="AH22" s="11">
        <v>0</v>
      </c>
      <c r="AI22" s="10">
        <v>0</v>
      </c>
      <c r="AJ22" s="11">
        <v>0</v>
      </c>
      <c r="AK22" s="10">
        <v>0</v>
      </c>
      <c r="AL22" s="11">
        <v>0</v>
      </c>
      <c r="AM22" s="10">
        <v>0</v>
      </c>
      <c r="AN22" s="11">
        <v>0</v>
      </c>
      <c r="AO22" s="10">
        <v>0</v>
      </c>
      <c r="AP22" s="11">
        <v>0</v>
      </c>
      <c r="AQ22" s="10">
        <v>0</v>
      </c>
      <c r="AR22" s="11">
        <v>0</v>
      </c>
      <c r="AS22" s="10">
        <v>0</v>
      </c>
      <c r="AT22" s="11">
        <v>0</v>
      </c>
      <c r="AU22" s="10">
        <v>0</v>
      </c>
      <c r="AV22" s="11">
        <v>0</v>
      </c>
      <c r="AW22" s="10">
        <v>0</v>
      </c>
      <c r="AX22" s="11">
        <v>0</v>
      </c>
      <c r="AY22" s="10">
        <v>0</v>
      </c>
      <c r="AZ22" s="11">
        <v>0</v>
      </c>
      <c r="BA22" s="10">
        <v>0</v>
      </c>
      <c r="BB22" s="11">
        <v>0</v>
      </c>
      <c r="BC22" s="10">
        <v>0</v>
      </c>
      <c r="BD22" s="11">
        <v>0</v>
      </c>
      <c r="BE22" s="10">
        <v>0</v>
      </c>
      <c r="BF22" s="11">
        <v>0</v>
      </c>
      <c r="BG22" s="10">
        <v>0</v>
      </c>
      <c r="BH22" s="11">
        <v>0</v>
      </c>
      <c r="BI22" s="10">
        <v>0</v>
      </c>
      <c r="BJ22" s="11">
        <v>0</v>
      </c>
      <c r="BK22" s="10">
        <v>0</v>
      </c>
      <c r="BL22" s="11"/>
      <c r="BM22" s="10">
        <f t="shared" si="0"/>
        <v>13</v>
      </c>
      <c r="BN22" s="10">
        <f t="shared" si="1"/>
        <v>91</v>
      </c>
    </row>
    <row r="23" spans="1:66">
      <c r="A23" s="2" t="s">
        <v>190</v>
      </c>
      <c r="B23" s="2" t="s">
        <v>75</v>
      </c>
      <c r="C23" s="2">
        <v>20</v>
      </c>
      <c r="D23" s="11">
        <v>4</v>
      </c>
      <c r="E23" s="10">
        <v>53</v>
      </c>
      <c r="F23" s="11">
        <v>3</v>
      </c>
      <c r="G23" s="10">
        <v>45</v>
      </c>
      <c r="H23" s="11">
        <v>3</v>
      </c>
      <c r="I23" s="10">
        <v>181</v>
      </c>
      <c r="J23" s="11">
        <v>0</v>
      </c>
      <c r="K23" s="10">
        <v>0</v>
      </c>
      <c r="L23" s="11">
        <v>1</v>
      </c>
      <c r="M23" s="10">
        <v>47</v>
      </c>
      <c r="N23" s="11">
        <v>0</v>
      </c>
      <c r="O23" s="10">
        <v>0</v>
      </c>
      <c r="P23" s="11">
        <v>0</v>
      </c>
      <c r="Q23" s="10">
        <v>0</v>
      </c>
      <c r="R23" s="11">
        <v>0</v>
      </c>
      <c r="S23" s="10">
        <v>0</v>
      </c>
      <c r="T23" s="11">
        <v>0</v>
      </c>
      <c r="U23" s="10">
        <v>0</v>
      </c>
      <c r="V23" s="11">
        <v>5</v>
      </c>
      <c r="W23" s="10">
        <v>83</v>
      </c>
      <c r="X23" s="11">
        <v>2</v>
      </c>
      <c r="Y23" s="10">
        <v>9</v>
      </c>
      <c r="Z23" s="11">
        <v>0</v>
      </c>
      <c r="AA23" s="10">
        <v>0</v>
      </c>
      <c r="AB23" s="11">
        <v>0</v>
      </c>
      <c r="AC23" s="10">
        <v>0</v>
      </c>
      <c r="AD23" s="11">
        <v>0</v>
      </c>
      <c r="AE23" s="10">
        <v>0</v>
      </c>
      <c r="AF23" s="11">
        <v>0</v>
      </c>
      <c r="AG23" s="10">
        <v>0</v>
      </c>
      <c r="AH23" s="11">
        <v>0</v>
      </c>
      <c r="AI23" s="10">
        <v>0</v>
      </c>
      <c r="AJ23" s="11">
        <v>0</v>
      </c>
      <c r="AK23" s="10">
        <v>0</v>
      </c>
      <c r="AL23" s="11">
        <v>0</v>
      </c>
      <c r="AM23" s="10">
        <v>0</v>
      </c>
      <c r="AN23" s="11">
        <v>0</v>
      </c>
      <c r="AO23" s="10">
        <v>0</v>
      </c>
      <c r="AP23" s="11">
        <v>0</v>
      </c>
      <c r="AQ23" s="10">
        <v>0</v>
      </c>
      <c r="AR23" s="11">
        <v>0</v>
      </c>
      <c r="AS23" s="10">
        <v>0</v>
      </c>
      <c r="AT23" s="11">
        <v>0</v>
      </c>
      <c r="AU23" s="10">
        <v>0</v>
      </c>
      <c r="AV23" s="11">
        <v>0</v>
      </c>
      <c r="AW23" s="10">
        <v>0</v>
      </c>
      <c r="AX23" s="11">
        <v>0</v>
      </c>
      <c r="AY23" s="10">
        <v>0</v>
      </c>
      <c r="AZ23" s="11">
        <v>0</v>
      </c>
      <c r="BA23" s="10">
        <v>0</v>
      </c>
      <c r="BB23" s="11">
        <v>0</v>
      </c>
      <c r="BC23" s="10">
        <v>0</v>
      </c>
      <c r="BD23" s="11">
        <v>0</v>
      </c>
      <c r="BE23" s="10">
        <v>0</v>
      </c>
      <c r="BF23" s="11">
        <v>0</v>
      </c>
      <c r="BG23" s="10">
        <v>0</v>
      </c>
      <c r="BH23" s="11">
        <v>2</v>
      </c>
      <c r="BI23" s="10">
        <v>40</v>
      </c>
      <c r="BJ23" s="11">
        <v>0</v>
      </c>
      <c r="BK23" s="10">
        <v>0</v>
      </c>
      <c r="BL23" s="11"/>
      <c r="BM23" s="10">
        <f t="shared" si="0"/>
        <v>20</v>
      </c>
      <c r="BN23" s="10">
        <f t="shared" si="1"/>
        <v>458</v>
      </c>
    </row>
    <row r="24" spans="1:66">
      <c r="A24" s="2" t="s">
        <v>192</v>
      </c>
      <c r="B24" s="2" t="s">
        <v>75</v>
      </c>
      <c r="C24" s="2">
        <v>21</v>
      </c>
      <c r="D24" s="11">
        <v>0</v>
      </c>
      <c r="E24" s="10">
        <v>0</v>
      </c>
      <c r="F24" s="11">
        <v>0</v>
      </c>
      <c r="G24" s="10">
        <v>0</v>
      </c>
      <c r="H24" s="11">
        <v>0</v>
      </c>
      <c r="I24" s="10">
        <v>0</v>
      </c>
      <c r="J24" s="11">
        <v>0</v>
      </c>
      <c r="K24" s="10">
        <v>0</v>
      </c>
      <c r="L24" s="11">
        <v>0</v>
      </c>
      <c r="M24" s="10">
        <v>0</v>
      </c>
      <c r="N24" s="11">
        <v>0</v>
      </c>
      <c r="O24" s="10">
        <v>0</v>
      </c>
      <c r="P24" s="11">
        <v>0</v>
      </c>
      <c r="Q24" s="10">
        <v>0</v>
      </c>
      <c r="R24" s="11">
        <v>0</v>
      </c>
      <c r="S24" s="10">
        <v>0</v>
      </c>
      <c r="T24" s="11">
        <v>0</v>
      </c>
      <c r="U24" s="10">
        <v>0</v>
      </c>
      <c r="V24" s="11">
        <v>0</v>
      </c>
      <c r="W24" s="10">
        <v>0</v>
      </c>
      <c r="X24" s="11">
        <v>0</v>
      </c>
      <c r="Y24" s="10">
        <v>0</v>
      </c>
      <c r="Z24" s="11">
        <v>0</v>
      </c>
      <c r="AA24" s="10">
        <v>0</v>
      </c>
      <c r="AB24" s="11">
        <v>10</v>
      </c>
      <c r="AC24" s="10">
        <v>147</v>
      </c>
      <c r="AD24" s="11">
        <v>0</v>
      </c>
      <c r="AE24" s="10">
        <v>0</v>
      </c>
      <c r="AF24" s="11">
        <v>0</v>
      </c>
      <c r="AG24" s="10">
        <v>0</v>
      </c>
      <c r="AH24" s="11">
        <v>0</v>
      </c>
      <c r="AI24" s="10">
        <v>0</v>
      </c>
      <c r="AJ24" s="11">
        <v>0</v>
      </c>
      <c r="AK24" s="10">
        <v>0</v>
      </c>
      <c r="AL24" s="11">
        <v>0</v>
      </c>
      <c r="AM24" s="10">
        <v>0</v>
      </c>
      <c r="AN24" s="11">
        <v>0</v>
      </c>
      <c r="AO24" s="10">
        <v>0</v>
      </c>
      <c r="AP24" s="11">
        <v>0</v>
      </c>
      <c r="AQ24" s="10">
        <v>0</v>
      </c>
      <c r="AR24" s="11">
        <v>0</v>
      </c>
      <c r="AS24" s="10">
        <v>0</v>
      </c>
      <c r="AT24" s="11">
        <v>0</v>
      </c>
      <c r="AU24" s="10">
        <v>0</v>
      </c>
      <c r="AV24" s="11">
        <v>0</v>
      </c>
      <c r="AW24" s="10">
        <v>0</v>
      </c>
      <c r="AX24" s="11">
        <v>0</v>
      </c>
      <c r="AY24" s="10">
        <v>0</v>
      </c>
      <c r="AZ24" s="11">
        <v>0</v>
      </c>
      <c r="BA24" s="10">
        <v>0</v>
      </c>
      <c r="BB24" s="11">
        <v>0</v>
      </c>
      <c r="BC24" s="10">
        <v>0</v>
      </c>
      <c r="BD24" s="11">
        <v>4</v>
      </c>
      <c r="BE24" s="10">
        <v>89</v>
      </c>
      <c r="BF24" s="11">
        <v>2</v>
      </c>
      <c r="BG24" s="10">
        <v>52</v>
      </c>
      <c r="BH24" s="11">
        <v>1</v>
      </c>
      <c r="BI24" s="10">
        <v>5</v>
      </c>
      <c r="BJ24" s="11">
        <v>1</v>
      </c>
      <c r="BK24" s="10">
        <v>9</v>
      </c>
      <c r="BL24" s="11"/>
      <c r="BM24" s="10">
        <f t="shared" si="0"/>
        <v>18</v>
      </c>
      <c r="BN24" s="10">
        <f t="shared" si="1"/>
        <v>302</v>
      </c>
    </row>
    <row r="25" spans="1:66">
      <c r="A25" s="2" t="s">
        <v>194</v>
      </c>
      <c r="B25" s="2" t="s">
        <v>75</v>
      </c>
      <c r="C25" s="2">
        <v>22</v>
      </c>
      <c r="D25" s="11">
        <v>20</v>
      </c>
      <c r="E25" s="10">
        <v>144</v>
      </c>
      <c r="F25" s="11">
        <v>3</v>
      </c>
      <c r="G25" s="10">
        <v>16</v>
      </c>
      <c r="H25" s="11">
        <v>0</v>
      </c>
      <c r="I25" s="10">
        <v>0</v>
      </c>
      <c r="J25" s="11">
        <v>0</v>
      </c>
      <c r="K25" s="10">
        <v>0</v>
      </c>
      <c r="L25" s="11">
        <v>0</v>
      </c>
      <c r="M25" s="10">
        <v>0</v>
      </c>
      <c r="N25" s="11">
        <v>0</v>
      </c>
      <c r="O25" s="10">
        <v>0</v>
      </c>
      <c r="P25" s="11">
        <v>0</v>
      </c>
      <c r="Q25" s="10">
        <v>0</v>
      </c>
      <c r="R25" s="11">
        <v>0</v>
      </c>
      <c r="S25" s="10">
        <v>0</v>
      </c>
      <c r="T25" s="11">
        <v>21</v>
      </c>
      <c r="U25" s="10">
        <v>259</v>
      </c>
      <c r="V25" s="11">
        <v>0</v>
      </c>
      <c r="W25" s="10">
        <v>0</v>
      </c>
      <c r="X25" s="11">
        <v>0</v>
      </c>
      <c r="Y25" s="10">
        <v>0</v>
      </c>
      <c r="Z25" s="11">
        <v>0</v>
      </c>
      <c r="AA25" s="10">
        <v>0</v>
      </c>
      <c r="AB25" s="11">
        <v>0</v>
      </c>
      <c r="AC25" s="10">
        <v>0</v>
      </c>
      <c r="AD25" s="11">
        <v>0</v>
      </c>
      <c r="AE25" s="10">
        <v>0</v>
      </c>
      <c r="AF25" s="11">
        <v>0</v>
      </c>
      <c r="AG25" s="10">
        <v>0</v>
      </c>
      <c r="AH25" s="11">
        <v>0</v>
      </c>
      <c r="AI25" s="10">
        <v>0</v>
      </c>
      <c r="AJ25" s="11">
        <v>0</v>
      </c>
      <c r="AK25" s="10">
        <v>0</v>
      </c>
      <c r="AL25" s="11">
        <v>0</v>
      </c>
      <c r="AM25" s="10">
        <v>0</v>
      </c>
      <c r="AN25" s="11">
        <v>0</v>
      </c>
      <c r="AO25" s="10">
        <v>0</v>
      </c>
      <c r="AP25" s="11">
        <v>0</v>
      </c>
      <c r="AQ25" s="10">
        <v>0</v>
      </c>
      <c r="AR25" s="11">
        <v>0</v>
      </c>
      <c r="AS25" s="10">
        <v>0</v>
      </c>
      <c r="AT25" s="11">
        <v>0</v>
      </c>
      <c r="AU25" s="10">
        <v>0</v>
      </c>
      <c r="AV25" s="11">
        <v>0</v>
      </c>
      <c r="AW25" s="10">
        <v>0</v>
      </c>
      <c r="AX25" s="11">
        <v>0</v>
      </c>
      <c r="AY25" s="10">
        <v>0</v>
      </c>
      <c r="AZ25" s="11">
        <v>0</v>
      </c>
      <c r="BA25" s="10">
        <v>0</v>
      </c>
      <c r="BB25" s="11">
        <v>0</v>
      </c>
      <c r="BC25" s="10">
        <v>0</v>
      </c>
      <c r="BD25" s="11">
        <v>2</v>
      </c>
      <c r="BE25" s="10">
        <v>11</v>
      </c>
      <c r="BF25" s="11">
        <v>0</v>
      </c>
      <c r="BG25" s="10">
        <v>0</v>
      </c>
      <c r="BH25" s="11">
        <v>0</v>
      </c>
      <c r="BI25" s="10">
        <v>0</v>
      </c>
      <c r="BJ25" s="11">
        <v>0</v>
      </c>
      <c r="BK25" s="10">
        <v>0</v>
      </c>
      <c r="BL25" s="11"/>
      <c r="BM25" s="10">
        <f t="shared" si="0"/>
        <v>46</v>
      </c>
      <c r="BN25" s="10">
        <f t="shared" si="1"/>
        <v>430</v>
      </c>
    </row>
    <row r="26" spans="1:66">
      <c r="A26" s="2" t="s">
        <v>196</v>
      </c>
      <c r="B26" s="2" t="s">
        <v>75</v>
      </c>
      <c r="C26" s="2">
        <v>23</v>
      </c>
      <c r="D26" s="11">
        <v>1</v>
      </c>
      <c r="E26" s="10">
        <v>2</v>
      </c>
      <c r="F26" s="11">
        <v>0</v>
      </c>
      <c r="G26" s="10">
        <v>0</v>
      </c>
      <c r="H26" s="11">
        <v>0</v>
      </c>
      <c r="I26" s="10">
        <v>0</v>
      </c>
      <c r="J26" s="11">
        <v>0</v>
      </c>
      <c r="K26" s="10">
        <v>0</v>
      </c>
      <c r="L26" s="11">
        <v>0</v>
      </c>
      <c r="M26" s="10">
        <v>0</v>
      </c>
      <c r="N26" s="11">
        <v>0</v>
      </c>
      <c r="O26" s="10">
        <v>0</v>
      </c>
      <c r="P26" s="11">
        <v>6</v>
      </c>
      <c r="Q26" s="10">
        <v>196</v>
      </c>
      <c r="R26" s="11">
        <v>7</v>
      </c>
      <c r="S26" s="10">
        <v>56</v>
      </c>
      <c r="T26" s="11">
        <v>1</v>
      </c>
      <c r="U26" s="10">
        <v>16</v>
      </c>
      <c r="V26" s="11">
        <v>0</v>
      </c>
      <c r="W26" s="10">
        <v>0</v>
      </c>
      <c r="X26" s="11">
        <v>0</v>
      </c>
      <c r="Y26" s="10">
        <v>0</v>
      </c>
      <c r="Z26" s="11">
        <v>0</v>
      </c>
      <c r="AA26" s="10">
        <v>0</v>
      </c>
      <c r="AB26" s="11">
        <v>0</v>
      </c>
      <c r="AC26" s="10">
        <v>0</v>
      </c>
      <c r="AD26" s="11">
        <v>0</v>
      </c>
      <c r="AE26" s="10">
        <v>0</v>
      </c>
      <c r="AF26" s="11">
        <v>0</v>
      </c>
      <c r="AG26" s="10">
        <v>0</v>
      </c>
      <c r="AH26" s="11">
        <v>0</v>
      </c>
      <c r="AI26" s="10">
        <v>0</v>
      </c>
      <c r="AJ26" s="11">
        <v>0</v>
      </c>
      <c r="AK26" s="10">
        <v>0</v>
      </c>
      <c r="AL26" s="11">
        <v>0</v>
      </c>
      <c r="AM26" s="10">
        <v>0</v>
      </c>
      <c r="AN26" s="11">
        <v>0</v>
      </c>
      <c r="AO26" s="10">
        <v>0</v>
      </c>
      <c r="AP26" s="11">
        <v>0</v>
      </c>
      <c r="AQ26" s="10">
        <v>0</v>
      </c>
      <c r="AR26" s="11">
        <v>0</v>
      </c>
      <c r="AS26" s="10">
        <v>0</v>
      </c>
      <c r="AT26" s="11">
        <v>0</v>
      </c>
      <c r="AU26" s="10">
        <v>0</v>
      </c>
      <c r="AV26" s="11">
        <v>0</v>
      </c>
      <c r="AW26" s="10">
        <v>0</v>
      </c>
      <c r="AX26" s="11">
        <v>0</v>
      </c>
      <c r="AY26" s="10">
        <v>0</v>
      </c>
      <c r="AZ26" s="11">
        <v>0</v>
      </c>
      <c r="BA26" s="10">
        <v>0</v>
      </c>
      <c r="BB26" s="11">
        <v>5</v>
      </c>
      <c r="BC26" s="10">
        <v>52</v>
      </c>
      <c r="BD26" s="11">
        <v>4</v>
      </c>
      <c r="BE26" s="10">
        <v>19</v>
      </c>
      <c r="BF26" s="11">
        <v>1</v>
      </c>
      <c r="BG26" s="10">
        <v>10</v>
      </c>
      <c r="BH26" s="11">
        <v>0</v>
      </c>
      <c r="BI26" s="10">
        <v>0</v>
      </c>
      <c r="BJ26" s="11">
        <v>0</v>
      </c>
      <c r="BK26" s="10">
        <v>0</v>
      </c>
      <c r="BL26" s="11"/>
      <c r="BM26" s="10">
        <f t="shared" si="0"/>
        <v>25</v>
      </c>
      <c r="BN26" s="10">
        <f t="shared" si="1"/>
        <v>351</v>
      </c>
    </row>
    <row r="27" spans="1:66">
      <c r="A27" s="2" t="s">
        <v>198</v>
      </c>
      <c r="B27" s="2" t="s">
        <v>199</v>
      </c>
      <c r="C27" s="2">
        <v>24</v>
      </c>
      <c r="D27" s="11">
        <v>40</v>
      </c>
      <c r="E27" s="10">
        <v>186</v>
      </c>
      <c r="F27" s="11">
        <v>34</v>
      </c>
      <c r="G27" s="10">
        <v>443</v>
      </c>
      <c r="H27" s="11">
        <v>0</v>
      </c>
      <c r="I27" s="10">
        <v>0</v>
      </c>
      <c r="J27" s="11">
        <v>0</v>
      </c>
      <c r="K27" s="10">
        <v>0</v>
      </c>
      <c r="L27" s="11">
        <v>2</v>
      </c>
      <c r="M27" s="10">
        <v>15</v>
      </c>
      <c r="N27" s="11">
        <v>0</v>
      </c>
      <c r="O27" s="10">
        <v>0</v>
      </c>
      <c r="P27" s="11">
        <v>112</v>
      </c>
      <c r="Q27" s="10">
        <v>1660</v>
      </c>
      <c r="R27" s="11">
        <v>14</v>
      </c>
      <c r="S27" s="10">
        <v>126</v>
      </c>
      <c r="T27" s="11">
        <v>27</v>
      </c>
      <c r="U27" s="10">
        <v>138</v>
      </c>
      <c r="V27" s="11">
        <v>1</v>
      </c>
      <c r="W27" s="10">
        <v>3</v>
      </c>
      <c r="X27" s="11">
        <v>0</v>
      </c>
      <c r="Y27" s="10">
        <v>0</v>
      </c>
      <c r="Z27" s="11">
        <v>2</v>
      </c>
      <c r="AA27" s="10">
        <v>21</v>
      </c>
      <c r="AB27" s="11">
        <v>113</v>
      </c>
      <c r="AC27" s="10">
        <v>1012</v>
      </c>
      <c r="AD27" s="11">
        <v>0</v>
      </c>
      <c r="AE27" s="10">
        <v>0</v>
      </c>
      <c r="AF27" s="11">
        <v>5</v>
      </c>
      <c r="AG27" s="10">
        <v>26</v>
      </c>
      <c r="AH27" s="11">
        <v>0</v>
      </c>
      <c r="AI27" s="10">
        <v>0</v>
      </c>
      <c r="AJ27" s="11">
        <v>0</v>
      </c>
      <c r="AK27" s="10">
        <v>0</v>
      </c>
      <c r="AL27" s="11">
        <v>0</v>
      </c>
      <c r="AM27" s="10">
        <v>0</v>
      </c>
      <c r="AN27" s="11">
        <v>0</v>
      </c>
      <c r="AO27" s="10">
        <v>0</v>
      </c>
      <c r="AP27" s="11">
        <v>0</v>
      </c>
      <c r="AQ27" s="10">
        <v>0</v>
      </c>
      <c r="AR27" s="11">
        <v>0</v>
      </c>
      <c r="AS27" s="10">
        <v>0</v>
      </c>
      <c r="AT27" s="11">
        <v>0</v>
      </c>
      <c r="AU27" s="10">
        <v>0</v>
      </c>
      <c r="AV27" s="11">
        <v>0</v>
      </c>
      <c r="AW27" s="10">
        <v>0</v>
      </c>
      <c r="AX27" s="11">
        <v>0</v>
      </c>
      <c r="AY27" s="10">
        <v>0</v>
      </c>
      <c r="AZ27" s="11">
        <v>0</v>
      </c>
      <c r="BA27" s="10">
        <v>0</v>
      </c>
      <c r="BB27" s="11">
        <v>36</v>
      </c>
      <c r="BC27" s="10">
        <v>447</v>
      </c>
      <c r="BD27" s="11">
        <v>38</v>
      </c>
      <c r="BE27" s="10">
        <v>355</v>
      </c>
      <c r="BF27" s="11">
        <v>3</v>
      </c>
      <c r="BG27" s="10">
        <v>2</v>
      </c>
      <c r="BH27" s="11">
        <v>1</v>
      </c>
      <c r="BI27" s="10">
        <v>16</v>
      </c>
      <c r="BJ27" s="11">
        <v>1</v>
      </c>
      <c r="BK27" s="10">
        <v>17</v>
      </c>
      <c r="BL27" s="11"/>
      <c r="BM27" s="10">
        <f t="shared" si="0"/>
        <v>429</v>
      </c>
      <c r="BN27" s="10">
        <f t="shared" si="1"/>
        <v>4467</v>
      </c>
    </row>
    <row r="28" spans="1:66">
      <c r="A28" s="2" t="s">
        <v>210</v>
      </c>
      <c r="B28" s="2" t="s">
        <v>199</v>
      </c>
      <c r="C28" s="2">
        <v>25</v>
      </c>
      <c r="D28" s="11">
        <v>15</v>
      </c>
      <c r="E28" s="10">
        <v>129</v>
      </c>
      <c r="F28" s="11">
        <v>1</v>
      </c>
      <c r="G28" s="10">
        <v>17</v>
      </c>
      <c r="H28" s="11">
        <v>0</v>
      </c>
      <c r="I28" s="10">
        <v>0</v>
      </c>
      <c r="J28" s="11">
        <v>0</v>
      </c>
      <c r="K28" s="10">
        <v>0</v>
      </c>
      <c r="L28" s="11">
        <v>0</v>
      </c>
      <c r="M28" s="10">
        <v>0</v>
      </c>
      <c r="N28" s="11">
        <v>0</v>
      </c>
      <c r="O28" s="10">
        <v>0</v>
      </c>
      <c r="P28" s="11">
        <v>9</v>
      </c>
      <c r="Q28" s="10">
        <v>113</v>
      </c>
      <c r="R28" s="11">
        <v>5</v>
      </c>
      <c r="S28" s="10">
        <v>69</v>
      </c>
      <c r="T28" s="11">
        <v>38</v>
      </c>
      <c r="U28" s="10">
        <v>418</v>
      </c>
      <c r="V28" s="11">
        <v>0</v>
      </c>
      <c r="W28" s="10">
        <v>0</v>
      </c>
      <c r="X28" s="11">
        <v>0</v>
      </c>
      <c r="Y28" s="10">
        <v>0</v>
      </c>
      <c r="Z28" s="11">
        <v>0</v>
      </c>
      <c r="AA28" s="10">
        <v>0</v>
      </c>
      <c r="AB28" s="11">
        <v>3</v>
      </c>
      <c r="AC28" s="10">
        <v>25</v>
      </c>
      <c r="AD28" s="11">
        <v>0</v>
      </c>
      <c r="AE28" s="10">
        <v>0</v>
      </c>
      <c r="AF28" s="11">
        <v>0</v>
      </c>
      <c r="AG28" s="10">
        <v>0</v>
      </c>
      <c r="AH28" s="11">
        <v>0</v>
      </c>
      <c r="AI28" s="10">
        <v>0</v>
      </c>
      <c r="AJ28" s="11">
        <v>0</v>
      </c>
      <c r="AK28" s="10">
        <v>0</v>
      </c>
      <c r="AL28" s="11">
        <v>0</v>
      </c>
      <c r="AM28" s="10">
        <v>0</v>
      </c>
      <c r="AN28" s="11">
        <v>0</v>
      </c>
      <c r="AO28" s="10">
        <v>0</v>
      </c>
      <c r="AP28" s="11">
        <v>0</v>
      </c>
      <c r="AQ28" s="10">
        <v>0</v>
      </c>
      <c r="AR28" s="11">
        <v>0</v>
      </c>
      <c r="AS28" s="10">
        <v>0</v>
      </c>
      <c r="AT28" s="11">
        <v>0</v>
      </c>
      <c r="AU28" s="10">
        <v>0</v>
      </c>
      <c r="AV28" s="11">
        <v>0</v>
      </c>
      <c r="AW28" s="10">
        <v>0</v>
      </c>
      <c r="AX28" s="11">
        <v>0</v>
      </c>
      <c r="AY28" s="10">
        <v>0</v>
      </c>
      <c r="AZ28" s="11">
        <v>0</v>
      </c>
      <c r="BA28" s="10">
        <v>0</v>
      </c>
      <c r="BB28" s="11">
        <v>0</v>
      </c>
      <c r="BC28" s="10">
        <v>0</v>
      </c>
      <c r="BD28" s="11">
        <v>2</v>
      </c>
      <c r="BE28" s="10">
        <v>4</v>
      </c>
      <c r="BF28" s="11">
        <v>13</v>
      </c>
      <c r="BG28" s="10">
        <v>133</v>
      </c>
      <c r="BH28" s="11">
        <v>0</v>
      </c>
      <c r="BI28" s="10">
        <v>0</v>
      </c>
      <c r="BJ28" s="11">
        <v>0</v>
      </c>
      <c r="BK28" s="10">
        <v>0</v>
      </c>
      <c r="BL28" s="11"/>
      <c r="BM28" s="10">
        <f t="shared" si="0"/>
        <v>86</v>
      </c>
      <c r="BN28" s="10">
        <f t="shared" si="1"/>
        <v>908</v>
      </c>
    </row>
    <row r="29" spans="1:66">
      <c r="A29" s="2" t="s">
        <v>213</v>
      </c>
      <c r="B29" s="2" t="s">
        <v>199</v>
      </c>
      <c r="C29" s="2">
        <v>26</v>
      </c>
      <c r="D29" s="11">
        <v>5</v>
      </c>
      <c r="E29" s="10">
        <v>12</v>
      </c>
      <c r="F29" s="11">
        <v>6</v>
      </c>
      <c r="G29" s="10">
        <v>88</v>
      </c>
      <c r="H29" s="11">
        <v>1</v>
      </c>
      <c r="I29" s="10">
        <v>14</v>
      </c>
      <c r="J29" s="11">
        <v>0</v>
      </c>
      <c r="K29" s="10">
        <v>0</v>
      </c>
      <c r="L29" s="11">
        <v>0</v>
      </c>
      <c r="M29" s="10">
        <v>0</v>
      </c>
      <c r="N29" s="11">
        <v>0</v>
      </c>
      <c r="O29" s="10">
        <v>0</v>
      </c>
      <c r="P29" s="11">
        <v>5</v>
      </c>
      <c r="Q29" s="10">
        <v>13</v>
      </c>
      <c r="R29" s="11">
        <v>6</v>
      </c>
      <c r="S29" s="10">
        <v>46</v>
      </c>
      <c r="T29" s="11">
        <v>6</v>
      </c>
      <c r="U29" s="10">
        <v>22</v>
      </c>
      <c r="V29" s="11">
        <v>2</v>
      </c>
      <c r="W29" s="10">
        <v>5</v>
      </c>
      <c r="X29" s="11">
        <v>0</v>
      </c>
      <c r="Y29" s="10">
        <v>0</v>
      </c>
      <c r="Z29" s="11">
        <v>0</v>
      </c>
      <c r="AA29" s="10">
        <v>0</v>
      </c>
      <c r="AB29" s="11">
        <v>0</v>
      </c>
      <c r="AC29" s="10">
        <v>0</v>
      </c>
      <c r="AD29" s="11">
        <v>0</v>
      </c>
      <c r="AE29" s="10">
        <v>0</v>
      </c>
      <c r="AF29" s="11">
        <v>2</v>
      </c>
      <c r="AG29" s="10">
        <v>4</v>
      </c>
      <c r="AH29" s="11">
        <v>0</v>
      </c>
      <c r="AI29" s="10">
        <v>0</v>
      </c>
      <c r="AJ29" s="11">
        <v>0</v>
      </c>
      <c r="AK29" s="10">
        <v>0</v>
      </c>
      <c r="AL29" s="11">
        <v>0</v>
      </c>
      <c r="AM29" s="10">
        <v>0</v>
      </c>
      <c r="AN29" s="11">
        <v>0</v>
      </c>
      <c r="AO29" s="10">
        <v>0</v>
      </c>
      <c r="AP29" s="11">
        <v>0</v>
      </c>
      <c r="AQ29" s="10">
        <v>0</v>
      </c>
      <c r="AR29" s="11">
        <v>0</v>
      </c>
      <c r="AS29" s="10">
        <v>0</v>
      </c>
      <c r="AT29" s="11">
        <v>0</v>
      </c>
      <c r="AU29" s="10">
        <v>0</v>
      </c>
      <c r="AV29" s="11">
        <v>0</v>
      </c>
      <c r="AW29" s="10">
        <v>0</v>
      </c>
      <c r="AX29" s="11">
        <v>0</v>
      </c>
      <c r="AY29" s="10">
        <v>0</v>
      </c>
      <c r="AZ29" s="11">
        <v>0</v>
      </c>
      <c r="BA29" s="10">
        <v>0</v>
      </c>
      <c r="BB29" s="11">
        <v>0</v>
      </c>
      <c r="BC29" s="10">
        <v>0</v>
      </c>
      <c r="BD29" s="11">
        <v>0</v>
      </c>
      <c r="BE29" s="10">
        <v>0</v>
      </c>
      <c r="BF29" s="11">
        <v>0</v>
      </c>
      <c r="BG29" s="10">
        <v>0</v>
      </c>
      <c r="BH29" s="11">
        <v>0</v>
      </c>
      <c r="BI29" s="10">
        <v>0</v>
      </c>
      <c r="BJ29" s="11">
        <v>0</v>
      </c>
      <c r="BK29" s="10">
        <v>0</v>
      </c>
      <c r="BL29" s="11"/>
      <c r="BM29" s="10">
        <f t="shared" si="0"/>
        <v>33</v>
      </c>
      <c r="BN29" s="10">
        <f t="shared" si="1"/>
        <v>204</v>
      </c>
    </row>
    <row r="30" spans="1:66">
      <c r="A30" s="2" t="s">
        <v>216</v>
      </c>
      <c r="B30" s="2" t="s">
        <v>199</v>
      </c>
      <c r="C30" s="2">
        <v>27</v>
      </c>
      <c r="D30" s="11">
        <v>6</v>
      </c>
      <c r="E30" s="10">
        <v>45</v>
      </c>
      <c r="F30" s="11">
        <v>0</v>
      </c>
      <c r="G30" s="10">
        <v>0</v>
      </c>
      <c r="H30" s="11">
        <v>1</v>
      </c>
      <c r="I30" s="10">
        <v>8</v>
      </c>
      <c r="J30" s="11">
        <v>0</v>
      </c>
      <c r="K30" s="10">
        <v>0</v>
      </c>
      <c r="L30" s="11">
        <v>0</v>
      </c>
      <c r="M30" s="10">
        <v>0</v>
      </c>
      <c r="N30" s="11">
        <v>0</v>
      </c>
      <c r="O30" s="10">
        <v>0</v>
      </c>
      <c r="P30" s="11">
        <v>1</v>
      </c>
      <c r="Q30" s="10">
        <v>7</v>
      </c>
      <c r="R30" s="11">
        <v>0</v>
      </c>
      <c r="S30" s="10">
        <v>0</v>
      </c>
      <c r="T30" s="11">
        <v>0</v>
      </c>
      <c r="U30" s="10">
        <v>0</v>
      </c>
      <c r="V30" s="11">
        <v>0</v>
      </c>
      <c r="W30" s="10">
        <v>0</v>
      </c>
      <c r="X30" s="11">
        <v>0</v>
      </c>
      <c r="Y30" s="10">
        <v>0</v>
      </c>
      <c r="Z30" s="11">
        <v>0</v>
      </c>
      <c r="AA30" s="10">
        <v>0</v>
      </c>
      <c r="AB30" s="11">
        <v>0</v>
      </c>
      <c r="AC30" s="10">
        <v>0</v>
      </c>
      <c r="AD30" s="11">
        <v>0</v>
      </c>
      <c r="AE30" s="10">
        <v>0</v>
      </c>
      <c r="AF30" s="11">
        <v>0</v>
      </c>
      <c r="AG30" s="10">
        <v>0</v>
      </c>
      <c r="AH30" s="11">
        <v>0</v>
      </c>
      <c r="AI30" s="10">
        <v>0</v>
      </c>
      <c r="AJ30" s="11">
        <v>0</v>
      </c>
      <c r="AK30" s="10">
        <v>0</v>
      </c>
      <c r="AL30" s="11">
        <v>0</v>
      </c>
      <c r="AM30" s="10">
        <v>0</v>
      </c>
      <c r="AN30" s="11">
        <v>0</v>
      </c>
      <c r="AO30" s="10">
        <v>0</v>
      </c>
      <c r="AP30" s="11">
        <v>0</v>
      </c>
      <c r="AQ30" s="10">
        <v>0</v>
      </c>
      <c r="AR30" s="11">
        <v>0</v>
      </c>
      <c r="AS30" s="10">
        <v>0</v>
      </c>
      <c r="AT30" s="11">
        <v>0</v>
      </c>
      <c r="AU30" s="10">
        <v>0</v>
      </c>
      <c r="AV30" s="11">
        <v>0</v>
      </c>
      <c r="AW30" s="10">
        <v>0</v>
      </c>
      <c r="AX30" s="11">
        <v>0</v>
      </c>
      <c r="AY30" s="10">
        <v>0</v>
      </c>
      <c r="AZ30" s="11">
        <v>0</v>
      </c>
      <c r="BA30" s="10">
        <v>0</v>
      </c>
      <c r="BB30" s="11">
        <v>0</v>
      </c>
      <c r="BC30" s="10">
        <v>0</v>
      </c>
      <c r="BD30" s="11">
        <v>0</v>
      </c>
      <c r="BE30" s="10">
        <v>0</v>
      </c>
      <c r="BF30" s="11">
        <v>1</v>
      </c>
      <c r="BG30" s="10">
        <v>6</v>
      </c>
      <c r="BH30" s="11">
        <v>0</v>
      </c>
      <c r="BI30" s="10">
        <v>0</v>
      </c>
      <c r="BJ30" s="11">
        <v>2</v>
      </c>
      <c r="BK30" s="10">
        <v>46</v>
      </c>
      <c r="BL30" s="11"/>
      <c r="BM30" s="10">
        <f t="shared" si="0"/>
        <v>11</v>
      </c>
      <c r="BN30" s="10">
        <f t="shared" si="1"/>
        <v>112</v>
      </c>
    </row>
    <row r="31" spans="1:66">
      <c r="A31" s="2" t="s">
        <v>218</v>
      </c>
      <c r="B31" s="2" t="s">
        <v>199</v>
      </c>
      <c r="C31" s="2">
        <v>28</v>
      </c>
      <c r="D31" s="11">
        <v>12</v>
      </c>
      <c r="E31" s="10">
        <v>96</v>
      </c>
      <c r="F31" s="11">
        <v>0</v>
      </c>
      <c r="G31" s="10">
        <v>0</v>
      </c>
      <c r="H31" s="11">
        <v>0</v>
      </c>
      <c r="I31" s="10">
        <v>0</v>
      </c>
      <c r="J31" s="11">
        <v>0</v>
      </c>
      <c r="K31" s="10">
        <v>0</v>
      </c>
      <c r="L31" s="11">
        <v>0</v>
      </c>
      <c r="M31" s="10">
        <v>0</v>
      </c>
      <c r="N31" s="11">
        <v>0</v>
      </c>
      <c r="O31" s="10">
        <v>0</v>
      </c>
      <c r="P31" s="11">
        <v>33</v>
      </c>
      <c r="Q31" s="10">
        <v>588</v>
      </c>
      <c r="R31" s="11">
        <v>1</v>
      </c>
      <c r="S31" s="10">
        <v>6</v>
      </c>
      <c r="T31" s="11">
        <v>47</v>
      </c>
      <c r="U31" s="10">
        <v>826</v>
      </c>
      <c r="V31" s="11">
        <v>0</v>
      </c>
      <c r="W31" s="10">
        <v>0</v>
      </c>
      <c r="X31" s="11">
        <v>0</v>
      </c>
      <c r="Y31" s="10">
        <v>0</v>
      </c>
      <c r="Z31" s="11">
        <v>4</v>
      </c>
      <c r="AA31" s="10">
        <v>55</v>
      </c>
      <c r="AB31" s="11">
        <v>0</v>
      </c>
      <c r="AC31" s="10">
        <v>0</v>
      </c>
      <c r="AD31" s="11">
        <v>0</v>
      </c>
      <c r="AE31" s="10">
        <v>0</v>
      </c>
      <c r="AF31" s="11">
        <v>0</v>
      </c>
      <c r="AG31" s="10">
        <v>0</v>
      </c>
      <c r="AH31" s="11">
        <v>0</v>
      </c>
      <c r="AI31" s="10">
        <v>0</v>
      </c>
      <c r="AJ31" s="11">
        <v>0</v>
      </c>
      <c r="AK31" s="10">
        <v>0</v>
      </c>
      <c r="AL31" s="11">
        <v>0</v>
      </c>
      <c r="AM31" s="10">
        <v>0</v>
      </c>
      <c r="AN31" s="11">
        <v>0</v>
      </c>
      <c r="AO31" s="10">
        <v>0</v>
      </c>
      <c r="AP31" s="11">
        <v>0</v>
      </c>
      <c r="AQ31" s="10">
        <v>0</v>
      </c>
      <c r="AR31" s="11">
        <v>0</v>
      </c>
      <c r="AS31" s="10">
        <v>0</v>
      </c>
      <c r="AT31" s="11">
        <v>0</v>
      </c>
      <c r="AU31" s="10">
        <v>0</v>
      </c>
      <c r="AV31" s="11">
        <v>0</v>
      </c>
      <c r="AW31" s="10">
        <v>0</v>
      </c>
      <c r="AX31" s="11">
        <v>0</v>
      </c>
      <c r="AY31" s="10">
        <v>0</v>
      </c>
      <c r="AZ31" s="11">
        <v>0</v>
      </c>
      <c r="BA31" s="10">
        <v>0</v>
      </c>
      <c r="BB31" s="11">
        <v>3</v>
      </c>
      <c r="BC31" s="10">
        <v>84</v>
      </c>
      <c r="BD31" s="11">
        <v>3</v>
      </c>
      <c r="BE31" s="10">
        <v>14</v>
      </c>
      <c r="BF31" s="11">
        <v>0</v>
      </c>
      <c r="BG31" s="10">
        <v>0</v>
      </c>
      <c r="BH31" s="11">
        <v>4</v>
      </c>
      <c r="BI31" s="10">
        <v>293</v>
      </c>
      <c r="BJ31" s="11">
        <v>4</v>
      </c>
      <c r="BK31" s="10">
        <v>136</v>
      </c>
      <c r="BL31" s="11"/>
      <c r="BM31" s="10">
        <f t="shared" si="0"/>
        <v>111</v>
      </c>
      <c r="BN31" s="10">
        <f t="shared" si="1"/>
        <v>2098</v>
      </c>
    </row>
    <row r="32" spans="1:66">
      <c r="A32" s="2" t="s">
        <v>220</v>
      </c>
      <c r="B32" s="2" t="s">
        <v>199</v>
      </c>
      <c r="C32" s="2">
        <v>29</v>
      </c>
      <c r="D32" s="11">
        <v>8</v>
      </c>
      <c r="E32" s="10">
        <v>41</v>
      </c>
      <c r="F32" s="11">
        <v>0</v>
      </c>
      <c r="G32" s="10">
        <v>0</v>
      </c>
      <c r="H32" s="11">
        <v>0</v>
      </c>
      <c r="I32" s="10">
        <v>0</v>
      </c>
      <c r="J32" s="11">
        <v>0</v>
      </c>
      <c r="K32" s="10">
        <v>0</v>
      </c>
      <c r="L32" s="11">
        <v>0</v>
      </c>
      <c r="M32" s="10">
        <v>0</v>
      </c>
      <c r="N32" s="11">
        <v>0</v>
      </c>
      <c r="O32" s="10">
        <v>0</v>
      </c>
      <c r="P32" s="11">
        <v>0</v>
      </c>
      <c r="Q32" s="10">
        <v>0</v>
      </c>
      <c r="R32" s="11">
        <v>0</v>
      </c>
      <c r="S32" s="10">
        <v>0</v>
      </c>
      <c r="T32" s="11">
        <v>0</v>
      </c>
      <c r="U32" s="10">
        <v>0</v>
      </c>
      <c r="V32" s="11">
        <v>3</v>
      </c>
      <c r="W32" s="10">
        <v>7</v>
      </c>
      <c r="X32" s="11">
        <v>0</v>
      </c>
      <c r="Y32" s="10">
        <v>0</v>
      </c>
      <c r="Z32" s="11">
        <v>0</v>
      </c>
      <c r="AA32" s="10">
        <v>0</v>
      </c>
      <c r="AB32" s="11">
        <v>0</v>
      </c>
      <c r="AC32" s="10">
        <v>0</v>
      </c>
      <c r="AD32" s="11">
        <v>1</v>
      </c>
      <c r="AE32" s="10">
        <v>2</v>
      </c>
      <c r="AF32" s="11">
        <v>0</v>
      </c>
      <c r="AG32" s="10">
        <v>0</v>
      </c>
      <c r="AH32" s="11">
        <v>0</v>
      </c>
      <c r="AI32" s="10">
        <v>0</v>
      </c>
      <c r="AJ32" s="11">
        <v>0</v>
      </c>
      <c r="AK32" s="10">
        <v>0</v>
      </c>
      <c r="AL32" s="11">
        <v>0</v>
      </c>
      <c r="AM32" s="10">
        <v>0</v>
      </c>
      <c r="AN32" s="11">
        <v>0</v>
      </c>
      <c r="AO32" s="10">
        <v>0</v>
      </c>
      <c r="AP32" s="11">
        <v>0</v>
      </c>
      <c r="AQ32" s="10">
        <v>0</v>
      </c>
      <c r="AR32" s="11">
        <v>0</v>
      </c>
      <c r="AS32" s="10">
        <v>0</v>
      </c>
      <c r="AT32" s="11">
        <v>0</v>
      </c>
      <c r="AU32" s="10">
        <v>0</v>
      </c>
      <c r="AV32" s="11">
        <v>0</v>
      </c>
      <c r="AW32" s="10">
        <v>0</v>
      </c>
      <c r="AX32" s="11">
        <v>0</v>
      </c>
      <c r="AY32" s="10">
        <v>0</v>
      </c>
      <c r="AZ32" s="11">
        <v>0</v>
      </c>
      <c r="BA32" s="10">
        <v>0</v>
      </c>
      <c r="BB32" s="11">
        <v>0</v>
      </c>
      <c r="BC32" s="10">
        <v>0</v>
      </c>
      <c r="BD32" s="11">
        <v>0</v>
      </c>
      <c r="BE32" s="10">
        <v>0</v>
      </c>
      <c r="BF32" s="11">
        <v>0</v>
      </c>
      <c r="BG32" s="10">
        <v>0</v>
      </c>
      <c r="BH32" s="11">
        <v>1</v>
      </c>
      <c r="BI32" s="10">
        <v>51</v>
      </c>
      <c r="BJ32" s="11">
        <v>0</v>
      </c>
      <c r="BK32" s="10">
        <v>0</v>
      </c>
      <c r="BL32" s="11"/>
      <c r="BM32" s="10">
        <f t="shared" si="0"/>
        <v>13</v>
      </c>
      <c r="BN32" s="10">
        <f t="shared" si="1"/>
        <v>101</v>
      </c>
    </row>
    <row r="33" spans="1:66">
      <c r="A33" s="2" t="s">
        <v>222</v>
      </c>
      <c r="B33" s="2" t="s">
        <v>199</v>
      </c>
      <c r="C33" s="2">
        <v>30</v>
      </c>
      <c r="D33" s="11">
        <v>32</v>
      </c>
      <c r="E33" s="10">
        <v>142</v>
      </c>
      <c r="F33" s="11">
        <v>0</v>
      </c>
      <c r="G33" s="10">
        <v>0</v>
      </c>
      <c r="H33" s="11">
        <v>0</v>
      </c>
      <c r="I33" s="10">
        <v>0</v>
      </c>
      <c r="J33" s="11">
        <v>0</v>
      </c>
      <c r="K33" s="10">
        <v>0</v>
      </c>
      <c r="L33" s="11">
        <v>0</v>
      </c>
      <c r="M33" s="10">
        <v>0</v>
      </c>
      <c r="N33" s="11">
        <v>0</v>
      </c>
      <c r="O33" s="10">
        <v>0</v>
      </c>
      <c r="P33" s="11">
        <v>35</v>
      </c>
      <c r="Q33" s="10">
        <v>235</v>
      </c>
      <c r="R33" s="11">
        <v>4</v>
      </c>
      <c r="S33" s="10">
        <v>50</v>
      </c>
      <c r="T33" s="11">
        <v>0</v>
      </c>
      <c r="U33" s="10">
        <v>0</v>
      </c>
      <c r="V33" s="11">
        <v>4</v>
      </c>
      <c r="W33" s="10">
        <v>28</v>
      </c>
      <c r="X33" s="11">
        <v>1</v>
      </c>
      <c r="Y33" s="10">
        <v>10</v>
      </c>
      <c r="Z33" s="11">
        <v>8</v>
      </c>
      <c r="AA33" s="10">
        <v>95</v>
      </c>
      <c r="AB33" s="11">
        <v>16</v>
      </c>
      <c r="AC33" s="10">
        <v>159</v>
      </c>
      <c r="AD33" s="11">
        <v>0</v>
      </c>
      <c r="AE33" s="10">
        <v>0</v>
      </c>
      <c r="AF33" s="11">
        <v>0</v>
      </c>
      <c r="AG33" s="10">
        <v>0</v>
      </c>
      <c r="AH33" s="11">
        <v>0</v>
      </c>
      <c r="AI33" s="10">
        <v>0</v>
      </c>
      <c r="AJ33" s="11">
        <v>0</v>
      </c>
      <c r="AK33" s="10">
        <v>0</v>
      </c>
      <c r="AL33" s="11">
        <v>0</v>
      </c>
      <c r="AM33" s="10">
        <v>0</v>
      </c>
      <c r="AN33" s="11">
        <v>1</v>
      </c>
      <c r="AO33" s="10">
        <v>7</v>
      </c>
      <c r="AP33" s="11">
        <v>0</v>
      </c>
      <c r="AQ33" s="10">
        <v>0</v>
      </c>
      <c r="AR33" s="11">
        <v>0</v>
      </c>
      <c r="AS33" s="10">
        <v>0</v>
      </c>
      <c r="AT33" s="11">
        <v>0</v>
      </c>
      <c r="AU33" s="10">
        <v>0</v>
      </c>
      <c r="AV33" s="11">
        <v>0</v>
      </c>
      <c r="AW33" s="10">
        <v>0</v>
      </c>
      <c r="AX33" s="11">
        <v>0</v>
      </c>
      <c r="AY33" s="10">
        <v>0</v>
      </c>
      <c r="AZ33" s="11">
        <v>0</v>
      </c>
      <c r="BA33" s="10">
        <v>0</v>
      </c>
      <c r="BB33" s="11">
        <v>7</v>
      </c>
      <c r="BC33" s="10">
        <v>61</v>
      </c>
      <c r="BD33" s="11">
        <v>2</v>
      </c>
      <c r="BE33" s="10">
        <v>9</v>
      </c>
      <c r="BF33" s="11">
        <v>1</v>
      </c>
      <c r="BG33" s="10">
        <v>3</v>
      </c>
      <c r="BH33" s="11">
        <v>26</v>
      </c>
      <c r="BI33" s="10">
        <v>188</v>
      </c>
      <c r="BJ33" s="11">
        <v>6</v>
      </c>
      <c r="BK33" s="10">
        <v>240</v>
      </c>
      <c r="BL33" s="11"/>
      <c r="BM33" s="10">
        <f t="shared" si="0"/>
        <v>143</v>
      </c>
      <c r="BN33" s="10">
        <f t="shared" si="1"/>
        <v>1227</v>
      </c>
    </row>
    <row r="34" spans="1:66">
      <c r="A34" s="2" t="s">
        <v>223</v>
      </c>
      <c r="B34" s="2" t="s">
        <v>199</v>
      </c>
      <c r="C34" s="2">
        <v>31</v>
      </c>
      <c r="D34" s="11">
        <v>51</v>
      </c>
      <c r="E34" s="10">
        <v>332</v>
      </c>
      <c r="F34" s="11">
        <v>4</v>
      </c>
      <c r="G34" s="10">
        <v>19</v>
      </c>
      <c r="H34" s="11">
        <v>0</v>
      </c>
      <c r="I34" s="10">
        <v>0</v>
      </c>
      <c r="J34" s="11">
        <v>0</v>
      </c>
      <c r="K34" s="10">
        <v>0</v>
      </c>
      <c r="L34" s="11">
        <v>0</v>
      </c>
      <c r="M34" s="10">
        <v>0</v>
      </c>
      <c r="N34" s="11">
        <v>0</v>
      </c>
      <c r="O34" s="10">
        <v>0</v>
      </c>
      <c r="P34" s="11">
        <v>55</v>
      </c>
      <c r="Q34" s="10">
        <v>836</v>
      </c>
      <c r="R34" s="11">
        <v>4</v>
      </c>
      <c r="S34" s="10">
        <v>27</v>
      </c>
      <c r="T34" s="11">
        <v>0</v>
      </c>
      <c r="U34" s="10">
        <v>0</v>
      </c>
      <c r="V34" s="11">
        <v>15</v>
      </c>
      <c r="W34" s="10">
        <v>92</v>
      </c>
      <c r="X34" s="11">
        <v>1</v>
      </c>
      <c r="Y34" s="10">
        <v>10</v>
      </c>
      <c r="Z34" s="11">
        <v>28</v>
      </c>
      <c r="AA34" s="10">
        <v>569</v>
      </c>
      <c r="AB34" s="11">
        <v>22</v>
      </c>
      <c r="AC34" s="10">
        <v>150</v>
      </c>
      <c r="AD34" s="11">
        <v>0</v>
      </c>
      <c r="AE34" s="10">
        <v>0</v>
      </c>
      <c r="AF34" s="11">
        <v>0</v>
      </c>
      <c r="AG34" s="10">
        <v>0</v>
      </c>
      <c r="AH34" s="11">
        <v>0</v>
      </c>
      <c r="AI34" s="10">
        <v>0</v>
      </c>
      <c r="AJ34" s="11">
        <v>0</v>
      </c>
      <c r="AK34" s="10">
        <v>0</v>
      </c>
      <c r="AL34" s="11">
        <v>0</v>
      </c>
      <c r="AM34" s="10">
        <v>0</v>
      </c>
      <c r="AN34" s="11">
        <v>0</v>
      </c>
      <c r="AO34" s="10">
        <v>0</v>
      </c>
      <c r="AP34" s="11">
        <v>0</v>
      </c>
      <c r="AQ34" s="10">
        <v>0</v>
      </c>
      <c r="AR34" s="11">
        <v>0</v>
      </c>
      <c r="AS34" s="10">
        <v>0</v>
      </c>
      <c r="AT34" s="11">
        <v>0</v>
      </c>
      <c r="AU34" s="10">
        <v>0</v>
      </c>
      <c r="AV34" s="11">
        <v>0</v>
      </c>
      <c r="AW34" s="10">
        <v>0</v>
      </c>
      <c r="AX34" s="11">
        <v>0</v>
      </c>
      <c r="AY34" s="10">
        <v>0</v>
      </c>
      <c r="AZ34" s="11">
        <v>0</v>
      </c>
      <c r="BA34" s="10">
        <v>0</v>
      </c>
      <c r="BB34" s="11">
        <v>15</v>
      </c>
      <c r="BC34" s="10">
        <v>314</v>
      </c>
      <c r="BD34" s="11">
        <v>1</v>
      </c>
      <c r="BE34" s="10">
        <v>3</v>
      </c>
      <c r="BF34" s="11">
        <v>1</v>
      </c>
      <c r="BG34" s="10">
        <v>3</v>
      </c>
      <c r="BH34" s="11">
        <v>43</v>
      </c>
      <c r="BI34" s="10">
        <v>1021</v>
      </c>
      <c r="BJ34" s="11">
        <v>0</v>
      </c>
      <c r="BK34" s="10">
        <v>0</v>
      </c>
      <c r="BL34" s="11"/>
      <c r="BM34" s="10">
        <f t="shared" si="0"/>
        <v>240</v>
      </c>
      <c r="BN34" s="10">
        <f t="shared" si="1"/>
        <v>3376</v>
      </c>
    </row>
    <row r="35" spans="1:66">
      <c r="A35" s="6" t="s">
        <v>622</v>
      </c>
      <c r="B35" s="6" t="s">
        <v>199</v>
      </c>
      <c r="C35" s="6">
        <v>32</v>
      </c>
      <c r="D35" s="25">
        <v>350</v>
      </c>
      <c r="E35" s="26">
        <v>1784</v>
      </c>
      <c r="F35" s="25">
        <v>22</v>
      </c>
      <c r="G35" s="26">
        <v>187</v>
      </c>
      <c r="H35" s="25">
        <v>0</v>
      </c>
      <c r="I35" s="26">
        <v>0</v>
      </c>
      <c r="J35" s="25">
        <v>0</v>
      </c>
      <c r="K35" s="26">
        <v>0</v>
      </c>
      <c r="L35" s="25">
        <v>0</v>
      </c>
      <c r="M35" s="26">
        <v>0</v>
      </c>
      <c r="N35" s="25">
        <v>0</v>
      </c>
      <c r="O35" s="26">
        <v>0</v>
      </c>
      <c r="P35" s="25">
        <v>24</v>
      </c>
      <c r="Q35" s="26">
        <v>722</v>
      </c>
      <c r="R35" s="25">
        <v>45</v>
      </c>
      <c r="S35" s="26">
        <v>354</v>
      </c>
      <c r="T35" s="25">
        <v>0</v>
      </c>
      <c r="U35" s="26">
        <v>0</v>
      </c>
      <c r="V35" s="25">
        <v>27</v>
      </c>
      <c r="W35" s="26">
        <v>171</v>
      </c>
      <c r="X35" s="25">
        <v>3</v>
      </c>
      <c r="Y35" s="26">
        <v>43</v>
      </c>
      <c r="Z35" s="25">
        <v>2</v>
      </c>
      <c r="AA35" s="26">
        <v>28</v>
      </c>
      <c r="AB35" s="25">
        <v>277</v>
      </c>
      <c r="AC35" s="26">
        <v>2119</v>
      </c>
      <c r="AD35" s="25">
        <v>0</v>
      </c>
      <c r="AE35" s="26">
        <v>0</v>
      </c>
      <c r="AF35" s="25">
        <v>0</v>
      </c>
      <c r="AG35" s="26">
        <v>0</v>
      </c>
      <c r="AH35" s="25">
        <v>0</v>
      </c>
      <c r="AI35" s="26">
        <v>0</v>
      </c>
      <c r="AJ35" s="25">
        <v>0</v>
      </c>
      <c r="AK35" s="26">
        <v>0</v>
      </c>
      <c r="AL35" s="25">
        <v>0</v>
      </c>
      <c r="AM35" s="26">
        <v>0</v>
      </c>
      <c r="AN35" s="25">
        <v>0</v>
      </c>
      <c r="AO35" s="26">
        <v>0</v>
      </c>
      <c r="AP35" s="25">
        <v>0</v>
      </c>
      <c r="AQ35" s="26">
        <v>0</v>
      </c>
      <c r="AR35" s="25">
        <v>0</v>
      </c>
      <c r="AS35" s="26">
        <v>0</v>
      </c>
      <c r="AT35" s="25">
        <v>0</v>
      </c>
      <c r="AU35" s="26">
        <v>0</v>
      </c>
      <c r="AV35" s="25">
        <v>0</v>
      </c>
      <c r="AW35" s="26">
        <v>0</v>
      </c>
      <c r="AX35" s="25">
        <v>0</v>
      </c>
      <c r="AY35" s="26">
        <v>0</v>
      </c>
      <c r="AZ35" s="25">
        <v>0</v>
      </c>
      <c r="BA35" s="26">
        <v>0</v>
      </c>
      <c r="BB35" s="25">
        <v>15</v>
      </c>
      <c r="BC35" s="26">
        <v>193</v>
      </c>
      <c r="BD35" s="25">
        <v>13</v>
      </c>
      <c r="BE35" s="26">
        <v>122</v>
      </c>
      <c r="BF35" s="25">
        <v>21</v>
      </c>
      <c r="BG35" s="26">
        <v>75</v>
      </c>
      <c r="BH35" s="25">
        <v>44</v>
      </c>
      <c r="BI35" s="26">
        <v>818</v>
      </c>
      <c r="BJ35" s="25">
        <v>44</v>
      </c>
      <c r="BK35" s="26">
        <v>391</v>
      </c>
      <c r="BL35" s="11"/>
      <c r="BM35" s="10">
        <f t="shared" si="0"/>
        <v>887</v>
      </c>
      <c r="BN35" s="10">
        <f t="shared" si="1"/>
        <v>7007</v>
      </c>
    </row>
    <row r="36" spans="1:66">
      <c r="A36" s="2" t="s">
        <v>230</v>
      </c>
      <c r="B36" s="2" t="s">
        <v>199</v>
      </c>
      <c r="C36" s="2">
        <v>33</v>
      </c>
      <c r="D36" s="11">
        <v>30</v>
      </c>
      <c r="E36" s="10">
        <v>138</v>
      </c>
      <c r="F36" s="11">
        <v>23</v>
      </c>
      <c r="G36" s="10">
        <v>702</v>
      </c>
      <c r="H36" s="11">
        <v>3</v>
      </c>
      <c r="I36" s="10">
        <v>58</v>
      </c>
      <c r="J36" s="11">
        <v>0</v>
      </c>
      <c r="K36" s="10">
        <v>0</v>
      </c>
      <c r="L36" s="11">
        <v>6</v>
      </c>
      <c r="M36" s="10">
        <v>85</v>
      </c>
      <c r="N36" s="11">
        <v>0</v>
      </c>
      <c r="O36" s="10">
        <v>0</v>
      </c>
      <c r="P36" s="11">
        <v>1</v>
      </c>
      <c r="Q36" s="10">
        <v>2</v>
      </c>
      <c r="R36" s="11">
        <v>1</v>
      </c>
      <c r="S36" s="10">
        <v>4</v>
      </c>
      <c r="T36" s="11">
        <v>17</v>
      </c>
      <c r="U36" s="10">
        <v>123</v>
      </c>
      <c r="V36" s="11">
        <v>0</v>
      </c>
      <c r="W36" s="10">
        <v>0</v>
      </c>
      <c r="X36" s="11">
        <v>0</v>
      </c>
      <c r="Y36" s="10">
        <v>0</v>
      </c>
      <c r="Z36" s="11">
        <v>0</v>
      </c>
      <c r="AA36" s="10">
        <v>0</v>
      </c>
      <c r="AB36" s="11">
        <v>120</v>
      </c>
      <c r="AC36" s="10">
        <v>3582</v>
      </c>
      <c r="AD36" s="11">
        <v>0</v>
      </c>
      <c r="AE36" s="10">
        <v>0</v>
      </c>
      <c r="AF36" s="11">
        <v>0</v>
      </c>
      <c r="AG36" s="10">
        <v>0</v>
      </c>
      <c r="AH36" s="11">
        <v>0</v>
      </c>
      <c r="AI36" s="10">
        <v>0</v>
      </c>
      <c r="AJ36" s="11">
        <v>0</v>
      </c>
      <c r="AK36" s="10">
        <v>0</v>
      </c>
      <c r="AL36" s="11">
        <v>0</v>
      </c>
      <c r="AM36" s="10">
        <v>0</v>
      </c>
      <c r="AN36" s="11">
        <v>0</v>
      </c>
      <c r="AO36" s="10">
        <v>0</v>
      </c>
      <c r="AP36" s="11">
        <v>0</v>
      </c>
      <c r="AQ36" s="10">
        <v>0</v>
      </c>
      <c r="AR36" s="11">
        <v>0</v>
      </c>
      <c r="AS36" s="10">
        <v>0</v>
      </c>
      <c r="AT36" s="11">
        <v>0</v>
      </c>
      <c r="AU36" s="10">
        <v>0</v>
      </c>
      <c r="AV36" s="11">
        <v>0</v>
      </c>
      <c r="AW36" s="10">
        <v>0</v>
      </c>
      <c r="AX36" s="11">
        <v>0</v>
      </c>
      <c r="AY36" s="10">
        <v>0</v>
      </c>
      <c r="AZ36" s="11">
        <v>0</v>
      </c>
      <c r="BA36" s="10">
        <v>0</v>
      </c>
      <c r="BB36" s="11">
        <v>4</v>
      </c>
      <c r="BC36" s="10">
        <v>12</v>
      </c>
      <c r="BD36" s="11">
        <v>0</v>
      </c>
      <c r="BE36" s="10">
        <v>0</v>
      </c>
      <c r="BF36" s="11">
        <v>0</v>
      </c>
      <c r="BG36" s="10">
        <v>0</v>
      </c>
      <c r="BH36" s="11">
        <v>0</v>
      </c>
      <c r="BI36" s="10">
        <v>0</v>
      </c>
      <c r="BJ36" s="11">
        <v>0</v>
      </c>
      <c r="BK36" s="10">
        <v>0</v>
      </c>
      <c r="BL36" s="11"/>
      <c r="BM36" s="10">
        <f t="shared" ref="BM36:BM67" si="2">SUM(D36,AB36,L36,R36,F36,H36,T36,P36,BB36,BH36,BJ36,AX36,Z36,AL36,J36,V36,BD36,BF36,AT36,AJ36,AZ36,X36,AV36,AH36,AD36,N36,AF36,AR36,AN36,AP36)</f>
        <v>205</v>
      </c>
      <c r="BN36" s="10">
        <f t="shared" ref="BN36:BN67" si="3">SUM(E36,AC36,M36,S36,G36,I36,U36,Q36,BC36,BI36,BK36,AY36,AA36,AM36,K36,W36,BE36,BG36,AU36,AK36,BA36,Y36,AW36,AI36,AE36,O36,AG36,AS36,AO36,AQ36)</f>
        <v>4706</v>
      </c>
    </row>
    <row r="37" spans="1:66">
      <c r="A37" s="2" t="s">
        <v>237</v>
      </c>
      <c r="B37" s="2" t="s">
        <v>199</v>
      </c>
      <c r="C37" s="2">
        <v>34</v>
      </c>
      <c r="D37" s="11">
        <v>20</v>
      </c>
      <c r="E37" s="10">
        <v>114</v>
      </c>
      <c r="F37" s="11">
        <v>5</v>
      </c>
      <c r="G37" s="10">
        <v>24</v>
      </c>
      <c r="H37" s="11">
        <v>1</v>
      </c>
      <c r="I37" s="10">
        <v>12</v>
      </c>
      <c r="J37" s="11">
        <v>0</v>
      </c>
      <c r="K37" s="10">
        <v>0</v>
      </c>
      <c r="L37" s="11">
        <v>0</v>
      </c>
      <c r="M37" s="10">
        <v>0</v>
      </c>
      <c r="N37" s="11">
        <v>0</v>
      </c>
      <c r="O37" s="10">
        <v>0</v>
      </c>
      <c r="P37" s="11">
        <v>49</v>
      </c>
      <c r="Q37" s="10">
        <v>691</v>
      </c>
      <c r="R37" s="11">
        <v>4</v>
      </c>
      <c r="S37" s="10">
        <v>51</v>
      </c>
      <c r="T37" s="11">
        <v>2</v>
      </c>
      <c r="U37" s="10">
        <v>16</v>
      </c>
      <c r="V37" s="11">
        <v>5</v>
      </c>
      <c r="W37" s="10">
        <v>103</v>
      </c>
      <c r="X37" s="11">
        <v>0</v>
      </c>
      <c r="Y37" s="10">
        <v>0</v>
      </c>
      <c r="Z37" s="11">
        <v>9</v>
      </c>
      <c r="AA37" s="10">
        <v>115</v>
      </c>
      <c r="AB37" s="11">
        <v>4</v>
      </c>
      <c r="AC37" s="10">
        <v>110</v>
      </c>
      <c r="AD37" s="11">
        <v>0</v>
      </c>
      <c r="AE37" s="10">
        <v>0</v>
      </c>
      <c r="AF37" s="11">
        <v>0</v>
      </c>
      <c r="AG37" s="10">
        <v>0</v>
      </c>
      <c r="AH37" s="11">
        <v>0</v>
      </c>
      <c r="AI37" s="10">
        <v>0</v>
      </c>
      <c r="AJ37" s="11">
        <v>0</v>
      </c>
      <c r="AK37" s="10">
        <v>0</v>
      </c>
      <c r="AL37" s="11">
        <v>0</v>
      </c>
      <c r="AM37" s="10">
        <v>0</v>
      </c>
      <c r="AN37" s="11">
        <v>0</v>
      </c>
      <c r="AO37" s="10">
        <v>0</v>
      </c>
      <c r="AP37" s="11">
        <v>0</v>
      </c>
      <c r="AQ37" s="10">
        <v>0</v>
      </c>
      <c r="AR37" s="11">
        <v>0</v>
      </c>
      <c r="AS37" s="10">
        <v>0</v>
      </c>
      <c r="AT37" s="11">
        <v>0</v>
      </c>
      <c r="AU37" s="10">
        <v>0</v>
      </c>
      <c r="AV37" s="11">
        <v>0</v>
      </c>
      <c r="AW37" s="10">
        <v>0</v>
      </c>
      <c r="AX37" s="11">
        <v>0</v>
      </c>
      <c r="AY37" s="10">
        <v>0</v>
      </c>
      <c r="AZ37" s="11">
        <v>0</v>
      </c>
      <c r="BA37" s="10">
        <v>0</v>
      </c>
      <c r="BB37" s="11">
        <v>7</v>
      </c>
      <c r="BC37" s="10">
        <v>186</v>
      </c>
      <c r="BD37" s="11">
        <v>6</v>
      </c>
      <c r="BE37" s="10">
        <v>106</v>
      </c>
      <c r="BF37" s="11">
        <v>0</v>
      </c>
      <c r="BG37" s="10">
        <v>0</v>
      </c>
      <c r="BH37" s="11">
        <v>9</v>
      </c>
      <c r="BI37" s="10">
        <v>148</v>
      </c>
      <c r="BJ37" s="11">
        <v>38</v>
      </c>
      <c r="BK37" s="10">
        <v>823</v>
      </c>
      <c r="BL37" s="11"/>
      <c r="BM37" s="10">
        <f t="shared" si="2"/>
        <v>159</v>
      </c>
      <c r="BN37" s="10">
        <f t="shared" si="3"/>
        <v>2499</v>
      </c>
    </row>
    <row r="38" spans="1:66">
      <c r="A38" s="2" t="s">
        <v>246</v>
      </c>
      <c r="B38" s="2" t="s">
        <v>199</v>
      </c>
      <c r="C38" s="2">
        <v>35</v>
      </c>
      <c r="D38" s="11">
        <v>1</v>
      </c>
      <c r="E38" s="10">
        <v>9</v>
      </c>
      <c r="F38" s="11">
        <v>2</v>
      </c>
      <c r="G38" s="10">
        <v>4</v>
      </c>
      <c r="H38" s="11">
        <v>0</v>
      </c>
      <c r="I38" s="10">
        <v>0</v>
      </c>
      <c r="J38" s="11">
        <v>0</v>
      </c>
      <c r="K38" s="10">
        <v>0</v>
      </c>
      <c r="L38" s="11">
        <v>0</v>
      </c>
      <c r="M38" s="10">
        <v>0</v>
      </c>
      <c r="N38" s="11">
        <v>0</v>
      </c>
      <c r="O38" s="10">
        <v>0</v>
      </c>
      <c r="P38" s="11">
        <v>2</v>
      </c>
      <c r="Q38" s="10">
        <v>27</v>
      </c>
      <c r="R38" s="11">
        <v>0</v>
      </c>
      <c r="S38" s="10">
        <v>0</v>
      </c>
      <c r="T38" s="11">
        <v>6</v>
      </c>
      <c r="U38" s="10">
        <v>151</v>
      </c>
      <c r="V38" s="11">
        <v>5</v>
      </c>
      <c r="W38" s="10">
        <v>53</v>
      </c>
      <c r="X38" s="11">
        <v>0</v>
      </c>
      <c r="Y38" s="10">
        <v>0</v>
      </c>
      <c r="Z38" s="11">
        <v>0</v>
      </c>
      <c r="AA38" s="10">
        <v>0</v>
      </c>
      <c r="AB38" s="11">
        <v>0</v>
      </c>
      <c r="AC38" s="10">
        <v>0</v>
      </c>
      <c r="AD38" s="11">
        <v>0</v>
      </c>
      <c r="AE38" s="10">
        <v>0</v>
      </c>
      <c r="AF38" s="11">
        <v>3</v>
      </c>
      <c r="AG38" s="10">
        <v>18</v>
      </c>
      <c r="AH38" s="11">
        <v>0</v>
      </c>
      <c r="AI38" s="10">
        <v>0</v>
      </c>
      <c r="AJ38" s="11">
        <v>0</v>
      </c>
      <c r="AK38" s="10">
        <v>0</v>
      </c>
      <c r="AL38" s="11">
        <v>0</v>
      </c>
      <c r="AM38" s="10">
        <v>0</v>
      </c>
      <c r="AN38" s="11">
        <v>1</v>
      </c>
      <c r="AO38" s="10">
        <v>16</v>
      </c>
      <c r="AP38" s="11">
        <v>0</v>
      </c>
      <c r="AQ38" s="10">
        <v>0</v>
      </c>
      <c r="AR38" s="11">
        <v>0</v>
      </c>
      <c r="AS38" s="10">
        <v>0</v>
      </c>
      <c r="AT38" s="11">
        <v>0</v>
      </c>
      <c r="AU38" s="10">
        <v>0</v>
      </c>
      <c r="AV38" s="11">
        <v>0</v>
      </c>
      <c r="AW38" s="10">
        <v>0</v>
      </c>
      <c r="AX38" s="11">
        <v>0</v>
      </c>
      <c r="AY38" s="10">
        <v>0</v>
      </c>
      <c r="AZ38" s="11">
        <v>0</v>
      </c>
      <c r="BA38" s="10">
        <v>0</v>
      </c>
      <c r="BB38" s="11">
        <v>0</v>
      </c>
      <c r="BC38" s="10">
        <v>0</v>
      </c>
      <c r="BD38" s="11">
        <v>6</v>
      </c>
      <c r="BE38" s="10">
        <v>307</v>
      </c>
      <c r="BF38" s="11">
        <v>1</v>
      </c>
      <c r="BG38" s="10">
        <v>53</v>
      </c>
      <c r="BH38" s="11">
        <v>0</v>
      </c>
      <c r="BI38" s="10">
        <v>0</v>
      </c>
      <c r="BJ38" s="11">
        <v>0</v>
      </c>
      <c r="BK38" s="10">
        <v>0</v>
      </c>
      <c r="BL38" s="11"/>
      <c r="BM38" s="10">
        <f t="shared" si="2"/>
        <v>27</v>
      </c>
      <c r="BN38" s="10">
        <f t="shared" si="3"/>
        <v>638</v>
      </c>
    </row>
    <row r="39" spans="1:66">
      <c r="A39" s="18" t="s">
        <v>249</v>
      </c>
      <c r="B39" s="18" t="s">
        <v>199</v>
      </c>
      <c r="C39" s="18">
        <v>36</v>
      </c>
      <c r="D39" s="19">
        <v>2</v>
      </c>
      <c r="E39" s="20">
        <v>9</v>
      </c>
      <c r="F39" s="19">
        <v>6</v>
      </c>
      <c r="G39" s="20">
        <v>78</v>
      </c>
      <c r="H39" s="19">
        <v>0</v>
      </c>
      <c r="I39" s="20">
        <v>0</v>
      </c>
      <c r="J39" s="19">
        <v>0</v>
      </c>
      <c r="K39" s="20">
        <v>0</v>
      </c>
      <c r="L39" s="19">
        <v>0</v>
      </c>
      <c r="M39" s="20">
        <v>0</v>
      </c>
      <c r="N39" s="19">
        <v>0</v>
      </c>
      <c r="O39" s="20">
        <v>0</v>
      </c>
      <c r="P39" s="19">
        <v>0</v>
      </c>
      <c r="Q39" s="20">
        <v>0</v>
      </c>
      <c r="R39" s="19">
        <v>0</v>
      </c>
      <c r="S39" s="20">
        <v>0</v>
      </c>
      <c r="T39" s="19">
        <v>0</v>
      </c>
      <c r="U39" s="20">
        <v>0</v>
      </c>
      <c r="V39" s="19">
        <v>0</v>
      </c>
      <c r="W39" s="20">
        <v>0</v>
      </c>
      <c r="X39" s="19">
        <v>0</v>
      </c>
      <c r="Y39" s="20">
        <v>0</v>
      </c>
      <c r="Z39" s="19">
        <v>0</v>
      </c>
      <c r="AA39" s="20">
        <v>0</v>
      </c>
      <c r="AB39" s="19">
        <v>0</v>
      </c>
      <c r="AC39" s="20">
        <v>0</v>
      </c>
      <c r="AD39" s="19">
        <v>0</v>
      </c>
      <c r="AE39" s="20">
        <v>0</v>
      </c>
      <c r="AF39" s="19">
        <v>0</v>
      </c>
      <c r="AG39" s="20">
        <v>0</v>
      </c>
      <c r="AH39" s="19">
        <v>0</v>
      </c>
      <c r="AI39" s="20">
        <v>0</v>
      </c>
      <c r="AJ39" s="19">
        <v>0</v>
      </c>
      <c r="AK39" s="20">
        <v>0</v>
      </c>
      <c r="AL39" s="19">
        <v>0</v>
      </c>
      <c r="AM39" s="20">
        <v>0</v>
      </c>
      <c r="AN39" s="19">
        <v>0</v>
      </c>
      <c r="AO39" s="20">
        <v>0</v>
      </c>
      <c r="AP39" s="19">
        <v>0</v>
      </c>
      <c r="AQ39" s="20">
        <v>0</v>
      </c>
      <c r="AR39" s="19">
        <v>0</v>
      </c>
      <c r="AS39" s="20">
        <v>0</v>
      </c>
      <c r="AT39" s="19">
        <v>0</v>
      </c>
      <c r="AU39" s="20">
        <v>0</v>
      </c>
      <c r="AV39" s="19">
        <v>0</v>
      </c>
      <c r="AW39" s="20">
        <v>0</v>
      </c>
      <c r="AX39" s="19">
        <v>0</v>
      </c>
      <c r="AY39" s="20">
        <v>0</v>
      </c>
      <c r="AZ39" s="19">
        <v>0</v>
      </c>
      <c r="BA39" s="20">
        <v>0</v>
      </c>
      <c r="BB39" s="19">
        <v>0</v>
      </c>
      <c r="BC39" s="20">
        <v>0</v>
      </c>
      <c r="BD39" s="19">
        <v>0</v>
      </c>
      <c r="BE39" s="20">
        <v>0</v>
      </c>
      <c r="BF39" s="19">
        <v>0</v>
      </c>
      <c r="BG39" s="20">
        <v>0</v>
      </c>
      <c r="BH39" s="19">
        <v>0</v>
      </c>
      <c r="BI39" s="20">
        <v>0</v>
      </c>
      <c r="BJ39" s="19">
        <v>0</v>
      </c>
      <c r="BK39" s="20">
        <v>0</v>
      </c>
      <c r="BL39" s="11"/>
      <c r="BM39" s="10">
        <f t="shared" si="2"/>
        <v>8</v>
      </c>
      <c r="BN39" s="10">
        <f t="shared" si="3"/>
        <v>87</v>
      </c>
    </row>
    <row r="40" spans="1:66">
      <c r="A40" s="2" t="s">
        <v>251</v>
      </c>
      <c r="B40" s="2" t="s">
        <v>199</v>
      </c>
      <c r="C40" s="2">
        <v>37</v>
      </c>
      <c r="D40" s="11">
        <v>66</v>
      </c>
      <c r="E40" s="10">
        <v>241</v>
      </c>
      <c r="F40" s="11">
        <v>3</v>
      </c>
      <c r="G40" s="10">
        <v>37</v>
      </c>
      <c r="H40" s="11">
        <v>0</v>
      </c>
      <c r="I40" s="10">
        <v>0</v>
      </c>
      <c r="J40" s="11">
        <v>0</v>
      </c>
      <c r="K40" s="10">
        <v>0</v>
      </c>
      <c r="L40" s="11">
        <v>0</v>
      </c>
      <c r="M40" s="10">
        <v>0</v>
      </c>
      <c r="N40" s="11">
        <v>0</v>
      </c>
      <c r="O40" s="10">
        <v>0</v>
      </c>
      <c r="P40" s="11">
        <v>3</v>
      </c>
      <c r="Q40" s="10">
        <v>11</v>
      </c>
      <c r="R40" s="11">
        <v>0</v>
      </c>
      <c r="S40" s="10">
        <v>0</v>
      </c>
      <c r="T40" s="11">
        <v>0</v>
      </c>
      <c r="U40" s="10">
        <v>0</v>
      </c>
      <c r="V40" s="11">
        <v>1</v>
      </c>
      <c r="W40" s="10">
        <v>10</v>
      </c>
      <c r="X40" s="11">
        <v>0</v>
      </c>
      <c r="Y40" s="10">
        <v>0</v>
      </c>
      <c r="Z40" s="11">
        <v>6</v>
      </c>
      <c r="AA40" s="10">
        <v>109</v>
      </c>
      <c r="AB40" s="11">
        <v>3</v>
      </c>
      <c r="AC40" s="10">
        <v>7</v>
      </c>
      <c r="AD40" s="11">
        <v>0</v>
      </c>
      <c r="AE40" s="10">
        <v>0</v>
      </c>
      <c r="AF40" s="11">
        <v>0</v>
      </c>
      <c r="AG40" s="10">
        <v>0</v>
      </c>
      <c r="AH40" s="11">
        <v>0</v>
      </c>
      <c r="AI40" s="10">
        <v>0</v>
      </c>
      <c r="AJ40" s="11">
        <v>0</v>
      </c>
      <c r="AK40" s="10">
        <v>0</v>
      </c>
      <c r="AL40" s="11">
        <v>0</v>
      </c>
      <c r="AM40" s="10">
        <v>0</v>
      </c>
      <c r="AN40" s="11">
        <v>0</v>
      </c>
      <c r="AO40" s="10">
        <v>0</v>
      </c>
      <c r="AP40" s="11">
        <v>0</v>
      </c>
      <c r="AQ40" s="10">
        <v>0</v>
      </c>
      <c r="AR40" s="11">
        <v>0</v>
      </c>
      <c r="AS40" s="10">
        <v>0</v>
      </c>
      <c r="AT40" s="11">
        <v>0</v>
      </c>
      <c r="AU40" s="10">
        <v>0</v>
      </c>
      <c r="AV40" s="11">
        <v>0</v>
      </c>
      <c r="AW40" s="10">
        <v>0</v>
      </c>
      <c r="AX40" s="11">
        <v>0</v>
      </c>
      <c r="AY40" s="10">
        <v>0</v>
      </c>
      <c r="AZ40" s="11">
        <v>0</v>
      </c>
      <c r="BA40" s="10">
        <v>0</v>
      </c>
      <c r="BB40" s="11">
        <v>6</v>
      </c>
      <c r="BC40" s="10">
        <v>18</v>
      </c>
      <c r="BD40" s="11">
        <v>0</v>
      </c>
      <c r="BE40" s="10">
        <v>0</v>
      </c>
      <c r="BF40" s="11">
        <v>0</v>
      </c>
      <c r="BG40" s="10">
        <v>0</v>
      </c>
      <c r="BH40" s="11">
        <v>4</v>
      </c>
      <c r="BI40" s="10">
        <v>153</v>
      </c>
      <c r="BJ40" s="11">
        <v>1</v>
      </c>
      <c r="BK40" s="10">
        <v>1</v>
      </c>
      <c r="BL40" s="11"/>
      <c r="BM40" s="10">
        <f t="shared" si="2"/>
        <v>93</v>
      </c>
      <c r="BN40" s="10">
        <f t="shared" si="3"/>
        <v>587</v>
      </c>
    </row>
    <row r="41" spans="1:66">
      <c r="A41" s="2" t="s">
        <v>623</v>
      </c>
      <c r="B41" s="2" t="s">
        <v>199</v>
      </c>
      <c r="C41" s="2">
        <v>38</v>
      </c>
      <c r="D41" s="11">
        <v>9</v>
      </c>
      <c r="E41" s="10">
        <v>119</v>
      </c>
      <c r="F41" s="11">
        <v>0</v>
      </c>
      <c r="G41" s="10">
        <v>0</v>
      </c>
      <c r="H41" s="11">
        <v>0</v>
      </c>
      <c r="I41" s="10">
        <v>0</v>
      </c>
      <c r="J41" s="11">
        <v>0</v>
      </c>
      <c r="K41" s="10">
        <v>0</v>
      </c>
      <c r="L41" s="11">
        <v>0</v>
      </c>
      <c r="M41" s="10">
        <v>0</v>
      </c>
      <c r="N41" s="11">
        <v>0</v>
      </c>
      <c r="O41" s="10">
        <v>0</v>
      </c>
      <c r="P41" s="11">
        <v>6</v>
      </c>
      <c r="Q41" s="10">
        <v>58</v>
      </c>
      <c r="R41" s="11">
        <v>1</v>
      </c>
      <c r="S41" s="10">
        <v>9</v>
      </c>
      <c r="T41" s="11">
        <v>0</v>
      </c>
      <c r="U41" s="10">
        <v>0</v>
      </c>
      <c r="V41" s="11">
        <v>3</v>
      </c>
      <c r="W41" s="10">
        <v>15</v>
      </c>
      <c r="X41" s="11">
        <v>0</v>
      </c>
      <c r="Y41" s="10">
        <v>0</v>
      </c>
      <c r="Z41" s="11">
        <v>1</v>
      </c>
      <c r="AA41" s="10">
        <v>16</v>
      </c>
      <c r="AB41" s="11">
        <v>0</v>
      </c>
      <c r="AC41" s="10">
        <v>0</v>
      </c>
      <c r="AD41" s="11">
        <v>0</v>
      </c>
      <c r="AE41" s="10">
        <v>0</v>
      </c>
      <c r="AF41" s="11">
        <v>0</v>
      </c>
      <c r="AG41" s="10">
        <v>0</v>
      </c>
      <c r="AH41" s="11">
        <v>0</v>
      </c>
      <c r="AI41" s="10">
        <v>0</v>
      </c>
      <c r="AJ41" s="11">
        <v>0</v>
      </c>
      <c r="AK41" s="10">
        <v>0</v>
      </c>
      <c r="AL41" s="11">
        <v>0</v>
      </c>
      <c r="AM41" s="10">
        <v>0</v>
      </c>
      <c r="AN41" s="11">
        <v>0</v>
      </c>
      <c r="AO41" s="10">
        <v>0</v>
      </c>
      <c r="AP41" s="11">
        <v>0</v>
      </c>
      <c r="AQ41" s="10">
        <v>0</v>
      </c>
      <c r="AR41" s="11">
        <v>0</v>
      </c>
      <c r="AS41" s="10">
        <v>0</v>
      </c>
      <c r="AT41" s="11">
        <v>0</v>
      </c>
      <c r="AU41" s="10">
        <v>0</v>
      </c>
      <c r="AV41" s="11">
        <v>0</v>
      </c>
      <c r="AW41" s="10">
        <v>0</v>
      </c>
      <c r="AX41" s="11">
        <v>0</v>
      </c>
      <c r="AY41" s="10">
        <v>0</v>
      </c>
      <c r="AZ41" s="11">
        <v>0</v>
      </c>
      <c r="BA41" s="10">
        <v>0</v>
      </c>
      <c r="BB41" s="11">
        <v>0</v>
      </c>
      <c r="BC41" s="10">
        <v>0</v>
      </c>
      <c r="BD41" s="11">
        <v>0</v>
      </c>
      <c r="BE41" s="10">
        <v>0</v>
      </c>
      <c r="BF41" s="11">
        <v>2</v>
      </c>
      <c r="BG41" s="10">
        <v>10</v>
      </c>
      <c r="BH41" s="11">
        <v>2</v>
      </c>
      <c r="BI41" s="10">
        <v>34</v>
      </c>
      <c r="BJ41" s="11">
        <v>1</v>
      </c>
      <c r="BK41" s="10">
        <v>3</v>
      </c>
      <c r="BL41" s="11"/>
      <c r="BM41" s="10">
        <f t="shared" si="2"/>
        <v>25</v>
      </c>
      <c r="BN41" s="10">
        <f t="shared" si="3"/>
        <v>264</v>
      </c>
    </row>
    <row r="42" spans="1:66">
      <c r="A42" s="2" t="s">
        <v>258</v>
      </c>
      <c r="B42" s="2" t="s">
        <v>199</v>
      </c>
      <c r="C42" s="2">
        <v>39</v>
      </c>
      <c r="D42" s="11">
        <v>125</v>
      </c>
      <c r="E42" s="10">
        <v>664</v>
      </c>
      <c r="F42" s="11">
        <v>6</v>
      </c>
      <c r="G42" s="10">
        <v>45</v>
      </c>
      <c r="H42" s="11">
        <v>0</v>
      </c>
      <c r="I42" s="10">
        <v>0</v>
      </c>
      <c r="J42" s="11">
        <v>0</v>
      </c>
      <c r="K42" s="10">
        <v>0</v>
      </c>
      <c r="L42" s="11">
        <v>0</v>
      </c>
      <c r="M42" s="10">
        <v>0</v>
      </c>
      <c r="N42" s="11">
        <v>0</v>
      </c>
      <c r="O42" s="10">
        <v>0</v>
      </c>
      <c r="P42" s="11">
        <v>4</v>
      </c>
      <c r="Q42" s="10">
        <v>66</v>
      </c>
      <c r="R42" s="11">
        <v>1</v>
      </c>
      <c r="S42" s="10">
        <v>4</v>
      </c>
      <c r="T42" s="11">
        <v>12</v>
      </c>
      <c r="U42" s="10">
        <v>64</v>
      </c>
      <c r="V42" s="11">
        <v>0</v>
      </c>
      <c r="W42" s="10">
        <v>0</v>
      </c>
      <c r="X42" s="11">
        <v>0</v>
      </c>
      <c r="Y42" s="10">
        <v>0</v>
      </c>
      <c r="Z42" s="11">
        <v>5</v>
      </c>
      <c r="AA42" s="10">
        <v>115</v>
      </c>
      <c r="AB42" s="11">
        <v>29</v>
      </c>
      <c r="AC42" s="10">
        <v>269</v>
      </c>
      <c r="AD42" s="11">
        <v>1</v>
      </c>
      <c r="AE42" s="10">
        <v>2</v>
      </c>
      <c r="AF42" s="11">
        <v>2</v>
      </c>
      <c r="AG42" s="10">
        <v>18</v>
      </c>
      <c r="AH42" s="11">
        <v>0</v>
      </c>
      <c r="AI42" s="10">
        <v>0</v>
      </c>
      <c r="AJ42" s="11">
        <v>0</v>
      </c>
      <c r="AK42" s="10">
        <v>0</v>
      </c>
      <c r="AL42" s="11">
        <v>0</v>
      </c>
      <c r="AM42" s="10">
        <v>0</v>
      </c>
      <c r="AN42" s="11">
        <v>0</v>
      </c>
      <c r="AO42" s="10">
        <v>0</v>
      </c>
      <c r="AP42" s="11">
        <v>0</v>
      </c>
      <c r="AQ42" s="10">
        <v>0</v>
      </c>
      <c r="AR42" s="11">
        <v>0</v>
      </c>
      <c r="AS42" s="10">
        <v>0</v>
      </c>
      <c r="AT42" s="11">
        <v>0</v>
      </c>
      <c r="AU42" s="10">
        <v>0</v>
      </c>
      <c r="AV42" s="11">
        <v>0</v>
      </c>
      <c r="AW42" s="10">
        <v>0</v>
      </c>
      <c r="AX42" s="11">
        <v>0</v>
      </c>
      <c r="AY42" s="10">
        <v>0</v>
      </c>
      <c r="AZ42" s="11">
        <v>0</v>
      </c>
      <c r="BA42" s="10">
        <v>0</v>
      </c>
      <c r="BB42" s="11">
        <v>0</v>
      </c>
      <c r="BC42" s="10">
        <v>0</v>
      </c>
      <c r="BD42" s="11">
        <v>4</v>
      </c>
      <c r="BE42" s="10">
        <v>16</v>
      </c>
      <c r="BF42" s="11">
        <v>0</v>
      </c>
      <c r="BG42" s="10">
        <v>0</v>
      </c>
      <c r="BH42" s="11">
        <v>0</v>
      </c>
      <c r="BI42" s="10">
        <v>0</v>
      </c>
      <c r="BJ42" s="11">
        <v>2</v>
      </c>
      <c r="BK42" s="10">
        <v>170</v>
      </c>
      <c r="BL42" s="11"/>
      <c r="BM42" s="10">
        <f t="shared" si="2"/>
        <v>191</v>
      </c>
      <c r="BN42" s="10">
        <f t="shared" si="3"/>
        <v>1433</v>
      </c>
    </row>
    <row r="43" spans="1:66">
      <c r="A43" s="2" t="s">
        <v>624</v>
      </c>
      <c r="B43" s="2" t="s">
        <v>199</v>
      </c>
      <c r="C43" s="2">
        <v>40</v>
      </c>
      <c r="D43" s="11">
        <v>1</v>
      </c>
      <c r="E43" s="10">
        <v>3</v>
      </c>
      <c r="F43" s="11">
        <v>1</v>
      </c>
      <c r="G43" s="10">
        <v>49</v>
      </c>
      <c r="H43" s="11">
        <v>0</v>
      </c>
      <c r="I43" s="10">
        <v>0</v>
      </c>
      <c r="J43" s="11">
        <v>0</v>
      </c>
      <c r="K43" s="10">
        <v>0</v>
      </c>
      <c r="L43" s="11">
        <v>0</v>
      </c>
      <c r="M43" s="10">
        <v>0</v>
      </c>
      <c r="N43" s="11">
        <v>0</v>
      </c>
      <c r="O43" s="10">
        <v>0</v>
      </c>
      <c r="P43" s="11">
        <v>2</v>
      </c>
      <c r="Q43" s="10">
        <v>17</v>
      </c>
      <c r="R43" s="11">
        <v>0</v>
      </c>
      <c r="S43" s="10">
        <v>0</v>
      </c>
      <c r="T43" s="11">
        <v>5</v>
      </c>
      <c r="U43" s="10">
        <v>98</v>
      </c>
      <c r="V43" s="11">
        <v>0</v>
      </c>
      <c r="W43" s="10">
        <v>0</v>
      </c>
      <c r="X43" s="11">
        <v>0</v>
      </c>
      <c r="Y43" s="10">
        <v>0</v>
      </c>
      <c r="Z43" s="11">
        <v>2</v>
      </c>
      <c r="AA43" s="10">
        <v>16</v>
      </c>
      <c r="AB43" s="11">
        <v>10</v>
      </c>
      <c r="AC43" s="10">
        <v>346</v>
      </c>
      <c r="AD43" s="11">
        <v>0</v>
      </c>
      <c r="AE43" s="10">
        <v>0</v>
      </c>
      <c r="AF43" s="11">
        <v>0</v>
      </c>
      <c r="AG43" s="10">
        <v>0</v>
      </c>
      <c r="AH43" s="11">
        <v>0</v>
      </c>
      <c r="AI43" s="10">
        <v>0</v>
      </c>
      <c r="AJ43" s="11">
        <v>0</v>
      </c>
      <c r="AK43" s="10">
        <v>0</v>
      </c>
      <c r="AL43" s="11">
        <v>0</v>
      </c>
      <c r="AM43" s="10">
        <v>0</v>
      </c>
      <c r="AN43" s="11">
        <v>0</v>
      </c>
      <c r="AO43" s="10">
        <v>0</v>
      </c>
      <c r="AP43" s="11">
        <v>0</v>
      </c>
      <c r="AQ43" s="10">
        <v>0</v>
      </c>
      <c r="AR43" s="11">
        <v>0</v>
      </c>
      <c r="AS43" s="10">
        <v>0</v>
      </c>
      <c r="AT43" s="11">
        <v>0</v>
      </c>
      <c r="AU43" s="10">
        <v>0</v>
      </c>
      <c r="AV43" s="11">
        <v>0</v>
      </c>
      <c r="AW43" s="10">
        <v>0</v>
      </c>
      <c r="AX43" s="11">
        <v>0</v>
      </c>
      <c r="AY43" s="10">
        <v>0</v>
      </c>
      <c r="AZ43" s="11">
        <v>0</v>
      </c>
      <c r="BA43" s="10">
        <v>0</v>
      </c>
      <c r="BB43" s="11">
        <v>0</v>
      </c>
      <c r="BC43" s="10">
        <v>0</v>
      </c>
      <c r="BD43" s="11">
        <v>0</v>
      </c>
      <c r="BE43" s="10">
        <v>0</v>
      </c>
      <c r="BF43" s="11">
        <v>0</v>
      </c>
      <c r="BG43" s="10">
        <v>0</v>
      </c>
      <c r="BH43" s="11">
        <v>0</v>
      </c>
      <c r="BI43" s="10">
        <v>0</v>
      </c>
      <c r="BJ43" s="11">
        <v>1</v>
      </c>
      <c r="BK43" s="10">
        <v>25</v>
      </c>
      <c r="BL43" s="11"/>
      <c r="BM43" s="10">
        <f t="shared" si="2"/>
        <v>22</v>
      </c>
      <c r="BN43" s="10">
        <f t="shared" si="3"/>
        <v>554</v>
      </c>
    </row>
    <row r="44" spans="1:66">
      <c r="A44" s="2" t="s">
        <v>625</v>
      </c>
      <c r="B44" s="2" t="s">
        <v>66</v>
      </c>
      <c r="C44" s="2">
        <v>41</v>
      </c>
      <c r="D44" s="11">
        <v>5</v>
      </c>
      <c r="E44" s="10">
        <v>27</v>
      </c>
      <c r="F44" s="11">
        <v>3</v>
      </c>
      <c r="G44" s="10">
        <v>57</v>
      </c>
      <c r="H44" s="11">
        <v>2</v>
      </c>
      <c r="I44" s="10">
        <v>30</v>
      </c>
      <c r="J44" s="11">
        <v>0</v>
      </c>
      <c r="K44" s="10">
        <v>0</v>
      </c>
      <c r="L44" s="11">
        <v>0</v>
      </c>
      <c r="M44" s="10">
        <v>0</v>
      </c>
      <c r="N44" s="11">
        <v>0</v>
      </c>
      <c r="O44" s="10">
        <v>0</v>
      </c>
      <c r="P44" s="11">
        <v>3</v>
      </c>
      <c r="Q44" s="10">
        <v>63</v>
      </c>
      <c r="R44" s="11">
        <v>0</v>
      </c>
      <c r="S44" s="10">
        <v>0</v>
      </c>
      <c r="T44" s="11">
        <v>2</v>
      </c>
      <c r="U44" s="10">
        <v>14</v>
      </c>
      <c r="V44" s="11">
        <v>0</v>
      </c>
      <c r="W44" s="10">
        <v>0</v>
      </c>
      <c r="X44" s="11">
        <v>0</v>
      </c>
      <c r="Y44" s="10">
        <v>0</v>
      </c>
      <c r="Z44" s="11">
        <v>0</v>
      </c>
      <c r="AA44" s="10">
        <v>0</v>
      </c>
      <c r="AB44" s="11">
        <v>3</v>
      </c>
      <c r="AC44" s="10">
        <v>40</v>
      </c>
      <c r="AD44" s="11">
        <v>0</v>
      </c>
      <c r="AE44" s="10">
        <v>0</v>
      </c>
      <c r="AF44" s="11">
        <v>0</v>
      </c>
      <c r="AG44" s="10">
        <v>0</v>
      </c>
      <c r="AH44" s="11">
        <v>0</v>
      </c>
      <c r="AI44" s="10">
        <v>0</v>
      </c>
      <c r="AJ44" s="11">
        <v>0</v>
      </c>
      <c r="AK44" s="10">
        <v>0</v>
      </c>
      <c r="AL44" s="11">
        <v>0</v>
      </c>
      <c r="AM44" s="10">
        <v>0</v>
      </c>
      <c r="AN44" s="11">
        <v>0</v>
      </c>
      <c r="AO44" s="10">
        <v>0</v>
      </c>
      <c r="AP44" s="11">
        <v>0</v>
      </c>
      <c r="AQ44" s="10">
        <v>0</v>
      </c>
      <c r="AR44" s="11">
        <v>0</v>
      </c>
      <c r="AS44" s="10">
        <v>0</v>
      </c>
      <c r="AT44" s="11">
        <v>0</v>
      </c>
      <c r="AU44" s="10">
        <v>0</v>
      </c>
      <c r="AV44" s="11">
        <v>0</v>
      </c>
      <c r="AW44" s="10">
        <v>0</v>
      </c>
      <c r="AX44" s="11">
        <v>0</v>
      </c>
      <c r="AY44" s="10">
        <v>0</v>
      </c>
      <c r="AZ44" s="11">
        <v>0</v>
      </c>
      <c r="BA44" s="10">
        <v>0</v>
      </c>
      <c r="BB44" s="11">
        <v>1</v>
      </c>
      <c r="BC44" s="10">
        <v>95</v>
      </c>
      <c r="BD44" s="11">
        <v>0</v>
      </c>
      <c r="BE44" s="10">
        <v>0</v>
      </c>
      <c r="BF44" s="11">
        <v>0</v>
      </c>
      <c r="BG44" s="10">
        <v>0</v>
      </c>
      <c r="BH44" s="11">
        <v>4</v>
      </c>
      <c r="BI44" s="10">
        <v>91</v>
      </c>
      <c r="BJ44" s="11">
        <v>5</v>
      </c>
      <c r="BK44" s="10">
        <v>115</v>
      </c>
      <c r="BL44" s="11"/>
      <c r="BM44" s="10">
        <f t="shared" si="2"/>
        <v>28</v>
      </c>
      <c r="BN44" s="10">
        <f t="shared" si="3"/>
        <v>532</v>
      </c>
    </row>
    <row r="45" spans="1:66">
      <c r="A45" s="2" t="s">
        <v>272</v>
      </c>
      <c r="B45" s="2" t="s">
        <v>66</v>
      </c>
      <c r="C45" s="2">
        <v>42</v>
      </c>
      <c r="D45" s="11">
        <v>0</v>
      </c>
      <c r="E45" s="10">
        <v>0</v>
      </c>
      <c r="F45" s="11">
        <v>4</v>
      </c>
      <c r="G45" s="10">
        <v>38</v>
      </c>
      <c r="H45" s="11">
        <v>4</v>
      </c>
      <c r="I45" s="10">
        <v>16</v>
      </c>
      <c r="J45" s="11">
        <v>0</v>
      </c>
      <c r="K45" s="10">
        <v>0</v>
      </c>
      <c r="L45" s="11">
        <v>0</v>
      </c>
      <c r="M45" s="10">
        <v>0</v>
      </c>
      <c r="N45" s="11">
        <v>0</v>
      </c>
      <c r="O45" s="10">
        <v>0</v>
      </c>
      <c r="P45" s="11">
        <v>0</v>
      </c>
      <c r="Q45" s="10">
        <v>0</v>
      </c>
      <c r="R45" s="11">
        <v>0</v>
      </c>
      <c r="S45" s="10">
        <v>0</v>
      </c>
      <c r="T45" s="11">
        <v>1</v>
      </c>
      <c r="U45" s="10">
        <v>2</v>
      </c>
      <c r="V45" s="11">
        <v>0</v>
      </c>
      <c r="W45" s="10">
        <v>0</v>
      </c>
      <c r="X45" s="11">
        <v>0</v>
      </c>
      <c r="Y45" s="10">
        <v>0</v>
      </c>
      <c r="Z45" s="11">
        <v>0</v>
      </c>
      <c r="AA45" s="10">
        <v>0</v>
      </c>
      <c r="AB45" s="11">
        <v>0</v>
      </c>
      <c r="AC45" s="10">
        <v>0</v>
      </c>
      <c r="AD45" s="11">
        <v>0</v>
      </c>
      <c r="AE45" s="10">
        <v>0</v>
      </c>
      <c r="AF45" s="11">
        <v>0</v>
      </c>
      <c r="AG45" s="10">
        <v>0</v>
      </c>
      <c r="AH45" s="11">
        <v>0</v>
      </c>
      <c r="AI45" s="10">
        <v>0</v>
      </c>
      <c r="AJ45" s="11">
        <v>0</v>
      </c>
      <c r="AK45" s="10">
        <v>0</v>
      </c>
      <c r="AL45" s="11">
        <v>0</v>
      </c>
      <c r="AM45" s="10">
        <v>0</v>
      </c>
      <c r="AN45" s="11">
        <v>0</v>
      </c>
      <c r="AO45" s="10">
        <v>0</v>
      </c>
      <c r="AP45" s="11">
        <v>0</v>
      </c>
      <c r="AQ45" s="10">
        <v>0</v>
      </c>
      <c r="AR45" s="11">
        <v>0</v>
      </c>
      <c r="AS45" s="10">
        <v>0</v>
      </c>
      <c r="AT45" s="11">
        <v>0</v>
      </c>
      <c r="AU45" s="10">
        <v>0</v>
      </c>
      <c r="AV45" s="11">
        <v>0</v>
      </c>
      <c r="AW45" s="10">
        <v>0</v>
      </c>
      <c r="AX45" s="11">
        <v>0</v>
      </c>
      <c r="AY45" s="10">
        <v>0</v>
      </c>
      <c r="AZ45" s="11">
        <v>0</v>
      </c>
      <c r="BA45" s="10">
        <v>0</v>
      </c>
      <c r="BB45" s="11">
        <v>2</v>
      </c>
      <c r="BC45" s="10">
        <v>27</v>
      </c>
      <c r="BD45" s="11">
        <v>0</v>
      </c>
      <c r="BE45" s="10">
        <v>0</v>
      </c>
      <c r="BF45" s="11">
        <v>0</v>
      </c>
      <c r="BG45" s="10">
        <v>0</v>
      </c>
      <c r="BH45" s="11">
        <v>1</v>
      </c>
      <c r="BI45" s="10">
        <v>15</v>
      </c>
      <c r="BJ45" s="11">
        <v>1</v>
      </c>
      <c r="BK45" s="10">
        <v>27</v>
      </c>
      <c r="BL45" s="11"/>
      <c r="BM45" s="10">
        <f t="shared" si="2"/>
        <v>13</v>
      </c>
      <c r="BN45" s="10">
        <f t="shared" si="3"/>
        <v>125</v>
      </c>
    </row>
    <row r="46" spans="1:66">
      <c r="A46" s="2" t="s">
        <v>274</v>
      </c>
      <c r="B46" s="2" t="s">
        <v>66</v>
      </c>
      <c r="C46" s="2">
        <v>43</v>
      </c>
      <c r="D46" s="11">
        <v>2</v>
      </c>
      <c r="E46" s="10">
        <v>3</v>
      </c>
      <c r="F46" s="11">
        <v>3</v>
      </c>
      <c r="G46" s="10">
        <v>11</v>
      </c>
      <c r="H46" s="11">
        <v>0</v>
      </c>
      <c r="I46" s="10">
        <v>0</v>
      </c>
      <c r="J46" s="11">
        <v>0</v>
      </c>
      <c r="K46" s="10">
        <v>0</v>
      </c>
      <c r="L46" s="11">
        <v>0</v>
      </c>
      <c r="M46" s="10">
        <v>0</v>
      </c>
      <c r="N46" s="11">
        <v>0</v>
      </c>
      <c r="O46" s="10">
        <v>0</v>
      </c>
      <c r="P46" s="11">
        <v>0</v>
      </c>
      <c r="Q46" s="10">
        <v>0</v>
      </c>
      <c r="R46" s="11">
        <v>0</v>
      </c>
      <c r="S46" s="10">
        <v>0</v>
      </c>
      <c r="T46" s="11">
        <v>0</v>
      </c>
      <c r="U46" s="10">
        <v>0</v>
      </c>
      <c r="V46" s="11">
        <v>0</v>
      </c>
      <c r="W46" s="10">
        <v>0</v>
      </c>
      <c r="X46" s="11">
        <v>0</v>
      </c>
      <c r="Y46" s="10">
        <v>0</v>
      </c>
      <c r="Z46" s="11">
        <v>0</v>
      </c>
      <c r="AA46" s="10">
        <v>0</v>
      </c>
      <c r="AB46" s="11">
        <v>0</v>
      </c>
      <c r="AC46" s="10">
        <v>0</v>
      </c>
      <c r="AD46" s="11">
        <v>0</v>
      </c>
      <c r="AE46" s="10">
        <v>0</v>
      </c>
      <c r="AF46" s="11">
        <v>0</v>
      </c>
      <c r="AG46" s="10">
        <v>0</v>
      </c>
      <c r="AH46" s="11">
        <v>0</v>
      </c>
      <c r="AI46" s="10">
        <v>0</v>
      </c>
      <c r="AJ46" s="11">
        <v>0</v>
      </c>
      <c r="AK46" s="10">
        <v>0</v>
      </c>
      <c r="AL46" s="11">
        <v>0</v>
      </c>
      <c r="AM46" s="10">
        <v>0</v>
      </c>
      <c r="AN46" s="11">
        <v>0</v>
      </c>
      <c r="AO46" s="10">
        <v>0</v>
      </c>
      <c r="AP46" s="11">
        <v>0</v>
      </c>
      <c r="AQ46" s="10">
        <v>0</v>
      </c>
      <c r="AR46" s="11">
        <v>0</v>
      </c>
      <c r="AS46" s="10">
        <v>0</v>
      </c>
      <c r="AT46" s="11">
        <v>0</v>
      </c>
      <c r="AU46" s="10">
        <v>0</v>
      </c>
      <c r="AV46" s="11">
        <v>0</v>
      </c>
      <c r="AW46" s="10">
        <v>0</v>
      </c>
      <c r="AX46" s="11">
        <v>0</v>
      </c>
      <c r="AY46" s="10">
        <v>0</v>
      </c>
      <c r="AZ46" s="11">
        <v>0</v>
      </c>
      <c r="BA46" s="10">
        <v>0</v>
      </c>
      <c r="BB46" s="11">
        <v>0</v>
      </c>
      <c r="BC46" s="10">
        <v>0</v>
      </c>
      <c r="BD46" s="11">
        <v>0</v>
      </c>
      <c r="BE46" s="10">
        <v>0</v>
      </c>
      <c r="BF46" s="11">
        <v>0</v>
      </c>
      <c r="BG46" s="10">
        <v>0</v>
      </c>
      <c r="BH46" s="11">
        <v>4</v>
      </c>
      <c r="BI46" s="10">
        <v>287</v>
      </c>
      <c r="BJ46" s="11">
        <v>1</v>
      </c>
      <c r="BK46" s="10">
        <v>31</v>
      </c>
      <c r="BL46" s="11"/>
      <c r="BM46" s="10">
        <f t="shared" si="2"/>
        <v>10</v>
      </c>
      <c r="BN46" s="10">
        <f t="shared" si="3"/>
        <v>332</v>
      </c>
    </row>
    <row r="47" spans="1:66">
      <c r="A47" s="2" t="s">
        <v>276</v>
      </c>
      <c r="B47" s="2" t="s">
        <v>66</v>
      </c>
      <c r="C47" s="2">
        <v>44</v>
      </c>
      <c r="D47" s="11">
        <v>1</v>
      </c>
      <c r="E47" s="10">
        <v>1</v>
      </c>
      <c r="F47" s="11">
        <v>12</v>
      </c>
      <c r="G47" s="10">
        <v>206</v>
      </c>
      <c r="H47" s="11">
        <v>0</v>
      </c>
      <c r="I47" s="10">
        <v>0</v>
      </c>
      <c r="J47" s="11">
        <v>0</v>
      </c>
      <c r="K47" s="10">
        <v>0</v>
      </c>
      <c r="L47" s="11">
        <v>0</v>
      </c>
      <c r="M47" s="10">
        <v>0</v>
      </c>
      <c r="N47" s="11">
        <v>0</v>
      </c>
      <c r="O47" s="10">
        <v>0</v>
      </c>
      <c r="P47" s="11">
        <v>0</v>
      </c>
      <c r="Q47" s="10">
        <v>0</v>
      </c>
      <c r="R47" s="11">
        <v>0</v>
      </c>
      <c r="S47" s="10">
        <v>0</v>
      </c>
      <c r="T47" s="11">
        <v>7</v>
      </c>
      <c r="U47" s="10">
        <v>105</v>
      </c>
      <c r="V47" s="11">
        <v>0</v>
      </c>
      <c r="W47" s="10">
        <v>0</v>
      </c>
      <c r="X47" s="11">
        <v>0</v>
      </c>
      <c r="Y47" s="10">
        <v>0</v>
      </c>
      <c r="Z47" s="11">
        <v>0</v>
      </c>
      <c r="AA47" s="10">
        <v>0</v>
      </c>
      <c r="AB47" s="11">
        <v>0</v>
      </c>
      <c r="AC47" s="10">
        <v>0</v>
      </c>
      <c r="AD47" s="11">
        <v>0</v>
      </c>
      <c r="AE47" s="10">
        <v>0</v>
      </c>
      <c r="AF47" s="11">
        <v>0</v>
      </c>
      <c r="AG47" s="10">
        <v>0</v>
      </c>
      <c r="AH47" s="11">
        <v>0</v>
      </c>
      <c r="AI47" s="10">
        <v>0</v>
      </c>
      <c r="AJ47" s="11">
        <v>0</v>
      </c>
      <c r="AK47" s="10">
        <v>0</v>
      </c>
      <c r="AL47" s="11">
        <v>0</v>
      </c>
      <c r="AM47" s="10">
        <v>0</v>
      </c>
      <c r="AN47" s="11">
        <v>0</v>
      </c>
      <c r="AO47" s="10">
        <v>0</v>
      </c>
      <c r="AP47" s="11">
        <v>0</v>
      </c>
      <c r="AQ47" s="10">
        <v>0</v>
      </c>
      <c r="AR47" s="11">
        <v>0</v>
      </c>
      <c r="AS47" s="10">
        <v>0</v>
      </c>
      <c r="AT47" s="11">
        <v>0</v>
      </c>
      <c r="AU47" s="10">
        <v>0</v>
      </c>
      <c r="AV47" s="11">
        <v>0</v>
      </c>
      <c r="AW47" s="10">
        <v>0</v>
      </c>
      <c r="AX47" s="11">
        <v>0</v>
      </c>
      <c r="AY47" s="10">
        <v>0</v>
      </c>
      <c r="AZ47" s="11">
        <v>0</v>
      </c>
      <c r="BA47" s="10">
        <v>0</v>
      </c>
      <c r="BB47" s="11">
        <v>0</v>
      </c>
      <c r="BC47" s="10">
        <v>0</v>
      </c>
      <c r="BD47" s="11">
        <v>0</v>
      </c>
      <c r="BE47" s="10">
        <v>0</v>
      </c>
      <c r="BF47" s="11">
        <v>0</v>
      </c>
      <c r="BG47" s="10">
        <v>0</v>
      </c>
      <c r="BH47" s="11">
        <v>0</v>
      </c>
      <c r="BI47" s="10">
        <v>0</v>
      </c>
      <c r="BJ47" s="11">
        <v>0</v>
      </c>
      <c r="BK47" s="10">
        <v>0</v>
      </c>
      <c r="BL47" s="11"/>
      <c r="BM47" s="10">
        <f t="shared" si="2"/>
        <v>20</v>
      </c>
      <c r="BN47" s="10">
        <f t="shared" si="3"/>
        <v>312</v>
      </c>
    </row>
    <row r="48" spans="1:66">
      <c r="A48" s="2" t="s">
        <v>626</v>
      </c>
      <c r="B48" s="2" t="s">
        <v>66</v>
      </c>
      <c r="C48" s="2">
        <v>45</v>
      </c>
      <c r="D48" s="11">
        <v>32</v>
      </c>
      <c r="E48" s="10">
        <v>176</v>
      </c>
      <c r="F48" s="11">
        <v>3</v>
      </c>
      <c r="G48" s="10">
        <v>50</v>
      </c>
      <c r="H48" s="11">
        <v>2</v>
      </c>
      <c r="I48" s="10">
        <v>9</v>
      </c>
      <c r="J48" s="11">
        <v>0</v>
      </c>
      <c r="K48" s="10">
        <v>0</v>
      </c>
      <c r="L48" s="11">
        <v>0</v>
      </c>
      <c r="M48" s="10">
        <v>0</v>
      </c>
      <c r="N48" s="11">
        <v>0</v>
      </c>
      <c r="O48" s="10">
        <v>0</v>
      </c>
      <c r="P48" s="11">
        <v>0</v>
      </c>
      <c r="Q48" s="10">
        <v>0</v>
      </c>
      <c r="R48" s="11">
        <v>0</v>
      </c>
      <c r="S48" s="10">
        <v>0</v>
      </c>
      <c r="T48" s="11">
        <v>3</v>
      </c>
      <c r="U48" s="10">
        <v>70</v>
      </c>
      <c r="V48" s="11">
        <v>3</v>
      </c>
      <c r="W48" s="10">
        <v>24</v>
      </c>
      <c r="X48" s="11">
        <v>0</v>
      </c>
      <c r="Y48" s="10">
        <v>0</v>
      </c>
      <c r="Z48" s="11">
        <v>0</v>
      </c>
      <c r="AA48" s="10">
        <v>0</v>
      </c>
      <c r="AB48" s="11">
        <v>58</v>
      </c>
      <c r="AC48" s="10">
        <v>800</v>
      </c>
      <c r="AD48" s="11">
        <v>3</v>
      </c>
      <c r="AE48" s="10">
        <v>14</v>
      </c>
      <c r="AF48" s="11">
        <v>0</v>
      </c>
      <c r="AG48" s="10">
        <v>0</v>
      </c>
      <c r="AH48" s="11">
        <v>0</v>
      </c>
      <c r="AI48" s="10">
        <v>0</v>
      </c>
      <c r="AJ48" s="11">
        <v>0</v>
      </c>
      <c r="AK48" s="10">
        <v>0</v>
      </c>
      <c r="AL48" s="11">
        <v>0</v>
      </c>
      <c r="AM48" s="10">
        <v>0</v>
      </c>
      <c r="AN48" s="11">
        <v>0</v>
      </c>
      <c r="AO48" s="10">
        <v>0</v>
      </c>
      <c r="AP48" s="11">
        <v>0</v>
      </c>
      <c r="AQ48" s="10">
        <v>0</v>
      </c>
      <c r="AR48" s="11">
        <v>0</v>
      </c>
      <c r="AS48" s="10">
        <v>0</v>
      </c>
      <c r="AT48" s="11">
        <v>0</v>
      </c>
      <c r="AU48" s="10">
        <v>0</v>
      </c>
      <c r="AV48" s="11">
        <v>0</v>
      </c>
      <c r="AW48" s="10">
        <v>0</v>
      </c>
      <c r="AX48" s="11">
        <v>0</v>
      </c>
      <c r="AY48" s="10">
        <v>0</v>
      </c>
      <c r="AZ48" s="11">
        <v>0</v>
      </c>
      <c r="BA48" s="10">
        <v>0</v>
      </c>
      <c r="BB48" s="11">
        <v>2</v>
      </c>
      <c r="BC48" s="10">
        <v>2</v>
      </c>
      <c r="BD48" s="11">
        <v>17</v>
      </c>
      <c r="BE48" s="10">
        <v>114</v>
      </c>
      <c r="BF48" s="11">
        <v>1</v>
      </c>
      <c r="BG48" s="10">
        <v>5</v>
      </c>
      <c r="BH48" s="11">
        <v>1</v>
      </c>
      <c r="BI48" s="10">
        <v>25</v>
      </c>
      <c r="BJ48" s="11">
        <v>0</v>
      </c>
      <c r="BK48" s="10">
        <v>0</v>
      </c>
      <c r="BL48" s="11"/>
      <c r="BM48" s="10">
        <f t="shared" si="2"/>
        <v>125</v>
      </c>
      <c r="BN48" s="10">
        <f t="shared" si="3"/>
        <v>1289</v>
      </c>
    </row>
    <row r="49" spans="1:66">
      <c r="A49" s="2" t="s">
        <v>283</v>
      </c>
      <c r="B49" s="2" t="s">
        <v>66</v>
      </c>
      <c r="C49" s="2">
        <v>46</v>
      </c>
      <c r="D49" s="11">
        <v>22</v>
      </c>
      <c r="E49" s="10">
        <v>142</v>
      </c>
      <c r="F49" s="11">
        <v>0</v>
      </c>
      <c r="G49" s="10">
        <v>0</v>
      </c>
      <c r="H49" s="11">
        <v>0</v>
      </c>
      <c r="I49" s="10">
        <v>0</v>
      </c>
      <c r="J49" s="11">
        <v>0</v>
      </c>
      <c r="K49" s="10">
        <v>0</v>
      </c>
      <c r="L49" s="11">
        <v>0</v>
      </c>
      <c r="M49" s="10">
        <v>0</v>
      </c>
      <c r="N49" s="11">
        <v>0</v>
      </c>
      <c r="O49" s="10">
        <v>0</v>
      </c>
      <c r="P49" s="11">
        <v>0</v>
      </c>
      <c r="Q49" s="10">
        <v>0</v>
      </c>
      <c r="R49" s="11">
        <v>0</v>
      </c>
      <c r="S49" s="10">
        <v>0</v>
      </c>
      <c r="T49" s="11">
        <v>23</v>
      </c>
      <c r="U49" s="10">
        <v>321</v>
      </c>
      <c r="V49" s="11">
        <v>0</v>
      </c>
      <c r="W49" s="10">
        <v>0</v>
      </c>
      <c r="X49" s="11">
        <v>0</v>
      </c>
      <c r="Y49" s="10">
        <v>0</v>
      </c>
      <c r="Z49" s="11">
        <v>10</v>
      </c>
      <c r="AA49" s="10">
        <v>79</v>
      </c>
      <c r="AB49" s="11">
        <v>24</v>
      </c>
      <c r="AC49" s="10">
        <v>414</v>
      </c>
      <c r="AD49" s="11">
        <v>0</v>
      </c>
      <c r="AE49" s="10">
        <v>0</v>
      </c>
      <c r="AF49" s="11">
        <v>4</v>
      </c>
      <c r="AG49" s="10">
        <v>19</v>
      </c>
      <c r="AH49" s="11">
        <v>0</v>
      </c>
      <c r="AI49" s="10">
        <v>0</v>
      </c>
      <c r="AJ49" s="11">
        <v>0</v>
      </c>
      <c r="AK49" s="10">
        <v>0</v>
      </c>
      <c r="AL49" s="11">
        <v>0</v>
      </c>
      <c r="AM49" s="10">
        <v>0</v>
      </c>
      <c r="AN49" s="11">
        <v>0</v>
      </c>
      <c r="AO49" s="10">
        <v>0</v>
      </c>
      <c r="AP49" s="11">
        <v>0</v>
      </c>
      <c r="AQ49" s="10">
        <v>0</v>
      </c>
      <c r="AR49" s="11">
        <v>0</v>
      </c>
      <c r="AS49" s="10">
        <v>0</v>
      </c>
      <c r="AT49" s="11">
        <v>0</v>
      </c>
      <c r="AU49" s="10">
        <v>0</v>
      </c>
      <c r="AV49" s="11">
        <v>0</v>
      </c>
      <c r="AW49" s="10">
        <v>0</v>
      </c>
      <c r="AX49" s="11">
        <v>0</v>
      </c>
      <c r="AY49" s="10">
        <v>0</v>
      </c>
      <c r="AZ49" s="11">
        <v>0</v>
      </c>
      <c r="BA49" s="10">
        <v>0</v>
      </c>
      <c r="BB49" s="11">
        <v>0</v>
      </c>
      <c r="BC49" s="10">
        <v>0</v>
      </c>
      <c r="BD49" s="11">
        <v>2</v>
      </c>
      <c r="BE49" s="10">
        <v>17</v>
      </c>
      <c r="BF49" s="11">
        <v>1</v>
      </c>
      <c r="BG49" s="10">
        <v>9</v>
      </c>
      <c r="BH49" s="11">
        <v>1</v>
      </c>
      <c r="BI49" s="10">
        <v>44</v>
      </c>
      <c r="BJ49" s="11">
        <v>1</v>
      </c>
      <c r="BK49" s="10">
        <v>7</v>
      </c>
      <c r="BL49" s="11"/>
      <c r="BM49" s="10">
        <f t="shared" si="2"/>
        <v>88</v>
      </c>
      <c r="BN49" s="10">
        <f t="shared" si="3"/>
        <v>1052</v>
      </c>
    </row>
    <row r="50" spans="1:66">
      <c r="A50" s="2" t="s">
        <v>627</v>
      </c>
      <c r="B50" s="2" t="s">
        <v>66</v>
      </c>
      <c r="C50" s="2">
        <v>47</v>
      </c>
      <c r="D50" s="11">
        <v>0</v>
      </c>
      <c r="E50" s="10">
        <v>0</v>
      </c>
      <c r="F50" s="11">
        <v>0</v>
      </c>
      <c r="G50" s="10">
        <v>0</v>
      </c>
      <c r="H50" s="11">
        <v>0</v>
      </c>
      <c r="I50" s="10">
        <v>0</v>
      </c>
      <c r="J50" s="11">
        <v>0</v>
      </c>
      <c r="K50" s="10">
        <v>0</v>
      </c>
      <c r="L50" s="11">
        <v>0</v>
      </c>
      <c r="M50" s="10">
        <v>0</v>
      </c>
      <c r="N50" s="11">
        <v>0</v>
      </c>
      <c r="O50" s="10">
        <v>0</v>
      </c>
      <c r="P50" s="11">
        <v>0</v>
      </c>
      <c r="Q50" s="10">
        <v>0</v>
      </c>
      <c r="R50" s="11">
        <v>0</v>
      </c>
      <c r="S50" s="10">
        <v>0</v>
      </c>
      <c r="T50" s="11">
        <v>0</v>
      </c>
      <c r="U50" s="10">
        <v>0</v>
      </c>
      <c r="V50" s="11">
        <v>0</v>
      </c>
      <c r="W50" s="10">
        <v>0</v>
      </c>
      <c r="X50" s="11">
        <v>0</v>
      </c>
      <c r="Y50" s="10">
        <v>0</v>
      </c>
      <c r="Z50" s="11">
        <v>1</v>
      </c>
      <c r="AA50" s="10">
        <v>6</v>
      </c>
      <c r="AB50" s="11">
        <v>4</v>
      </c>
      <c r="AC50" s="10">
        <v>52</v>
      </c>
      <c r="AD50" s="11">
        <v>0</v>
      </c>
      <c r="AE50" s="10">
        <v>0</v>
      </c>
      <c r="AF50" s="11">
        <v>0</v>
      </c>
      <c r="AG50" s="10">
        <v>0</v>
      </c>
      <c r="AH50" s="11">
        <v>0</v>
      </c>
      <c r="AI50" s="10">
        <v>0</v>
      </c>
      <c r="AJ50" s="11">
        <v>0</v>
      </c>
      <c r="AK50" s="10">
        <v>0</v>
      </c>
      <c r="AL50" s="11">
        <v>0</v>
      </c>
      <c r="AM50" s="10">
        <v>0</v>
      </c>
      <c r="AN50" s="11">
        <v>0</v>
      </c>
      <c r="AO50" s="10">
        <v>0</v>
      </c>
      <c r="AP50" s="11">
        <v>0</v>
      </c>
      <c r="AQ50" s="10">
        <v>0</v>
      </c>
      <c r="AR50" s="11">
        <v>0</v>
      </c>
      <c r="AS50" s="10">
        <v>0</v>
      </c>
      <c r="AT50" s="11">
        <v>1</v>
      </c>
      <c r="AU50" s="10">
        <v>3</v>
      </c>
      <c r="AV50" s="11">
        <v>0</v>
      </c>
      <c r="AW50" s="10">
        <v>0</v>
      </c>
      <c r="AX50" s="11">
        <v>0</v>
      </c>
      <c r="AY50" s="10">
        <v>0</v>
      </c>
      <c r="AZ50" s="11">
        <v>0</v>
      </c>
      <c r="BA50" s="10">
        <v>0</v>
      </c>
      <c r="BB50" s="11">
        <v>3</v>
      </c>
      <c r="BC50" s="10">
        <v>49</v>
      </c>
      <c r="BD50" s="11">
        <v>0</v>
      </c>
      <c r="BE50" s="10">
        <v>0</v>
      </c>
      <c r="BF50" s="11">
        <v>0</v>
      </c>
      <c r="BG50" s="10">
        <v>0</v>
      </c>
      <c r="BH50" s="11">
        <v>4</v>
      </c>
      <c r="BI50" s="10">
        <v>134</v>
      </c>
      <c r="BJ50" s="11">
        <v>5</v>
      </c>
      <c r="BK50" s="10">
        <v>17</v>
      </c>
      <c r="BL50" s="11"/>
      <c r="BM50" s="10">
        <f t="shared" si="2"/>
        <v>18</v>
      </c>
      <c r="BN50" s="10">
        <f t="shared" si="3"/>
        <v>261</v>
      </c>
    </row>
    <row r="51" spans="1:66">
      <c r="A51" s="2" t="s">
        <v>291</v>
      </c>
      <c r="B51" s="2" t="s">
        <v>66</v>
      </c>
      <c r="C51" s="2">
        <v>48</v>
      </c>
      <c r="D51" s="11">
        <v>32</v>
      </c>
      <c r="E51" s="10">
        <v>279</v>
      </c>
      <c r="F51" s="11">
        <v>0</v>
      </c>
      <c r="G51" s="10">
        <v>0</v>
      </c>
      <c r="H51" s="11">
        <v>6</v>
      </c>
      <c r="I51" s="10">
        <v>30</v>
      </c>
      <c r="J51" s="11">
        <v>0</v>
      </c>
      <c r="K51" s="10">
        <v>0</v>
      </c>
      <c r="L51" s="11">
        <v>0</v>
      </c>
      <c r="M51" s="10">
        <v>0</v>
      </c>
      <c r="N51" s="11">
        <v>0</v>
      </c>
      <c r="O51" s="10">
        <v>0</v>
      </c>
      <c r="P51" s="11">
        <v>1</v>
      </c>
      <c r="Q51" s="10">
        <v>241</v>
      </c>
      <c r="R51" s="11">
        <v>0</v>
      </c>
      <c r="S51" s="10">
        <v>0</v>
      </c>
      <c r="T51" s="11">
        <v>0</v>
      </c>
      <c r="U51" s="10">
        <v>0</v>
      </c>
      <c r="V51" s="11">
        <v>4</v>
      </c>
      <c r="W51" s="10">
        <v>27</v>
      </c>
      <c r="X51" s="11">
        <v>0</v>
      </c>
      <c r="Y51" s="10">
        <v>0</v>
      </c>
      <c r="Z51" s="11">
        <v>7</v>
      </c>
      <c r="AA51" s="10">
        <v>35</v>
      </c>
      <c r="AB51" s="11">
        <v>218</v>
      </c>
      <c r="AC51" s="10">
        <v>9288</v>
      </c>
      <c r="AD51" s="11">
        <v>11</v>
      </c>
      <c r="AE51" s="10">
        <v>85</v>
      </c>
      <c r="AF51" s="11">
        <v>11</v>
      </c>
      <c r="AG51" s="10">
        <v>86</v>
      </c>
      <c r="AH51" s="11">
        <v>0</v>
      </c>
      <c r="AI51" s="10">
        <v>0</v>
      </c>
      <c r="AJ51" s="11">
        <v>0</v>
      </c>
      <c r="AK51" s="10">
        <v>0</v>
      </c>
      <c r="AL51" s="11">
        <v>6</v>
      </c>
      <c r="AM51" s="10">
        <v>75</v>
      </c>
      <c r="AN51" s="11">
        <v>0</v>
      </c>
      <c r="AO51" s="10">
        <v>0</v>
      </c>
      <c r="AP51" s="11">
        <v>0</v>
      </c>
      <c r="AQ51" s="10">
        <v>0</v>
      </c>
      <c r="AR51" s="11">
        <v>0</v>
      </c>
      <c r="AS51" s="10">
        <v>0</v>
      </c>
      <c r="AT51" s="11">
        <v>0</v>
      </c>
      <c r="AU51" s="10">
        <v>0</v>
      </c>
      <c r="AV51" s="11">
        <v>0</v>
      </c>
      <c r="AW51" s="10">
        <v>0</v>
      </c>
      <c r="AX51" s="11">
        <v>0</v>
      </c>
      <c r="AY51" s="10">
        <v>0</v>
      </c>
      <c r="AZ51" s="11">
        <v>0</v>
      </c>
      <c r="BA51" s="10">
        <v>0</v>
      </c>
      <c r="BB51" s="11">
        <v>2</v>
      </c>
      <c r="BC51" s="10">
        <v>6</v>
      </c>
      <c r="BD51" s="11">
        <v>0</v>
      </c>
      <c r="BE51" s="10">
        <v>0</v>
      </c>
      <c r="BF51" s="11">
        <v>0</v>
      </c>
      <c r="BG51" s="10">
        <v>0</v>
      </c>
      <c r="BH51" s="11">
        <v>0</v>
      </c>
      <c r="BI51" s="10">
        <v>0</v>
      </c>
      <c r="BJ51" s="11">
        <v>1</v>
      </c>
      <c r="BK51" s="10">
        <v>1</v>
      </c>
      <c r="BL51" s="11"/>
      <c r="BM51" s="10">
        <f t="shared" si="2"/>
        <v>299</v>
      </c>
      <c r="BN51" s="10">
        <f t="shared" si="3"/>
        <v>10153</v>
      </c>
    </row>
    <row r="52" spans="1:66">
      <c r="A52" s="18" t="s">
        <v>298</v>
      </c>
      <c r="B52" s="18" t="s">
        <v>66</v>
      </c>
      <c r="C52" s="18">
        <v>49</v>
      </c>
      <c r="D52" s="19">
        <v>1</v>
      </c>
      <c r="E52" s="20">
        <v>16</v>
      </c>
      <c r="F52" s="19">
        <v>0</v>
      </c>
      <c r="G52" s="20">
        <v>0</v>
      </c>
      <c r="H52" s="19">
        <v>0</v>
      </c>
      <c r="I52" s="20">
        <v>0</v>
      </c>
      <c r="J52" s="19">
        <v>0</v>
      </c>
      <c r="K52" s="20">
        <v>0</v>
      </c>
      <c r="L52" s="19">
        <v>0</v>
      </c>
      <c r="M52" s="20">
        <v>0</v>
      </c>
      <c r="N52" s="19">
        <v>0</v>
      </c>
      <c r="O52" s="20">
        <v>0</v>
      </c>
      <c r="P52" s="19">
        <v>0</v>
      </c>
      <c r="Q52" s="20">
        <v>0</v>
      </c>
      <c r="R52" s="19">
        <v>0</v>
      </c>
      <c r="S52" s="20">
        <v>0</v>
      </c>
      <c r="T52" s="19">
        <v>0</v>
      </c>
      <c r="U52" s="20">
        <v>0</v>
      </c>
      <c r="V52" s="19">
        <v>0</v>
      </c>
      <c r="W52" s="20">
        <v>0</v>
      </c>
      <c r="X52" s="19">
        <v>0</v>
      </c>
      <c r="Y52" s="20">
        <v>0</v>
      </c>
      <c r="Z52" s="19">
        <v>0</v>
      </c>
      <c r="AA52" s="20">
        <v>0</v>
      </c>
      <c r="AB52" s="19">
        <v>7</v>
      </c>
      <c r="AC52" s="20">
        <v>153</v>
      </c>
      <c r="AD52" s="19">
        <v>0</v>
      </c>
      <c r="AE52" s="20">
        <v>0</v>
      </c>
      <c r="AF52" s="19">
        <v>0</v>
      </c>
      <c r="AG52" s="20">
        <v>0</v>
      </c>
      <c r="AH52" s="19">
        <v>0</v>
      </c>
      <c r="AI52" s="20">
        <v>0</v>
      </c>
      <c r="AJ52" s="19">
        <v>0</v>
      </c>
      <c r="AK52" s="20">
        <v>0</v>
      </c>
      <c r="AL52" s="19">
        <v>0</v>
      </c>
      <c r="AM52" s="20">
        <v>0</v>
      </c>
      <c r="AN52" s="19">
        <v>0</v>
      </c>
      <c r="AO52" s="20">
        <v>0</v>
      </c>
      <c r="AP52" s="19">
        <v>0</v>
      </c>
      <c r="AQ52" s="20">
        <v>0</v>
      </c>
      <c r="AR52" s="19">
        <v>0</v>
      </c>
      <c r="AS52" s="20">
        <v>0</v>
      </c>
      <c r="AT52" s="19">
        <v>0</v>
      </c>
      <c r="AU52" s="20">
        <v>0</v>
      </c>
      <c r="AV52" s="19">
        <v>0</v>
      </c>
      <c r="AW52" s="20">
        <v>0</v>
      </c>
      <c r="AX52" s="19">
        <v>0</v>
      </c>
      <c r="AY52" s="20">
        <v>0</v>
      </c>
      <c r="AZ52" s="19">
        <v>0</v>
      </c>
      <c r="BA52" s="20">
        <v>0</v>
      </c>
      <c r="BB52" s="19">
        <v>0</v>
      </c>
      <c r="BC52" s="20">
        <v>0</v>
      </c>
      <c r="BD52" s="19">
        <v>0</v>
      </c>
      <c r="BE52" s="20">
        <v>0</v>
      </c>
      <c r="BF52" s="19">
        <v>0</v>
      </c>
      <c r="BG52" s="20">
        <v>0</v>
      </c>
      <c r="BH52" s="19">
        <v>0</v>
      </c>
      <c r="BI52" s="20">
        <v>0</v>
      </c>
      <c r="BJ52" s="19">
        <v>0</v>
      </c>
      <c r="BK52" s="20">
        <v>0</v>
      </c>
      <c r="BL52" s="11"/>
      <c r="BM52" s="10">
        <f t="shared" si="2"/>
        <v>8</v>
      </c>
      <c r="BN52" s="10">
        <f t="shared" si="3"/>
        <v>169</v>
      </c>
    </row>
    <row r="53" spans="1:66">
      <c r="A53" s="2" t="s">
        <v>628</v>
      </c>
      <c r="B53" s="2" t="s">
        <v>66</v>
      </c>
      <c r="C53" s="2">
        <v>50</v>
      </c>
      <c r="D53" s="11">
        <v>92</v>
      </c>
      <c r="E53" s="10">
        <v>574</v>
      </c>
      <c r="F53" s="11">
        <v>0</v>
      </c>
      <c r="G53" s="10">
        <v>0</v>
      </c>
      <c r="H53" s="11">
        <v>12</v>
      </c>
      <c r="I53" s="10">
        <v>119</v>
      </c>
      <c r="J53" s="11">
        <v>0</v>
      </c>
      <c r="K53" s="10">
        <v>0</v>
      </c>
      <c r="L53" s="11">
        <v>0</v>
      </c>
      <c r="M53" s="10">
        <v>0</v>
      </c>
      <c r="N53" s="11">
        <v>0</v>
      </c>
      <c r="O53" s="10">
        <v>0</v>
      </c>
      <c r="P53" s="11">
        <v>0</v>
      </c>
      <c r="Q53" s="10">
        <v>0</v>
      </c>
      <c r="R53" s="11">
        <v>0</v>
      </c>
      <c r="S53" s="10">
        <v>0</v>
      </c>
      <c r="T53" s="11">
        <v>54</v>
      </c>
      <c r="U53" s="10">
        <v>510</v>
      </c>
      <c r="V53" s="11">
        <v>0</v>
      </c>
      <c r="W53" s="10">
        <v>0</v>
      </c>
      <c r="X53" s="11">
        <v>0</v>
      </c>
      <c r="Y53" s="10">
        <v>0</v>
      </c>
      <c r="Z53" s="11">
        <v>5</v>
      </c>
      <c r="AA53" s="10">
        <v>80</v>
      </c>
      <c r="AB53" s="11">
        <v>55</v>
      </c>
      <c r="AC53" s="10">
        <v>1719</v>
      </c>
      <c r="AD53" s="11">
        <v>5</v>
      </c>
      <c r="AE53" s="10">
        <v>15</v>
      </c>
      <c r="AF53" s="11">
        <v>34</v>
      </c>
      <c r="AG53" s="10">
        <v>286</v>
      </c>
      <c r="AH53" s="11">
        <v>0</v>
      </c>
      <c r="AI53" s="10">
        <v>0</v>
      </c>
      <c r="AJ53" s="11">
        <v>1</v>
      </c>
      <c r="AK53" s="10">
        <v>3</v>
      </c>
      <c r="AL53" s="11">
        <v>0</v>
      </c>
      <c r="AM53" s="10">
        <v>0</v>
      </c>
      <c r="AN53" s="11">
        <v>1</v>
      </c>
      <c r="AO53" s="10">
        <v>23</v>
      </c>
      <c r="AP53" s="11">
        <v>0</v>
      </c>
      <c r="AQ53" s="10">
        <v>0</v>
      </c>
      <c r="AR53" s="11">
        <v>1</v>
      </c>
      <c r="AS53" s="10">
        <v>1</v>
      </c>
      <c r="AT53" s="11">
        <v>0</v>
      </c>
      <c r="AU53" s="10">
        <v>0</v>
      </c>
      <c r="AV53" s="11">
        <v>0</v>
      </c>
      <c r="AW53" s="10">
        <v>0</v>
      </c>
      <c r="AX53" s="11">
        <v>0</v>
      </c>
      <c r="AY53" s="10">
        <v>0</v>
      </c>
      <c r="AZ53" s="11">
        <v>0</v>
      </c>
      <c r="BA53" s="10">
        <v>0</v>
      </c>
      <c r="BB53" s="11">
        <v>1</v>
      </c>
      <c r="BC53" s="10">
        <v>8</v>
      </c>
      <c r="BD53" s="11">
        <v>6</v>
      </c>
      <c r="BE53" s="10">
        <v>85</v>
      </c>
      <c r="BF53" s="11">
        <v>1</v>
      </c>
      <c r="BG53" s="10">
        <v>4</v>
      </c>
      <c r="BH53" s="11">
        <v>1</v>
      </c>
      <c r="BI53" s="10">
        <v>55</v>
      </c>
      <c r="BJ53" s="11">
        <v>10</v>
      </c>
      <c r="BK53" s="10">
        <v>154</v>
      </c>
      <c r="BL53" s="11"/>
      <c r="BM53" s="10">
        <f t="shared" si="2"/>
        <v>279</v>
      </c>
      <c r="BN53" s="10">
        <f t="shared" si="3"/>
        <v>3636</v>
      </c>
    </row>
    <row r="54" spans="1:66">
      <c r="A54" s="2" t="s">
        <v>312</v>
      </c>
      <c r="B54" s="2" t="s">
        <v>66</v>
      </c>
      <c r="C54" s="2">
        <v>51</v>
      </c>
      <c r="D54" s="11">
        <v>16</v>
      </c>
      <c r="E54" s="10">
        <v>52</v>
      </c>
      <c r="F54" s="11">
        <v>0</v>
      </c>
      <c r="G54" s="10">
        <v>0</v>
      </c>
      <c r="H54" s="11">
        <v>4</v>
      </c>
      <c r="I54" s="10">
        <v>53</v>
      </c>
      <c r="J54" s="11">
        <v>0</v>
      </c>
      <c r="K54" s="10">
        <v>0</v>
      </c>
      <c r="L54" s="11">
        <v>0</v>
      </c>
      <c r="M54" s="10">
        <v>0</v>
      </c>
      <c r="N54" s="11">
        <v>0</v>
      </c>
      <c r="O54" s="10">
        <v>0</v>
      </c>
      <c r="P54" s="11">
        <v>2</v>
      </c>
      <c r="Q54" s="10">
        <v>40</v>
      </c>
      <c r="R54" s="11">
        <v>0</v>
      </c>
      <c r="S54" s="10">
        <v>0</v>
      </c>
      <c r="T54" s="11">
        <v>33</v>
      </c>
      <c r="U54" s="10">
        <v>389</v>
      </c>
      <c r="V54" s="11">
        <v>0</v>
      </c>
      <c r="W54" s="10">
        <v>0</v>
      </c>
      <c r="X54" s="11">
        <v>0</v>
      </c>
      <c r="Y54" s="10">
        <v>0</v>
      </c>
      <c r="Z54" s="11">
        <v>25</v>
      </c>
      <c r="AA54" s="10">
        <v>294</v>
      </c>
      <c r="AB54" s="11">
        <v>149</v>
      </c>
      <c r="AC54" s="10">
        <v>1115</v>
      </c>
      <c r="AD54" s="11">
        <v>6</v>
      </c>
      <c r="AE54" s="10">
        <v>26</v>
      </c>
      <c r="AF54" s="11">
        <v>7</v>
      </c>
      <c r="AG54" s="10">
        <v>50</v>
      </c>
      <c r="AH54" s="11">
        <v>0</v>
      </c>
      <c r="AI54" s="10">
        <v>0</v>
      </c>
      <c r="AJ54" s="11">
        <v>0</v>
      </c>
      <c r="AK54" s="10">
        <v>0</v>
      </c>
      <c r="AL54" s="11">
        <v>0</v>
      </c>
      <c r="AM54" s="10">
        <v>0</v>
      </c>
      <c r="AN54" s="11">
        <v>0</v>
      </c>
      <c r="AO54" s="10">
        <v>0</v>
      </c>
      <c r="AP54" s="11">
        <v>0</v>
      </c>
      <c r="AQ54" s="10">
        <v>0</v>
      </c>
      <c r="AR54" s="11">
        <v>0</v>
      </c>
      <c r="AS54" s="10">
        <v>0</v>
      </c>
      <c r="AT54" s="11">
        <v>0</v>
      </c>
      <c r="AU54" s="10">
        <v>0</v>
      </c>
      <c r="AV54" s="11">
        <v>0</v>
      </c>
      <c r="AW54" s="10">
        <v>0</v>
      </c>
      <c r="AX54" s="11">
        <v>0</v>
      </c>
      <c r="AY54" s="10">
        <v>0</v>
      </c>
      <c r="AZ54" s="11">
        <v>0</v>
      </c>
      <c r="BA54" s="10">
        <v>0</v>
      </c>
      <c r="BB54" s="11">
        <v>11</v>
      </c>
      <c r="BC54" s="10">
        <v>153</v>
      </c>
      <c r="BD54" s="11">
        <v>22</v>
      </c>
      <c r="BE54" s="10">
        <v>317</v>
      </c>
      <c r="BF54" s="11">
        <v>0</v>
      </c>
      <c r="BG54" s="10">
        <v>0</v>
      </c>
      <c r="BH54" s="11">
        <v>127</v>
      </c>
      <c r="BI54" s="10">
        <v>2573</v>
      </c>
      <c r="BJ54" s="11">
        <v>114</v>
      </c>
      <c r="BK54" s="10">
        <v>885</v>
      </c>
      <c r="BL54" s="11"/>
      <c r="BM54" s="10">
        <f t="shared" si="2"/>
        <v>516</v>
      </c>
      <c r="BN54" s="10">
        <f t="shared" si="3"/>
        <v>5947</v>
      </c>
    </row>
    <row r="55" spans="1:66">
      <c r="A55" s="2" t="s">
        <v>323</v>
      </c>
      <c r="B55" s="2" t="s">
        <v>66</v>
      </c>
      <c r="C55" s="2">
        <v>52</v>
      </c>
      <c r="D55" s="11">
        <v>18</v>
      </c>
      <c r="E55" s="10">
        <v>107</v>
      </c>
      <c r="F55" s="11">
        <v>2</v>
      </c>
      <c r="G55" s="10">
        <v>11</v>
      </c>
      <c r="H55" s="11">
        <v>1</v>
      </c>
      <c r="I55" s="10">
        <v>10</v>
      </c>
      <c r="J55" s="11">
        <v>0</v>
      </c>
      <c r="K55" s="10">
        <v>0</v>
      </c>
      <c r="L55" s="11">
        <v>0</v>
      </c>
      <c r="M55" s="10">
        <v>0</v>
      </c>
      <c r="N55" s="11">
        <v>0</v>
      </c>
      <c r="O55" s="10">
        <v>0</v>
      </c>
      <c r="P55" s="11">
        <v>1</v>
      </c>
      <c r="Q55" s="10">
        <v>4</v>
      </c>
      <c r="R55" s="11">
        <v>0</v>
      </c>
      <c r="S55" s="10">
        <v>0</v>
      </c>
      <c r="T55" s="11">
        <v>18</v>
      </c>
      <c r="U55" s="10">
        <v>158</v>
      </c>
      <c r="V55" s="11">
        <v>0</v>
      </c>
      <c r="W55" s="10">
        <v>0</v>
      </c>
      <c r="X55" s="11">
        <v>0</v>
      </c>
      <c r="Y55" s="10">
        <v>0</v>
      </c>
      <c r="Z55" s="11">
        <v>1</v>
      </c>
      <c r="AA55" s="10">
        <v>1</v>
      </c>
      <c r="AB55" s="11">
        <v>24</v>
      </c>
      <c r="AC55" s="10">
        <v>408</v>
      </c>
      <c r="AD55" s="11">
        <v>0</v>
      </c>
      <c r="AE55" s="10">
        <v>0</v>
      </c>
      <c r="AF55" s="11">
        <v>0</v>
      </c>
      <c r="AG55" s="10">
        <v>0</v>
      </c>
      <c r="AH55" s="11">
        <v>0</v>
      </c>
      <c r="AI55" s="10">
        <v>0</v>
      </c>
      <c r="AJ55" s="11">
        <v>0</v>
      </c>
      <c r="AK55" s="10">
        <v>0</v>
      </c>
      <c r="AL55" s="11">
        <v>0</v>
      </c>
      <c r="AM55" s="10">
        <v>0</v>
      </c>
      <c r="AN55" s="11">
        <v>0</v>
      </c>
      <c r="AO55" s="10">
        <v>0</v>
      </c>
      <c r="AP55" s="11">
        <v>0</v>
      </c>
      <c r="AQ55" s="10">
        <v>0</v>
      </c>
      <c r="AR55" s="11">
        <v>0</v>
      </c>
      <c r="AS55" s="10">
        <v>0</v>
      </c>
      <c r="AT55" s="11">
        <v>0</v>
      </c>
      <c r="AU55" s="10">
        <v>0</v>
      </c>
      <c r="AV55" s="11">
        <v>0</v>
      </c>
      <c r="AW55" s="10">
        <v>0</v>
      </c>
      <c r="AX55" s="11">
        <v>0</v>
      </c>
      <c r="AY55" s="10">
        <v>0</v>
      </c>
      <c r="AZ55" s="11">
        <v>0</v>
      </c>
      <c r="BA55" s="10">
        <v>0</v>
      </c>
      <c r="BB55" s="11">
        <v>0</v>
      </c>
      <c r="BC55" s="10">
        <v>0</v>
      </c>
      <c r="BD55" s="11">
        <v>0</v>
      </c>
      <c r="BE55" s="10">
        <v>0</v>
      </c>
      <c r="BF55" s="11">
        <v>0</v>
      </c>
      <c r="BG55" s="10">
        <v>0</v>
      </c>
      <c r="BH55" s="11">
        <v>0</v>
      </c>
      <c r="BI55" s="10">
        <v>0</v>
      </c>
      <c r="BJ55" s="11">
        <v>0</v>
      </c>
      <c r="BK55" s="10">
        <v>0</v>
      </c>
      <c r="BL55" s="11"/>
      <c r="BM55" s="10">
        <f t="shared" si="2"/>
        <v>65</v>
      </c>
      <c r="BN55" s="10">
        <f t="shared" si="3"/>
        <v>699</v>
      </c>
    </row>
    <row r="56" spans="1:66">
      <c r="A56" s="2" t="s">
        <v>334</v>
      </c>
      <c r="B56" s="2" t="s">
        <v>66</v>
      </c>
      <c r="C56" s="2">
        <v>53</v>
      </c>
      <c r="D56" s="11">
        <v>89</v>
      </c>
      <c r="E56" s="10">
        <v>665</v>
      </c>
      <c r="F56" s="11">
        <v>8</v>
      </c>
      <c r="G56" s="10">
        <v>38</v>
      </c>
      <c r="H56" s="11">
        <v>9</v>
      </c>
      <c r="I56" s="10">
        <v>87</v>
      </c>
      <c r="J56" s="11">
        <v>0</v>
      </c>
      <c r="K56" s="10">
        <v>0</v>
      </c>
      <c r="L56" s="11">
        <v>0</v>
      </c>
      <c r="M56" s="10">
        <v>0</v>
      </c>
      <c r="N56" s="11">
        <v>0</v>
      </c>
      <c r="O56" s="10">
        <v>0</v>
      </c>
      <c r="P56" s="11">
        <v>0</v>
      </c>
      <c r="Q56" s="10">
        <v>0</v>
      </c>
      <c r="R56" s="11">
        <v>0</v>
      </c>
      <c r="S56" s="10">
        <v>0</v>
      </c>
      <c r="T56" s="11">
        <v>93</v>
      </c>
      <c r="U56" s="10">
        <v>740</v>
      </c>
      <c r="V56" s="11">
        <v>19</v>
      </c>
      <c r="W56" s="10">
        <v>81</v>
      </c>
      <c r="X56" s="11">
        <v>1</v>
      </c>
      <c r="Y56" s="10">
        <v>2</v>
      </c>
      <c r="Z56" s="11">
        <v>9</v>
      </c>
      <c r="AA56" s="10">
        <v>283</v>
      </c>
      <c r="AB56" s="11">
        <v>303</v>
      </c>
      <c r="AC56" s="10">
        <v>6218</v>
      </c>
      <c r="AD56" s="11">
        <v>71</v>
      </c>
      <c r="AE56" s="10">
        <v>574</v>
      </c>
      <c r="AF56" s="11">
        <v>58</v>
      </c>
      <c r="AG56" s="10">
        <v>742</v>
      </c>
      <c r="AH56" s="11">
        <v>26</v>
      </c>
      <c r="AI56" s="10">
        <v>394</v>
      </c>
      <c r="AJ56" s="11">
        <v>1</v>
      </c>
      <c r="AK56" s="10">
        <v>13</v>
      </c>
      <c r="AL56" s="11">
        <v>0</v>
      </c>
      <c r="AM56" s="10">
        <v>0</v>
      </c>
      <c r="AN56" s="11">
        <v>0</v>
      </c>
      <c r="AO56" s="10">
        <v>0</v>
      </c>
      <c r="AP56" s="11">
        <v>0</v>
      </c>
      <c r="AQ56" s="10">
        <v>0</v>
      </c>
      <c r="AR56" s="11">
        <v>0</v>
      </c>
      <c r="AS56" s="10">
        <v>0</v>
      </c>
      <c r="AT56" s="11">
        <v>0</v>
      </c>
      <c r="AU56" s="10">
        <v>0</v>
      </c>
      <c r="AV56" s="11">
        <v>0</v>
      </c>
      <c r="AW56" s="10">
        <v>0</v>
      </c>
      <c r="AX56" s="11">
        <v>0</v>
      </c>
      <c r="AY56" s="10">
        <v>0</v>
      </c>
      <c r="AZ56" s="11">
        <v>0</v>
      </c>
      <c r="BA56" s="10">
        <v>0</v>
      </c>
      <c r="BB56" s="11">
        <v>7</v>
      </c>
      <c r="BC56" s="10">
        <v>119</v>
      </c>
      <c r="BD56" s="11">
        <v>8</v>
      </c>
      <c r="BE56" s="10">
        <v>156</v>
      </c>
      <c r="BF56" s="11">
        <v>0</v>
      </c>
      <c r="BG56" s="10">
        <v>0</v>
      </c>
      <c r="BH56" s="11">
        <v>4</v>
      </c>
      <c r="BI56" s="10">
        <v>206</v>
      </c>
      <c r="BJ56" s="11">
        <v>0</v>
      </c>
      <c r="BK56" s="10">
        <v>0</v>
      </c>
      <c r="BL56" s="11"/>
      <c r="BM56" s="10">
        <f t="shared" si="2"/>
        <v>706</v>
      </c>
      <c r="BN56" s="10">
        <f t="shared" si="3"/>
        <v>10318</v>
      </c>
    </row>
    <row r="57" spans="1:66">
      <c r="A57" s="2" t="s">
        <v>629</v>
      </c>
      <c r="B57" s="2" t="s">
        <v>66</v>
      </c>
      <c r="C57" s="2">
        <v>54</v>
      </c>
      <c r="D57" s="11">
        <v>0</v>
      </c>
      <c r="E57" s="10">
        <v>0</v>
      </c>
      <c r="F57" s="11">
        <v>0</v>
      </c>
      <c r="G57" s="10">
        <v>0</v>
      </c>
      <c r="H57" s="11">
        <v>0</v>
      </c>
      <c r="I57" s="10">
        <v>0</v>
      </c>
      <c r="J57" s="11">
        <v>0</v>
      </c>
      <c r="K57" s="10">
        <v>0</v>
      </c>
      <c r="L57" s="11">
        <v>0</v>
      </c>
      <c r="M57" s="10">
        <v>0</v>
      </c>
      <c r="N57" s="11">
        <v>0</v>
      </c>
      <c r="O57" s="10">
        <v>0</v>
      </c>
      <c r="P57" s="11">
        <v>0</v>
      </c>
      <c r="Q57" s="10">
        <v>0</v>
      </c>
      <c r="R57" s="11">
        <v>0</v>
      </c>
      <c r="S57" s="10">
        <v>0</v>
      </c>
      <c r="T57" s="11">
        <v>0</v>
      </c>
      <c r="U57" s="10">
        <v>0</v>
      </c>
      <c r="V57" s="11">
        <v>0</v>
      </c>
      <c r="W57" s="10">
        <v>0</v>
      </c>
      <c r="X57" s="11">
        <v>0</v>
      </c>
      <c r="Y57" s="10">
        <v>0</v>
      </c>
      <c r="Z57" s="11">
        <v>0</v>
      </c>
      <c r="AA57" s="10">
        <v>0</v>
      </c>
      <c r="AB57" s="11">
        <v>16</v>
      </c>
      <c r="AC57" s="10">
        <v>126</v>
      </c>
      <c r="AD57" s="11">
        <v>0</v>
      </c>
      <c r="AE57" s="10">
        <v>0</v>
      </c>
      <c r="AF57" s="11">
        <v>0</v>
      </c>
      <c r="AG57" s="10">
        <v>0</v>
      </c>
      <c r="AH57" s="11">
        <v>0</v>
      </c>
      <c r="AI57" s="10">
        <v>0</v>
      </c>
      <c r="AJ57" s="11">
        <v>0</v>
      </c>
      <c r="AK57" s="10">
        <v>0</v>
      </c>
      <c r="AL57" s="11">
        <v>0</v>
      </c>
      <c r="AM57" s="10">
        <v>0</v>
      </c>
      <c r="AN57" s="11">
        <v>0</v>
      </c>
      <c r="AO57" s="10">
        <v>0</v>
      </c>
      <c r="AP57" s="11">
        <v>0</v>
      </c>
      <c r="AQ57" s="10">
        <v>0</v>
      </c>
      <c r="AR57" s="11">
        <v>0</v>
      </c>
      <c r="AS57" s="10">
        <v>0</v>
      </c>
      <c r="AT57" s="11">
        <v>0</v>
      </c>
      <c r="AU57" s="10">
        <v>0</v>
      </c>
      <c r="AV57" s="11">
        <v>0</v>
      </c>
      <c r="AW57" s="10">
        <v>0</v>
      </c>
      <c r="AX57" s="11">
        <v>0</v>
      </c>
      <c r="AY57" s="10">
        <v>0</v>
      </c>
      <c r="AZ57" s="11">
        <v>0</v>
      </c>
      <c r="BA57" s="10">
        <v>0</v>
      </c>
      <c r="BB57" s="11">
        <v>1</v>
      </c>
      <c r="BC57" s="10">
        <v>38</v>
      </c>
      <c r="BD57" s="11">
        <v>0</v>
      </c>
      <c r="BE57" s="10">
        <v>0</v>
      </c>
      <c r="BF57" s="11">
        <v>0</v>
      </c>
      <c r="BG57" s="10">
        <v>0</v>
      </c>
      <c r="BH57" s="11">
        <v>1</v>
      </c>
      <c r="BI57" s="10">
        <v>32</v>
      </c>
      <c r="BJ57" s="11">
        <v>1</v>
      </c>
      <c r="BK57" s="10">
        <v>20</v>
      </c>
      <c r="BL57" s="11"/>
      <c r="BM57" s="10">
        <f t="shared" si="2"/>
        <v>19</v>
      </c>
      <c r="BN57" s="10">
        <f t="shared" si="3"/>
        <v>216</v>
      </c>
    </row>
    <row r="58" spans="1:66">
      <c r="A58" s="2" t="s">
        <v>342</v>
      </c>
      <c r="B58" s="2" t="s">
        <v>66</v>
      </c>
      <c r="C58" s="2">
        <v>55</v>
      </c>
      <c r="D58" s="11">
        <v>0</v>
      </c>
      <c r="E58" s="10">
        <v>0</v>
      </c>
      <c r="F58" s="11">
        <v>0</v>
      </c>
      <c r="G58" s="10">
        <v>0</v>
      </c>
      <c r="H58" s="11">
        <v>3</v>
      </c>
      <c r="I58" s="10">
        <v>144</v>
      </c>
      <c r="J58" s="11">
        <v>0</v>
      </c>
      <c r="K58" s="10">
        <v>0</v>
      </c>
      <c r="L58" s="11">
        <v>0</v>
      </c>
      <c r="M58" s="10">
        <v>0</v>
      </c>
      <c r="N58" s="11">
        <v>0</v>
      </c>
      <c r="O58" s="10">
        <v>0</v>
      </c>
      <c r="P58" s="11">
        <v>0</v>
      </c>
      <c r="Q58" s="10">
        <v>0</v>
      </c>
      <c r="R58" s="11">
        <v>0</v>
      </c>
      <c r="S58" s="10">
        <v>0</v>
      </c>
      <c r="T58" s="11">
        <v>8</v>
      </c>
      <c r="U58" s="10">
        <v>126</v>
      </c>
      <c r="V58" s="11">
        <v>0</v>
      </c>
      <c r="W58" s="10">
        <v>0</v>
      </c>
      <c r="X58" s="11">
        <v>0</v>
      </c>
      <c r="Y58" s="10">
        <v>0</v>
      </c>
      <c r="Z58" s="11">
        <v>0</v>
      </c>
      <c r="AA58" s="10">
        <v>0</v>
      </c>
      <c r="AB58" s="11">
        <v>1</v>
      </c>
      <c r="AC58" s="10">
        <v>11</v>
      </c>
      <c r="AD58" s="11">
        <v>0</v>
      </c>
      <c r="AE58" s="10">
        <v>0</v>
      </c>
      <c r="AF58" s="11">
        <v>0</v>
      </c>
      <c r="AG58" s="10">
        <v>0</v>
      </c>
      <c r="AH58" s="11">
        <v>0</v>
      </c>
      <c r="AI58" s="10">
        <v>0</v>
      </c>
      <c r="AJ58" s="11">
        <v>0</v>
      </c>
      <c r="AK58" s="10">
        <v>0</v>
      </c>
      <c r="AL58" s="11">
        <v>0</v>
      </c>
      <c r="AM58" s="10">
        <v>0</v>
      </c>
      <c r="AN58" s="11">
        <v>0</v>
      </c>
      <c r="AO58" s="10">
        <v>0</v>
      </c>
      <c r="AP58" s="11">
        <v>0</v>
      </c>
      <c r="AQ58" s="10">
        <v>0</v>
      </c>
      <c r="AR58" s="11">
        <v>0</v>
      </c>
      <c r="AS58" s="10">
        <v>0</v>
      </c>
      <c r="AT58" s="11">
        <v>0</v>
      </c>
      <c r="AU58" s="10">
        <v>0</v>
      </c>
      <c r="AV58" s="11">
        <v>0</v>
      </c>
      <c r="AW58" s="10">
        <v>0</v>
      </c>
      <c r="AX58" s="11">
        <v>0</v>
      </c>
      <c r="AY58" s="10">
        <v>0</v>
      </c>
      <c r="AZ58" s="11">
        <v>0</v>
      </c>
      <c r="BA58" s="10">
        <v>0</v>
      </c>
      <c r="BB58" s="11">
        <v>0</v>
      </c>
      <c r="BC58" s="10">
        <v>0</v>
      </c>
      <c r="BD58" s="11">
        <v>0</v>
      </c>
      <c r="BE58" s="10">
        <v>0</v>
      </c>
      <c r="BF58" s="11">
        <v>0</v>
      </c>
      <c r="BG58" s="10">
        <v>0</v>
      </c>
      <c r="BH58" s="11">
        <v>1</v>
      </c>
      <c r="BI58" s="10">
        <v>5</v>
      </c>
      <c r="BJ58" s="11">
        <v>0</v>
      </c>
      <c r="BK58" s="10">
        <v>0</v>
      </c>
      <c r="BL58" s="11"/>
      <c r="BM58" s="10">
        <f t="shared" si="2"/>
        <v>13</v>
      </c>
      <c r="BN58" s="10">
        <f t="shared" si="3"/>
        <v>286</v>
      </c>
    </row>
    <row r="59" spans="1:66">
      <c r="A59" s="18" t="s">
        <v>344</v>
      </c>
      <c r="B59" s="18" t="s">
        <v>66</v>
      </c>
      <c r="C59" s="18">
        <v>56</v>
      </c>
      <c r="D59" s="19">
        <v>0</v>
      </c>
      <c r="E59" s="20">
        <v>0</v>
      </c>
      <c r="F59" s="19">
        <v>2</v>
      </c>
      <c r="G59" s="20">
        <v>16</v>
      </c>
      <c r="H59" s="19">
        <v>1</v>
      </c>
      <c r="I59" s="20">
        <v>10</v>
      </c>
      <c r="J59" s="19">
        <v>0</v>
      </c>
      <c r="K59" s="20">
        <v>0</v>
      </c>
      <c r="L59" s="19">
        <v>0</v>
      </c>
      <c r="M59" s="20">
        <v>0</v>
      </c>
      <c r="N59" s="19">
        <v>0</v>
      </c>
      <c r="O59" s="20">
        <v>0</v>
      </c>
      <c r="P59" s="19">
        <v>0</v>
      </c>
      <c r="Q59" s="20">
        <v>0</v>
      </c>
      <c r="R59" s="19">
        <v>0</v>
      </c>
      <c r="S59" s="20">
        <v>0</v>
      </c>
      <c r="T59" s="19">
        <v>2</v>
      </c>
      <c r="U59" s="20">
        <v>13</v>
      </c>
      <c r="V59" s="19">
        <v>0</v>
      </c>
      <c r="W59" s="20">
        <v>0</v>
      </c>
      <c r="X59" s="19">
        <v>0</v>
      </c>
      <c r="Y59" s="20">
        <v>0</v>
      </c>
      <c r="Z59" s="19">
        <v>0</v>
      </c>
      <c r="AA59" s="20">
        <v>0</v>
      </c>
      <c r="AB59" s="19">
        <v>1</v>
      </c>
      <c r="AC59" s="20">
        <v>16</v>
      </c>
      <c r="AD59" s="19">
        <v>0</v>
      </c>
      <c r="AE59" s="20">
        <v>0</v>
      </c>
      <c r="AF59" s="19">
        <v>0</v>
      </c>
      <c r="AG59" s="20">
        <v>0</v>
      </c>
      <c r="AH59" s="19">
        <v>0</v>
      </c>
      <c r="AI59" s="20">
        <v>0</v>
      </c>
      <c r="AJ59" s="19">
        <v>0</v>
      </c>
      <c r="AK59" s="20">
        <v>0</v>
      </c>
      <c r="AL59" s="19">
        <v>0</v>
      </c>
      <c r="AM59" s="20">
        <v>0</v>
      </c>
      <c r="AN59" s="19">
        <v>0</v>
      </c>
      <c r="AO59" s="20">
        <v>0</v>
      </c>
      <c r="AP59" s="19">
        <v>0</v>
      </c>
      <c r="AQ59" s="20">
        <v>0</v>
      </c>
      <c r="AR59" s="19">
        <v>0</v>
      </c>
      <c r="AS59" s="20">
        <v>0</v>
      </c>
      <c r="AT59" s="19">
        <v>0</v>
      </c>
      <c r="AU59" s="20">
        <v>0</v>
      </c>
      <c r="AV59" s="19">
        <v>0</v>
      </c>
      <c r="AW59" s="20">
        <v>0</v>
      </c>
      <c r="AX59" s="19">
        <v>0</v>
      </c>
      <c r="AY59" s="20">
        <v>0</v>
      </c>
      <c r="AZ59" s="19">
        <v>0</v>
      </c>
      <c r="BA59" s="20">
        <v>0</v>
      </c>
      <c r="BB59" s="19">
        <v>1</v>
      </c>
      <c r="BC59" s="20">
        <v>17</v>
      </c>
      <c r="BD59" s="19">
        <v>0</v>
      </c>
      <c r="BE59" s="20">
        <v>0</v>
      </c>
      <c r="BF59" s="19">
        <v>0</v>
      </c>
      <c r="BG59" s="20">
        <v>0</v>
      </c>
      <c r="BH59" s="19">
        <v>0</v>
      </c>
      <c r="BI59" s="20">
        <v>0</v>
      </c>
      <c r="BJ59" s="19">
        <v>0</v>
      </c>
      <c r="BK59" s="20">
        <v>0</v>
      </c>
      <c r="BL59" s="11"/>
      <c r="BM59" s="10">
        <f t="shared" si="2"/>
        <v>7</v>
      </c>
      <c r="BN59" s="10">
        <f t="shared" si="3"/>
        <v>72</v>
      </c>
    </row>
    <row r="60" spans="1:66">
      <c r="A60" s="2" t="s">
        <v>346</v>
      </c>
      <c r="B60" s="2" t="s">
        <v>66</v>
      </c>
      <c r="C60" s="2">
        <v>57</v>
      </c>
      <c r="D60" s="11">
        <v>3</v>
      </c>
      <c r="E60" s="10">
        <v>19</v>
      </c>
      <c r="F60" s="11">
        <v>2</v>
      </c>
      <c r="G60" s="10">
        <v>58</v>
      </c>
      <c r="H60" s="11">
        <v>0</v>
      </c>
      <c r="I60" s="10">
        <v>0</v>
      </c>
      <c r="J60" s="11">
        <v>1</v>
      </c>
      <c r="K60" s="10">
        <v>5</v>
      </c>
      <c r="L60" s="11">
        <v>0</v>
      </c>
      <c r="M60" s="10">
        <v>0</v>
      </c>
      <c r="N60" s="11">
        <v>0</v>
      </c>
      <c r="O60" s="10">
        <v>0</v>
      </c>
      <c r="P60" s="11">
        <v>0</v>
      </c>
      <c r="Q60" s="10">
        <v>0</v>
      </c>
      <c r="R60" s="11">
        <v>0</v>
      </c>
      <c r="S60" s="10">
        <v>0</v>
      </c>
      <c r="T60" s="11">
        <v>22</v>
      </c>
      <c r="U60" s="10">
        <v>489</v>
      </c>
      <c r="V60" s="11">
        <v>2</v>
      </c>
      <c r="W60" s="10">
        <v>17</v>
      </c>
      <c r="X60" s="11">
        <v>0</v>
      </c>
      <c r="Y60" s="10">
        <v>0</v>
      </c>
      <c r="Z60" s="11">
        <v>0</v>
      </c>
      <c r="AA60" s="10">
        <v>0</v>
      </c>
      <c r="AB60" s="11">
        <v>0</v>
      </c>
      <c r="AC60" s="10">
        <v>0</v>
      </c>
      <c r="AD60" s="11">
        <v>6</v>
      </c>
      <c r="AE60" s="10">
        <v>37</v>
      </c>
      <c r="AF60" s="11">
        <v>0</v>
      </c>
      <c r="AG60" s="10">
        <v>0</v>
      </c>
      <c r="AH60" s="11">
        <v>0</v>
      </c>
      <c r="AI60" s="10">
        <v>0</v>
      </c>
      <c r="AJ60" s="11">
        <v>0</v>
      </c>
      <c r="AK60" s="10">
        <v>0</v>
      </c>
      <c r="AL60" s="11">
        <v>0</v>
      </c>
      <c r="AM60" s="10">
        <v>0</v>
      </c>
      <c r="AN60" s="11">
        <v>0</v>
      </c>
      <c r="AO60" s="10">
        <v>0</v>
      </c>
      <c r="AP60" s="11">
        <v>0</v>
      </c>
      <c r="AQ60" s="10">
        <v>0</v>
      </c>
      <c r="AR60" s="11">
        <v>0</v>
      </c>
      <c r="AS60" s="10">
        <v>0</v>
      </c>
      <c r="AT60" s="11">
        <v>0</v>
      </c>
      <c r="AU60" s="10">
        <v>0</v>
      </c>
      <c r="AV60" s="11">
        <v>0</v>
      </c>
      <c r="AW60" s="10">
        <v>0</v>
      </c>
      <c r="AX60" s="11">
        <v>0</v>
      </c>
      <c r="AY60" s="10">
        <v>0</v>
      </c>
      <c r="AZ60" s="11">
        <v>0</v>
      </c>
      <c r="BA60" s="10">
        <v>0</v>
      </c>
      <c r="BB60" s="11">
        <v>0</v>
      </c>
      <c r="BC60" s="10">
        <v>0</v>
      </c>
      <c r="BD60" s="11">
        <v>0</v>
      </c>
      <c r="BE60" s="10">
        <v>0</v>
      </c>
      <c r="BF60" s="11">
        <v>0</v>
      </c>
      <c r="BG60" s="10">
        <v>0</v>
      </c>
      <c r="BH60" s="11">
        <v>0</v>
      </c>
      <c r="BI60" s="10">
        <v>0</v>
      </c>
      <c r="BJ60" s="11">
        <v>0</v>
      </c>
      <c r="BK60" s="10">
        <v>0</v>
      </c>
      <c r="BL60" s="11"/>
      <c r="BM60" s="10">
        <f t="shared" si="2"/>
        <v>36</v>
      </c>
      <c r="BN60" s="10">
        <f t="shared" si="3"/>
        <v>625</v>
      </c>
    </row>
    <row r="61" spans="1:66">
      <c r="A61" s="2" t="s">
        <v>349</v>
      </c>
      <c r="B61" s="2" t="s">
        <v>66</v>
      </c>
      <c r="C61" s="2">
        <v>58</v>
      </c>
      <c r="D61" s="11">
        <v>0</v>
      </c>
      <c r="E61" s="10">
        <v>0</v>
      </c>
      <c r="F61" s="11">
        <v>27</v>
      </c>
      <c r="G61" s="10">
        <v>1034</v>
      </c>
      <c r="H61" s="11">
        <v>0</v>
      </c>
      <c r="I61" s="10">
        <v>0</v>
      </c>
      <c r="J61" s="11">
        <v>0</v>
      </c>
      <c r="K61" s="10">
        <v>0</v>
      </c>
      <c r="L61" s="11">
        <v>0</v>
      </c>
      <c r="M61" s="10">
        <v>0</v>
      </c>
      <c r="N61" s="11">
        <v>0</v>
      </c>
      <c r="O61" s="10">
        <v>0</v>
      </c>
      <c r="P61" s="11">
        <v>0</v>
      </c>
      <c r="Q61" s="10">
        <v>0</v>
      </c>
      <c r="R61" s="11">
        <v>0</v>
      </c>
      <c r="S61" s="10">
        <v>0</v>
      </c>
      <c r="T61" s="11">
        <v>2</v>
      </c>
      <c r="U61" s="10">
        <v>63</v>
      </c>
      <c r="V61" s="11">
        <v>0</v>
      </c>
      <c r="W61" s="10">
        <v>0</v>
      </c>
      <c r="X61" s="11">
        <v>0</v>
      </c>
      <c r="Y61" s="10">
        <v>0</v>
      </c>
      <c r="Z61" s="11">
        <v>0</v>
      </c>
      <c r="AA61" s="10">
        <v>0</v>
      </c>
      <c r="AB61" s="11">
        <v>0</v>
      </c>
      <c r="AC61" s="10">
        <v>0</v>
      </c>
      <c r="AD61" s="11">
        <v>0</v>
      </c>
      <c r="AE61" s="10">
        <v>0</v>
      </c>
      <c r="AF61" s="11">
        <v>0</v>
      </c>
      <c r="AG61" s="10">
        <v>0</v>
      </c>
      <c r="AH61" s="11">
        <v>0</v>
      </c>
      <c r="AI61" s="10">
        <v>0</v>
      </c>
      <c r="AJ61" s="11">
        <v>0</v>
      </c>
      <c r="AK61" s="10">
        <v>0</v>
      </c>
      <c r="AL61" s="11">
        <v>0</v>
      </c>
      <c r="AM61" s="10">
        <v>0</v>
      </c>
      <c r="AN61" s="11">
        <v>0</v>
      </c>
      <c r="AO61" s="10">
        <v>0</v>
      </c>
      <c r="AP61" s="11">
        <v>0</v>
      </c>
      <c r="AQ61" s="10">
        <v>0</v>
      </c>
      <c r="AR61" s="11">
        <v>0</v>
      </c>
      <c r="AS61" s="10">
        <v>0</v>
      </c>
      <c r="AT61" s="11">
        <v>0</v>
      </c>
      <c r="AU61" s="10">
        <v>0</v>
      </c>
      <c r="AV61" s="11">
        <v>0</v>
      </c>
      <c r="AW61" s="10">
        <v>0</v>
      </c>
      <c r="AX61" s="11">
        <v>0</v>
      </c>
      <c r="AY61" s="10">
        <v>0</v>
      </c>
      <c r="AZ61" s="11">
        <v>0</v>
      </c>
      <c r="BA61" s="10">
        <v>0</v>
      </c>
      <c r="BB61" s="11">
        <v>0</v>
      </c>
      <c r="BC61" s="10">
        <v>0</v>
      </c>
      <c r="BD61" s="11">
        <v>0</v>
      </c>
      <c r="BE61" s="10">
        <v>0</v>
      </c>
      <c r="BF61" s="11">
        <v>0</v>
      </c>
      <c r="BG61" s="10">
        <v>0</v>
      </c>
      <c r="BH61" s="11">
        <v>0</v>
      </c>
      <c r="BI61" s="10">
        <v>0</v>
      </c>
      <c r="BJ61" s="11">
        <v>0</v>
      </c>
      <c r="BK61" s="10">
        <v>0</v>
      </c>
      <c r="BL61" s="11"/>
      <c r="BM61" s="10">
        <f t="shared" si="2"/>
        <v>29</v>
      </c>
      <c r="BN61" s="10">
        <f t="shared" si="3"/>
        <v>1097</v>
      </c>
    </row>
    <row r="62" spans="1:66">
      <c r="A62" s="2" t="s">
        <v>351</v>
      </c>
      <c r="B62" s="2" t="s">
        <v>66</v>
      </c>
      <c r="C62" s="2">
        <v>59</v>
      </c>
      <c r="D62" s="11">
        <v>0</v>
      </c>
      <c r="E62" s="10">
        <v>0</v>
      </c>
      <c r="F62" s="11">
        <v>6</v>
      </c>
      <c r="G62" s="10">
        <v>101</v>
      </c>
      <c r="H62" s="11">
        <v>26</v>
      </c>
      <c r="I62" s="10">
        <v>614</v>
      </c>
      <c r="J62" s="11">
        <v>0</v>
      </c>
      <c r="K62" s="10">
        <v>0</v>
      </c>
      <c r="L62" s="11">
        <v>0</v>
      </c>
      <c r="M62" s="10">
        <v>0</v>
      </c>
      <c r="N62" s="11">
        <v>0</v>
      </c>
      <c r="O62" s="10">
        <v>0</v>
      </c>
      <c r="P62" s="11">
        <v>1</v>
      </c>
      <c r="Q62" s="10">
        <v>8</v>
      </c>
      <c r="R62" s="11">
        <v>0</v>
      </c>
      <c r="S62" s="10">
        <v>0</v>
      </c>
      <c r="T62" s="11">
        <v>4</v>
      </c>
      <c r="U62" s="10">
        <v>51</v>
      </c>
      <c r="V62" s="11">
        <v>0</v>
      </c>
      <c r="W62" s="10">
        <v>0</v>
      </c>
      <c r="X62" s="11">
        <v>0</v>
      </c>
      <c r="Y62" s="10">
        <v>0</v>
      </c>
      <c r="Z62" s="11">
        <v>0</v>
      </c>
      <c r="AA62" s="10">
        <v>0</v>
      </c>
      <c r="AB62" s="11">
        <v>0</v>
      </c>
      <c r="AC62" s="10">
        <v>0</v>
      </c>
      <c r="AD62" s="11">
        <v>0</v>
      </c>
      <c r="AE62" s="10">
        <v>0</v>
      </c>
      <c r="AF62" s="11">
        <v>0</v>
      </c>
      <c r="AG62" s="10">
        <v>0</v>
      </c>
      <c r="AH62" s="11">
        <v>0</v>
      </c>
      <c r="AI62" s="10">
        <v>0</v>
      </c>
      <c r="AJ62" s="11">
        <v>0</v>
      </c>
      <c r="AK62" s="10">
        <v>0</v>
      </c>
      <c r="AL62" s="11">
        <v>0</v>
      </c>
      <c r="AM62" s="10">
        <v>0</v>
      </c>
      <c r="AN62" s="11">
        <v>0</v>
      </c>
      <c r="AO62" s="10">
        <v>0</v>
      </c>
      <c r="AP62" s="11">
        <v>0</v>
      </c>
      <c r="AQ62" s="10">
        <v>0</v>
      </c>
      <c r="AR62" s="11">
        <v>0</v>
      </c>
      <c r="AS62" s="10">
        <v>0</v>
      </c>
      <c r="AT62" s="11">
        <v>0</v>
      </c>
      <c r="AU62" s="10">
        <v>0</v>
      </c>
      <c r="AV62" s="11">
        <v>0</v>
      </c>
      <c r="AW62" s="10">
        <v>0</v>
      </c>
      <c r="AX62" s="11">
        <v>0</v>
      </c>
      <c r="AY62" s="10">
        <v>0</v>
      </c>
      <c r="AZ62" s="11">
        <v>0</v>
      </c>
      <c r="BA62" s="10">
        <v>0</v>
      </c>
      <c r="BB62" s="11">
        <v>0</v>
      </c>
      <c r="BC62" s="10">
        <v>0</v>
      </c>
      <c r="BD62" s="11">
        <v>0</v>
      </c>
      <c r="BE62" s="10">
        <v>0</v>
      </c>
      <c r="BF62" s="11">
        <v>0</v>
      </c>
      <c r="BG62" s="10">
        <v>0</v>
      </c>
      <c r="BH62" s="11">
        <v>10</v>
      </c>
      <c r="BI62" s="10">
        <v>320</v>
      </c>
      <c r="BJ62" s="11">
        <v>0</v>
      </c>
      <c r="BK62" s="10">
        <v>0</v>
      </c>
      <c r="BL62" s="11"/>
      <c r="BM62" s="10">
        <f t="shared" si="2"/>
        <v>47</v>
      </c>
      <c r="BN62" s="10">
        <f t="shared" si="3"/>
        <v>1094</v>
      </c>
    </row>
    <row r="63" spans="1:66">
      <c r="A63" s="2" t="s">
        <v>354</v>
      </c>
      <c r="B63" s="2" t="s">
        <v>66</v>
      </c>
      <c r="C63" s="2">
        <v>60</v>
      </c>
      <c r="D63" s="11">
        <v>4</v>
      </c>
      <c r="E63" s="10">
        <v>30</v>
      </c>
      <c r="F63" s="11">
        <v>84</v>
      </c>
      <c r="G63" s="10">
        <v>843</v>
      </c>
      <c r="H63" s="11">
        <v>25</v>
      </c>
      <c r="I63" s="10">
        <v>394</v>
      </c>
      <c r="J63" s="11">
        <v>1</v>
      </c>
      <c r="K63" s="10">
        <v>4</v>
      </c>
      <c r="L63" s="11">
        <v>0</v>
      </c>
      <c r="M63" s="10">
        <v>0</v>
      </c>
      <c r="N63" s="11">
        <v>0</v>
      </c>
      <c r="O63" s="10">
        <v>0</v>
      </c>
      <c r="P63" s="11">
        <v>1</v>
      </c>
      <c r="Q63" s="10">
        <v>12</v>
      </c>
      <c r="R63" s="11">
        <v>0</v>
      </c>
      <c r="S63" s="10">
        <v>0</v>
      </c>
      <c r="T63" s="11">
        <v>0</v>
      </c>
      <c r="U63" s="10">
        <v>0</v>
      </c>
      <c r="V63" s="11">
        <v>2</v>
      </c>
      <c r="W63" s="10">
        <v>1</v>
      </c>
      <c r="X63" s="11">
        <v>0</v>
      </c>
      <c r="Y63" s="10">
        <v>0</v>
      </c>
      <c r="Z63" s="11">
        <v>0</v>
      </c>
      <c r="AA63" s="10">
        <v>0</v>
      </c>
      <c r="AB63" s="11">
        <v>15</v>
      </c>
      <c r="AC63" s="10">
        <v>80</v>
      </c>
      <c r="AD63" s="11">
        <v>0</v>
      </c>
      <c r="AE63" s="10">
        <v>0</v>
      </c>
      <c r="AF63" s="11">
        <v>0</v>
      </c>
      <c r="AG63" s="10">
        <v>0</v>
      </c>
      <c r="AH63" s="11">
        <v>0</v>
      </c>
      <c r="AI63" s="10">
        <v>0</v>
      </c>
      <c r="AJ63" s="11">
        <v>0</v>
      </c>
      <c r="AK63" s="10">
        <v>0</v>
      </c>
      <c r="AL63" s="11">
        <v>0</v>
      </c>
      <c r="AM63" s="10">
        <v>0</v>
      </c>
      <c r="AN63" s="11">
        <v>0</v>
      </c>
      <c r="AO63" s="10">
        <v>0</v>
      </c>
      <c r="AP63" s="11">
        <v>0</v>
      </c>
      <c r="AQ63" s="10">
        <v>0</v>
      </c>
      <c r="AR63" s="11">
        <v>0</v>
      </c>
      <c r="AS63" s="10">
        <v>0</v>
      </c>
      <c r="AT63" s="11">
        <v>0</v>
      </c>
      <c r="AU63" s="10">
        <v>0</v>
      </c>
      <c r="AV63" s="11">
        <v>0</v>
      </c>
      <c r="AW63" s="10">
        <v>0</v>
      </c>
      <c r="AX63" s="11">
        <v>0</v>
      </c>
      <c r="AY63" s="10">
        <v>0</v>
      </c>
      <c r="AZ63" s="11">
        <v>0</v>
      </c>
      <c r="BA63" s="10">
        <v>0</v>
      </c>
      <c r="BB63" s="11">
        <v>2</v>
      </c>
      <c r="BC63" s="10">
        <v>12</v>
      </c>
      <c r="BD63" s="11">
        <v>0</v>
      </c>
      <c r="BE63" s="10">
        <v>0</v>
      </c>
      <c r="BF63" s="11">
        <v>0</v>
      </c>
      <c r="BG63" s="10">
        <v>0</v>
      </c>
      <c r="BH63" s="11">
        <v>4</v>
      </c>
      <c r="BI63" s="10">
        <v>105</v>
      </c>
      <c r="BJ63" s="11">
        <v>0</v>
      </c>
      <c r="BK63" s="10">
        <v>0</v>
      </c>
      <c r="BL63" s="11"/>
      <c r="BM63" s="10">
        <f t="shared" si="2"/>
        <v>138</v>
      </c>
      <c r="BN63" s="10">
        <f t="shared" si="3"/>
        <v>1481</v>
      </c>
    </row>
    <row r="64" spans="1:66">
      <c r="A64" s="2" t="s">
        <v>630</v>
      </c>
      <c r="B64" s="2" t="s">
        <v>66</v>
      </c>
      <c r="C64" s="2">
        <v>61</v>
      </c>
      <c r="D64" s="11">
        <v>3</v>
      </c>
      <c r="E64" s="10">
        <v>8</v>
      </c>
      <c r="F64" s="11">
        <v>73</v>
      </c>
      <c r="G64" s="10">
        <v>569</v>
      </c>
      <c r="H64" s="11">
        <v>6</v>
      </c>
      <c r="I64" s="10">
        <v>91</v>
      </c>
      <c r="J64" s="11">
        <v>1</v>
      </c>
      <c r="K64" s="10">
        <v>7</v>
      </c>
      <c r="L64" s="11">
        <v>0</v>
      </c>
      <c r="M64" s="10">
        <v>0</v>
      </c>
      <c r="N64" s="11">
        <v>0</v>
      </c>
      <c r="O64" s="10">
        <v>0</v>
      </c>
      <c r="P64" s="11">
        <v>0</v>
      </c>
      <c r="Q64" s="10">
        <v>0</v>
      </c>
      <c r="R64" s="11">
        <v>0</v>
      </c>
      <c r="S64" s="10">
        <v>0</v>
      </c>
      <c r="T64" s="11">
        <v>1</v>
      </c>
      <c r="U64" s="10">
        <v>9</v>
      </c>
      <c r="V64" s="11">
        <v>0</v>
      </c>
      <c r="W64" s="10">
        <v>0</v>
      </c>
      <c r="X64" s="11">
        <v>0</v>
      </c>
      <c r="Y64" s="10">
        <v>0</v>
      </c>
      <c r="Z64" s="11">
        <v>1</v>
      </c>
      <c r="AA64" s="10">
        <v>52</v>
      </c>
      <c r="AB64" s="11">
        <v>0</v>
      </c>
      <c r="AC64" s="10">
        <v>0</v>
      </c>
      <c r="AD64" s="11">
        <v>0</v>
      </c>
      <c r="AE64" s="10">
        <v>0</v>
      </c>
      <c r="AF64" s="11">
        <v>0</v>
      </c>
      <c r="AG64" s="10">
        <v>0</v>
      </c>
      <c r="AH64" s="11">
        <v>0</v>
      </c>
      <c r="AI64" s="10">
        <v>0</v>
      </c>
      <c r="AJ64" s="11">
        <v>0</v>
      </c>
      <c r="AK64" s="10">
        <v>0</v>
      </c>
      <c r="AL64" s="11">
        <v>0</v>
      </c>
      <c r="AM64" s="10">
        <v>0</v>
      </c>
      <c r="AN64" s="11">
        <v>0</v>
      </c>
      <c r="AO64" s="10">
        <v>0</v>
      </c>
      <c r="AP64" s="11">
        <v>0</v>
      </c>
      <c r="AQ64" s="10">
        <v>0</v>
      </c>
      <c r="AR64" s="11">
        <v>0</v>
      </c>
      <c r="AS64" s="10">
        <v>0</v>
      </c>
      <c r="AT64" s="11">
        <v>0</v>
      </c>
      <c r="AU64" s="10">
        <v>0</v>
      </c>
      <c r="AV64" s="11">
        <v>0</v>
      </c>
      <c r="AW64" s="10">
        <v>0</v>
      </c>
      <c r="AX64" s="11">
        <v>0</v>
      </c>
      <c r="AY64" s="10">
        <v>0</v>
      </c>
      <c r="AZ64" s="11">
        <v>0</v>
      </c>
      <c r="BA64" s="10">
        <v>0</v>
      </c>
      <c r="BB64" s="11">
        <v>11</v>
      </c>
      <c r="BC64" s="10">
        <v>80</v>
      </c>
      <c r="BD64" s="11">
        <v>0</v>
      </c>
      <c r="BE64" s="10">
        <v>0</v>
      </c>
      <c r="BF64" s="11">
        <v>0</v>
      </c>
      <c r="BG64" s="10">
        <v>0</v>
      </c>
      <c r="BH64" s="11">
        <v>2</v>
      </c>
      <c r="BI64" s="10">
        <v>20</v>
      </c>
      <c r="BJ64" s="11">
        <v>0</v>
      </c>
      <c r="BK64" s="10">
        <v>0</v>
      </c>
      <c r="BL64" s="11"/>
      <c r="BM64" s="10">
        <f t="shared" si="2"/>
        <v>98</v>
      </c>
      <c r="BN64" s="10">
        <f t="shared" si="3"/>
        <v>836</v>
      </c>
    </row>
    <row r="65" spans="1:66">
      <c r="A65" s="2" t="s">
        <v>364</v>
      </c>
      <c r="B65" s="2" t="s">
        <v>66</v>
      </c>
      <c r="C65" s="2">
        <v>62</v>
      </c>
      <c r="D65" s="11">
        <v>0</v>
      </c>
      <c r="E65" s="10">
        <v>0</v>
      </c>
      <c r="F65" s="11">
        <v>1</v>
      </c>
      <c r="G65" s="10">
        <v>4</v>
      </c>
      <c r="H65" s="11">
        <v>1</v>
      </c>
      <c r="I65" s="10">
        <v>2</v>
      </c>
      <c r="J65" s="11">
        <v>0</v>
      </c>
      <c r="K65" s="10">
        <v>0</v>
      </c>
      <c r="L65" s="11">
        <v>0</v>
      </c>
      <c r="M65" s="10">
        <v>0</v>
      </c>
      <c r="N65" s="11">
        <v>0</v>
      </c>
      <c r="O65" s="10">
        <v>0</v>
      </c>
      <c r="P65" s="11">
        <v>0</v>
      </c>
      <c r="Q65" s="10">
        <v>0</v>
      </c>
      <c r="R65" s="11">
        <v>0</v>
      </c>
      <c r="S65" s="10">
        <v>0</v>
      </c>
      <c r="T65" s="11">
        <v>0</v>
      </c>
      <c r="U65" s="10">
        <v>0</v>
      </c>
      <c r="V65" s="11">
        <v>0</v>
      </c>
      <c r="W65" s="10">
        <v>0</v>
      </c>
      <c r="X65" s="11">
        <v>0</v>
      </c>
      <c r="Y65" s="10">
        <v>0</v>
      </c>
      <c r="Z65" s="11">
        <v>0</v>
      </c>
      <c r="AA65" s="10">
        <v>0</v>
      </c>
      <c r="AB65" s="11">
        <v>3</v>
      </c>
      <c r="AC65" s="10">
        <v>71</v>
      </c>
      <c r="AD65" s="11">
        <v>8</v>
      </c>
      <c r="AE65" s="10">
        <v>18</v>
      </c>
      <c r="AF65" s="11">
        <v>0</v>
      </c>
      <c r="AG65" s="10">
        <v>0</v>
      </c>
      <c r="AH65" s="11">
        <v>0</v>
      </c>
      <c r="AI65" s="10">
        <v>0</v>
      </c>
      <c r="AJ65" s="11">
        <v>0</v>
      </c>
      <c r="AK65" s="10">
        <v>0</v>
      </c>
      <c r="AL65" s="11">
        <v>0</v>
      </c>
      <c r="AM65" s="10">
        <v>0</v>
      </c>
      <c r="AN65" s="11">
        <v>0</v>
      </c>
      <c r="AO65" s="10">
        <v>0</v>
      </c>
      <c r="AP65" s="11">
        <v>0</v>
      </c>
      <c r="AQ65" s="10">
        <v>0</v>
      </c>
      <c r="AR65" s="11">
        <v>0</v>
      </c>
      <c r="AS65" s="10">
        <v>0</v>
      </c>
      <c r="AT65" s="11">
        <v>0</v>
      </c>
      <c r="AU65" s="10">
        <v>0</v>
      </c>
      <c r="AV65" s="11">
        <v>0</v>
      </c>
      <c r="AW65" s="10">
        <v>0</v>
      </c>
      <c r="AX65" s="11">
        <v>0</v>
      </c>
      <c r="AY65" s="10">
        <v>0</v>
      </c>
      <c r="AZ65" s="11">
        <v>0</v>
      </c>
      <c r="BA65" s="10">
        <v>0</v>
      </c>
      <c r="BB65" s="11">
        <v>0</v>
      </c>
      <c r="BC65" s="10">
        <v>0</v>
      </c>
      <c r="BD65" s="11">
        <v>0</v>
      </c>
      <c r="BE65" s="10">
        <v>0</v>
      </c>
      <c r="BF65" s="11">
        <v>0</v>
      </c>
      <c r="BG65" s="10">
        <v>0</v>
      </c>
      <c r="BH65" s="11">
        <v>0</v>
      </c>
      <c r="BI65" s="10">
        <v>0</v>
      </c>
      <c r="BJ65" s="11">
        <v>0</v>
      </c>
      <c r="BK65" s="10">
        <v>0</v>
      </c>
      <c r="BL65" s="11"/>
      <c r="BM65" s="10">
        <f t="shared" si="2"/>
        <v>13</v>
      </c>
      <c r="BN65" s="10">
        <f t="shared" si="3"/>
        <v>95</v>
      </c>
    </row>
    <row r="66" spans="1:66">
      <c r="A66" s="2" t="s">
        <v>368</v>
      </c>
      <c r="B66" s="2" t="s">
        <v>66</v>
      </c>
      <c r="C66" s="2">
        <v>63</v>
      </c>
      <c r="D66" s="11">
        <v>0</v>
      </c>
      <c r="E66" s="10">
        <v>0</v>
      </c>
      <c r="F66" s="11">
        <v>12</v>
      </c>
      <c r="G66" s="10">
        <v>120</v>
      </c>
      <c r="H66" s="11">
        <v>3</v>
      </c>
      <c r="I66" s="10">
        <v>24</v>
      </c>
      <c r="J66" s="11">
        <v>0</v>
      </c>
      <c r="K66" s="10">
        <v>0</v>
      </c>
      <c r="L66" s="11">
        <v>0</v>
      </c>
      <c r="M66" s="10">
        <v>0</v>
      </c>
      <c r="N66" s="11">
        <v>0</v>
      </c>
      <c r="O66" s="10">
        <v>0</v>
      </c>
      <c r="P66" s="11">
        <v>0</v>
      </c>
      <c r="Q66" s="10">
        <v>0</v>
      </c>
      <c r="R66" s="11">
        <v>0</v>
      </c>
      <c r="S66" s="10">
        <v>0</v>
      </c>
      <c r="T66" s="11">
        <v>12</v>
      </c>
      <c r="U66" s="10">
        <v>144</v>
      </c>
      <c r="V66" s="11">
        <v>0</v>
      </c>
      <c r="W66" s="10">
        <v>0</v>
      </c>
      <c r="X66" s="11">
        <v>0</v>
      </c>
      <c r="Y66" s="10">
        <v>0</v>
      </c>
      <c r="Z66" s="11">
        <v>0</v>
      </c>
      <c r="AA66" s="10">
        <v>0</v>
      </c>
      <c r="AB66" s="11">
        <v>0</v>
      </c>
      <c r="AC66" s="10">
        <v>0</v>
      </c>
      <c r="AD66" s="11">
        <v>29</v>
      </c>
      <c r="AE66" s="10">
        <v>403</v>
      </c>
      <c r="AF66" s="11">
        <v>1</v>
      </c>
      <c r="AG66" s="10">
        <v>14</v>
      </c>
      <c r="AH66" s="11">
        <v>0</v>
      </c>
      <c r="AI66" s="10">
        <v>0</v>
      </c>
      <c r="AJ66" s="11">
        <v>0</v>
      </c>
      <c r="AK66" s="10">
        <v>0</v>
      </c>
      <c r="AL66" s="11">
        <v>0</v>
      </c>
      <c r="AM66" s="10">
        <v>0</v>
      </c>
      <c r="AN66" s="11">
        <v>0</v>
      </c>
      <c r="AO66" s="10">
        <v>0</v>
      </c>
      <c r="AP66" s="11">
        <v>0</v>
      </c>
      <c r="AQ66" s="10">
        <v>0</v>
      </c>
      <c r="AR66" s="11">
        <v>0</v>
      </c>
      <c r="AS66" s="10">
        <v>0</v>
      </c>
      <c r="AT66" s="11">
        <v>0</v>
      </c>
      <c r="AU66" s="10">
        <v>0</v>
      </c>
      <c r="AV66" s="11">
        <v>0</v>
      </c>
      <c r="AW66" s="10">
        <v>0</v>
      </c>
      <c r="AX66" s="11">
        <v>0</v>
      </c>
      <c r="AY66" s="10">
        <v>0</v>
      </c>
      <c r="AZ66" s="11">
        <v>0</v>
      </c>
      <c r="BA66" s="10">
        <v>0</v>
      </c>
      <c r="BB66" s="11">
        <v>4</v>
      </c>
      <c r="BC66" s="10">
        <v>86</v>
      </c>
      <c r="BD66" s="11">
        <v>1</v>
      </c>
      <c r="BE66" s="10">
        <v>3</v>
      </c>
      <c r="BF66" s="11">
        <v>0</v>
      </c>
      <c r="BG66" s="10">
        <v>0</v>
      </c>
      <c r="BH66" s="11">
        <v>4</v>
      </c>
      <c r="BI66" s="10">
        <v>78</v>
      </c>
      <c r="BJ66" s="11">
        <v>4</v>
      </c>
      <c r="BK66" s="10">
        <v>22</v>
      </c>
      <c r="BL66" s="11"/>
      <c r="BM66" s="10">
        <f t="shared" si="2"/>
        <v>70</v>
      </c>
      <c r="BN66" s="10">
        <f t="shared" si="3"/>
        <v>894</v>
      </c>
    </row>
    <row r="67" spans="1:66">
      <c r="A67" s="2" t="s">
        <v>631</v>
      </c>
      <c r="B67" s="2" t="s">
        <v>66</v>
      </c>
      <c r="C67" s="2">
        <v>64</v>
      </c>
      <c r="D67" s="11">
        <v>0</v>
      </c>
      <c r="E67" s="10">
        <v>0</v>
      </c>
      <c r="F67" s="11">
        <v>12</v>
      </c>
      <c r="G67" s="10">
        <v>67</v>
      </c>
      <c r="H67" s="11">
        <v>13</v>
      </c>
      <c r="I67" s="10">
        <v>123</v>
      </c>
      <c r="J67" s="11">
        <v>14</v>
      </c>
      <c r="K67" s="10">
        <v>122</v>
      </c>
      <c r="L67" s="11">
        <v>0</v>
      </c>
      <c r="M67" s="10">
        <v>0</v>
      </c>
      <c r="N67" s="11">
        <v>0</v>
      </c>
      <c r="O67" s="10">
        <v>0</v>
      </c>
      <c r="P67" s="11">
        <v>0</v>
      </c>
      <c r="Q67" s="10">
        <v>0</v>
      </c>
      <c r="R67" s="11">
        <v>0</v>
      </c>
      <c r="S67" s="10">
        <v>0</v>
      </c>
      <c r="T67" s="11">
        <v>0</v>
      </c>
      <c r="U67" s="10">
        <v>0</v>
      </c>
      <c r="V67" s="11">
        <v>0</v>
      </c>
      <c r="W67" s="10">
        <v>0</v>
      </c>
      <c r="X67" s="11">
        <v>0</v>
      </c>
      <c r="Y67" s="10">
        <v>0</v>
      </c>
      <c r="Z67" s="11">
        <v>0</v>
      </c>
      <c r="AA67" s="10">
        <v>0</v>
      </c>
      <c r="AB67" s="11">
        <v>1</v>
      </c>
      <c r="AC67" s="10">
        <v>8</v>
      </c>
      <c r="AD67" s="11">
        <v>2</v>
      </c>
      <c r="AE67" s="10">
        <v>9</v>
      </c>
      <c r="AF67" s="11">
        <v>0</v>
      </c>
      <c r="AG67" s="10">
        <v>0</v>
      </c>
      <c r="AH67" s="11">
        <v>0</v>
      </c>
      <c r="AI67" s="10">
        <v>0</v>
      </c>
      <c r="AJ67" s="11">
        <v>0</v>
      </c>
      <c r="AK67" s="10">
        <v>0</v>
      </c>
      <c r="AL67" s="11">
        <v>0</v>
      </c>
      <c r="AM67" s="10">
        <v>0</v>
      </c>
      <c r="AN67" s="11">
        <v>0</v>
      </c>
      <c r="AO67" s="10">
        <v>0</v>
      </c>
      <c r="AP67" s="11">
        <v>0</v>
      </c>
      <c r="AQ67" s="10">
        <v>0</v>
      </c>
      <c r="AR67" s="11">
        <v>0</v>
      </c>
      <c r="AS67" s="10">
        <v>0</v>
      </c>
      <c r="AT67" s="11">
        <v>0</v>
      </c>
      <c r="AU67" s="10">
        <v>0</v>
      </c>
      <c r="AV67" s="11">
        <v>0</v>
      </c>
      <c r="AW67" s="10">
        <v>0</v>
      </c>
      <c r="AX67" s="11">
        <v>0</v>
      </c>
      <c r="AY67" s="10">
        <v>0</v>
      </c>
      <c r="AZ67" s="11">
        <v>0</v>
      </c>
      <c r="BA67" s="10">
        <v>0</v>
      </c>
      <c r="BB67" s="11">
        <v>10</v>
      </c>
      <c r="BC67" s="10">
        <v>83</v>
      </c>
      <c r="BD67" s="11">
        <v>0</v>
      </c>
      <c r="BE67" s="10">
        <v>0</v>
      </c>
      <c r="BF67" s="11">
        <v>2</v>
      </c>
      <c r="BG67" s="10">
        <v>3</v>
      </c>
      <c r="BH67" s="11">
        <v>7</v>
      </c>
      <c r="BI67" s="10">
        <v>150</v>
      </c>
      <c r="BJ67" s="11">
        <v>20</v>
      </c>
      <c r="BK67" s="10">
        <v>186</v>
      </c>
      <c r="BL67" s="11"/>
      <c r="BM67" s="10">
        <f t="shared" si="2"/>
        <v>81</v>
      </c>
      <c r="BN67" s="10">
        <f t="shared" si="3"/>
        <v>751</v>
      </c>
    </row>
    <row r="68" spans="1:66">
      <c r="A68" s="2" t="s">
        <v>632</v>
      </c>
      <c r="B68" s="2" t="s">
        <v>66</v>
      </c>
      <c r="C68" s="2">
        <v>65</v>
      </c>
      <c r="D68" s="11">
        <v>0</v>
      </c>
      <c r="E68" s="10">
        <v>0</v>
      </c>
      <c r="F68" s="11">
        <v>37</v>
      </c>
      <c r="G68" s="10">
        <v>1320</v>
      </c>
      <c r="H68" s="11">
        <v>44</v>
      </c>
      <c r="I68" s="10">
        <v>868</v>
      </c>
      <c r="J68" s="11">
        <v>2</v>
      </c>
      <c r="K68" s="10">
        <v>28</v>
      </c>
      <c r="L68" s="11">
        <v>1</v>
      </c>
      <c r="M68" s="10">
        <v>14</v>
      </c>
      <c r="N68" s="11">
        <v>0</v>
      </c>
      <c r="O68" s="10">
        <v>0</v>
      </c>
      <c r="P68" s="11">
        <v>0</v>
      </c>
      <c r="Q68" s="10">
        <v>0</v>
      </c>
      <c r="R68" s="11">
        <v>0</v>
      </c>
      <c r="S68" s="10">
        <v>0</v>
      </c>
      <c r="T68" s="11">
        <v>0</v>
      </c>
      <c r="U68" s="10">
        <v>0</v>
      </c>
      <c r="V68" s="11">
        <v>0</v>
      </c>
      <c r="W68" s="10">
        <v>0</v>
      </c>
      <c r="X68" s="11">
        <v>0</v>
      </c>
      <c r="Y68" s="10">
        <v>0</v>
      </c>
      <c r="Z68" s="11">
        <v>0</v>
      </c>
      <c r="AA68" s="10">
        <v>0</v>
      </c>
      <c r="AB68" s="11">
        <v>15</v>
      </c>
      <c r="AC68" s="10">
        <v>290</v>
      </c>
      <c r="AD68" s="11">
        <v>0</v>
      </c>
      <c r="AE68" s="10">
        <v>0</v>
      </c>
      <c r="AF68" s="11">
        <v>0</v>
      </c>
      <c r="AG68" s="10">
        <v>0</v>
      </c>
      <c r="AH68" s="11">
        <v>0</v>
      </c>
      <c r="AI68" s="10">
        <v>0</v>
      </c>
      <c r="AJ68" s="11">
        <v>8</v>
      </c>
      <c r="AK68" s="10">
        <v>91</v>
      </c>
      <c r="AL68" s="11">
        <v>2</v>
      </c>
      <c r="AM68" s="10">
        <v>24</v>
      </c>
      <c r="AN68" s="11">
        <v>0</v>
      </c>
      <c r="AO68" s="10">
        <v>0</v>
      </c>
      <c r="AP68" s="11">
        <v>0</v>
      </c>
      <c r="AQ68" s="10">
        <v>0</v>
      </c>
      <c r="AR68" s="11">
        <v>0</v>
      </c>
      <c r="AS68" s="10">
        <v>0</v>
      </c>
      <c r="AT68" s="11">
        <v>0</v>
      </c>
      <c r="AU68" s="10">
        <v>0</v>
      </c>
      <c r="AV68" s="11">
        <v>0</v>
      </c>
      <c r="AW68" s="10">
        <v>0</v>
      </c>
      <c r="AX68" s="11">
        <v>0</v>
      </c>
      <c r="AY68" s="10">
        <v>0</v>
      </c>
      <c r="AZ68" s="11">
        <v>0</v>
      </c>
      <c r="BA68" s="10">
        <v>0</v>
      </c>
      <c r="BB68" s="11">
        <v>8</v>
      </c>
      <c r="BC68" s="10">
        <v>121</v>
      </c>
      <c r="BD68" s="11">
        <v>0</v>
      </c>
      <c r="BE68" s="10">
        <v>0</v>
      </c>
      <c r="BF68" s="11">
        <v>0</v>
      </c>
      <c r="BG68" s="10">
        <v>0</v>
      </c>
      <c r="BH68" s="11">
        <v>61</v>
      </c>
      <c r="BI68" s="10">
        <v>3206</v>
      </c>
      <c r="BJ68" s="11">
        <v>24</v>
      </c>
      <c r="BK68" s="10">
        <v>206</v>
      </c>
      <c r="BL68" s="11"/>
      <c r="BM68" s="10">
        <f t="shared" ref="BM68:BM99" si="4">SUM(D68,AB68,L68,R68,F68,H68,T68,P68,BB68,BH68,BJ68,AX68,Z68,AL68,J68,V68,BD68,BF68,AT68,AJ68,AZ68,X68,AV68,AH68,AD68,N68,AF68,AR68,AN68,AP68)</f>
        <v>202</v>
      </c>
      <c r="BN68" s="10">
        <f t="shared" ref="BN68:BN99" si="5">SUM(E68,AC68,M68,S68,G68,I68,U68,Q68,BC68,BI68,BK68,AY68,AA68,AM68,K68,W68,BE68,BG68,AU68,AK68,BA68,Y68,AW68,AI68,AE68,O68,AG68,AS68,AO68,AQ68)</f>
        <v>6168</v>
      </c>
    </row>
    <row r="69" spans="1:66">
      <c r="A69" s="2" t="s">
        <v>380</v>
      </c>
      <c r="B69" s="2" t="s">
        <v>66</v>
      </c>
      <c r="C69" s="2">
        <v>66</v>
      </c>
      <c r="D69" s="11">
        <v>0</v>
      </c>
      <c r="E69" s="10">
        <v>0</v>
      </c>
      <c r="F69" s="11">
        <v>19</v>
      </c>
      <c r="G69" s="10">
        <v>323</v>
      </c>
      <c r="H69" s="11">
        <v>39</v>
      </c>
      <c r="I69" s="10">
        <v>693</v>
      </c>
      <c r="J69" s="11">
        <v>0</v>
      </c>
      <c r="K69" s="10">
        <v>0</v>
      </c>
      <c r="L69" s="11">
        <v>0</v>
      </c>
      <c r="M69" s="10">
        <v>0</v>
      </c>
      <c r="N69" s="11">
        <v>0</v>
      </c>
      <c r="O69" s="10">
        <v>0</v>
      </c>
      <c r="P69" s="11">
        <v>0</v>
      </c>
      <c r="Q69" s="10">
        <v>0</v>
      </c>
      <c r="R69" s="11">
        <v>0</v>
      </c>
      <c r="S69" s="10">
        <v>0</v>
      </c>
      <c r="T69" s="11">
        <v>0</v>
      </c>
      <c r="U69" s="10">
        <v>0</v>
      </c>
      <c r="V69" s="11">
        <v>0</v>
      </c>
      <c r="W69" s="10">
        <v>0</v>
      </c>
      <c r="X69" s="11">
        <v>8</v>
      </c>
      <c r="Y69" s="10">
        <v>94</v>
      </c>
      <c r="Z69" s="11">
        <v>0</v>
      </c>
      <c r="AA69" s="10">
        <v>0</v>
      </c>
      <c r="AB69" s="11">
        <v>10</v>
      </c>
      <c r="AC69" s="10">
        <v>115</v>
      </c>
      <c r="AD69" s="11">
        <v>63</v>
      </c>
      <c r="AE69" s="10">
        <v>683</v>
      </c>
      <c r="AF69" s="11">
        <v>5</v>
      </c>
      <c r="AG69" s="10">
        <v>40</v>
      </c>
      <c r="AH69" s="11">
        <v>0</v>
      </c>
      <c r="AI69" s="10">
        <v>0</v>
      </c>
      <c r="AJ69" s="11">
        <v>0</v>
      </c>
      <c r="AK69" s="10">
        <v>0</v>
      </c>
      <c r="AL69" s="11">
        <v>0</v>
      </c>
      <c r="AM69" s="10">
        <v>0</v>
      </c>
      <c r="AN69" s="11">
        <v>0</v>
      </c>
      <c r="AO69" s="10">
        <v>0</v>
      </c>
      <c r="AP69" s="11">
        <v>0</v>
      </c>
      <c r="AQ69" s="10">
        <v>0</v>
      </c>
      <c r="AR69" s="11">
        <v>0</v>
      </c>
      <c r="AS69" s="10">
        <v>0</v>
      </c>
      <c r="AT69" s="11">
        <v>0</v>
      </c>
      <c r="AU69" s="10">
        <v>0</v>
      </c>
      <c r="AV69" s="11">
        <v>0</v>
      </c>
      <c r="AW69" s="10">
        <v>0</v>
      </c>
      <c r="AX69" s="11">
        <v>0</v>
      </c>
      <c r="AY69" s="10">
        <v>0</v>
      </c>
      <c r="AZ69" s="11">
        <v>0</v>
      </c>
      <c r="BA69" s="10">
        <v>0</v>
      </c>
      <c r="BB69" s="11">
        <v>2</v>
      </c>
      <c r="BC69" s="10">
        <v>8</v>
      </c>
      <c r="BD69" s="11">
        <v>2</v>
      </c>
      <c r="BE69" s="10">
        <v>15</v>
      </c>
      <c r="BF69" s="11">
        <v>0</v>
      </c>
      <c r="BG69" s="10">
        <v>0</v>
      </c>
      <c r="BH69" s="11">
        <v>0</v>
      </c>
      <c r="BI69" s="10">
        <v>0</v>
      </c>
      <c r="BJ69" s="11">
        <v>0</v>
      </c>
      <c r="BK69" s="10">
        <v>0</v>
      </c>
      <c r="BL69" s="11"/>
      <c r="BM69" s="10">
        <f t="shared" si="4"/>
        <v>148</v>
      </c>
      <c r="BN69" s="10">
        <f t="shared" si="5"/>
        <v>1971</v>
      </c>
    </row>
    <row r="70" spans="1:66">
      <c r="A70" s="2" t="s">
        <v>382</v>
      </c>
      <c r="B70" s="2" t="s">
        <v>66</v>
      </c>
      <c r="C70" s="2">
        <v>67</v>
      </c>
      <c r="D70" s="11">
        <v>0</v>
      </c>
      <c r="E70" s="10">
        <v>0</v>
      </c>
      <c r="F70" s="11">
        <v>4</v>
      </c>
      <c r="G70" s="10">
        <v>63</v>
      </c>
      <c r="H70" s="11">
        <v>4</v>
      </c>
      <c r="I70" s="10">
        <v>68</v>
      </c>
      <c r="J70" s="11">
        <v>0</v>
      </c>
      <c r="K70" s="10">
        <v>0</v>
      </c>
      <c r="L70" s="11">
        <v>0</v>
      </c>
      <c r="M70" s="10">
        <v>0</v>
      </c>
      <c r="N70" s="11">
        <v>0</v>
      </c>
      <c r="O70" s="10">
        <v>0</v>
      </c>
      <c r="P70" s="11">
        <v>0</v>
      </c>
      <c r="Q70" s="10">
        <v>0</v>
      </c>
      <c r="R70" s="11">
        <v>0</v>
      </c>
      <c r="S70" s="10">
        <v>0</v>
      </c>
      <c r="T70" s="11">
        <v>2</v>
      </c>
      <c r="U70" s="10">
        <v>6</v>
      </c>
      <c r="V70" s="11">
        <v>0</v>
      </c>
      <c r="W70" s="10">
        <v>0</v>
      </c>
      <c r="X70" s="11">
        <v>0</v>
      </c>
      <c r="Y70" s="10">
        <v>0</v>
      </c>
      <c r="Z70" s="11">
        <v>0</v>
      </c>
      <c r="AA70" s="10">
        <v>0</v>
      </c>
      <c r="AB70" s="11">
        <v>1</v>
      </c>
      <c r="AC70" s="10">
        <v>11</v>
      </c>
      <c r="AD70" s="11">
        <v>0</v>
      </c>
      <c r="AE70" s="10">
        <v>0</v>
      </c>
      <c r="AF70" s="11">
        <v>0</v>
      </c>
      <c r="AG70" s="10">
        <v>0</v>
      </c>
      <c r="AH70" s="11">
        <v>0</v>
      </c>
      <c r="AI70" s="10">
        <v>0</v>
      </c>
      <c r="AJ70" s="11">
        <v>0</v>
      </c>
      <c r="AK70" s="10">
        <v>0</v>
      </c>
      <c r="AL70" s="11">
        <v>0</v>
      </c>
      <c r="AM70" s="10">
        <v>0</v>
      </c>
      <c r="AN70" s="11">
        <v>0</v>
      </c>
      <c r="AO70" s="10">
        <v>0</v>
      </c>
      <c r="AP70" s="11">
        <v>0</v>
      </c>
      <c r="AQ70" s="10">
        <v>0</v>
      </c>
      <c r="AR70" s="11">
        <v>0</v>
      </c>
      <c r="AS70" s="10">
        <v>0</v>
      </c>
      <c r="AT70" s="11">
        <v>0</v>
      </c>
      <c r="AU70" s="10">
        <v>0</v>
      </c>
      <c r="AV70" s="11">
        <v>0</v>
      </c>
      <c r="AW70" s="10">
        <v>0</v>
      </c>
      <c r="AX70" s="11">
        <v>0</v>
      </c>
      <c r="AY70" s="10">
        <v>0</v>
      </c>
      <c r="AZ70" s="11">
        <v>0</v>
      </c>
      <c r="BA70" s="10">
        <v>0</v>
      </c>
      <c r="BB70" s="11">
        <v>0</v>
      </c>
      <c r="BC70" s="10">
        <v>0</v>
      </c>
      <c r="BD70" s="11">
        <v>0</v>
      </c>
      <c r="BE70" s="10">
        <v>0</v>
      </c>
      <c r="BF70" s="11">
        <v>0</v>
      </c>
      <c r="BG70" s="10">
        <v>0</v>
      </c>
      <c r="BH70" s="11">
        <v>0</v>
      </c>
      <c r="BI70" s="10">
        <v>0</v>
      </c>
      <c r="BJ70" s="11">
        <v>0</v>
      </c>
      <c r="BK70" s="10">
        <v>0</v>
      </c>
      <c r="BL70" s="11"/>
      <c r="BM70" s="10">
        <f t="shared" si="4"/>
        <v>11</v>
      </c>
      <c r="BN70" s="10">
        <f t="shared" si="5"/>
        <v>148</v>
      </c>
    </row>
    <row r="71" spans="1:66">
      <c r="A71" s="2" t="s">
        <v>384</v>
      </c>
      <c r="B71" s="2" t="s">
        <v>385</v>
      </c>
      <c r="C71" s="2">
        <v>68</v>
      </c>
      <c r="D71" s="11">
        <v>0</v>
      </c>
      <c r="E71" s="10">
        <v>0</v>
      </c>
      <c r="F71" s="11">
        <v>9</v>
      </c>
      <c r="G71" s="10">
        <v>91</v>
      </c>
      <c r="H71" s="11">
        <v>0</v>
      </c>
      <c r="I71" s="10">
        <v>0</v>
      </c>
      <c r="J71" s="11">
        <v>0</v>
      </c>
      <c r="K71" s="10">
        <v>0</v>
      </c>
      <c r="L71" s="11">
        <v>0</v>
      </c>
      <c r="M71" s="10">
        <v>0</v>
      </c>
      <c r="N71" s="11">
        <v>0</v>
      </c>
      <c r="O71" s="10">
        <v>0</v>
      </c>
      <c r="P71" s="11">
        <v>0</v>
      </c>
      <c r="Q71" s="10">
        <v>0</v>
      </c>
      <c r="R71" s="11">
        <v>0</v>
      </c>
      <c r="S71" s="10">
        <v>0</v>
      </c>
      <c r="T71" s="11">
        <v>0</v>
      </c>
      <c r="U71" s="10">
        <v>0</v>
      </c>
      <c r="V71" s="11">
        <v>0</v>
      </c>
      <c r="W71" s="10">
        <v>0</v>
      </c>
      <c r="X71" s="11">
        <v>0</v>
      </c>
      <c r="Y71" s="10">
        <v>0</v>
      </c>
      <c r="Z71" s="11">
        <v>0</v>
      </c>
      <c r="AA71" s="10">
        <v>0</v>
      </c>
      <c r="AB71" s="11">
        <v>2</v>
      </c>
      <c r="AC71" s="10">
        <v>8</v>
      </c>
      <c r="AD71" s="11">
        <v>0</v>
      </c>
      <c r="AE71" s="10">
        <v>0</v>
      </c>
      <c r="AF71" s="11">
        <v>0</v>
      </c>
      <c r="AG71" s="10">
        <v>0</v>
      </c>
      <c r="AH71" s="11">
        <v>0</v>
      </c>
      <c r="AI71" s="10">
        <v>0</v>
      </c>
      <c r="AJ71" s="11">
        <v>0</v>
      </c>
      <c r="AK71" s="10">
        <v>0</v>
      </c>
      <c r="AL71" s="11">
        <v>0</v>
      </c>
      <c r="AM71" s="10">
        <v>0</v>
      </c>
      <c r="AN71" s="11">
        <v>0</v>
      </c>
      <c r="AO71" s="10">
        <v>0</v>
      </c>
      <c r="AP71" s="11">
        <v>0</v>
      </c>
      <c r="AQ71" s="10">
        <v>0</v>
      </c>
      <c r="AR71" s="11">
        <v>0</v>
      </c>
      <c r="AS71" s="10">
        <v>0</v>
      </c>
      <c r="AT71" s="11">
        <v>0</v>
      </c>
      <c r="AU71" s="10">
        <v>0</v>
      </c>
      <c r="AV71" s="11">
        <v>0</v>
      </c>
      <c r="AW71" s="10">
        <v>0</v>
      </c>
      <c r="AX71" s="11">
        <v>0</v>
      </c>
      <c r="AY71" s="10">
        <v>0</v>
      </c>
      <c r="AZ71" s="11">
        <v>0</v>
      </c>
      <c r="BA71" s="10">
        <v>0</v>
      </c>
      <c r="BB71" s="11">
        <v>3</v>
      </c>
      <c r="BC71" s="10">
        <v>62</v>
      </c>
      <c r="BD71" s="11">
        <v>0</v>
      </c>
      <c r="BE71" s="10">
        <v>0</v>
      </c>
      <c r="BF71" s="11">
        <v>0</v>
      </c>
      <c r="BG71" s="10">
        <v>0</v>
      </c>
      <c r="BH71" s="11">
        <v>7</v>
      </c>
      <c r="BI71" s="10">
        <v>63</v>
      </c>
      <c r="BJ71" s="11">
        <v>0</v>
      </c>
      <c r="BK71" s="10">
        <v>0</v>
      </c>
      <c r="BL71" s="11"/>
      <c r="BM71" s="10">
        <f t="shared" si="4"/>
        <v>21</v>
      </c>
      <c r="BN71" s="10">
        <f t="shared" si="5"/>
        <v>224</v>
      </c>
    </row>
    <row r="72" spans="1:66">
      <c r="A72" s="2" t="s">
        <v>388</v>
      </c>
      <c r="B72" s="2" t="s">
        <v>389</v>
      </c>
      <c r="C72" s="2">
        <v>69</v>
      </c>
      <c r="D72" s="11">
        <v>2</v>
      </c>
      <c r="E72" s="10">
        <v>7</v>
      </c>
      <c r="F72" s="11">
        <v>12</v>
      </c>
      <c r="G72" s="10">
        <v>369</v>
      </c>
      <c r="H72" s="11">
        <v>9</v>
      </c>
      <c r="I72" s="10">
        <v>157</v>
      </c>
      <c r="J72" s="11">
        <v>0</v>
      </c>
      <c r="K72" s="10">
        <v>0</v>
      </c>
      <c r="L72" s="11">
        <v>0</v>
      </c>
      <c r="M72" s="10">
        <v>0</v>
      </c>
      <c r="N72" s="11">
        <v>0</v>
      </c>
      <c r="O72" s="10">
        <v>0</v>
      </c>
      <c r="P72" s="11">
        <v>0</v>
      </c>
      <c r="Q72" s="10">
        <v>0</v>
      </c>
      <c r="R72" s="11">
        <v>0</v>
      </c>
      <c r="S72" s="10">
        <v>0</v>
      </c>
      <c r="T72" s="11">
        <v>1</v>
      </c>
      <c r="U72" s="10">
        <v>3</v>
      </c>
      <c r="V72" s="11">
        <v>0</v>
      </c>
      <c r="W72" s="10">
        <v>0</v>
      </c>
      <c r="X72" s="11">
        <v>0</v>
      </c>
      <c r="Y72" s="10">
        <v>0</v>
      </c>
      <c r="Z72" s="11">
        <v>0</v>
      </c>
      <c r="AA72" s="10">
        <v>0</v>
      </c>
      <c r="AB72" s="11">
        <v>0</v>
      </c>
      <c r="AC72" s="10">
        <v>0</v>
      </c>
      <c r="AD72" s="11">
        <v>7</v>
      </c>
      <c r="AE72" s="10">
        <v>14</v>
      </c>
      <c r="AF72" s="11">
        <v>0</v>
      </c>
      <c r="AG72" s="10">
        <v>0</v>
      </c>
      <c r="AH72" s="11">
        <v>0</v>
      </c>
      <c r="AI72" s="10">
        <v>0</v>
      </c>
      <c r="AJ72" s="11">
        <v>0</v>
      </c>
      <c r="AK72" s="10">
        <v>0</v>
      </c>
      <c r="AL72" s="11">
        <v>0</v>
      </c>
      <c r="AM72" s="10">
        <v>0</v>
      </c>
      <c r="AN72" s="11">
        <v>0</v>
      </c>
      <c r="AO72" s="10">
        <v>0</v>
      </c>
      <c r="AP72" s="11">
        <v>0</v>
      </c>
      <c r="AQ72" s="10">
        <v>0</v>
      </c>
      <c r="AR72" s="11">
        <v>0</v>
      </c>
      <c r="AS72" s="10">
        <v>0</v>
      </c>
      <c r="AT72" s="11">
        <v>0</v>
      </c>
      <c r="AU72" s="10">
        <v>0</v>
      </c>
      <c r="AV72" s="11">
        <v>0</v>
      </c>
      <c r="AW72" s="10">
        <v>0</v>
      </c>
      <c r="AX72" s="11">
        <v>0</v>
      </c>
      <c r="AY72" s="10">
        <v>0</v>
      </c>
      <c r="AZ72" s="11">
        <v>0</v>
      </c>
      <c r="BA72" s="10">
        <v>0</v>
      </c>
      <c r="BB72" s="11">
        <v>0</v>
      </c>
      <c r="BC72" s="10">
        <v>0</v>
      </c>
      <c r="BD72" s="11">
        <v>1</v>
      </c>
      <c r="BE72" s="10">
        <v>2</v>
      </c>
      <c r="BF72" s="11">
        <v>0</v>
      </c>
      <c r="BG72" s="10">
        <v>0</v>
      </c>
      <c r="BH72" s="11">
        <v>0</v>
      </c>
      <c r="BI72" s="10">
        <v>0</v>
      </c>
      <c r="BJ72" s="11">
        <v>0</v>
      </c>
      <c r="BK72" s="10">
        <v>0</v>
      </c>
      <c r="BL72" s="11"/>
      <c r="BM72" s="10">
        <f t="shared" si="4"/>
        <v>32</v>
      </c>
      <c r="BN72" s="10">
        <f t="shared" si="5"/>
        <v>552</v>
      </c>
    </row>
    <row r="73" spans="1:66">
      <c r="A73" s="2" t="s">
        <v>393</v>
      </c>
      <c r="B73" s="2" t="s">
        <v>389</v>
      </c>
      <c r="C73" s="2">
        <v>70</v>
      </c>
      <c r="D73" s="11">
        <v>0</v>
      </c>
      <c r="E73" s="10">
        <v>0</v>
      </c>
      <c r="F73" s="11">
        <v>45</v>
      </c>
      <c r="G73" s="10">
        <v>280</v>
      </c>
      <c r="H73" s="11">
        <v>4</v>
      </c>
      <c r="I73" s="10">
        <v>56</v>
      </c>
      <c r="J73" s="11">
        <v>0</v>
      </c>
      <c r="K73" s="10">
        <v>0</v>
      </c>
      <c r="L73" s="11">
        <v>0</v>
      </c>
      <c r="M73" s="10">
        <v>0</v>
      </c>
      <c r="N73" s="11">
        <v>0</v>
      </c>
      <c r="O73" s="10">
        <v>0</v>
      </c>
      <c r="P73" s="11">
        <v>0</v>
      </c>
      <c r="Q73" s="10">
        <v>0</v>
      </c>
      <c r="R73" s="11">
        <v>0</v>
      </c>
      <c r="S73" s="10">
        <v>0</v>
      </c>
      <c r="T73" s="11">
        <v>0</v>
      </c>
      <c r="U73" s="10">
        <v>0</v>
      </c>
      <c r="V73" s="11">
        <v>0</v>
      </c>
      <c r="W73" s="10">
        <v>0</v>
      </c>
      <c r="X73" s="11">
        <v>0</v>
      </c>
      <c r="Y73" s="10">
        <v>0</v>
      </c>
      <c r="Z73" s="11">
        <v>0</v>
      </c>
      <c r="AA73" s="10">
        <v>0</v>
      </c>
      <c r="AB73" s="11">
        <v>0</v>
      </c>
      <c r="AC73" s="10">
        <v>0</v>
      </c>
      <c r="AD73" s="11">
        <v>0</v>
      </c>
      <c r="AE73" s="10">
        <v>0</v>
      </c>
      <c r="AF73" s="11">
        <v>0</v>
      </c>
      <c r="AG73" s="10">
        <v>0</v>
      </c>
      <c r="AH73" s="11">
        <v>0</v>
      </c>
      <c r="AI73" s="10">
        <v>0</v>
      </c>
      <c r="AJ73" s="11">
        <v>0</v>
      </c>
      <c r="AK73" s="10">
        <v>0</v>
      </c>
      <c r="AL73" s="11">
        <v>0</v>
      </c>
      <c r="AM73" s="10">
        <v>0</v>
      </c>
      <c r="AN73" s="11">
        <v>0</v>
      </c>
      <c r="AO73" s="10">
        <v>0</v>
      </c>
      <c r="AP73" s="11">
        <v>0</v>
      </c>
      <c r="AQ73" s="10">
        <v>0</v>
      </c>
      <c r="AR73" s="11">
        <v>0</v>
      </c>
      <c r="AS73" s="10">
        <v>0</v>
      </c>
      <c r="AT73" s="11">
        <v>0</v>
      </c>
      <c r="AU73" s="10">
        <v>0</v>
      </c>
      <c r="AV73" s="11">
        <v>0</v>
      </c>
      <c r="AW73" s="10">
        <v>0</v>
      </c>
      <c r="AX73" s="11">
        <v>0</v>
      </c>
      <c r="AY73" s="10">
        <v>0</v>
      </c>
      <c r="AZ73" s="11">
        <v>0</v>
      </c>
      <c r="BA73" s="10">
        <v>0</v>
      </c>
      <c r="BB73" s="11">
        <v>0</v>
      </c>
      <c r="BC73" s="10">
        <v>0</v>
      </c>
      <c r="BD73" s="11">
        <v>0</v>
      </c>
      <c r="BE73" s="10">
        <v>0</v>
      </c>
      <c r="BF73" s="11">
        <v>0</v>
      </c>
      <c r="BG73" s="10">
        <v>0</v>
      </c>
      <c r="BH73" s="11">
        <v>0</v>
      </c>
      <c r="BI73" s="10">
        <v>0</v>
      </c>
      <c r="BJ73" s="11">
        <v>2</v>
      </c>
      <c r="BK73" s="10">
        <v>3</v>
      </c>
      <c r="BL73" s="11"/>
      <c r="BM73" s="10">
        <f t="shared" si="4"/>
        <v>51</v>
      </c>
      <c r="BN73" s="10">
        <f t="shared" si="5"/>
        <v>339</v>
      </c>
    </row>
    <row r="74" spans="1:66">
      <c r="A74" s="2" t="s">
        <v>633</v>
      </c>
      <c r="B74" s="2" t="s">
        <v>389</v>
      </c>
      <c r="C74" s="2">
        <v>71</v>
      </c>
      <c r="D74" s="11">
        <v>1</v>
      </c>
      <c r="E74" s="10">
        <v>3</v>
      </c>
      <c r="F74" s="11">
        <v>9</v>
      </c>
      <c r="G74" s="10">
        <v>39</v>
      </c>
      <c r="H74" s="11">
        <v>3</v>
      </c>
      <c r="I74" s="10">
        <v>30</v>
      </c>
      <c r="J74" s="11">
        <v>0</v>
      </c>
      <c r="K74" s="10">
        <v>0</v>
      </c>
      <c r="L74" s="11">
        <v>0</v>
      </c>
      <c r="M74" s="10">
        <v>0</v>
      </c>
      <c r="N74" s="11">
        <v>0</v>
      </c>
      <c r="O74" s="10">
        <v>0</v>
      </c>
      <c r="P74" s="11">
        <v>0</v>
      </c>
      <c r="Q74" s="10">
        <v>0</v>
      </c>
      <c r="R74" s="11">
        <v>0</v>
      </c>
      <c r="S74" s="10">
        <v>0</v>
      </c>
      <c r="T74" s="11">
        <v>0</v>
      </c>
      <c r="U74" s="10">
        <v>0</v>
      </c>
      <c r="V74" s="11">
        <v>0</v>
      </c>
      <c r="W74" s="10">
        <v>0</v>
      </c>
      <c r="X74" s="11">
        <v>0</v>
      </c>
      <c r="Y74" s="10">
        <v>0</v>
      </c>
      <c r="Z74" s="11">
        <v>0</v>
      </c>
      <c r="AA74" s="10">
        <v>0</v>
      </c>
      <c r="AB74" s="11">
        <v>0</v>
      </c>
      <c r="AC74" s="10">
        <v>0</v>
      </c>
      <c r="AD74" s="11">
        <v>0</v>
      </c>
      <c r="AE74" s="10">
        <v>0</v>
      </c>
      <c r="AF74" s="11">
        <v>0</v>
      </c>
      <c r="AG74" s="10">
        <v>0</v>
      </c>
      <c r="AH74" s="11">
        <v>0</v>
      </c>
      <c r="AI74" s="10">
        <v>0</v>
      </c>
      <c r="AJ74" s="11">
        <v>0</v>
      </c>
      <c r="AK74" s="10">
        <v>0</v>
      </c>
      <c r="AL74" s="11">
        <v>0</v>
      </c>
      <c r="AM74" s="10">
        <v>0</v>
      </c>
      <c r="AN74" s="11">
        <v>0</v>
      </c>
      <c r="AO74" s="10">
        <v>0</v>
      </c>
      <c r="AP74" s="11">
        <v>0</v>
      </c>
      <c r="AQ74" s="10">
        <v>0</v>
      </c>
      <c r="AR74" s="11">
        <v>0</v>
      </c>
      <c r="AS74" s="10">
        <v>0</v>
      </c>
      <c r="AT74" s="11">
        <v>0</v>
      </c>
      <c r="AU74" s="10">
        <v>0</v>
      </c>
      <c r="AV74" s="11">
        <v>0</v>
      </c>
      <c r="AW74" s="10">
        <v>0</v>
      </c>
      <c r="AX74" s="11">
        <v>0</v>
      </c>
      <c r="AY74" s="10">
        <v>0</v>
      </c>
      <c r="AZ74" s="11">
        <v>0</v>
      </c>
      <c r="BA74" s="10">
        <v>0</v>
      </c>
      <c r="BB74" s="11">
        <v>2</v>
      </c>
      <c r="BC74" s="10">
        <v>26</v>
      </c>
      <c r="BD74" s="11">
        <v>0</v>
      </c>
      <c r="BE74" s="10">
        <v>0</v>
      </c>
      <c r="BF74" s="11">
        <v>0</v>
      </c>
      <c r="BG74" s="10">
        <v>0</v>
      </c>
      <c r="BH74" s="11">
        <v>0</v>
      </c>
      <c r="BI74" s="10">
        <v>0</v>
      </c>
      <c r="BJ74" s="11">
        <v>0</v>
      </c>
      <c r="BK74" s="10">
        <v>0</v>
      </c>
      <c r="BL74" s="11"/>
      <c r="BM74" s="10">
        <f t="shared" si="4"/>
        <v>15</v>
      </c>
      <c r="BN74" s="10">
        <f t="shared" si="5"/>
        <v>98</v>
      </c>
    </row>
    <row r="75" spans="1:66">
      <c r="A75" s="2" t="s">
        <v>401</v>
      </c>
      <c r="B75" s="2" t="s">
        <v>389</v>
      </c>
      <c r="C75" s="2">
        <v>72</v>
      </c>
      <c r="D75" s="11">
        <v>0</v>
      </c>
      <c r="E75" s="10">
        <v>0</v>
      </c>
      <c r="F75" s="11">
        <v>59</v>
      </c>
      <c r="G75" s="10">
        <v>263</v>
      </c>
      <c r="H75" s="11">
        <v>4</v>
      </c>
      <c r="I75" s="10">
        <v>19</v>
      </c>
      <c r="J75" s="11">
        <v>0</v>
      </c>
      <c r="K75" s="10">
        <v>0</v>
      </c>
      <c r="L75" s="11">
        <v>0</v>
      </c>
      <c r="M75" s="10">
        <v>0</v>
      </c>
      <c r="N75" s="11">
        <v>0</v>
      </c>
      <c r="O75" s="10">
        <v>0</v>
      </c>
      <c r="P75" s="11">
        <v>0</v>
      </c>
      <c r="Q75" s="10">
        <v>0</v>
      </c>
      <c r="R75" s="11">
        <v>0</v>
      </c>
      <c r="S75" s="10">
        <v>0</v>
      </c>
      <c r="T75" s="11">
        <v>0</v>
      </c>
      <c r="U75" s="10">
        <v>0</v>
      </c>
      <c r="V75" s="11">
        <v>0</v>
      </c>
      <c r="W75" s="10">
        <v>0</v>
      </c>
      <c r="X75" s="11">
        <v>0</v>
      </c>
      <c r="Y75" s="10">
        <v>0</v>
      </c>
      <c r="Z75" s="11">
        <v>0</v>
      </c>
      <c r="AA75" s="10">
        <v>0</v>
      </c>
      <c r="AB75" s="11">
        <v>0</v>
      </c>
      <c r="AC75" s="10">
        <v>0</v>
      </c>
      <c r="AD75" s="11">
        <v>0</v>
      </c>
      <c r="AE75" s="10">
        <v>0</v>
      </c>
      <c r="AF75" s="11">
        <v>0</v>
      </c>
      <c r="AG75" s="10">
        <v>0</v>
      </c>
      <c r="AH75" s="11">
        <v>0</v>
      </c>
      <c r="AI75" s="10">
        <v>0</v>
      </c>
      <c r="AJ75" s="11">
        <v>0</v>
      </c>
      <c r="AK75" s="10">
        <v>0</v>
      </c>
      <c r="AL75" s="11">
        <v>0</v>
      </c>
      <c r="AM75" s="10">
        <v>0</v>
      </c>
      <c r="AN75" s="11">
        <v>0</v>
      </c>
      <c r="AO75" s="10">
        <v>0</v>
      </c>
      <c r="AP75" s="11">
        <v>0</v>
      </c>
      <c r="AQ75" s="10">
        <v>0</v>
      </c>
      <c r="AR75" s="11">
        <v>0</v>
      </c>
      <c r="AS75" s="10">
        <v>0</v>
      </c>
      <c r="AT75" s="11">
        <v>0</v>
      </c>
      <c r="AU75" s="10">
        <v>0</v>
      </c>
      <c r="AV75" s="11">
        <v>0</v>
      </c>
      <c r="AW75" s="10">
        <v>0</v>
      </c>
      <c r="AX75" s="11">
        <v>0</v>
      </c>
      <c r="AY75" s="10">
        <v>0</v>
      </c>
      <c r="AZ75" s="11">
        <v>0</v>
      </c>
      <c r="BA75" s="10">
        <v>0</v>
      </c>
      <c r="BB75" s="11">
        <v>6</v>
      </c>
      <c r="BC75" s="10">
        <v>72</v>
      </c>
      <c r="BD75" s="11">
        <v>0</v>
      </c>
      <c r="BE75" s="10">
        <v>0</v>
      </c>
      <c r="BF75" s="11">
        <v>0</v>
      </c>
      <c r="BG75" s="10">
        <v>0</v>
      </c>
      <c r="BH75" s="11">
        <v>4</v>
      </c>
      <c r="BI75" s="10">
        <v>167</v>
      </c>
      <c r="BJ75" s="11">
        <v>12</v>
      </c>
      <c r="BK75" s="10">
        <v>127</v>
      </c>
      <c r="BL75" s="11"/>
      <c r="BM75" s="10">
        <f t="shared" si="4"/>
        <v>85</v>
      </c>
      <c r="BN75" s="10">
        <f t="shared" si="5"/>
        <v>648</v>
      </c>
    </row>
    <row r="76" spans="1:66">
      <c r="A76" s="2" t="s">
        <v>405</v>
      </c>
      <c r="B76" s="2" t="s">
        <v>389</v>
      </c>
      <c r="C76" s="2">
        <v>73</v>
      </c>
      <c r="D76" s="11">
        <v>0</v>
      </c>
      <c r="E76" s="10">
        <v>0</v>
      </c>
      <c r="F76" s="11">
        <v>30</v>
      </c>
      <c r="G76" s="10">
        <v>515</v>
      </c>
      <c r="H76" s="11">
        <v>1</v>
      </c>
      <c r="I76" s="10">
        <v>5</v>
      </c>
      <c r="J76" s="11">
        <v>0</v>
      </c>
      <c r="K76" s="10">
        <v>0</v>
      </c>
      <c r="L76" s="11">
        <v>0</v>
      </c>
      <c r="M76" s="10">
        <v>0</v>
      </c>
      <c r="N76" s="11">
        <v>0</v>
      </c>
      <c r="O76" s="10">
        <v>0</v>
      </c>
      <c r="P76" s="11">
        <v>0</v>
      </c>
      <c r="Q76" s="10">
        <v>0</v>
      </c>
      <c r="R76" s="11">
        <v>0</v>
      </c>
      <c r="S76" s="10">
        <v>0</v>
      </c>
      <c r="T76" s="11">
        <v>0</v>
      </c>
      <c r="U76" s="10">
        <v>0</v>
      </c>
      <c r="V76" s="11">
        <v>0</v>
      </c>
      <c r="W76" s="10">
        <v>0</v>
      </c>
      <c r="X76" s="11">
        <v>0</v>
      </c>
      <c r="Y76" s="10">
        <v>0</v>
      </c>
      <c r="Z76" s="11">
        <v>0</v>
      </c>
      <c r="AA76" s="10">
        <v>0</v>
      </c>
      <c r="AB76" s="11">
        <v>0</v>
      </c>
      <c r="AC76" s="10">
        <v>0</v>
      </c>
      <c r="AD76" s="11">
        <v>0</v>
      </c>
      <c r="AE76" s="10">
        <v>0</v>
      </c>
      <c r="AF76" s="11">
        <v>0</v>
      </c>
      <c r="AG76" s="10">
        <v>0</v>
      </c>
      <c r="AH76" s="11">
        <v>0</v>
      </c>
      <c r="AI76" s="10">
        <v>0</v>
      </c>
      <c r="AJ76" s="11">
        <v>0</v>
      </c>
      <c r="AK76" s="10">
        <v>0</v>
      </c>
      <c r="AL76" s="11">
        <v>0</v>
      </c>
      <c r="AM76" s="10">
        <v>0</v>
      </c>
      <c r="AN76" s="11">
        <v>0</v>
      </c>
      <c r="AO76" s="10">
        <v>0</v>
      </c>
      <c r="AP76" s="11">
        <v>0</v>
      </c>
      <c r="AQ76" s="10">
        <v>0</v>
      </c>
      <c r="AR76" s="11">
        <v>0</v>
      </c>
      <c r="AS76" s="10">
        <v>0</v>
      </c>
      <c r="AT76" s="11">
        <v>0</v>
      </c>
      <c r="AU76" s="10">
        <v>0</v>
      </c>
      <c r="AV76" s="11">
        <v>0</v>
      </c>
      <c r="AW76" s="10">
        <v>0</v>
      </c>
      <c r="AX76" s="11">
        <v>0</v>
      </c>
      <c r="AY76" s="10">
        <v>0</v>
      </c>
      <c r="AZ76" s="11">
        <v>0</v>
      </c>
      <c r="BA76" s="10">
        <v>0</v>
      </c>
      <c r="BB76" s="11">
        <v>0</v>
      </c>
      <c r="BC76" s="10">
        <v>0</v>
      </c>
      <c r="BD76" s="11">
        <v>0</v>
      </c>
      <c r="BE76" s="10">
        <v>0</v>
      </c>
      <c r="BF76" s="11">
        <v>0</v>
      </c>
      <c r="BG76" s="10">
        <v>0</v>
      </c>
      <c r="BH76" s="11">
        <v>0</v>
      </c>
      <c r="BI76" s="10">
        <v>0</v>
      </c>
      <c r="BJ76" s="11">
        <v>0</v>
      </c>
      <c r="BK76" s="10">
        <v>0</v>
      </c>
      <c r="BL76" s="11"/>
      <c r="BM76" s="10">
        <f t="shared" si="4"/>
        <v>31</v>
      </c>
      <c r="BN76" s="10">
        <f t="shared" si="5"/>
        <v>520</v>
      </c>
    </row>
    <row r="77" spans="1:66">
      <c r="A77" s="18" t="s">
        <v>408</v>
      </c>
      <c r="B77" s="18" t="s">
        <v>389</v>
      </c>
      <c r="C77" s="18">
        <v>74</v>
      </c>
      <c r="D77" s="19">
        <v>0</v>
      </c>
      <c r="E77" s="20">
        <v>0</v>
      </c>
      <c r="F77" s="19">
        <v>2</v>
      </c>
      <c r="G77" s="20">
        <v>16</v>
      </c>
      <c r="H77" s="19">
        <v>1</v>
      </c>
      <c r="I77" s="20">
        <v>9</v>
      </c>
      <c r="J77" s="19">
        <v>0</v>
      </c>
      <c r="K77" s="20">
        <v>0</v>
      </c>
      <c r="L77" s="19">
        <v>0</v>
      </c>
      <c r="M77" s="20">
        <v>0</v>
      </c>
      <c r="N77" s="19">
        <v>0</v>
      </c>
      <c r="O77" s="20">
        <v>0</v>
      </c>
      <c r="P77" s="19">
        <v>0</v>
      </c>
      <c r="Q77" s="20">
        <v>0</v>
      </c>
      <c r="R77" s="19">
        <v>0</v>
      </c>
      <c r="S77" s="20">
        <v>0</v>
      </c>
      <c r="T77" s="19">
        <v>0</v>
      </c>
      <c r="U77" s="20">
        <v>0</v>
      </c>
      <c r="V77" s="19">
        <v>0</v>
      </c>
      <c r="W77" s="20">
        <v>0</v>
      </c>
      <c r="X77" s="19">
        <v>0</v>
      </c>
      <c r="Y77" s="20">
        <v>0</v>
      </c>
      <c r="Z77" s="19">
        <v>0</v>
      </c>
      <c r="AA77" s="20">
        <v>0</v>
      </c>
      <c r="AB77" s="19">
        <v>0</v>
      </c>
      <c r="AC77" s="20">
        <v>0</v>
      </c>
      <c r="AD77" s="19">
        <v>0</v>
      </c>
      <c r="AE77" s="20">
        <v>0</v>
      </c>
      <c r="AF77" s="19">
        <v>0</v>
      </c>
      <c r="AG77" s="20">
        <v>0</v>
      </c>
      <c r="AH77" s="19">
        <v>0</v>
      </c>
      <c r="AI77" s="20">
        <v>0</v>
      </c>
      <c r="AJ77" s="19">
        <v>0</v>
      </c>
      <c r="AK77" s="20">
        <v>0</v>
      </c>
      <c r="AL77" s="19">
        <v>0</v>
      </c>
      <c r="AM77" s="20">
        <v>0</v>
      </c>
      <c r="AN77" s="19">
        <v>0</v>
      </c>
      <c r="AO77" s="20">
        <v>0</v>
      </c>
      <c r="AP77" s="19">
        <v>0</v>
      </c>
      <c r="AQ77" s="20">
        <v>0</v>
      </c>
      <c r="AR77" s="19">
        <v>0</v>
      </c>
      <c r="AS77" s="20">
        <v>0</v>
      </c>
      <c r="AT77" s="19">
        <v>0</v>
      </c>
      <c r="AU77" s="20">
        <v>0</v>
      </c>
      <c r="AV77" s="19">
        <v>0</v>
      </c>
      <c r="AW77" s="20">
        <v>0</v>
      </c>
      <c r="AX77" s="19">
        <v>0</v>
      </c>
      <c r="AY77" s="20">
        <v>0</v>
      </c>
      <c r="AZ77" s="19">
        <v>0</v>
      </c>
      <c r="BA77" s="20">
        <v>0</v>
      </c>
      <c r="BB77" s="19">
        <v>1</v>
      </c>
      <c r="BC77" s="20">
        <v>5</v>
      </c>
      <c r="BD77" s="19">
        <v>0</v>
      </c>
      <c r="BE77" s="20">
        <v>0</v>
      </c>
      <c r="BF77" s="19">
        <v>0</v>
      </c>
      <c r="BG77" s="20">
        <v>0</v>
      </c>
      <c r="BH77" s="19">
        <v>1</v>
      </c>
      <c r="BI77" s="20">
        <v>10</v>
      </c>
      <c r="BJ77" s="19">
        <v>2</v>
      </c>
      <c r="BK77" s="20">
        <v>24</v>
      </c>
      <c r="BL77" s="11"/>
      <c r="BM77" s="10">
        <f t="shared" si="4"/>
        <v>7</v>
      </c>
      <c r="BN77" s="10">
        <f t="shared" si="5"/>
        <v>64</v>
      </c>
    </row>
    <row r="78" spans="1:66">
      <c r="A78" s="2" t="s">
        <v>410</v>
      </c>
      <c r="B78" s="2" t="s">
        <v>389</v>
      </c>
      <c r="C78" s="2">
        <v>75</v>
      </c>
      <c r="D78" s="11">
        <v>0</v>
      </c>
      <c r="E78" s="10">
        <v>0</v>
      </c>
      <c r="F78" s="11">
        <v>36</v>
      </c>
      <c r="G78" s="10">
        <v>374</v>
      </c>
      <c r="H78" s="11">
        <v>6</v>
      </c>
      <c r="I78" s="10">
        <v>46</v>
      </c>
      <c r="J78" s="11">
        <v>1</v>
      </c>
      <c r="K78" s="10">
        <v>34</v>
      </c>
      <c r="L78" s="11">
        <v>0</v>
      </c>
      <c r="M78" s="10">
        <v>0</v>
      </c>
      <c r="N78" s="11">
        <v>0</v>
      </c>
      <c r="O78" s="10">
        <v>0</v>
      </c>
      <c r="P78" s="11">
        <v>0</v>
      </c>
      <c r="Q78" s="10">
        <v>0</v>
      </c>
      <c r="R78" s="11">
        <v>0</v>
      </c>
      <c r="S78" s="10">
        <v>0</v>
      </c>
      <c r="T78" s="11">
        <v>0</v>
      </c>
      <c r="U78" s="10">
        <v>0</v>
      </c>
      <c r="V78" s="11">
        <v>0</v>
      </c>
      <c r="W78" s="10">
        <v>0</v>
      </c>
      <c r="X78" s="11">
        <v>0</v>
      </c>
      <c r="Y78" s="10">
        <v>0</v>
      </c>
      <c r="Z78" s="11">
        <v>0</v>
      </c>
      <c r="AA78" s="10">
        <v>0</v>
      </c>
      <c r="AB78" s="11">
        <v>4</v>
      </c>
      <c r="AC78" s="10">
        <v>47</v>
      </c>
      <c r="AD78" s="11">
        <v>0</v>
      </c>
      <c r="AE78" s="10">
        <v>0</v>
      </c>
      <c r="AF78" s="11">
        <v>0</v>
      </c>
      <c r="AG78" s="10">
        <v>0</v>
      </c>
      <c r="AH78" s="11">
        <v>0</v>
      </c>
      <c r="AI78" s="10">
        <v>0</v>
      </c>
      <c r="AJ78" s="11">
        <v>0</v>
      </c>
      <c r="AK78" s="10">
        <v>0</v>
      </c>
      <c r="AL78" s="11">
        <v>0</v>
      </c>
      <c r="AM78" s="10">
        <v>0</v>
      </c>
      <c r="AN78" s="11">
        <v>0</v>
      </c>
      <c r="AO78" s="10">
        <v>0</v>
      </c>
      <c r="AP78" s="11">
        <v>0</v>
      </c>
      <c r="AQ78" s="10">
        <v>0</v>
      </c>
      <c r="AR78" s="11">
        <v>0</v>
      </c>
      <c r="AS78" s="10">
        <v>0</v>
      </c>
      <c r="AT78" s="11">
        <v>0</v>
      </c>
      <c r="AU78" s="10">
        <v>0</v>
      </c>
      <c r="AV78" s="11">
        <v>0</v>
      </c>
      <c r="AW78" s="10">
        <v>0</v>
      </c>
      <c r="AX78" s="11">
        <v>0</v>
      </c>
      <c r="AY78" s="10">
        <v>0</v>
      </c>
      <c r="AZ78" s="11">
        <v>0</v>
      </c>
      <c r="BA78" s="10">
        <v>0</v>
      </c>
      <c r="BB78" s="11">
        <v>0</v>
      </c>
      <c r="BC78" s="10">
        <v>0</v>
      </c>
      <c r="BD78" s="11">
        <v>1</v>
      </c>
      <c r="BE78" s="10">
        <v>1</v>
      </c>
      <c r="BF78" s="11">
        <v>0</v>
      </c>
      <c r="BG78" s="10">
        <v>0</v>
      </c>
      <c r="BH78" s="11">
        <v>0</v>
      </c>
      <c r="BI78" s="10">
        <v>0</v>
      </c>
      <c r="BJ78" s="11">
        <v>0</v>
      </c>
      <c r="BK78" s="10">
        <v>0</v>
      </c>
      <c r="BL78" s="11"/>
      <c r="BM78" s="10">
        <f t="shared" si="4"/>
        <v>48</v>
      </c>
      <c r="BN78" s="10">
        <f t="shared" si="5"/>
        <v>502</v>
      </c>
    </row>
    <row r="79" spans="1:66">
      <c r="A79" s="2" t="s">
        <v>414</v>
      </c>
      <c r="B79" s="2" t="s">
        <v>389</v>
      </c>
      <c r="C79" s="2">
        <v>76</v>
      </c>
      <c r="D79" s="11">
        <v>1</v>
      </c>
      <c r="E79" s="10">
        <v>6</v>
      </c>
      <c r="F79" s="11">
        <v>12</v>
      </c>
      <c r="G79" s="10">
        <v>226</v>
      </c>
      <c r="H79" s="11">
        <v>8</v>
      </c>
      <c r="I79" s="10">
        <v>182</v>
      </c>
      <c r="J79" s="11">
        <v>0</v>
      </c>
      <c r="K79" s="10">
        <v>0</v>
      </c>
      <c r="L79" s="11">
        <v>0</v>
      </c>
      <c r="M79" s="10">
        <v>0</v>
      </c>
      <c r="N79" s="11">
        <v>0</v>
      </c>
      <c r="O79" s="10">
        <v>0</v>
      </c>
      <c r="P79" s="11">
        <v>0</v>
      </c>
      <c r="Q79" s="10">
        <v>0</v>
      </c>
      <c r="R79" s="11">
        <v>0</v>
      </c>
      <c r="S79" s="10">
        <v>0</v>
      </c>
      <c r="T79" s="11">
        <v>6</v>
      </c>
      <c r="U79" s="10">
        <v>213</v>
      </c>
      <c r="V79" s="11">
        <v>0</v>
      </c>
      <c r="W79" s="10">
        <v>0</v>
      </c>
      <c r="X79" s="11">
        <v>0</v>
      </c>
      <c r="Y79" s="10">
        <v>0</v>
      </c>
      <c r="Z79" s="11">
        <v>0</v>
      </c>
      <c r="AA79" s="10">
        <v>0</v>
      </c>
      <c r="AB79" s="11">
        <v>0</v>
      </c>
      <c r="AC79" s="10">
        <v>0</v>
      </c>
      <c r="AD79" s="11">
        <v>0</v>
      </c>
      <c r="AE79" s="10">
        <v>0</v>
      </c>
      <c r="AF79" s="11">
        <v>0</v>
      </c>
      <c r="AG79" s="10">
        <v>0</v>
      </c>
      <c r="AH79" s="11">
        <v>0</v>
      </c>
      <c r="AI79" s="10">
        <v>0</v>
      </c>
      <c r="AJ79" s="11">
        <v>0</v>
      </c>
      <c r="AK79" s="10">
        <v>0</v>
      </c>
      <c r="AL79" s="11">
        <v>0</v>
      </c>
      <c r="AM79" s="10">
        <v>0</v>
      </c>
      <c r="AN79" s="11">
        <v>0</v>
      </c>
      <c r="AO79" s="10">
        <v>0</v>
      </c>
      <c r="AP79" s="11">
        <v>0</v>
      </c>
      <c r="AQ79" s="10">
        <v>0</v>
      </c>
      <c r="AR79" s="11">
        <v>0</v>
      </c>
      <c r="AS79" s="10">
        <v>0</v>
      </c>
      <c r="AT79" s="11">
        <v>0</v>
      </c>
      <c r="AU79" s="10">
        <v>0</v>
      </c>
      <c r="AV79" s="11">
        <v>0</v>
      </c>
      <c r="AW79" s="10">
        <v>0</v>
      </c>
      <c r="AX79" s="11">
        <v>0</v>
      </c>
      <c r="AY79" s="10">
        <v>0</v>
      </c>
      <c r="AZ79" s="11">
        <v>0</v>
      </c>
      <c r="BA79" s="10">
        <v>0</v>
      </c>
      <c r="BB79" s="11">
        <v>0</v>
      </c>
      <c r="BC79" s="10">
        <v>0</v>
      </c>
      <c r="BD79" s="11">
        <v>0</v>
      </c>
      <c r="BE79" s="10">
        <v>0</v>
      </c>
      <c r="BF79" s="11">
        <v>0</v>
      </c>
      <c r="BG79" s="10">
        <v>0</v>
      </c>
      <c r="BH79" s="11">
        <v>0</v>
      </c>
      <c r="BI79" s="10">
        <v>0</v>
      </c>
      <c r="BJ79" s="11">
        <v>0</v>
      </c>
      <c r="BK79" s="10">
        <v>0</v>
      </c>
      <c r="BL79" s="11"/>
      <c r="BM79" s="10">
        <f t="shared" si="4"/>
        <v>27</v>
      </c>
      <c r="BN79" s="10">
        <f t="shared" si="5"/>
        <v>627</v>
      </c>
    </row>
    <row r="80" spans="1:66">
      <c r="A80" s="2" t="s">
        <v>634</v>
      </c>
      <c r="B80" s="2" t="s">
        <v>418</v>
      </c>
      <c r="C80" s="2">
        <v>77</v>
      </c>
      <c r="D80" s="11">
        <v>0</v>
      </c>
      <c r="E80" s="10">
        <v>0</v>
      </c>
      <c r="F80" s="11">
        <v>4</v>
      </c>
      <c r="G80" s="10">
        <v>30</v>
      </c>
      <c r="H80" s="11">
        <v>18</v>
      </c>
      <c r="I80" s="10">
        <v>248</v>
      </c>
      <c r="J80" s="11">
        <v>0</v>
      </c>
      <c r="K80" s="10">
        <v>0</v>
      </c>
      <c r="L80" s="11">
        <v>0</v>
      </c>
      <c r="M80" s="10">
        <v>0</v>
      </c>
      <c r="N80" s="11">
        <v>0</v>
      </c>
      <c r="O80" s="10">
        <v>0</v>
      </c>
      <c r="P80" s="11">
        <v>0</v>
      </c>
      <c r="Q80" s="10">
        <v>0</v>
      </c>
      <c r="R80" s="11">
        <v>0</v>
      </c>
      <c r="S80" s="10">
        <v>0</v>
      </c>
      <c r="T80" s="11">
        <v>0</v>
      </c>
      <c r="U80" s="10">
        <v>0</v>
      </c>
      <c r="V80" s="11">
        <v>0</v>
      </c>
      <c r="W80" s="10">
        <v>0</v>
      </c>
      <c r="X80" s="11">
        <v>0</v>
      </c>
      <c r="Y80" s="10">
        <v>0</v>
      </c>
      <c r="Z80" s="11">
        <v>0</v>
      </c>
      <c r="AA80" s="10">
        <v>0</v>
      </c>
      <c r="AB80" s="11">
        <v>0</v>
      </c>
      <c r="AC80" s="10">
        <v>0</v>
      </c>
      <c r="AD80" s="11">
        <v>0</v>
      </c>
      <c r="AE80" s="10">
        <v>0</v>
      </c>
      <c r="AF80" s="11">
        <v>0</v>
      </c>
      <c r="AG80" s="10">
        <v>0</v>
      </c>
      <c r="AH80" s="11">
        <v>0</v>
      </c>
      <c r="AI80" s="10">
        <v>0</v>
      </c>
      <c r="AJ80" s="11">
        <v>0</v>
      </c>
      <c r="AK80" s="10">
        <v>0</v>
      </c>
      <c r="AL80" s="11">
        <v>0</v>
      </c>
      <c r="AM80" s="10">
        <v>0</v>
      </c>
      <c r="AN80" s="11">
        <v>0</v>
      </c>
      <c r="AO80" s="10">
        <v>0</v>
      </c>
      <c r="AP80" s="11">
        <v>0</v>
      </c>
      <c r="AQ80" s="10">
        <v>0</v>
      </c>
      <c r="AR80" s="11">
        <v>0</v>
      </c>
      <c r="AS80" s="10">
        <v>0</v>
      </c>
      <c r="AT80" s="11">
        <v>0</v>
      </c>
      <c r="AU80" s="10">
        <v>0</v>
      </c>
      <c r="AV80" s="11">
        <v>0</v>
      </c>
      <c r="AW80" s="10">
        <v>0</v>
      </c>
      <c r="AX80" s="11">
        <v>0</v>
      </c>
      <c r="AY80" s="10">
        <v>0</v>
      </c>
      <c r="AZ80" s="11">
        <v>0</v>
      </c>
      <c r="BA80" s="10">
        <v>0</v>
      </c>
      <c r="BB80" s="11">
        <v>2</v>
      </c>
      <c r="BC80" s="10">
        <v>59</v>
      </c>
      <c r="BD80" s="11">
        <v>0</v>
      </c>
      <c r="BE80" s="10">
        <v>0</v>
      </c>
      <c r="BF80" s="11">
        <v>1</v>
      </c>
      <c r="BG80" s="10">
        <v>1</v>
      </c>
      <c r="BH80" s="11">
        <v>5</v>
      </c>
      <c r="BI80" s="10">
        <v>43</v>
      </c>
      <c r="BJ80" s="11">
        <v>6</v>
      </c>
      <c r="BK80" s="10">
        <v>33</v>
      </c>
      <c r="BL80" s="11"/>
      <c r="BM80" s="10">
        <f t="shared" si="4"/>
        <v>36</v>
      </c>
      <c r="BN80" s="10">
        <f t="shared" si="5"/>
        <v>414</v>
      </c>
    </row>
    <row r="81" spans="1:66">
      <c r="A81" s="2" t="s">
        <v>635</v>
      </c>
      <c r="B81" s="2" t="s">
        <v>418</v>
      </c>
      <c r="C81" s="2">
        <v>78</v>
      </c>
      <c r="D81" s="11">
        <v>2</v>
      </c>
      <c r="E81" s="10">
        <v>12</v>
      </c>
      <c r="F81" s="11">
        <v>122</v>
      </c>
      <c r="G81" s="10">
        <v>1952</v>
      </c>
      <c r="H81" s="11">
        <v>67</v>
      </c>
      <c r="I81" s="10">
        <v>718</v>
      </c>
      <c r="J81" s="11">
        <v>5</v>
      </c>
      <c r="K81" s="10">
        <v>39</v>
      </c>
      <c r="L81" s="11">
        <v>0</v>
      </c>
      <c r="M81" s="10">
        <v>0</v>
      </c>
      <c r="N81" s="11">
        <v>0</v>
      </c>
      <c r="O81" s="10">
        <v>0</v>
      </c>
      <c r="P81" s="11">
        <v>0</v>
      </c>
      <c r="Q81" s="10">
        <v>0</v>
      </c>
      <c r="R81" s="11">
        <v>0</v>
      </c>
      <c r="S81" s="10">
        <v>0</v>
      </c>
      <c r="T81" s="11">
        <v>0</v>
      </c>
      <c r="U81" s="10">
        <v>0</v>
      </c>
      <c r="V81" s="11">
        <v>0</v>
      </c>
      <c r="W81" s="10">
        <v>0</v>
      </c>
      <c r="X81" s="11">
        <v>0</v>
      </c>
      <c r="Y81" s="10">
        <v>0</v>
      </c>
      <c r="Z81" s="11">
        <v>0</v>
      </c>
      <c r="AA81" s="10">
        <v>0</v>
      </c>
      <c r="AB81" s="11">
        <v>0</v>
      </c>
      <c r="AC81" s="10">
        <v>0</v>
      </c>
      <c r="AD81" s="11">
        <v>0</v>
      </c>
      <c r="AE81" s="10">
        <v>0</v>
      </c>
      <c r="AF81" s="11">
        <v>0</v>
      </c>
      <c r="AG81" s="10">
        <v>0</v>
      </c>
      <c r="AH81" s="11">
        <v>0</v>
      </c>
      <c r="AI81" s="10">
        <v>0</v>
      </c>
      <c r="AJ81" s="11">
        <v>0</v>
      </c>
      <c r="AK81" s="10">
        <v>0</v>
      </c>
      <c r="AL81" s="11">
        <v>0</v>
      </c>
      <c r="AM81" s="10">
        <v>0</v>
      </c>
      <c r="AN81" s="11">
        <v>0</v>
      </c>
      <c r="AO81" s="10">
        <v>0</v>
      </c>
      <c r="AP81" s="11">
        <v>0</v>
      </c>
      <c r="AQ81" s="10">
        <v>0</v>
      </c>
      <c r="AR81" s="11">
        <v>0</v>
      </c>
      <c r="AS81" s="10">
        <v>0</v>
      </c>
      <c r="AT81" s="11">
        <v>0</v>
      </c>
      <c r="AU81" s="10">
        <v>0</v>
      </c>
      <c r="AV81" s="11">
        <v>0</v>
      </c>
      <c r="AW81" s="10">
        <v>0</v>
      </c>
      <c r="AX81" s="11">
        <v>0</v>
      </c>
      <c r="AY81" s="10">
        <v>0</v>
      </c>
      <c r="AZ81" s="11">
        <v>0</v>
      </c>
      <c r="BA81" s="10">
        <v>0</v>
      </c>
      <c r="BB81" s="11">
        <v>9</v>
      </c>
      <c r="BC81" s="10">
        <v>75</v>
      </c>
      <c r="BD81" s="11">
        <v>2</v>
      </c>
      <c r="BE81" s="10">
        <v>4</v>
      </c>
      <c r="BF81" s="11">
        <v>0</v>
      </c>
      <c r="BG81" s="10">
        <v>0</v>
      </c>
      <c r="BH81" s="11">
        <v>9</v>
      </c>
      <c r="BI81" s="10">
        <v>233</v>
      </c>
      <c r="BJ81" s="11">
        <v>0</v>
      </c>
      <c r="BK81" s="10">
        <v>0</v>
      </c>
      <c r="BL81" s="11"/>
      <c r="BM81" s="10">
        <f t="shared" si="4"/>
        <v>216</v>
      </c>
      <c r="BN81" s="10">
        <f t="shared" si="5"/>
        <v>3033</v>
      </c>
    </row>
    <row r="82" spans="1:66">
      <c r="A82" s="2" t="s">
        <v>434</v>
      </c>
      <c r="B82" s="2" t="s">
        <v>418</v>
      </c>
      <c r="C82" s="2">
        <v>79</v>
      </c>
      <c r="D82" s="11">
        <v>0</v>
      </c>
      <c r="E82" s="10">
        <v>0</v>
      </c>
      <c r="F82" s="11">
        <v>108</v>
      </c>
      <c r="G82" s="10">
        <v>2007</v>
      </c>
      <c r="H82" s="11">
        <v>29</v>
      </c>
      <c r="I82" s="10">
        <v>295</v>
      </c>
      <c r="J82" s="11">
        <v>4</v>
      </c>
      <c r="K82" s="10">
        <v>18</v>
      </c>
      <c r="L82" s="11">
        <v>0</v>
      </c>
      <c r="M82" s="10">
        <v>0</v>
      </c>
      <c r="N82" s="11">
        <v>0</v>
      </c>
      <c r="O82" s="10">
        <v>0</v>
      </c>
      <c r="P82" s="11">
        <v>0</v>
      </c>
      <c r="Q82" s="10">
        <v>0</v>
      </c>
      <c r="R82" s="11">
        <v>0</v>
      </c>
      <c r="S82" s="10">
        <v>0</v>
      </c>
      <c r="T82" s="11">
        <v>2</v>
      </c>
      <c r="U82" s="10">
        <v>24</v>
      </c>
      <c r="V82" s="11">
        <v>0</v>
      </c>
      <c r="W82" s="10">
        <v>0</v>
      </c>
      <c r="X82" s="11">
        <v>0</v>
      </c>
      <c r="Y82" s="10">
        <v>0</v>
      </c>
      <c r="Z82" s="11">
        <v>0</v>
      </c>
      <c r="AA82" s="10">
        <v>0</v>
      </c>
      <c r="AB82" s="11">
        <v>3</v>
      </c>
      <c r="AC82" s="10">
        <v>132</v>
      </c>
      <c r="AD82" s="11">
        <v>0</v>
      </c>
      <c r="AE82" s="10">
        <v>0</v>
      </c>
      <c r="AF82" s="11">
        <v>0</v>
      </c>
      <c r="AG82" s="10">
        <v>0</v>
      </c>
      <c r="AH82" s="11">
        <v>0</v>
      </c>
      <c r="AI82" s="10">
        <v>0</v>
      </c>
      <c r="AJ82" s="11">
        <v>0</v>
      </c>
      <c r="AK82" s="10">
        <v>0</v>
      </c>
      <c r="AL82" s="11">
        <v>0</v>
      </c>
      <c r="AM82" s="10">
        <v>0</v>
      </c>
      <c r="AN82" s="11">
        <v>0</v>
      </c>
      <c r="AO82" s="10">
        <v>0</v>
      </c>
      <c r="AP82" s="11">
        <v>0</v>
      </c>
      <c r="AQ82" s="10">
        <v>0</v>
      </c>
      <c r="AR82" s="11">
        <v>0</v>
      </c>
      <c r="AS82" s="10">
        <v>0</v>
      </c>
      <c r="AT82" s="11">
        <v>0</v>
      </c>
      <c r="AU82" s="10">
        <v>0</v>
      </c>
      <c r="AV82" s="11">
        <v>0</v>
      </c>
      <c r="AW82" s="10">
        <v>0</v>
      </c>
      <c r="AX82" s="11">
        <v>0</v>
      </c>
      <c r="AY82" s="10">
        <v>0</v>
      </c>
      <c r="AZ82" s="11">
        <v>0</v>
      </c>
      <c r="BA82" s="10">
        <v>0</v>
      </c>
      <c r="BB82" s="11">
        <v>5</v>
      </c>
      <c r="BC82" s="10">
        <v>32</v>
      </c>
      <c r="BD82" s="11">
        <v>0</v>
      </c>
      <c r="BE82" s="10">
        <v>0</v>
      </c>
      <c r="BF82" s="11">
        <v>0</v>
      </c>
      <c r="BG82" s="10">
        <v>0</v>
      </c>
      <c r="BH82" s="11">
        <v>0</v>
      </c>
      <c r="BI82" s="10">
        <v>0</v>
      </c>
      <c r="BJ82" s="11">
        <v>1</v>
      </c>
      <c r="BK82" s="10">
        <v>1</v>
      </c>
      <c r="BL82" s="11"/>
      <c r="BM82" s="10">
        <f t="shared" si="4"/>
        <v>152</v>
      </c>
      <c r="BN82" s="10">
        <f t="shared" si="5"/>
        <v>2509</v>
      </c>
    </row>
    <row r="83" spans="1:66">
      <c r="A83" s="2" t="s">
        <v>440</v>
      </c>
      <c r="B83" s="2" t="s">
        <v>418</v>
      </c>
      <c r="C83" s="2">
        <v>80</v>
      </c>
      <c r="D83" s="11">
        <v>4</v>
      </c>
      <c r="E83" s="10">
        <v>25</v>
      </c>
      <c r="F83" s="11">
        <v>39</v>
      </c>
      <c r="G83" s="10">
        <v>504</v>
      </c>
      <c r="H83" s="11">
        <v>59</v>
      </c>
      <c r="I83" s="10">
        <v>620</v>
      </c>
      <c r="J83" s="11">
        <v>21</v>
      </c>
      <c r="K83" s="10">
        <v>388</v>
      </c>
      <c r="L83" s="11">
        <v>0</v>
      </c>
      <c r="M83" s="10">
        <v>0</v>
      </c>
      <c r="N83" s="11">
        <v>0</v>
      </c>
      <c r="O83" s="10">
        <v>0</v>
      </c>
      <c r="P83" s="11">
        <v>2</v>
      </c>
      <c r="Q83" s="10">
        <v>19</v>
      </c>
      <c r="R83" s="11">
        <v>0</v>
      </c>
      <c r="S83" s="10">
        <v>0</v>
      </c>
      <c r="T83" s="11">
        <v>2</v>
      </c>
      <c r="U83" s="10">
        <v>12</v>
      </c>
      <c r="V83" s="11">
        <v>0</v>
      </c>
      <c r="W83" s="10">
        <v>0</v>
      </c>
      <c r="X83" s="11">
        <v>0</v>
      </c>
      <c r="Y83" s="10">
        <v>0</v>
      </c>
      <c r="Z83" s="11">
        <v>0</v>
      </c>
      <c r="AA83" s="10">
        <v>0</v>
      </c>
      <c r="AB83" s="11">
        <v>44</v>
      </c>
      <c r="AC83" s="10">
        <v>447</v>
      </c>
      <c r="AD83" s="11">
        <v>0</v>
      </c>
      <c r="AE83" s="10">
        <v>0</v>
      </c>
      <c r="AF83" s="11">
        <v>0</v>
      </c>
      <c r="AG83" s="10">
        <v>0</v>
      </c>
      <c r="AH83" s="11">
        <v>0</v>
      </c>
      <c r="AI83" s="10">
        <v>0</v>
      </c>
      <c r="AJ83" s="11">
        <v>0</v>
      </c>
      <c r="AK83" s="10">
        <v>0</v>
      </c>
      <c r="AL83" s="11">
        <v>0</v>
      </c>
      <c r="AM83" s="10">
        <v>0</v>
      </c>
      <c r="AN83" s="11">
        <v>0</v>
      </c>
      <c r="AO83" s="10">
        <v>0</v>
      </c>
      <c r="AP83" s="11">
        <v>0</v>
      </c>
      <c r="AQ83" s="10">
        <v>0</v>
      </c>
      <c r="AR83" s="11">
        <v>0</v>
      </c>
      <c r="AS83" s="10">
        <v>0</v>
      </c>
      <c r="AT83" s="11">
        <v>0</v>
      </c>
      <c r="AU83" s="10">
        <v>0</v>
      </c>
      <c r="AV83" s="11">
        <v>0</v>
      </c>
      <c r="AW83" s="10">
        <v>0</v>
      </c>
      <c r="AX83" s="11">
        <v>0</v>
      </c>
      <c r="AY83" s="10">
        <v>0</v>
      </c>
      <c r="AZ83" s="11">
        <v>0</v>
      </c>
      <c r="BA83" s="10">
        <v>0</v>
      </c>
      <c r="BB83" s="11">
        <v>36</v>
      </c>
      <c r="BC83" s="10">
        <v>312</v>
      </c>
      <c r="BD83" s="11">
        <v>0</v>
      </c>
      <c r="BE83" s="10">
        <v>0</v>
      </c>
      <c r="BF83" s="11">
        <v>0</v>
      </c>
      <c r="BG83" s="10">
        <v>0</v>
      </c>
      <c r="BH83" s="11">
        <v>0</v>
      </c>
      <c r="BI83" s="10">
        <v>0</v>
      </c>
      <c r="BJ83" s="11">
        <v>0</v>
      </c>
      <c r="BK83" s="10">
        <v>0</v>
      </c>
      <c r="BL83" s="11"/>
      <c r="BM83" s="10">
        <f t="shared" si="4"/>
        <v>207</v>
      </c>
      <c r="BN83" s="10">
        <f t="shared" si="5"/>
        <v>2327</v>
      </c>
    </row>
    <row r="84" spans="1:66">
      <c r="A84" s="2" t="s">
        <v>636</v>
      </c>
      <c r="B84" s="2" t="s">
        <v>418</v>
      </c>
      <c r="C84" s="2">
        <v>81</v>
      </c>
      <c r="D84" s="11">
        <v>1</v>
      </c>
      <c r="E84" s="10">
        <v>4</v>
      </c>
      <c r="F84" s="11">
        <v>14</v>
      </c>
      <c r="G84" s="10">
        <v>392</v>
      </c>
      <c r="H84" s="11">
        <v>119</v>
      </c>
      <c r="I84" s="10">
        <v>5467</v>
      </c>
      <c r="J84" s="11">
        <v>2</v>
      </c>
      <c r="K84" s="10">
        <v>5</v>
      </c>
      <c r="L84" s="11">
        <v>0</v>
      </c>
      <c r="M84" s="10">
        <v>0</v>
      </c>
      <c r="N84" s="11">
        <v>0</v>
      </c>
      <c r="O84" s="10">
        <v>0</v>
      </c>
      <c r="P84" s="11">
        <v>0</v>
      </c>
      <c r="Q84" s="10">
        <v>0</v>
      </c>
      <c r="R84" s="11">
        <v>0</v>
      </c>
      <c r="S84" s="10">
        <v>0</v>
      </c>
      <c r="T84" s="11">
        <v>0</v>
      </c>
      <c r="U84" s="10">
        <v>0</v>
      </c>
      <c r="V84" s="11">
        <v>0</v>
      </c>
      <c r="W84" s="10">
        <v>0</v>
      </c>
      <c r="X84" s="11">
        <v>0</v>
      </c>
      <c r="Y84" s="10">
        <v>0</v>
      </c>
      <c r="Z84" s="11">
        <v>0</v>
      </c>
      <c r="AA84" s="10">
        <v>0</v>
      </c>
      <c r="AB84" s="11">
        <v>0</v>
      </c>
      <c r="AC84" s="10">
        <v>0</v>
      </c>
      <c r="AD84" s="11">
        <v>0</v>
      </c>
      <c r="AE84" s="10">
        <v>0</v>
      </c>
      <c r="AF84" s="11">
        <v>1</v>
      </c>
      <c r="AG84" s="10">
        <v>3</v>
      </c>
      <c r="AH84" s="11">
        <v>0</v>
      </c>
      <c r="AI84" s="10">
        <v>0</v>
      </c>
      <c r="AJ84" s="11">
        <v>0</v>
      </c>
      <c r="AK84" s="10">
        <v>0</v>
      </c>
      <c r="AL84" s="11">
        <v>0</v>
      </c>
      <c r="AM84" s="10">
        <v>0</v>
      </c>
      <c r="AN84" s="11">
        <v>0</v>
      </c>
      <c r="AO84" s="10">
        <v>0</v>
      </c>
      <c r="AP84" s="11">
        <v>0</v>
      </c>
      <c r="AQ84" s="10">
        <v>0</v>
      </c>
      <c r="AR84" s="11">
        <v>0</v>
      </c>
      <c r="AS84" s="10">
        <v>0</v>
      </c>
      <c r="AT84" s="11">
        <v>0</v>
      </c>
      <c r="AU84" s="10">
        <v>0</v>
      </c>
      <c r="AV84" s="11">
        <v>0</v>
      </c>
      <c r="AW84" s="10">
        <v>0</v>
      </c>
      <c r="AX84" s="11">
        <v>0</v>
      </c>
      <c r="AY84" s="10">
        <v>0</v>
      </c>
      <c r="AZ84" s="11">
        <v>0</v>
      </c>
      <c r="BA84" s="10">
        <v>0</v>
      </c>
      <c r="BB84" s="11">
        <v>0</v>
      </c>
      <c r="BC84" s="10">
        <v>0</v>
      </c>
      <c r="BD84" s="11">
        <v>1</v>
      </c>
      <c r="BE84" s="10">
        <v>4</v>
      </c>
      <c r="BF84" s="11">
        <v>0</v>
      </c>
      <c r="BG84" s="10">
        <v>0</v>
      </c>
      <c r="BH84" s="11">
        <v>0</v>
      </c>
      <c r="BI84" s="10">
        <v>0</v>
      </c>
      <c r="BJ84" s="11">
        <v>1</v>
      </c>
      <c r="BK84" s="10">
        <v>4</v>
      </c>
      <c r="BL84" s="11"/>
      <c r="BM84" s="10">
        <f t="shared" si="4"/>
        <v>139</v>
      </c>
      <c r="BN84" s="10">
        <f t="shared" si="5"/>
        <v>5879</v>
      </c>
    </row>
    <row r="85" spans="1:66">
      <c r="A85" s="2" t="s">
        <v>448</v>
      </c>
      <c r="B85" s="2" t="s">
        <v>418</v>
      </c>
      <c r="C85" s="2">
        <v>82</v>
      </c>
      <c r="D85" s="11">
        <v>0</v>
      </c>
      <c r="E85" s="10">
        <v>0</v>
      </c>
      <c r="F85" s="11">
        <v>1</v>
      </c>
      <c r="G85" s="10">
        <v>18</v>
      </c>
      <c r="H85" s="11">
        <v>30</v>
      </c>
      <c r="I85" s="10">
        <v>475</v>
      </c>
      <c r="J85" s="11">
        <v>0</v>
      </c>
      <c r="K85" s="10">
        <v>0</v>
      </c>
      <c r="L85" s="11">
        <v>0</v>
      </c>
      <c r="M85" s="10">
        <v>0</v>
      </c>
      <c r="N85" s="11">
        <v>0</v>
      </c>
      <c r="O85" s="10">
        <v>0</v>
      </c>
      <c r="P85" s="11">
        <v>0</v>
      </c>
      <c r="Q85" s="10">
        <v>0</v>
      </c>
      <c r="R85" s="11">
        <v>0</v>
      </c>
      <c r="S85" s="10">
        <v>0</v>
      </c>
      <c r="T85" s="11">
        <v>0</v>
      </c>
      <c r="U85" s="10">
        <v>0</v>
      </c>
      <c r="V85" s="11">
        <v>0</v>
      </c>
      <c r="W85" s="10">
        <v>0</v>
      </c>
      <c r="X85" s="11">
        <v>0</v>
      </c>
      <c r="Y85" s="10">
        <v>0</v>
      </c>
      <c r="Z85" s="11">
        <v>0</v>
      </c>
      <c r="AA85" s="10">
        <v>0</v>
      </c>
      <c r="AB85" s="11">
        <v>0</v>
      </c>
      <c r="AC85" s="10">
        <v>0</v>
      </c>
      <c r="AD85" s="11">
        <v>0</v>
      </c>
      <c r="AE85" s="10">
        <v>0</v>
      </c>
      <c r="AF85" s="11">
        <v>0</v>
      </c>
      <c r="AG85" s="10">
        <v>0</v>
      </c>
      <c r="AH85" s="11">
        <v>0</v>
      </c>
      <c r="AI85" s="10">
        <v>0</v>
      </c>
      <c r="AJ85" s="11">
        <v>0</v>
      </c>
      <c r="AK85" s="10">
        <v>0</v>
      </c>
      <c r="AL85" s="11">
        <v>0</v>
      </c>
      <c r="AM85" s="10">
        <v>0</v>
      </c>
      <c r="AN85" s="11">
        <v>0</v>
      </c>
      <c r="AO85" s="10">
        <v>0</v>
      </c>
      <c r="AP85" s="11">
        <v>0</v>
      </c>
      <c r="AQ85" s="10">
        <v>0</v>
      </c>
      <c r="AR85" s="11">
        <v>0</v>
      </c>
      <c r="AS85" s="10">
        <v>0</v>
      </c>
      <c r="AT85" s="11">
        <v>0</v>
      </c>
      <c r="AU85" s="10">
        <v>0</v>
      </c>
      <c r="AV85" s="11">
        <v>0</v>
      </c>
      <c r="AW85" s="10">
        <v>0</v>
      </c>
      <c r="AX85" s="11">
        <v>0</v>
      </c>
      <c r="AY85" s="10">
        <v>0</v>
      </c>
      <c r="AZ85" s="11">
        <v>0</v>
      </c>
      <c r="BA85" s="10">
        <v>0</v>
      </c>
      <c r="BB85" s="11">
        <v>0</v>
      </c>
      <c r="BC85" s="10">
        <v>0</v>
      </c>
      <c r="BD85" s="11">
        <v>0</v>
      </c>
      <c r="BE85" s="10">
        <v>0</v>
      </c>
      <c r="BF85" s="11">
        <v>0</v>
      </c>
      <c r="BG85" s="10">
        <v>0</v>
      </c>
      <c r="BH85" s="11">
        <v>6</v>
      </c>
      <c r="BI85" s="10">
        <v>182</v>
      </c>
      <c r="BJ85" s="11">
        <v>1</v>
      </c>
      <c r="BK85" s="10">
        <v>14</v>
      </c>
      <c r="BL85" s="11"/>
      <c r="BM85" s="10">
        <f t="shared" si="4"/>
        <v>38</v>
      </c>
      <c r="BN85" s="10">
        <f t="shared" si="5"/>
        <v>689</v>
      </c>
    </row>
    <row r="86" spans="1:66">
      <c r="A86" s="2" t="s">
        <v>637</v>
      </c>
      <c r="B86" s="2" t="s">
        <v>418</v>
      </c>
      <c r="C86" s="2">
        <v>83</v>
      </c>
      <c r="D86" s="11">
        <v>0</v>
      </c>
      <c r="E86" s="10">
        <v>0</v>
      </c>
      <c r="F86" s="11">
        <v>1</v>
      </c>
      <c r="G86" s="10">
        <v>16</v>
      </c>
      <c r="H86" s="11">
        <v>89</v>
      </c>
      <c r="I86" s="10">
        <v>1425</v>
      </c>
      <c r="J86" s="11">
        <v>1</v>
      </c>
      <c r="K86" s="10">
        <v>14</v>
      </c>
      <c r="L86" s="11">
        <v>0</v>
      </c>
      <c r="M86" s="10">
        <v>0</v>
      </c>
      <c r="N86" s="11">
        <v>0</v>
      </c>
      <c r="O86" s="10">
        <v>0</v>
      </c>
      <c r="P86" s="11">
        <v>0</v>
      </c>
      <c r="Q86" s="10">
        <v>0</v>
      </c>
      <c r="R86" s="11">
        <v>0</v>
      </c>
      <c r="S86" s="10">
        <v>0</v>
      </c>
      <c r="T86" s="11">
        <v>3</v>
      </c>
      <c r="U86" s="10">
        <v>20</v>
      </c>
      <c r="V86" s="11">
        <v>0</v>
      </c>
      <c r="W86" s="10">
        <v>0</v>
      </c>
      <c r="X86" s="11">
        <v>0</v>
      </c>
      <c r="Y86" s="10">
        <v>0</v>
      </c>
      <c r="Z86" s="11">
        <v>0</v>
      </c>
      <c r="AA86" s="10">
        <v>0</v>
      </c>
      <c r="AB86" s="11">
        <v>0</v>
      </c>
      <c r="AC86" s="10">
        <v>0</v>
      </c>
      <c r="AD86" s="11">
        <v>0</v>
      </c>
      <c r="AE86" s="10">
        <v>0</v>
      </c>
      <c r="AF86" s="11">
        <v>0</v>
      </c>
      <c r="AG86" s="10">
        <v>0</v>
      </c>
      <c r="AH86" s="11">
        <v>0</v>
      </c>
      <c r="AI86" s="10">
        <v>0</v>
      </c>
      <c r="AJ86" s="11">
        <v>0</v>
      </c>
      <c r="AK86" s="10">
        <v>0</v>
      </c>
      <c r="AL86" s="11">
        <v>0</v>
      </c>
      <c r="AM86" s="10">
        <v>0</v>
      </c>
      <c r="AN86" s="11">
        <v>0</v>
      </c>
      <c r="AO86" s="10">
        <v>0</v>
      </c>
      <c r="AP86" s="11">
        <v>0</v>
      </c>
      <c r="AQ86" s="10">
        <v>0</v>
      </c>
      <c r="AR86" s="11">
        <v>0</v>
      </c>
      <c r="AS86" s="10">
        <v>0</v>
      </c>
      <c r="AT86" s="11">
        <v>0</v>
      </c>
      <c r="AU86" s="10">
        <v>0</v>
      </c>
      <c r="AV86" s="11">
        <v>0</v>
      </c>
      <c r="AW86" s="10">
        <v>0</v>
      </c>
      <c r="AX86" s="11">
        <v>0</v>
      </c>
      <c r="AY86" s="10">
        <v>0</v>
      </c>
      <c r="AZ86" s="11">
        <v>0</v>
      </c>
      <c r="BA86" s="10">
        <v>0</v>
      </c>
      <c r="BB86" s="11">
        <v>15</v>
      </c>
      <c r="BC86" s="10">
        <v>327</v>
      </c>
      <c r="BD86" s="11">
        <v>1</v>
      </c>
      <c r="BE86" s="10">
        <v>6</v>
      </c>
      <c r="BF86" s="11">
        <v>1</v>
      </c>
      <c r="BG86" s="10">
        <v>9</v>
      </c>
      <c r="BH86" s="11">
        <v>3</v>
      </c>
      <c r="BI86" s="10">
        <v>77</v>
      </c>
      <c r="BJ86" s="11">
        <v>0</v>
      </c>
      <c r="BK86" s="10">
        <v>0</v>
      </c>
      <c r="BL86" s="11"/>
      <c r="BM86" s="10">
        <f t="shared" si="4"/>
        <v>114</v>
      </c>
      <c r="BN86" s="10">
        <f t="shared" si="5"/>
        <v>1894</v>
      </c>
    </row>
    <row r="87" spans="1:66">
      <c r="A87" s="2" t="s">
        <v>460</v>
      </c>
      <c r="B87" s="2" t="s">
        <v>418</v>
      </c>
      <c r="C87" s="2">
        <v>84</v>
      </c>
      <c r="D87" s="11">
        <v>4</v>
      </c>
      <c r="E87" s="10">
        <v>23</v>
      </c>
      <c r="F87" s="11">
        <v>120</v>
      </c>
      <c r="G87" s="10">
        <v>959</v>
      </c>
      <c r="H87" s="11">
        <v>95</v>
      </c>
      <c r="I87" s="10">
        <v>451</v>
      </c>
      <c r="J87" s="11">
        <v>0</v>
      </c>
      <c r="K87" s="10">
        <v>0</v>
      </c>
      <c r="L87" s="11">
        <v>0</v>
      </c>
      <c r="M87" s="10">
        <v>0</v>
      </c>
      <c r="N87" s="11">
        <v>0</v>
      </c>
      <c r="O87" s="10">
        <v>0</v>
      </c>
      <c r="P87" s="11">
        <v>0</v>
      </c>
      <c r="Q87" s="10">
        <v>0</v>
      </c>
      <c r="R87" s="11">
        <v>0</v>
      </c>
      <c r="S87" s="10">
        <v>0</v>
      </c>
      <c r="T87" s="11">
        <v>0</v>
      </c>
      <c r="U87" s="10">
        <v>0</v>
      </c>
      <c r="V87" s="11">
        <v>0</v>
      </c>
      <c r="W87" s="10">
        <v>0</v>
      </c>
      <c r="X87" s="11">
        <v>0</v>
      </c>
      <c r="Y87" s="10">
        <v>0</v>
      </c>
      <c r="Z87" s="11">
        <v>0</v>
      </c>
      <c r="AA87" s="10">
        <v>0</v>
      </c>
      <c r="AB87" s="11">
        <v>5</v>
      </c>
      <c r="AC87" s="10">
        <v>30</v>
      </c>
      <c r="AD87" s="11">
        <v>4</v>
      </c>
      <c r="AE87" s="10">
        <v>24</v>
      </c>
      <c r="AF87" s="11">
        <v>0</v>
      </c>
      <c r="AG87" s="10">
        <v>0</v>
      </c>
      <c r="AH87" s="11">
        <v>0</v>
      </c>
      <c r="AI87" s="10">
        <v>0</v>
      </c>
      <c r="AJ87" s="11">
        <v>0</v>
      </c>
      <c r="AK87" s="10">
        <v>0</v>
      </c>
      <c r="AL87" s="11">
        <v>0</v>
      </c>
      <c r="AM87" s="10">
        <v>0</v>
      </c>
      <c r="AN87" s="11">
        <v>0</v>
      </c>
      <c r="AO87" s="10">
        <v>0</v>
      </c>
      <c r="AP87" s="11">
        <v>0</v>
      </c>
      <c r="AQ87" s="10">
        <v>0</v>
      </c>
      <c r="AR87" s="11">
        <v>0</v>
      </c>
      <c r="AS87" s="10">
        <v>0</v>
      </c>
      <c r="AT87" s="11">
        <v>0</v>
      </c>
      <c r="AU87" s="10">
        <v>0</v>
      </c>
      <c r="AV87" s="11">
        <v>0</v>
      </c>
      <c r="AW87" s="10">
        <v>0</v>
      </c>
      <c r="AX87" s="11">
        <v>0</v>
      </c>
      <c r="AY87" s="10">
        <v>0</v>
      </c>
      <c r="AZ87" s="11">
        <v>0</v>
      </c>
      <c r="BA87" s="10">
        <v>0</v>
      </c>
      <c r="BB87" s="11">
        <v>16</v>
      </c>
      <c r="BC87" s="10">
        <v>233</v>
      </c>
      <c r="BD87" s="11">
        <v>0</v>
      </c>
      <c r="BE87" s="10">
        <v>0</v>
      </c>
      <c r="BF87" s="11">
        <v>0</v>
      </c>
      <c r="BG87" s="10">
        <v>0</v>
      </c>
      <c r="BH87" s="11">
        <v>17</v>
      </c>
      <c r="BI87" s="10">
        <v>306</v>
      </c>
      <c r="BJ87" s="11">
        <v>6</v>
      </c>
      <c r="BK87" s="10">
        <v>22</v>
      </c>
      <c r="BL87" s="11"/>
      <c r="BM87" s="10">
        <f t="shared" si="4"/>
        <v>267</v>
      </c>
      <c r="BN87" s="10">
        <f t="shared" si="5"/>
        <v>2048</v>
      </c>
    </row>
    <row r="88" spans="1:66">
      <c r="A88" s="2" t="s">
        <v>464</v>
      </c>
      <c r="B88" s="2" t="s">
        <v>418</v>
      </c>
      <c r="C88" s="2">
        <v>85</v>
      </c>
      <c r="D88" s="11">
        <v>3</v>
      </c>
      <c r="E88" s="10">
        <v>8</v>
      </c>
      <c r="F88" s="11">
        <v>83</v>
      </c>
      <c r="G88" s="10">
        <v>395</v>
      </c>
      <c r="H88" s="11">
        <v>25</v>
      </c>
      <c r="I88" s="10">
        <v>61</v>
      </c>
      <c r="J88" s="11">
        <v>1</v>
      </c>
      <c r="K88" s="10">
        <v>2</v>
      </c>
      <c r="L88" s="11">
        <v>0</v>
      </c>
      <c r="M88" s="10">
        <v>0</v>
      </c>
      <c r="N88" s="11">
        <v>0</v>
      </c>
      <c r="O88" s="10">
        <v>0</v>
      </c>
      <c r="P88" s="11">
        <v>0</v>
      </c>
      <c r="Q88" s="10">
        <v>0</v>
      </c>
      <c r="R88" s="11">
        <v>0</v>
      </c>
      <c r="S88" s="10">
        <v>0</v>
      </c>
      <c r="T88" s="11">
        <v>9</v>
      </c>
      <c r="U88" s="10">
        <v>246</v>
      </c>
      <c r="V88" s="11">
        <v>0</v>
      </c>
      <c r="W88" s="10">
        <v>0</v>
      </c>
      <c r="X88" s="11">
        <v>0</v>
      </c>
      <c r="Y88" s="10">
        <v>0</v>
      </c>
      <c r="Z88" s="11">
        <v>0</v>
      </c>
      <c r="AA88" s="10">
        <v>0</v>
      </c>
      <c r="AB88" s="11">
        <v>0</v>
      </c>
      <c r="AC88" s="10">
        <v>0</v>
      </c>
      <c r="AD88" s="11">
        <v>0</v>
      </c>
      <c r="AE88" s="10">
        <v>0</v>
      </c>
      <c r="AF88" s="11">
        <v>0</v>
      </c>
      <c r="AG88" s="10">
        <v>0</v>
      </c>
      <c r="AH88" s="11">
        <v>0</v>
      </c>
      <c r="AI88" s="10">
        <v>0</v>
      </c>
      <c r="AJ88" s="11">
        <v>0</v>
      </c>
      <c r="AK88" s="10">
        <v>0</v>
      </c>
      <c r="AL88" s="11">
        <v>1</v>
      </c>
      <c r="AM88" s="10">
        <v>4</v>
      </c>
      <c r="AN88" s="11">
        <v>0</v>
      </c>
      <c r="AO88" s="10">
        <v>0</v>
      </c>
      <c r="AP88" s="11">
        <v>0</v>
      </c>
      <c r="AQ88" s="10">
        <v>0</v>
      </c>
      <c r="AR88" s="11">
        <v>0</v>
      </c>
      <c r="AS88" s="10">
        <v>0</v>
      </c>
      <c r="AT88" s="11">
        <v>0</v>
      </c>
      <c r="AU88" s="10">
        <v>0</v>
      </c>
      <c r="AV88" s="11">
        <v>0</v>
      </c>
      <c r="AW88" s="10">
        <v>0</v>
      </c>
      <c r="AX88" s="11">
        <v>0</v>
      </c>
      <c r="AY88" s="10">
        <v>0</v>
      </c>
      <c r="AZ88" s="11">
        <v>0</v>
      </c>
      <c r="BA88" s="10">
        <v>0</v>
      </c>
      <c r="BB88" s="11">
        <v>149</v>
      </c>
      <c r="BC88" s="10">
        <v>1076</v>
      </c>
      <c r="BD88" s="11">
        <v>25</v>
      </c>
      <c r="BE88" s="10">
        <v>76</v>
      </c>
      <c r="BF88" s="11">
        <v>24</v>
      </c>
      <c r="BG88" s="10">
        <v>35</v>
      </c>
      <c r="BH88" s="11">
        <v>103</v>
      </c>
      <c r="BI88" s="10">
        <v>359</v>
      </c>
      <c r="BJ88" s="11">
        <v>60</v>
      </c>
      <c r="BK88" s="10">
        <v>497</v>
      </c>
      <c r="BL88" s="11"/>
      <c r="BM88" s="10">
        <f t="shared" si="4"/>
        <v>483</v>
      </c>
      <c r="BN88" s="10">
        <f t="shared" si="5"/>
        <v>2759</v>
      </c>
    </row>
    <row r="89" spans="1:66">
      <c r="A89" s="2" t="s">
        <v>469</v>
      </c>
      <c r="B89" s="2" t="s">
        <v>418</v>
      </c>
      <c r="C89" s="2">
        <v>86</v>
      </c>
      <c r="D89" s="11">
        <v>3</v>
      </c>
      <c r="E89" s="10">
        <v>7</v>
      </c>
      <c r="F89" s="11">
        <v>10</v>
      </c>
      <c r="G89" s="10">
        <v>32</v>
      </c>
      <c r="H89" s="11">
        <v>8</v>
      </c>
      <c r="I89" s="10">
        <v>26</v>
      </c>
      <c r="J89" s="11">
        <v>0</v>
      </c>
      <c r="K89" s="10">
        <v>0</v>
      </c>
      <c r="L89" s="11">
        <v>0</v>
      </c>
      <c r="M89" s="10">
        <v>0</v>
      </c>
      <c r="N89" s="11">
        <v>0</v>
      </c>
      <c r="O89" s="10">
        <v>0</v>
      </c>
      <c r="P89" s="11">
        <v>0</v>
      </c>
      <c r="Q89" s="10">
        <v>0</v>
      </c>
      <c r="R89" s="11">
        <v>0</v>
      </c>
      <c r="S89" s="10">
        <v>0</v>
      </c>
      <c r="T89" s="11">
        <v>0</v>
      </c>
      <c r="U89" s="10">
        <v>0</v>
      </c>
      <c r="V89" s="11">
        <v>0</v>
      </c>
      <c r="W89" s="10">
        <v>0</v>
      </c>
      <c r="X89" s="11">
        <v>0</v>
      </c>
      <c r="Y89" s="10">
        <v>0</v>
      </c>
      <c r="Z89" s="11">
        <v>0</v>
      </c>
      <c r="AA89" s="10">
        <v>0</v>
      </c>
      <c r="AB89" s="11">
        <v>0</v>
      </c>
      <c r="AC89" s="10">
        <v>0</v>
      </c>
      <c r="AD89" s="11">
        <v>0</v>
      </c>
      <c r="AE89" s="10">
        <v>0</v>
      </c>
      <c r="AF89" s="11">
        <v>0</v>
      </c>
      <c r="AG89" s="10">
        <v>0</v>
      </c>
      <c r="AH89" s="11">
        <v>0</v>
      </c>
      <c r="AI89" s="10">
        <v>0</v>
      </c>
      <c r="AJ89" s="11">
        <v>0</v>
      </c>
      <c r="AK89" s="10">
        <v>0</v>
      </c>
      <c r="AL89" s="11">
        <v>0</v>
      </c>
      <c r="AM89" s="10">
        <v>0</v>
      </c>
      <c r="AN89" s="11">
        <v>0</v>
      </c>
      <c r="AO89" s="10">
        <v>0</v>
      </c>
      <c r="AP89" s="11">
        <v>0</v>
      </c>
      <c r="AQ89" s="10">
        <v>0</v>
      </c>
      <c r="AR89" s="11">
        <v>0</v>
      </c>
      <c r="AS89" s="10">
        <v>0</v>
      </c>
      <c r="AT89" s="11">
        <v>0</v>
      </c>
      <c r="AU89" s="10">
        <v>0</v>
      </c>
      <c r="AV89" s="11">
        <v>0</v>
      </c>
      <c r="AW89" s="10">
        <v>0</v>
      </c>
      <c r="AX89" s="11">
        <v>0</v>
      </c>
      <c r="AY89" s="10">
        <v>0</v>
      </c>
      <c r="AZ89" s="11">
        <v>0</v>
      </c>
      <c r="BA89" s="10">
        <v>0</v>
      </c>
      <c r="BB89" s="11">
        <v>0</v>
      </c>
      <c r="BC89" s="10">
        <v>0</v>
      </c>
      <c r="BD89" s="11">
        <v>0</v>
      </c>
      <c r="BE89" s="10">
        <v>0</v>
      </c>
      <c r="BF89" s="11">
        <v>0</v>
      </c>
      <c r="BG89" s="10">
        <v>0</v>
      </c>
      <c r="BH89" s="11">
        <v>15</v>
      </c>
      <c r="BI89" s="10">
        <v>160</v>
      </c>
      <c r="BJ89" s="11">
        <v>5</v>
      </c>
      <c r="BK89" s="10">
        <v>11</v>
      </c>
      <c r="BL89" s="11"/>
      <c r="BM89" s="10">
        <f t="shared" si="4"/>
        <v>41</v>
      </c>
      <c r="BN89" s="10">
        <f t="shared" si="5"/>
        <v>236</v>
      </c>
    </row>
    <row r="90" spans="1:66">
      <c r="A90" s="2" t="s">
        <v>471</v>
      </c>
      <c r="B90" s="2" t="s">
        <v>418</v>
      </c>
      <c r="C90" s="2">
        <v>87</v>
      </c>
      <c r="D90" s="11">
        <v>0</v>
      </c>
      <c r="E90" s="10">
        <v>0</v>
      </c>
      <c r="F90" s="11">
        <v>85</v>
      </c>
      <c r="G90" s="10">
        <v>964</v>
      </c>
      <c r="H90" s="11">
        <v>98</v>
      </c>
      <c r="I90" s="10">
        <v>631</v>
      </c>
      <c r="J90" s="11">
        <v>0</v>
      </c>
      <c r="K90" s="10">
        <v>0</v>
      </c>
      <c r="L90" s="11">
        <v>0</v>
      </c>
      <c r="M90" s="10">
        <v>0</v>
      </c>
      <c r="N90" s="11">
        <v>0</v>
      </c>
      <c r="O90" s="10">
        <v>0</v>
      </c>
      <c r="P90" s="11">
        <v>1</v>
      </c>
      <c r="Q90" s="10">
        <v>99</v>
      </c>
      <c r="R90" s="11">
        <v>0</v>
      </c>
      <c r="S90" s="10">
        <v>0</v>
      </c>
      <c r="T90" s="11">
        <v>0</v>
      </c>
      <c r="U90" s="10">
        <v>0</v>
      </c>
      <c r="V90" s="11">
        <v>0</v>
      </c>
      <c r="W90" s="10">
        <v>0</v>
      </c>
      <c r="X90" s="11">
        <v>1</v>
      </c>
      <c r="Y90" s="10">
        <v>7</v>
      </c>
      <c r="Z90" s="11">
        <v>0</v>
      </c>
      <c r="AA90" s="10">
        <v>0</v>
      </c>
      <c r="AB90" s="11">
        <v>9</v>
      </c>
      <c r="AC90" s="10">
        <v>179</v>
      </c>
      <c r="AD90" s="11">
        <v>0</v>
      </c>
      <c r="AE90" s="10">
        <v>0</v>
      </c>
      <c r="AF90" s="11">
        <v>0</v>
      </c>
      <c r="AG90" s="10">
        <v>0</v>
      </c>
      <c r="AH90" s="11">
        <v>0</v>
      </c>
      <c r="AI90" s="10">
        <v>0</v>
      </c>
      <c r="AJ90" s="11">
        <v>0</v>
      </c>
      <c r="AK90" s="10">
        <v>0</v>
      </c>
      <c r="AL90" s="11">
        <v>0</v>
      </c>
      <c r="AM90" s="10">
        <v>0</v>
      </c>
      <c r="AN90" s="11">
        <v>0</v>
      </c>
      <c r="AO90" s="10">
        <v>0</v>
      </c>
      <c r="AP90" s="11">
        <v>0</v>
      </c>
      <c r="AQ90" s="10">
        <v>0</v>
      </c>
      <c r="AR90" s="11">
        <v>0</v>
      </c>
      <c r="AS90" s="10">
        <v>0</v>
      </c>
      <c r="AT90" s="11">
        <v>0</v>
      </c>
      <c r="AU90" s="10">
        <v>0</v>
      </c>
      <c r="AV90" s="11">
        <v>0</v>
      </c>
      <c r="AW90" s="10">
        <v>0</v>
      </c>
      <c r="AX90" s="11">
        <v>0</v>
      </c>
      <c r="AY90" s="10">
        <v>0</v>
      </c>
      <c r="AZ90" s="11">
        <v>0</v>
      </c>
      <c r="BA90" s="10">
        <v>0</v>
      </c>
      <c r="BB90" s="11">
        <v>8</v>
      </c>
      <c r="BC90" s="10">
        <v>56</v>
      </c>
      <c r="BD90" s="11">
        <v>0</v>
      </c>
      <c r="BE90" s="10">
        <v>0</v>
      </c>
      <c r="BF90" s="11">
        <v>0</v>
      </c>
      <c r="BG90" s="10">
        <v>0</v>
      </c>
      <c r="BH90" s="11">
        <v>41</v>
      </c>
      <c r="BI90" s="10">
        <v>459</v>
      </c>
      <c r="BJ90" s="11">
        <v>1</v>
      </c>
      <c r="BK90" s="10">
        <v>1</v>
      </c>
      <c r="BL90" s="11"/>
      <c r="BM90" s="10">
        <f t="shared" si="4"/>
        <v>244</v>
      </c>
      <c r="BN90" s="10">
        <f t="shared" si="5"/>
        <v>2396</v>
      </c>
    </row>
    <row r="91" spans="1:66">
      <c r="A91" s="2" t="s">
        <v>638</v>
      </c>
      <c r="B91" s="2" t="s">
        <v>418</v>
      </c>
      <c r="C91" s="2">
        <v>88</v>
      </c>
      <c r="D91" s="11">
        <v>0</v>
      </c>
      <c r="E91" s="10">
        <v>0</v>
      </c>
      <c r="F91" s="11">
        <v>0</v>
      </c>
      <c r="G91" s="10">
        <v>0</v>
      </c>
      <c r="H91" s="11">
        <v>9</v>
      </c>
      <c r="I91" s="10">
        <v>137</v>
      </c>
      <c r="J91" s="11">
        <v>0</v>
      </c>
      <c r="K91" s="10">
        <v>0</v>
      </c>
      <c r="L91" s="11">
        <v>0</v>
      </c>
      <c r="M91" s="10">
        <v>0</v>
      </c>
      <c r="N91" s="11">
        <v>0</v>
      </c>
      <c r="O91" s="10">
        <v>0</v>
      </c>
      <c r="P91" s="11">
        <v>0</v>
      </c>
      <c r="Q91" s="10">
        <v>0</v>
      </c>
      <c r="R91" s="11">
        <v>0</v>
      </c>
      <c r="S91" s="10">
        <v>0</v>
      </c>
      <c r="T91" s="11">
        <v>0</v>
      </c>
      <c r="U91" s="10">
        <v>0</v>
      </c>
      <c r="V91" s="11">
        <v>0</v>
      </c>
      <c r="W91" s="10">
        <v>0</v>
      </c>
      <c r="X91" s="11">
        <v>0</v>
      </c>
      <c r="Y91" s="10">
        <v>0</v>
      </c>
      <c r="Z91" s="11">
        <v>0</v>
      </c>
      <c r="AA91" s="10">
        <v>0</v>
      </c>
      <c r="AB91" s="11">
        <v>0</v>
      </c>
      <c r="AC91" s="10">
        <v>0</v>
      </c>
      <c r="AD91" s="11">
        <v>0</v>
      </c>
      <c r="AE91" s="10">
        <v>0</v>
      </c>
      <c r="AF91" s="11">
        <v>0</v>
      </c>
      <c r="AG91" s="10">
        <v>0</v>
      </c>
      <c r="AH91" s="11">
        <v>0</v>
      </c>
      <c r="AI91" s="10">
        <v>0</v>
      </c>
      <c r="AJ91" s="11">
        <v>0</v>
      </c>
      <c r="AK91" s="10">
        <v>0</v>
      </c>
      <c r="AL91" s="11">
        <v>0</v>
      </c>
      <c r="AM91" s="10">
        <v>0</v>
      </c>
      <c r="AN91" s="11">
        <v>0</v>
      </c>
      <c r="AO91" s="10">
        <v>0</v>
      </c>
      <c r="AP91" s="11">
        <v>0</v>
      </c>
      <c r="AQ91" s="10">
        <v>0</v>
      </c>
      <c r="AR91" s="11">
        <v>0</v>
      </c>
      <c r="AS91" s="10">
        <v>0</v>
      </c>
      <c r="AT91" s="11">
        <v>0</v>
      </c>
      <c r="AU91" s="10">
        <v>0</v>
      </c>
      <c r="AV91" s="11">
        <v>0</v>
      </c>
      <c r="AW91" s="10">
        <v>0</v>
      </c>
      <c r="AX91" s="11">
        <v>0</v>
      </c>
      <c r="AY91" s="10">
        <v>0</v>
      </c>
      <c r="AZ91" s="11">
        <v>0</v>
      </c>
      <c r="BA91" s="10">
        <v>0</v>
      </c>
      <c r="BB91" s="11">
        <v>0</v>
      </c>
      <c r="BC91" s="10">
        <v>0</v>
      </c>
      <c r="BD91" s="11">
        <v>0</v>
      </c>
      <c r="BE91" s="10">
        <v>0</v>
      </c>
      <c r="BF91" s="11">
        <v>0</v>
      </c>
      <c r="BG91" s="10">
        <v>0</v>
      </c>
      <c r="BH91" s="11">
        <v>3</v>
      </c>
      <c r="BI91" s="10">
        <v>326</v>
      </c>
      <c r="BJ91" s="11">
        <v>0</v>
      </c>
      <c r="BK91" s="10">
        <v>0</v>
      </c>
      <c r="BL91" s="11"/>
      <c r="BM91" s="10">
        <f t="shared" si="4"/>
        <v>12</v>
      </c>
      <c r="BN91" s="10">
        <f t="shared" si="5"/>
        <v>463</v>
      </c>
    </row>
    <row r="92" spans="1:66">
      <c r="A92" s="2" t="s">
        <v>475</v>
      </c>
      <c r="B92" s="2" t="s">
        <v>418</v>
      </c>
      <c r="C92" s="2">
        <v>89</v>
      </c>
      <c r="D92" s="11">
        <v>7</v>
      </c>
      <c r="E92" s="10">
        <v>65</v>
      </c>
      <c r="F92" s="11">
        <v>76</v>
      </c>
      <c r="G92" s="10">
        <v>886</v>
      </c>
      <c r="H92" s="11">
        <v>575</v>
      </c>
      <c r="I92" s="10">
        <v>7529</v>
      </c>
      <c r="J92" s="11">
        <v>106</v>
      </c>
      <c r="K92" s="10">
        <v>1992</v>
      </c>
      <c r="L92" s="11">
        <v>0</v>
      </c>
      <c r="M92" s="10">
        <v>42</v>
      </c>
      <c r="N92" s="11">
        <v>0</v>
      </c>
      <c r="O92" s="10">
        <v>0</v>
      </c>
      <c r="P92" s="11">
        <v>0</v>
      </c>
      <c r="Q92" s="10">
        <v>0</v>
      </c>
      <c r="R92" s="11">
        <v>0</v>
      </c>
      <c r="S92" s="10">
        <v>0</v>
      </c>
      <c r="T92" s="11">
        <v>15</v>
      </c>
      <c r="U92" s="10">
        <v>64</v>
      </c>
      <c r="V92" s="11">
        <v>0</v>
      </c>
      <c r="W92" s="10">
        <v>0</v>
      </c>
      <c r="X92" s="11">
        <v>0</v>
      </c>
      <c r="Y92" s="10">
        <v>0</v>
      </c>
      <c r="Z92" s="11">
        <v>0</v>
      </c>
      <c r="AA92" s="10">
        <v>0</v>
      </c>
      <c r="AB92" s="11">
        <v>3</v>
      </c>
      <c r="AC92" s="10">
        <v>31</v>
      </c>
      <c r="AD92" s="11">
        <v>1</v>
      </c>
      <c r="AE92" s="10">
        <v>7</v>
      </c>
      <c r="AF92" s="11">
        <v>0</v>
      </c>
      <c r="AG92" s="10">
        <v>0</v>
      </c>
      <c r="AH92" s="11">
        <v>0</v>
      </c>
      <c r="AI92" s="10">
        <v>0</v>
      </c>
      <c r="AJ92" s="11">
        <v>0</v>
      </c>
      <c r="AK92" s="10">
        <v>0</v>
      </c>
      <c r="AL92" s="11">
        <v>0</v>
      </c>
      <c r="AM92" s="10">
        <v>0</v>
      </c>
      <c r="AN92" s="11">
        <v>0</v>
      </c>
      <c r="AO92" s="10">
        <v>0</v>
      </c>
      <c r="AP92" s="11">
        <v>0</v>
      </c>
      <c r="AQ92" s="10">
        <v>0</v>
      </c>
      <c r="AR92" s="11">
        <v>0</v>
      </c>
      <c r="AS92" s="10">
        <v>0</v>
      </c>
      <c r="AT92" s="11">
        <v>0</v>
      </c>
      <c r="AU92" s="10">
        <v>0</v>
      </c>
      <c r="AV92" s="11">
        <v>0</v>
      </c>
      <c r="AW92" s="10">
        <v>0</v>
      </c>
      <c r="AX92" s="11">
        <v>0</v>
      </c>
      <c r="AY92" s="10">
        <v>0</v>
      </c>
      <c r="AZ92" s="11">
        <v>0</v>
      </c>
      <c r="BA92" s="10">
        <v>0</v>
      </c>
      <c r="BB92" s="11">
        <v>94</v>
      </c>
      <c r="BC92" s="10">
        <v>1095</v>
      </c>
      <c r="BD92" s="11">
        <v>97</v>
      </c>
      <c r="BE92" s="10">
        <v>963</v>
      </c>
      <c r="BF92" s="11">
        <v>7</v>
      </c>
      <c r="BG92" s="10">
        <v>69</v>
      </c>
      <c r="BH92" s="11">
        <v>3</v>
      </c>
      <c r="BI92" s="10">
        <v>88</v>
      </c>
      <c r="BJ92" s="11">
        <v>5</v>
      </c>
      <c r="BK92" s="10">
        <v>239</v>
      </c>
      <c r="BL92" s="11"/>
      <c r="BM92" s="10">
        <f t="shared" si="4"/>
        <v>989</v>
      </c>
      <c r="BN92" s="10">
        <f t="shared" si="5"/>
        <v>13070</v>
      </c>
    </row>
    <row r="93" spans="1:66">
      <c r="A93" s="2" t="s">
        <v>639</v>
      </c>
      <c r="B93" s="2" t="s">
        <v>418</v>
      </c>
      <c r="C93" s="2">
        <v>90</v>
      </c>
      <c r="D93" s="11">
        <v>3</v>
      </c>
      <c r="E93" s="10">
        <v>50</v>
      </c>
      <c r="F93" s="11">
        <v>3</v>
      </c>
      <c r="G93" s="10">
        <v>53</v>
      </c>
      <c r="H93" s="11">
        <v>2</v>
      </c>
      <c r="I93" s="10">
        <v>54</v>
      </c>
      <c r="J93" s="11">
        <v>173</v>
      </c>
      <c r="K93" s="10">
        <v>3332</v>
      </c>
      <c r="L93" s="11">
        <v>0</v>
      </c>
      <c r="M93" s="10">
        <v>0</v>
      </c>
      <c r="N93" s="11">
        <v>0</v>
      </c>
      <c r="O93" s="10">
        <v>0</v>
      </c>
      <c r="P93" s="11">
        <v>0</v>
      </c>
      <c r="Q93" s="10">
        <v>0</v>
      </c>
      <c r="R93" s="11">
        <v>0</v>
      </c>
      <c r="S93" s="10">
        <v>0</v>
      </c>
      <c r="T93" s="11">
        <v>2</v>
      </c>
      <c r="U93" s="10">
        <v>8</v>
      </c>
      <c r="V93" s="11">
        <v>0</v>
      </c>
      <c r="W93" s="10">
        <v>0</v>
      </c>
      <c r="X93" s="11">
        <v>0</v>
      </c>
      <c r="Y93" s="10">
        <v>0</v>
      </c>
      <c r="Z93" s="11">
        <v>0</v>
      </c>
      <c r="AA93" s="10">
        <v>0</v>
      </c>
      <c r="AB93" s="11">
        <v>0</v>
      </c>
      <c r="AC93" s="10">
        <v>0</v>
      </c>
      <c r="AD93" s="11">
        <v>0</v>
      </c>
      <c r="AE93" s="10">
        <v>0</v>
      </c>
      <c r="AF93" s="11">
        <v>0</v>
      </c>
      <c r="AG93" s="10">
        <v>0</v>
      </c>
      <c r="AH93" s="11">
        <v>0</v>
      </c>
      <c r="AI93" s="10">
        <v>0</v>
      </c>
      <c r="AJ93" s="11">
        <v>0</v>
      </c>
      <c r="AK93" s="10">
        <v>0</v>
      </c>
      <c r="AL93" s="11">
        <v>0</v>
      </c>
      <c r="AM93" s="10">
        <v>0</v>
      </c>
      <c r="AN93" s="11">
        <v>0</v>
      </c>
      <c r="AO93" s="10">
        <v>0</v>
      </c>
      <c r="AP93" s="11">
        <v>0</v>
      </c>
      <c r="AQ93" s="10">
        <v>0</v>
      </c>
      <c r="AR93" s="11">
        <v>0</v>
      </c>
      <c r="AS93" s="10">
        <v>0</v>
      </c>
      <c r="AT93" s="11">
        <v>0</v>
      </c>
      <c r="AU93" s="10">
        <v>0</v>
      </c>
      <c r="AV93" s="11">
        <v>0</v>
      </c>
      <c r="AW93" s="10">
        <v>0</v>
      </c>
      <c r="AX93" s="11">
        <v>0</v>
      </c>
      <c r="AY93" s="10">
        <v>0</v>
      </c>
      <c r="AZ93" s="11">
        <v>0</v>
      </c>
      <c r="BA93" s="10">
        <v>0</v>
      </c>
      <c r="BB93" s="11">
        <v>3</v>
      </c>
      <c r="BC93" s="10">
        <v>70</v>
      </c>
      <c r="BD93" s="11">
        <v>1</v>
      </c>
      <c r="BE93" s="10">
        <v>18</v>
      </c>
      <c r="BF93" s="11">
        <v>0</v>
      </c>
      <c r="BG93" s="10">
        <v>0</v>
      </c>
      <c r="BH93" s="11">
        <v>0</v>
      </c>
      <c r="BI93" s="10">
        <v>0</v>
      </c>
      <c r="BJ93" s="11">
        <v>0</v>
      </c>
      <c r="BK93" s="10">
        <v>0</v>
      </c>
      <c r="BL93" s="11"/>
      <c r="BM93" s="10">
        <f t="shared" si="4"/>
        <v>187</v>
      </c>
      <c r="BN93" s="10">
        <f t="shared" si="5"/>
        <v>3585</v>
      </c>
    </row>
    <row r="94" spans="1:66">
      <c r="A94" s="2" t="s">
        <v>640</v>
      </c>
      <c r="B94" s="2" t="s">
        <v>418</v>
      </c>
      <c r="C94" s="2">
        <v>91</v>
      </c>
      <c r="D94" s="11">
        <v>0</v>
      </c>
      <c r="E94" s="10">
        <v>0</v>
      </c>
      <c r="F94" s="11">
        <v>0</v>
      </c>
      <c r="G94" s="10">
        <v>0</v>
      </c>
      <c r="H94" s="11">
        <v>8</v>
      </c>
      <c r="I94" s="10">
        <v>96</v>
      </c>
      <c r="J94" s="11">
        <v>3</v>
      </c>
      <c r="K94" s="10">
        <v>14</v>
      </c>
      <c r="L94" s="11">
        <v>0</v>
      </c>
      <c r="M94" s="10">
        <v>0</v>
      </c>
      <c r="N94" s="11">
        <v>0</v>
      </c>
      <c r="O94" s="10">
        <v>0</v>
      </c>
      <c r="P94" s="11">
        <v>0</v>
      </c>
      <c r="Q94" s="10">
        <v>0</v>
      </c>
      <c r="R94" s="11">
        <v>0</v>
      </c>
      <c r="S94" s="10">
        <v>0</v>
      </c>
      <c r="T94" s="11">
        <v>0</v>
      </c>
      <c r="U94" s="10">
        <v>0</v>
      </c>
      <c r="V94" s="11">
        <v>0</v>
      </c>
      <c r="W94" s="10">
        <v>0</v>
      </c>
      <c r="X94" s="11">
        <v>0</v>
      </c>
      <c r="Y94" s="10">
        <v>0</v>
      </c>
      <c r="Z94" s="11">
        <v>0</v>
      </c>
      <c r="AA94" s="10">
        <v>0</v>
      </c>
      <c r="AB94" s="11">
        <v>0</v>
      </c>
      <c r="AC94" s="10">
        <v>0</v>
      </c>
      <c r="AD94" s="11">
        <v>0</v>
      </c>
      <c r="AE94" s="10">
        <v>0</v>
      </c>
      <c r="AF94" s="11">
        <v>0</v>
      </c>
      <c r="AG94" s="10">
        <v>0</v>
      </c>
      <c r="AH94" s="11">
        <v>0</v>
      </c>
      <c r="AI94" s="10">
        <v>0</v>
      </c>
      <c r="AJ94" s="11">
        <v>0</v>
      </c>
      <c r="AK94" s="10">
        <v>0</v>
      </c>
      <c r="AL94" s="11">
        <v>0</v>
      </c>
      <c r="AM94" s="10">
        <v>0</v>
      </c>
      <c r="AN94" s="11">
        <v>0</v>
      </c>
      <c r="AO94" s="10">
        <v>0</v>
      </c>
      <c r="AP94" s="11">
        <v>0</v>
      </c>
      <c r="AQ94" s="10">
        <v>0</v>
      </c>
      <c r="AR94" s="11">
        <v>0</v>
      </c>
      <c r="AS94" s="10">
        <v>0</v>
      </c>
      <c r="AT94" s="11">
        <v>0</v>
      </c>
      <c r="AU94" s="10">
        <v>0</v>
      </c>
      <c r="AV94" s="11">
        <v>0</v>
      </c>
      <c r="AW94" s="10">
        <v>0</v>
      </c>
      <c r="AX94" s="11">
        <v>0</v>
      </c>
      <c r="AY94" s="10">
        <v>0</v>
      </c>
      <c r="AZ94" s="11">
        <v>0</v>
      </c>
      <c r="BA94" s="10">
        <v>0</v>
      </c>
      <c r="BB94" s="11">
        <v>0</v>
      </c>
      <c r="BC94" s="10">
        <v>0</v>
      </c>
      <c r="BD94" s="11">
        <v>0</v>
      </c>
      <c r="BE94" s="10">
        <v>0</v>
      </c>
      <c r="BF94" s="11">
        <v>0</v>
      </c>
      <c r="BG94" s="10">
        <v>0</v>
      </c>
      <c r="BH94" s="11">
        <v>0</v>
      </c>
      <c r="BI94" s="10">
        <v>0</v>
      </c>
      <c r="BJ94" s="11">
        <v>2</v>
      </c>
      <c r="BK94" s="10">
        <v>131</v>
      </c>
      <c r="BL94" s="11"/>
      <c r="BM94" s="10">
        <f t="shared" si="4"/>
        <v>13</v>
      </c>
      <c r="BN94" s="10">
        <f t="shared" si="5"/>
        <v>241</v>
      </c>
    </row>
    <row r="95" spans="1:66">
      <c r="A95" s="2" t="s">
        <v>488</v>
      </c>
      <c r="B95" s="2" t="s">
        <v>418</v>
      </c>
      <c r="C95" s="2">
        <v>92</v>
      </c>
      <c r="D95" s="11">
        <v>2</v>
      </c>
      <c r="E95" s="10">
        <v>2</v>
      </c>
      <c r="F95" s="11">
        <v>41</v>
      </c>
      <c r="G95" s="10">
        <v>283</v>
      </c>
      <c r="H95" s="11">
        <v>67</v>
      </c>
      <c r="I95" s="10">
        <v>392</v>
      </c>
      <c r="J95" s="11">
        <v>0</v>
      </c>
      <c r="K95" s="10">
        <v>0</v>
      </c>
      <c r="L95" s="11">
        <v>2</v>
      </c>
      <c r="M95" s="10">
        <v>10</v>
      </c>
      <c r="N95" s="11">
        <v>0</v>
      </c>
      <c r="O95" s="10">
        <v>0</v>
      </c>
      <c r="P95" s="11">
        <v>0</v>
      </c>
      <c r="Q95" s="10">
        <v>0</v>
      </c>
      <c r="R95" s="11">
        <v>0</v>
      </c>
      <c r="S95" s="10">
        <v>0</v>
      </c>
      <c r="T95" s="11">
        <v>0</v>
      </c>
      <c r="U95" s="10">
        <v>0</v>
      </c>
      <c r="V95" s="11">
        <v>0</v>
      </c>
      <c r="W95" s="10">
        <v>0</v>
      </c>
      <c r="X95" s="11">
        <v>0</v>
      </c>
      <c r="Y95" s="10">
        <v>0</v>
      </c>
      <c r="Z95" s="11">
        <v>0</v>
      </c>
      <c r="AA95" s="10">
        <v>0</v>
      </c>
      <c r="AB95" s="11">
        <v>5</v>
      </c>
      <c r="AC95" s="10">
        <v>23</v>
      </c>
      <c r="AD95" s="11">
        <v>0</v>
      </c>
      <c r="AE95" s="10">
        <v>0</v>
      </c>
      <c r="AF95" s="11">
        <v>0</v>
      </c>
      <c r="AG95" s="10">
        <v>0</v>
      </c>
      <c r="AH95" s="11">
        <v>0</v>
      </c>
      <c r="AI95" s="10">
        <v>0</v>
      </c>
      <c r="AJ95" s="11">
        <v>0</v>
      </c>
      <c r="AK95" s="10">
        <v>0</v>
      </c>
      <c r="AL95" s="11">
        <v>0</v>
      </c>
      <c r="AM95" s="10">
        <v>0</v>
      </c>
      <c r="AN95" s="11">
        <v>0</v>
      </c>
      <c r="AO95" s="10">
        <v>0</v>
      </c>
      <c r="AP95" s="11">
        <v>0</v>
      </c>
      <c r="AQ95" s="10">
        <v>0</v>
      </c>
      <c r="AR95" s="11">
        <v>0</v>
      </c>
      <c r="AS95" s="10">
        <v>0</v>
      </c>
      <c r="AT95" s="11">
        <v>0</v>
      </c>
      <c r="AU95" s="10">
        <v>0</v>
      </c>
      <c r="AV95" s="11">
        <v>0</v>
      </c>
      <c r="AW95" s="10">
        <v>0</v>
      </c>
      <c r="AX95" s="11">
        <v>0</v>
      </c>
      <c r="AY95" s="10">
        <v>0</v>
      </c>
      <c r="AZ95" s="11">
        <v>0</v>
      </c>
      <c r="BA95" s="10">
        <v>0</v>
      </c>
      <c r="BB95" s="11">
        <v>47</v>
      </c>
      <c r="BC95" s="10">
        <v>320</v>
      </c>
      <c r="BD95" s="11">
        <v>0</v>
      </c>
      <c r="BE95" s="10">
        <v>0</v>
      </c>
      <c r="BF95" s="11">
        <v>0</v>
      </c>
      <c r="BG95" s="10">
        <v>0</v>
      </c>
      <c r="BH95" s="11">
        <v>57</v>
      </c>
      <c r="BI95" s="10">
        <v>581</v>
      </c>
      <c r="BJ95" s="11">
        <v>5</v>
      </c>
      <c r="BK95" s="10">
        <v>26</v>
      </c>
      <c r="BL95" s="11"/>
      <c r="BM95" s="10">
        <f t="shared" si="4"/>
        <v>226</v>
      </c>
      <c r="BN95" s="10">
        <f t="shared" si="5"/>
        <v>1637</v>
      </c>
    </row>
    <row r="96" spans="1:66">
      <c r="A96" s="2" t="s">
        <v>491</v>
      </c>
      <c r="B96" s="2" t="s">
        <v>418</v>
      </c>
      <c r="C96" s="2">
        <v>93</v>
      </c>
      <c r="D96" s="11">
        <v>3</v>
      </c>
      <c r="E96" s="10">
        <v>14</v>
      </c>
      <c r="F96" s="11">
        <v>51</v>
      </c>
      <c r="G96" s="10">
        <v>276</v>
      </c>
      <c r="H96" s="11">
        <v>272</v>
      </c>
      <c r="I96" s="10">
        <v>1710</v>
      </c>
      <c r="J96" s="11">
        <v>0</v>
      </c>
      <c r="K96" s="10">
        <v>0</v>
      </c>
      <c r="L96" s="11">
        <v>0</v>
      </c>
      <c r="M96" s="10">
        <v>0</v>
      </c>
      <c r="N96" s="11">
        <v>0</v>
      </c>
      <c r="O96" s="10">
        <v>0</v>
      </c>
      <c r="P96" s="11">
        <v>0</v>
      </c>
      <c r="Q96" s="10">
        <v>0</v>
      </c>
      <c r="R96" s="11">
        <v>0</v>
      </c>
      <c r="S96" s="10">
        <v>0</v>
      </c>
      <c r="T96" s="11">
        <v>0</v>
      </c>
      <c r="U96" s="10">
        <v>0</v>
      </c>
      <c r="V96" s="11">
        <v>0</v>
      </c>
      <c r="W96" s="10">
        <v>0</v>
      </c>
      <c r="X96" s="11">
        <v>0</v>
      </c>
      <c r="Y96" s="10">
        <v>0</v>
      </c>
      <c r="Z96" s="11">
        <v>0</v>
      </c>
      <c r="AA96" s="10">
        <v>0</v>
      </c>
      <c r="AB96" s="11">
        <v>14</v>
      </c>
      <c r="AC96" s="10">
        <v>197</v>
      </c>
      <c r="AD96" s="11">
        <v>2</v>
      </c>
      <c r="AE96" s="10">
        <v>3</v>
      </c>
      <c r="AF96" s="11">
        <v>0</v>
      </c>
      <c r="AG96" s="10">
        <v>0</v>
      </c>
      <c r="AH96" s="11">
        <v>0</v>
      </c>
      <c r="AI96" s="10">
        <v>0</v>
      </c>
      <c r="AJ96" s="11">
        <v>0</v>
      </c>
      <c r="AK96" s="10">
        <v>0</v>
      </c>
      <c r="AL96" s="11">
        <v>0</v>
      </c>
      <c r="AM96" s="10">
        <v>0</v>
      </c>
      <c r="AN96" s="11">
        <v>0</v>
      </c>
      <c r="AO96" s="10">
        <v>0</v>
      </c>
      <c r="AP96" s="11">
        <v>0</v>
      </c>
      <c r="AQ96" s="10">
        <v>0</v>
      </c>
      <c r="AR96" s="11">
        <v>0</v>
      </c>
      <c r="AS96" s="10">
        <v>0</v>
      </c>
      <c r="AT96" s="11">
        <v>0</v>
      </c>
      <c r="AU96" s="10">
        <v>0</v>
      </c>
      <c r="AV96" s="11">
        <v>0</v>
      </c>
      <c r="AW96" s="10">
        <v>0</v>
      </c>
      <c r="AX96" s="11">
        <v>0</v>
      </c>
      <c r="AY96" s="10">
        <v>0</v>
      </c>
      <c r="AZ96" s="11">
        <v>0</v>
      </c>
      <c r="BA96" s="10">
        <v>0</v>
      </c>
      <c r="BB96" s="11">
        <v>33</v>
      </c>
      <c r="BC96" s="10">
        <v>236</v>
      </c>
      <c r="BD96" s="11">
        <v>0</v>
      </c>
      <c r="BE96" s="10">
        <v>0</v>
      </c>
      <c r="BF96" s="11">
        <v>0</v>
      </c>
      <c r="BG96" s="10">
        <v>0</v>
      </c>
      <c r="BH96" s="11">
        <v>68</v>
      </c>
      <c r="BI96" s="10">
        <v>475</v>
      </c>
      <c r="BJ96" s="11">
        <v>0</v>
      </c>
      <c r="BK96" s="10">
        <v>0</v>
      </c>
      <c r="BL96" s="11"/>
      <c r="BM96" s="10">
        <f t="shared" si="4"/>
        <v>443</v>
      </c>
      <c r="BN96" s="10">
        <f t="shared" si="5"/>
        <v>2911</v>
      </c>
    </row>
    <row r="97" spans="1:67">
      <c r="A97" s="2" t="s">
        <v>495</v>
      </c>
      <c r="B97" s="2" t="s">
        <v>418</v>
      </c>
      <c r="C97" s="2">
        <v>94</v>
      </c>
      <c r="D97" s="11">
        <v>0</v>
      </c>
      <c r="E97" s="10">
        <v>0</v>
      </c>
      <c r="F97" s="11">
        <v>26</v>
      </c>
      <c r="G97" s="10">
        <v>157</v>
      </c>
      <c r="H97" s="11">
        <v>60</v>
      </c>
      <c r="I97" s="10">
        <v>400</v>
      </c>
      <c r="J97" s="11">
        <v>3</v>
      </c>
      <c r="K97" s="10">
        <v>8</v>
      </c>
      <c r="L97" s="11">
        <v>0</v>
      </c>
      <c r="M97" s="10">
        <v>0</v>
      </c>
      <c r="N97" s="11">
        <v>0</v>
      </c>
      <c r="O97" s="10">
        <v>0</v>
      </c>
      <c r="P97" s="11">
        <v>0</v>
      </c>
      <c r="Q97" s="10">
        <v>0</v>
      </c>
      <c r="R97" s="11">
        <v>0</v>
      </c>
      <c r="S97" s="10">
        <v>0</v>
      </c>
      <c r="T97" s="11">
        <v>3</v>
      </c>
      <c r="U97" s="10">
        <v>7</v>
      </c>
      <c r="V97" s="11">
        <v>0</v>
      </c>
      <c r="W97" s="10">
        <v>0</v>
      </c>
      <c r="X97" s="11">
        <v>1</v>
      </c>
      <c r="Y97" s="10">
        <v>4</v>
      </c>
      <c r="Z97" s="11">
        <v>0</v>
      </c>
      <c r="AA97" s="10">
        <v>0</v>
      </c>
      <c r="AB97" s="11">
        <v>2</v>
      </c>
      <c r="AC97" s="10">
        <v>6</v>
      </c>
      <c r="AD97" s="11">
        <v>0</v>
      </c>
      <c r="AE97" s="10">
        <v>0</v>
      </c>
      <c r="AF97" s="11">
        <v>0</v>
      </c>
      <c r="AG97" s="10">
        <v>0</v>
      </c>
      <c r="AH97" s="11">
        <v>0</v>
      </c>
      <c r="AI97" s="10">
        <v>0</v>
      </c>
      <c r="AJ97" s="11">
        <v>0</v>
      </c>
      <c r="AK97" s="10">
        <v>0</v>
      </c>
      <c r="AL97" s="11">
        <v>0</v>
      </c>
      <c r="AM97" s="10">
        <v>0</v>
      </c>
      <c r="AN97" s="11">
        <v>0</v>
      </c>
      <c r="AO97" s="10">
        <v>0</v>
      </c>
      <c r="AP97" s="11">
        <v>0</v>
      </c>
      <c r="AQ97" s="10">
        <v>0</v>
      </c>
      <c r="AR97" s="11">
        <v>0</v>
      </c>
      <c r="AS97" s="10">
        <v>0</v>
      </c>
      <c r="AT97" s="11">
        <v>0</v>
      </c>
      <c r="AU97" s="10">
        <v>0</v>
      </c>
      <c r="AV97" s="11">
        <v>0</v>
      </c>
      <c r="AW97" s="10">
        <v>0</v>
      </c>
      <c r="AX97" s="11">
        <v>0</v>
      </c>
      <c r="AY97" s="10">
        <v>0</v>
      </c>
      <c r="AZ97" s="11">
        <v>0</v>
      </c>
      <c r="BA97" s="10">
        <v>0</v>
      </c>
      <c r="BB97" s="11">
        <v>0</v>
      </c>
      <c r="BC97" s="10">
        <v>0</v>
      </c>
      <c r="BD97" s="11">
        <v>2</v>
      </c>
      <c r="BE97" s="10">
        <v>46</v>
      </c>
      <c r="BF97" s="11">
        <v>0</v>
      </c>
      <c r="BG97" s="10">
        <v>0</v>
      </c>
      <c r="BH97" s="11">
        <v>37</v>
      </c>
      <c r="BI97" s="10">
        <v>318</v>
      </c>
      <c r="BJ97" s="11">
        <v>8</v>
      </c>
      <c r="BK97" s="10">
        <v>44</v>
      </c>
      <c r="BL97" s="11"/>
      <c r="BM97" s="10">
        <f t="shared" si="4"/>
        <v>142</v>
      </c>
      <c r="BN97" s="10">
        <f t="shared" si="5"/>
        <v>990</v>
      </c>
    </row>
    <row r="98" spans="1:67">
      <c r="A98" s="2" t="s">
        <v>497</v>
      </c>
      <c r="B98" s="2" t="s">
        <v>418</v>
      </c>
      <c r="C98" s="2">
        <v>95</v>
      </c>
      <c r="D98" s="11">
        <v>0</v>
      </c>
      <c r="E98" s="10">
        <v>0</v>
      </c>
      <c r="F98" s="11">
        <v>3</v>
      </c>
      <c r="G98" s="10">
        <v>35</v>
      </c>
      <c r="H98" s="11">
        <v>2</v>
      </c>
      <c r="I98" s="10">
        <v>22</v>
      </c>
      <c r="J98" s="11">
        <v>0</v>
      </c>
      <c r="K98" s="10">
        <v>0</v>
      </c>
      <c r="L98" s="11">
        <v>0</v>
      </c>
      <c r="M98" s="10">
        <v>0</v>
      </c>
      <c r="N98" s="11">
        <v>0</v>
      </c>
      <c r="O98" s="10">
        <v>0</v>
      </c>
      <c r="P98" s="11">
        <v>0</v>
      </c>
      <c r="Q98" s="10">
        <v>0</v>
      </c>
      <c r="R98" s="11">
        <v>0</v>
      </c>
      <c r="S98" s="10">
        <v>0</v>
      </c>
      <c r="T98" s="11">
        <v>1</v>
      </c>
      <c r="U98" s="10">
        <v>3</v>
      </c>
      <c r="V98" s="11">
        <v>0</v>
      </c>
      <c r="W98" s="10">
        <v>0</v>
      </c>
      <c r="X98" s="11">
        <v>0</v>
      </c>
      <c r="Y98" s="10">
        <v>0</v>
      </c>
      <c r="Z98" s="11">
        <v>0</v>
      </c>
      <c r="AA98" s="10">
        <v>0</v>
      </c>
      <c r="AB98" s="11">
        <v>0</v>
      </c>
      <c r="AC98" s="10">
        <v>0</v>
      </c>
      <c r="AD98" s="11">
        <v>0</v>
      </c>
      <c r="AE98" s="10">
        <v>0</v>
      </c>
      <c r="AF98" s="11">
        <v>0</v>
      </c>
      <c r="AG98" s="10">
        <v>0</v>
      </c>
      <c r="AH98" s="11">
        <v>0</v>
      </c>
      <c r="AI98" s="10">
        <v>0</v>
      </c>
      <c r="AJ98" s="11">
        <v>0</v>
      </c>
      <c r="AK98" s="10">
        <v>0</v>
      </c>
      <c r="AL98" s="11">
        <v>0</v>
      </c>
      <c r="AM98" s="10">
        <v>0</v>
      </c>
      <c r="AN98" s="11">
        <v>0</v>
      </c>
      <c r="AO98" s="10">
        <v>0</v>
      </c>
      <c r="AP98" s="11">
        <v>0</v>
      </c>
      <c r="AQ98" s="10">
        <v>0</v>
      </c>
      <c r="AR98" s="11">
        <v>0</v>
      </c>
      <c r="AS98" s="10">
        <v>0</v>
      </c>
      <c r="AT98" s="11">
        <v>0</v>
      </c>
      <c r="AU98" s="10">
        <v>0</v>
      </c>
      <c r="AV98" s="11">
        <v>0</v>
      </c>
      <c r="AW98" s="10">
        <v>0</v>
      </c>
      <c r="AX98" s="11">
        <v>0</v>
      </c>
      <c r="AY98" s="10">
        <v>0</v>
      </c>
      <c r="AZ98" s="11">
        <v>0</v>
      </c>
      <c r="BA98" s="10">
        <v>0</v>
      </c>
      <c r="BB98" s="11">
        <v>3</v>
      </c>
      <c r="BC98" s="10">
        <v>120</v>
      </c>
      <c r="BD98" s="11">
        <v>0</v>
      </c>
      <c r="BE98" s="10">
        <v>0</v>
      </c>
      <c r="BF98" s="11">
        <v>1</v>
      </c>
      <c r="BG98" s="10">
        <v>7</v>
      </c>
      <c r="BH98" s="11">
        <v>0</v>
      </c>
      <c r="BI98" s="10">
        <v>0</v>
      </c>
      <c r="BJ98" s="11">
        <v>0</v>
      </c>
      <c r="BK98" s="10">
        <v>0</v>
      </c>
      <c r="BL98" s="11"/>
      <c r="BM98" s="10">
        <f t="shared" si="4"/>
        <v>10</v>
      </c>
      <c r="BN98" s="10">
        <f t="shared" si="5"/>
        <v>187</v>
      </c>
    </row>
    <row r="99" spans="1:67">
      <c r="A99" s="2" t="s">
        <v>499</v>
      </c>
      <c r="B99" s="2" t="s">
        <v>418</v>
      </c>
      <c r="C99" s="2">
        <v>96</v>
      </c>
      <c r="D99" s="11">
        <v>0</v>
      </c>
      <c r="E99" s="10">
        <v>0</v>
      </c>
      <c r="F99" s="11">
        <v>22</v>
      </c>
      <c r="G99" s="10">
        <v>106</v>
      </c>
      <c r="H99" s="11">
        <v>21</v>
      </c>
      <c r="I99" s="10">
        <v>210</v>
      </c>
      <c r="J99" s="11">
        <v>1</v>
      </c>
      <c r="K99" s="10">
        <v>8</v>
      </c>
      <c r="L99" s="11">
        <v>0</v>
      </c>
      <c r="M99" s="10">
        <v>0</v>
      </c>
      <c r="N99" s="11">
        <v>0</v>
      </c>
      <c r="O99" s="10">
        <v>0</v>
      </c>
      <c r="P99" s="11">
        <v>0</v>
      </c>
      <c r="Q99" s="10">
        <v>0</v>
      </c>
      <c r="R99" s="11">
        <v>0</v>
      </c>
      <c r="S99" s="10">
        <v>0</v>
      </c>
      <c r="T99" s="11">
        <v>0</v>
      </c>
      <c r="U99" s="10">
        <v>0</v>
      </c>
      <c r="V99" s="11">
        <v>0</v>
      </c>
      <c r="W99" s="10">
        <v>0</v>
      </c>
      <c r="X99" s="11">
        <v>0</v>
      </c>
      <c r="Y99" s="10">
        <v>0</v>
      </c>
      <c r="Z99" s="11">
        <v>0</v>
      </c>
      <c r="AA99" s="10">
        <v>0</v>
      </c>
      <c r="AB99" s="11">
        <v>0</v>
      </c>
      <c r="AC99" s="10">
        <v>0</v>
      </c>
      <c r="AD99" s="11">
        <v>0</v>
      </c>
      <c r="AE99" s="10">
        <v>0</v>
      </c>
      <c r="AF99" s="11">
        <v>0</v>
      </c>
      <c r="AG99" s="10">
        <v>0</v>
      </c>
      <c r="AH99" s="11">
        <v>0</v>
      </c>
      <c r="AI99" s="10">
        <v>0</v>
      </c>
      <c r="AJ99" s="11">
        <v>0</v>
      </c>
      <c r="AK99" s="10">
        <v>0</v>
      </c>
      <c r="AL99" s="11">
        <v>0</v>
      </c>
      <c r="AM99" s="10">
        <v>0</v>
      </c>
      <c r="AN99" s="11">
        <v>0</v>
      </c>
      <c r="AO99" s="10">
        <v>0</v>
      </c>
      <c r="AP99" s="11">
        <v>0</v>
      </c>
      <c r="AQ99" s="10">
        <v>0</v>
      </c>
      <c r="AR99" s="11">
        <v>0</v>
      </c>
      <c r="AS99" s="10">
        <v>0</v>
      </c>
      <c r="AT99" s="11">
        <v>0</v>
      </c>
      <c r="AU99" s="10">
        <v>0</v>
      </c>
      <c r="AV99" s="11">
        <v>0</v>
      </c>
      <c r="AW99" s="10">
        <v>0</v>
      </c>
      <c r="AX99" s="11">
        <v>0</v>
      </c>
      <c r="AY99" s="10">
        <v>0</v>
      </c>
      <c r="AZ99" s="11">
        <v>0</v>
      </c>
      <c r="BA99" s="10">
        <v>0</v>
      </c>
      <c r="BB99" s="11">
        <v>6</v>
      </c>
      <c r="BC99" s="10">
        <v>45</v>
      </c>
      <c r="BD99" s="11">
        <v>0</v>
      </c>
      <c r="BE99" s="10">
        <v>0</v>
      </c>
      <c r="BF99" s="11">
        <v>0</v>
      </c>
      <c r="BG99" s="10">
        <v>0</v>
      </c>
      <c r="BH99" s="11">
        <v>0</v>
      </c>
      <c r="BI99" s="10">
        <v>0</v>
      </c>
      <c r="BJ99" s="11">
        <v>0</v>
      </c>
      <c r="BK99" s="10">
        <v>0</v>
      </c>
      <c r="BL99" s="11"/>
      <c r="BM99" s="10">
        <f t="shared" si="4"/>
        <v>50</v>
      </c>
      <c r="BN99" s="10">
        <f t="shared" si="5"/>
        <v>369</v>
      </c>
    </row>
    <row r="100" spans="1:67">
      <c r="A100" s="2" t="s">
        <v>641</v>
      </c>
      <c r="B100" s="2" t="s">
        <v>82</v>
      </c>
      <c r="C100" s="2">
        <v>97</v>
      </c>
      <c r="D100" s="11">
        <v>2</v>
      </c>
      <c r="E100" s="10">
        <v>24</v>
      </c>
      <c r="F100" s="11">
        <v>1022</v>
      </c>
      <c r="G100" s="10">
        <v>13406</v>
      </c>
      <c r="H100" s="11">
        <v>1699</v>
      </c>
      <c r="I100" s="10">
        <v>21201</v>
      </c>
      <c r="J100" s="11">
        <v>2</v>
      </c>
      <c r="K100" s="10">
        <v>89</v>
      </c>
      <c r="L100" s="11">
        <v>20</v>
      </c>
      <c r="M100" s="10">
        <v>363</v>
      </c>
      <c r="N100" s="11">
        <v>0</v>
      </c>
      <c r="O100" s="10">
        <v>0</v>
      </c>
      <c r="P100" s="11">
        <v>81</v>
      </c>
      <c r="Q100" s="10">
        <v>1440</v>
      </c>
      <c r="R100" s="11">
        <v>0</v>
      </c>
      <c r="S100" s="10">
        <v>0</v>
      </c>
      <c r="T100" s="11">
        <v>1</v>
      </c>
      <c r="U100" s="10">
        <v>13</v>
      </c>
      <c r="V100" s="11">
        <v>0</v>
      </c>
      <c r="W100" s="10">
        <v>0</v>
      </c>
      <c r="X100" s="11">
        <v>0</v>
      </c>
      <c r="Y100" s="10">
        <v>0</v>
      </c>
      <c r="Z100" s="11">
        <v>2</v>
      </c>
      <c r="AA100" s="10">
        <v>39</v>
      </c>
      <c r="AB100" s="11">
        <v>41</v>
      </c>
      <c r="AC100" s="10">
        <v>670</v>
      </c>
      <c r="AD100" s="11">
        <v>0</v>
      </c>
      <c r="AE100" s="10">
        <v>0</v>
      </c>
      <c r="AF100" s="11">
        <v>0</v>
      </c>
      <c r="AG100" s="10">
        <v>0</v>
      </c>
      <c r="AH100" s="11">
        <v>0</v>
      </c>
      <c r="AI100" s="10">
        <v>0</v>
      </c>
      <c r="AJ100" s="11">
        <v>0</v>
      </c>
      <c r="AK100" s="10">
        <v>0</v>
      </c>
      <c r="AL100" s="11">
        <v>0</v>
      </c>
      <c r="AM100" s="10">
        <v>0</v>
      </c>
      <c r="AN100" s="11">
        <v>0</v>
      </c>
      <c r="AO100" s="10">
        <v>0</v>
      </c>
      <c r="AP100" s="11">
        <v>0</v>
      </c>
      <c r="AQ100" s="10">
        <v>0</v>
      </c>
      <c r="AR100" s="11">
        <v>0</v>
      </c>
      <c r="AS100" s="10">
        <v>0</v>
      </c>
      <c r="AT100" s="11">
        <v>0</v>
      </c>
      <c r="AU100" s="10">
        <v>0</v>
      </c>
      <c r="AV100" s="11">
        <v>0</v>
      </c>
      <c r="AW100" s="10">
        <v>0</v>
      </c>
      <c r="AX100" s="11">
        <v>3</v>
      </c>
      <c r="AY100" s="10">
        <v>89</v>
      </c>
      <c r="AZ100" s="11">
        <v>0</v>
      </c>
      <c r="BA100" s="10">
        <v>0</v>
      </c>
      <c r="BB100" s="11">
        <v>6</v>
      </c>
      <c r="BC100" s="10">
        <v>43</v>
      </c>
      <c r="BD100" s="11">
        <v>0</v>
      </c>
      <c r="BE100" s="10">
        <v>0</v>
      </c>
      <c r="BF100" s="11">
        <v>0</v>
      </c>
      <c r="BG100" s="10">
        <v>0</v>
      </c>
      <c r="BH100" s="11">
        <v>0</v>
      </c>
      <c r="BI100" s="10">
        <v>0</v>
      </c>
      <c r="BJ100" s="11">
        <v>0</v>
      </c>
      <c r="BK100" s="10">
        <v>0</v>
      </c>
      <c r="BL100" s="11"/>
      <c r="BM100" s="10">
        <f t="shared" ref="BM100:BM131" si="6">SUM(D100,AB100,L100,R100,F100,H100,T100,P100,BB100,BH100,BJ100,AX100,Z100,AL100,J100,V100,BD100,BF100,AT100,AJ100,AZ100,X100,AV100,AH100,AD100,N100,AF100,AR100,AN100,AP100)</f>
        <v>2879</v>
      </c>
      <c r="BN100" s="10">
        <f t="shared" ref="BN100:BN131" si="7">SUM(E100,AC100,M100,S100,G100,I100,U100,Q100,BC100,BI100,BK100,AY100,AA100,AM100,K100,W100,BE100,BG100,AU100,AK100,BA100,Y100,AW100,AI100,AE100,O100,AG100,AS100,AO100,AQ100)</f>
        <v>37377</v>
      </c>
    </row>
    <row r="101" spans="1:67">
      <c r="A101" s="2" t="s">
        <v>513</v>
      </c>
      <c r="B101" s="2" t="s">
        <v>82</v>
      </c>
      <c r="C101" s="2">
        <v>98</v>
      </c>
      <c r="D101" s="11">
        <v>2</v>
      </c>
      <c r="E101" s="10">
        <v>2</v>
      </c>
      <c r="F101" s="11">
        <v>9</v>
      </c>
      <c r="G101" s="10">
        <v>59</v>
      </c>
      <c r="H101" s="11">
        <v>0</v>
      </c>
      <c r="I101" s="10">
        <v>0</v>
      </c>
      <c r="J101" s="11">
        <v>0</v>
      </c>
      <c r="K101" s="10">
        <v>0</v>
      </c>
      <c r="L101" s="11">
        <v>0</v>
      </c>
      <c r="M101" s="10">
        <v>0</v>
      </c>
      <c r="N101" s="11">
        <v>0</v>
      </c>
      <c r="O101" s="10">
        <v>0</v>
      </c>
      <c r="P101" s="11">
        <v>1</v>
      </c>
      <c r="Q101" s="10">
        <v>56</v>
      </c>
      <c r="R101" s="11">
        <v>0</v>
      </c>
      <c r="S101" s="10">
        <v>0</v>
      </c>
      <c r="T101" s="11">
        <v>1</v>
      </c>
      <c r="U101" s="10">
        <v>2</v>
      </c>
      <c r="V101" s="11">
        <v>0</v>
      </c>
      <c r="W101" s="10">
        <v>0</v>
      </c>
      <c r="X101" s="11">
        <v>0</v>
      </c>
      <c r="Y101" s="10">
        <v>0</v>
      </c>
      <c r="Z101" s="11">
        <v>0</v>
      </c>
      <c r="AA101" s="10">
        <v>0</v>
      </c>
      <c r="AB101" s="11">
        <v>0</v>
      </c>
      <c r="AC101" s="10">
        <v>0</v>
      </c>
      <c r="AD101" s="11">
        <v>0</v>
      </c>
      <c r="AE101" s="10">
        <v>0</v>
      </c>
      <c r="AF101" s="11">
        <v>0</v>
      </c>
      <c r="AG101" s="10">
        <v>0</v>
      </c>
      <c r="AH101" s="11">
        <v>0</v>
      </c>
      <c r="AI101" s="10">
        <v>0</v>
      </c>
      <c r="AJ101" s="11">
        <v>0</v>
      </c>
      <c r="AK101" s="10">
        <v>0</v>
      </c>
      <c r="AL101" s="11">
        <v>0</v>
      </c>
      <c r="AM101" s="10">
        <v>0</v>
      </c>
      <c r="AN101" s="11">
        <v>0</v>
      </c>
      <c r="AO101" s="10">
        <v>0</v>
      </c>
      <c r="AP101" s="11">
        <v>0</v>
      </c>
      <c r="AQ101" s="10">
        <v>0</v>
      </c>
      <c r="AR101" s="11">
        <v>0</v>
      </c>
      <c r="AS101" s="10">
        <v>0</v>
      </c>
      <c r="AT101" s="11">
        <v>0</v>
      </c>
      <c r="AU101" s="10">
        <v>0</v>
      </c>
      <c r="AV101" s="11">
        <v>0</v>
      </c>
      <c r="AW101" s="10">
        <v>0</v>
      </c>
      <c r="AX101" s="11">
        <v>0</v>
      </c>
      <c r="AY101" s="10">
        <v>0</v>
      </c>
      <c r="AZ101" s="11">
        <v>0</v>
      </c>
      <c r="BA101" s="10">
        <v>0</v>
      </c>
      <c r="BB101" s="11">
        <v>1</v>
      </c>
      <c r="BC101" s="10">
        <v>2</v>
      </c>
      <c r="BD101" s="11">
        <v>1</v>
      </c>
      <c r="BE101" s="10">
        <v>2</v>
      </c>
      <c r="BF101" s="11">
        <v>0</v>
      </c>
      <c r="BG101" s="10">
        <v>0</v>
      </c>
      <c r="BH101" s="11">
        <v>1</v>
      </c>
      <c r="BI101" s="10">
        <v>32</v>
      </c>
      <c r="BJ101" s="11">
        <v>0</v>
      </c>
      <c r="BK101" s="10">
        <v>0</v>
      </c>
      <c r="BL101" s="11"/>
      <c r="BM101" s="10">
        <f t="shared" si="6"/>
        <v>16</v>
      </c>
      <c r="BN101" s="10">
        <f t="shared" si="7"/>
        <v>155</v>
      </c>
    </row>
    <row r="102" spans="1:67">
      <c r="A102" s="2" t="s">
        <v>519</v>
      </c>
      <c r="B102" s="2" t="s">
        <v>82</v>
      </c>
      <c r="C102" s="2">
        <v>99</v>
      </c>
      <c r="D102" s="11">
        <v>4</v>
      </c>
      <c r="E102" s="10">
        <v>15</v>
      </c>
      <c r="F102" s="11">
        <v>5</v>
      </c>
      <c r="G102" s="10">
        <v>35</v>
      </c>
      <c r="H102" s="11">
        <v>1</v>
      </c>
      <c r="I102" s="10">
        <v>1</v>
      </c>
      <c r="J102" s="11">
        <v>0</v>
      </c>
      <c r="K102" s="10">
        <v>0</v>
      </c>
      <c r="L102" s="11">
        <v>0</v>
      </c>
      <c r="M102" s="10">
        <v>0</v>
      </c>
      <c r="N102" s="11">
        <v>0</v>
      </c>
      <c r="O102" s="10">
        <v>0</v>
      </c>
      <c r="P102" s="11">
        <v>0</v>
      </c>
      <c r="Q102" s="10">
        <v>0</v>
      </c>
      <c r="R102" s="11">
        <v>0</v>
      </c>
      <c r="S102" s="10">
        <v>0</v>
      </c>
      <c r="T102" s="11">
        <v>0</v>
      </c>
      <c r="U102" s="10">
        <v>0</v>
      </c>
      <c r="V102" s="11">
        <v>0</v>
      </c>
      <c r="W102" s="10">
        <v>0</v>
      </c>
      <c r="X102" s="11">
        <v>0</v>
      </c>
      <c r="Y102" s="10">
        <v>0</v>
      </c>
      <c r="Z102" s="11">
        <v>0</v>
      </c>
      <c r="AA102" s="10">
        <v>0</v>
      </c>
      <c r="AB102" s="11">
        <v>1</v>
      </c>
      <c r="AC102" s="10">
        <v>7</v>
      </c>
      <c r="AD102" s="11">
        <v>0</v>
      </c>
      <c r="AE102" s="10">
        <v>0</v>
      </c>
      <c r="AF102" s="11">
        <v>0</v>
      </c>
      <c r="AG102" s="10">
        <v>0</v>
      </c>
      <c r="AH102" s="11">
        <v>0</v>
      </c>
      <c r="AI102" s="10">
        <v>0</v>
      </c>
      <c r="AJ102" s="11">
        <v>0</v>
      </c>
      <c r="AK102" s="10">
        <v>0</v>
      </c>
      <c r="AL102" s="11">
        <v>0</v>
      </c>
      <c r="AM102" s="10">
        <v>0</v>
      </c>
      <c r="AN102" s="11">
        <v>0</v>
      </c>
      <c r="AO102" s="10">
        <v>0</v>
      </c>
      <c r="AP102" s="11">
        <v>0</v>
      </c>
      <c r="AQ102" s="10">
        <v>0</v>
      </c>
      <c r="AR102" s="11">
        <v>0</v>
      </c>
      <c r="AS102" s="10">
        <v>0</v>
      </c>
      <c r="AT102" s="11">
        <v>0</v>
      </c>
      <c r="AU102" s="10">
        <v>0</v>
      </c>
      <c r="AV102" s="11">
        <v>0</v>
      </c>
      <c r="AW102" s="10">
        <v>0</v>
      </c>
      <c r="AX102" s="11">
        <v>0</v>
      </c>
      <c r="AY102" s="10">
        <v>0</v>
      </c>
      <c r="AZ102" s="11">
        <v>0</v>
      </c>
      <c r="BA102" s="10">
        <v>0</v>
      </c>
      <c r="BB102" s="11">
        <v>0</v>
      </c>
      <c r="BC102" s="10">
        <v>0</v>
      </c>
      <c r="BD102" s="11">
        <v>0</v>
      </c>
      <c r="BE102" s="10">
        <v>0</v>
      </c>
      <c r="BF102" s="11">
        <v>0</v>
      </c>
      <c r="BG102" s="10">
        <v>0</v>
      </c>
      <c r="BH102" s="11">
        <v>0</v>
      </c>
      <c r="BI102" s="10">
        <v>0</v>
      </c>
      <c r="BJ102" s="11">
        <v>0</v>
      </c>
      <c r="BK102" s="10">
        <v>0</v>
      </c>
      <c r="BL102" s="11"/>
      <c r="BM102" s="10">
        <f t="shared" si="6"/>
        <v>11</v>
      </c>
      <c r="BN102" s="10">
        <f t="shared" si="7"/>
        <v>58</v>
      </c>
    </row>
    <row r="103" spans="1:67">
      <c r="A103" s="2" t="s">
        <v>81</v>
      </c>
      <c r="B103" s="2" t="s">
        <v>82</v>
      </c>
      <c r="C103" s="2">
        <v>100</v>
      </c>
      <c r="D103" s="11">
        <v>10</v>
      </c>
      <c r="E103" s="10">
        <v>69</v>
      </c>
      <c r="F103" s="11">
        <v>437</v>
      </c>
      <c r="G103" s="10">
        <v>6889</v>
      </c>
      <c r="H103" s="11">
        <v>340</v>
      </c>
      <c r="I103" s="10">
        <v>6015</v>
      </c>
      <c r="J103" s="11">
        <v>2</v>
      </c>
      <c r="K103" s="10">
        <v>24</v>
      </c>
      <c r="L103" s="11">
        <v>4</v>
      </c>
      <c r="M103" s="10">
        <v>87</v>
      </c>
      <c r="N103" s="11">
        <v>0</v>
      </c>
      <c r="O103" s="10">
        <v>0</v>
      </c>
      <c r="P103" s="11">
        <v>86</v>
      </c>
      <c r="Q103" s="10">
        <v>2089</v>
      </c>
      <c r="R103" s="11">
        <v>0</v>
      </c>
      <c r="S103" s="10">
        <v>0</v>
      </c>
      <c r="T103" s="11">
        <v>29</v>
      </c>
      <c r="U103" s="10">
        <v>397</v>
      </c>
      <c r="V103" s="11">
        <v>4</v>
      </c>
      <c r="W103" s="10">
        <v>28</v>
      </c>
      <c r="X103" s="11">
        <v>0</v>
      </c>
      <c r="Y103" s="10">
        <v>0</v>
      </c>
      <c r="Z103" s="11">
        <v>1</v>
      </c>
      <c r="AA103" s="10">
        <v>22</v>
      </c>
      <c r="AB103" s="11">
        <v>8</v>
      </c>
      <c r="AC103" s="10">
        <v>87</v>
      </c>
      <c r="AD103" s="11">
        <v>0</v>
      </c>
      <c r="AE103" s="10">
        <v>0</v>
      </c>
      <c r="AF103" s="11">
        <v>0</v>
      </c>
      <c r="AG103" s="10">
        <v>0</v>
      </c>
      <c r="AH103" s="11">
        <v>0</v>
      </c>
      <c r="AI103" s="10">
        <v>0</v>
      </c>
      <c r="AJ103" s="11">
        <v>4</v>
      </c>
      <c r="AK103" s="10">
        <v>13</v>
      </c>
      <c r="AL103" s="11">
        <v>10</v>
      </c>
      <c r="AM103" s="10">
        <v>46</v>
      </c>
      <c r="AN103" s="11">
        <v>0</v>
      </c>
      <c r="AO103" s="10">
        <v>0</v>
      </c>
      <c r="AP103" s="11">
        <v>0</v>
      </c>
      <c r="AQ103" s="10">
        <v>0</v>
      </c>
      <c r="AR103" s="11">
        <v>0</v>
      </c>
      <c r="AS103" s="10">
        <v>0</v>
      </c>
      <c r="AT103" s="11">
        <v>0</v>
      </c>
      <c r="AU103" s="10">
        <v>0</v>
      </c>
      <c r="AV103" s="11">
        <v>0</v>
      </c>
      <c r="AW103" s="10">
        <v>0</v>
      </c>
      <c r="AX103" s="11">
        <v>0</v>
      </c>
      <c r="AY103" s="10">
        <v>0</v>
      </c>
      <c r="AZ103" s="11">
        <v>0</v>
      </c>
      <c r="BA103" s="10">
        <v>0</v>
      </c>
      <c r="BB103" s="11">
        <v>189</v>
      </c>
      <c r="BC103" s="10">
        <v>4458</v>
      </c>
      <c r="BD103" s="11">
        <v>4</v>
      </c>
      <c r="BE103" s="10">
        <v>77</v>
      </c>
      <c r="BF103" s="11">
        <v>3</v>
      </c>
      <c r="BG103" s="10">
        <v>8</v>
      </c>
      <c r="BH103" s="11">
        <v>279</v>
      </c>
      <c r="BI103" s="10">
        <v>10663</v>
      </c>
      <c r="BJ103" s="11">
        <v>482</v>
      </c>
      <c r="BK103" s="10">
        <v>8770</v>
      </c>
      <c r="BL103" s="11"/>
      <c r="BM103" s="10">
        <f t="shared" si="6"/>
        <v>1892</v>
      </c>
      <c r="BN103" s="10">
        <f t="shared" si="7"/>
        <v>39742</v>
      </c>
    </row>
    <row r="104" spans="1:67" s="17" customFormat="1">
      <c r="A104" s="18" t="s">
        <v>521</v>
      </c>
      <c r="B104" s="18" t="s">
        <v>66</v>
      </c>
      <c r="C104" s="18">
        <v>101</v>
      </c>
      <c r="D104" s="19">
        <v>1</v>
      </c>
      <c r="E104" s="20">
        <v>11</v>
      </c>
      <c r="F104" s="19">
        <v>1</v>
      </c>
      <c r="G104" s="20">
        <v>83</v>
      </c>
      <c r="H104" s="19">
        <v>0</v>
      </c>
      <c r="I104" s="20">
        <v>0</v>
      </c>
      <c r="J104" s="19">
        <v>0</v>
      </c>
      <c r="K104" s="20">
        <v>0</v>
      </c>
      <c r="L104" s="19">
        <v>0</v>
      </c>
      <c r="M104" s="20">
        <v>0</v>
      </c>
      <c r="N104" s="19">
        <v>0</v>
      </c>
      <c r="O104" s="20">
        <v>0</v>
      </c>
      <c r="P104" s="19">
        <v>0</v>
      </c>
      <c r="Q104" s="20">
        <v>0</v>
      </c>
      <c r="R104" s="19">
        <v>0</v>
      </c>
      <c r="S104" s="20">
        <v>0</v>
      </c>
      <c r="T104" s="19">
        <v>0</v>
      </c>
      <c r="U104" s="20">
        <v>0</v>
      </c>
      <c r="V104" s="19">
        <v>0</v>
      </c>
      <c r="W104" s="20">
        <v>0</v>
      </c>
      <c r="X104" s="19">
        <v>0</v>
      </c>
      <c r="Y104" s="20">
        <v>0</v>
      </c>
      <c r="Z104" s="19">
        <v>0</v>
      </c>
      <c r="AA104" s="20">
        <v>0</v>
      </c>
      <c r="AB104" s="19">
        <v>0</v>
      </c>
      <c r="AC104" s="20">
        <v>0</v>
      </c>
      <c r="AD104" s="19">
        <v>4</v>
      </c>
      <c r="AE104" s="20">
        <v>38</v>
      </c>
      <c r="AF104" s="19">
        <v>0</v>
      </c>
      <c r="AG104" s="20">
        <v>0</v>
      </c>
      <c r="AH104" s="19">
        <v>0</v>
      </c>
      <c r="AI104" s="20">
        <v>0</v>
      </c>
      <c r="AJ104" s="19">
        <v>0</v>
      </c>
      <c r="AK104" s="20">
        <v>0</v>
      </c>
      <c r="AL104" s="19">
        <v>0</v>
      </c>
      <c r="AM104" s="20">
        <v>0</v>
      </c>
      <c r="AN104" s="19">
        <v>0</v>
      </c>
      <c r="AO104" s="20">
        <v>0</v>
      </c>
      <c r="AP104" s="19">
        <v>0</v>
      </c>
      <c r="AQ104" s="20">
        <v>0</v>
      </c>
      <c r="AR104" s="19">
        <v>0</v>
      </c>
      <c r="AS104" s="20">
        <v>0</v>
      </c>
      <c r="AT104" s="19">
        <v>0</v>
      </c>
      <c r="AU104" s="20">
        <v>0</v>
      </c>
      <c r="AV104" s="19">
        <v>0</v>
      </c>
      <c r="AW104" s="20">
        <v>0</v>
      </c>
      <c r="AX104" s="19">
        <v>0</v>
      </c>
      <c r="AY104" s="20">
        <v>0</v>
      </c>
      <c r="AZ104" s="19">
        <v>0</v>
      </c>
      <c r="BA104" s="20">
        <v>0</v>
      </c>
      <c r="BB104" s="19">
        <v>0</v>
      </c>
      <c r="BC104" s="20">
        <v>0</v>
      </c>
      <c r="BD104" s="19">
        <v>0</v>
      </c>
      <c r="BE104" s="20">
        <v>0</v>
      </c>
      <c r="BF104" s="19">
        <v>0</v>
      </c>
      <c r="BG104" s="20">
        <v>0</v>
      </c>
      <c r="BH104" s="19">
        <v>0</v>
      </c>
      <c r="BI104" s="20">
        <v>0</v>
      </c>
      <c r="BJ104" s="19">
        <v>0</v>
      </c>
      <c r="BK104" s="20">
        <v>0</v>
      </c>
      <c r="BL104" s="11"/>
      <c r="BM104" s="10">
        <f t="shared" si="6"/>
        <v>6</v>
      </c>
      <c r="BN104" s="10">
        <f t="shared" si="7"/>
        <v>132</v>
      </c>
      <c r="BO104"/>
    </row>
    <row r="105" spans="1:67" s="17" customFormat="1">
      <c r="A105" s="18" t="s">
        <v>523</v>
      </c>
      <c r="B105" s="18" t="s">
        <v>66</v>
      </c>
      <c r="C105" s="18">
        <v>102</v>
      </c>
      <c r="D105" s="19">
        <v>0</v>
      </c>
      <c r="E105" s="20">
        <v>0</v>
      </c>
      <c r="F105" s="19">
        <v>0</v>
      </c>
      <c r="G105" s="20">
        <v>0</v>
      </c>
      <c r="H105" s="19">
        <v>0</v>
      </c>
      <c r="I105" s="20">
        <v>0</v>
      </c>
      <c r="J105" s="19">
        <v>1</v>
      </c>
      <c r="K105" s="20">
        <v>6</v>
      </c>
      <c r="L105" s="19">
        <v>0</v>
      </c>
      <c r="M105" s="20">
        <v>0</v>
      </c>
      <c r="N105" s="19">
        <v>0</v>
      </c>
      <c r="O105" s="20">
        <v>0</v>
      </c>
      <c r="P105" s="19">
        <v>0</v>
      </c>
      <c r="Q105" s="20">
        <v>0</v>
      </c>
      <c r="R105" s="19">
        <v>0</v>
      </c>
      <c r="S105" s="20">
        <v>0</v>
      </c>
      <c r="T105" s="19">
        <v>0</v>
      </c>
      <c r="U105" s="20">
        <v>0</v>
      </c>
      <c r="V105" s="19">
        <v>0</v>
      </c>
      <c r="W105" s="20">
        <v>0</v>
      </c>
      <c r="X105" s="19">
        <v>0</v>
      </c>
      <c r="Y105" s="20">
        <v>0</v>
      </c>
      <c r="Z105" s="19">
        <v>0</v>
      </c>
      <c r="AA105" s="20">
        <v>0</v>
      </c>
      <c r="AB105" s="19">
        <v>2</v>
      </c>
      <c r="AC105" s="20">
        <v>74</v>
      </c>
      <c r="AD105" s="19">
        <v>0</v>
      </c>
      <c r="AE105" s="20">
        <v>0</v>
      </c>
      <c r="AF105" s="19">
        <v>0</v>
      </c>
      <c r="AG105" s="20">
        <v>0</v>
      </c>
      <c r="AH105" s="19">
        <v>0</v>
      </c>
      <c r="AI105" s="20">
        <v>0</v>
      </c>
      <c r="AJ105" s="19">
        <v>0</v>
      </c>
      <c r="AK105" s="20">
        <v>0</v>
      </c>
      <c r="AL105" s="19">
        <v>0</v>
      </c>
      <c r="AM105" s="20">
        <v>0</v>
      </c>
      <c r="AN105" s="19">
        <v>0</v>
      </c>
      <c r="AO105" s="20">
        <v>0</v>
      </c>
      <c r="AP105" s="19">
        <v>0</v>
      </c>
      <c r="AQ105" s="20">
        <v>0</v>
      </c>
      <c r="AR105" s="19">
        <v>0</v>
      </c>
      <c r="AS105" s="20">
        <v>0</v>
      </c>
      <c r="AT105" s="19">
        <v>0</v>
      </c>
      <c r="AU105" s="20">
        <v>0</v>
      </c>
      <c r="AV105" s="19">
        <v>0</v>
      </c>
      <c r="AW105" s="20">
        <v>0</v>
      </c>
      <c r="AX105" s="19">
        <v>0</v>
      </c>
      <c r="AY105" s="20">
        <v>0</v>
      </c>
      <c r="AZ105" s="19">
        <v>0</v>
      </c>
      <c r="BA105" s="20">
        <v>0</v>
      </c>
      <c r="BB105" s="19">
        <v>4</v>
      </c>
      <c r="BC105" s="20">
        <v>293</v>
      </c>
      <c r="BD105" s="19">
        <v>0</v>
      </c>
      <c r="BE105" s="20">
        <v>0</v>
      </c>
      <c r="BF105" s="19">
        <v>0</v>
      </c>
      <c r="BG105" s="20">
        <v>0</v>
      </c>
      <c r="BH105" s="19">
        <v>1</v>
      </c>
      <c r="BI105" s="20">
        <v>6</v>
      </c>
      <c r="BJ105" s="19">
        <v>0</v>
      </c>
      <c r="BK105" s="20">
        <v>0</v>
      </c>
      <c r="BL105" s="11"/>
      <c r="BM105" s="10">
        <f t="shared" si="6"/>
        <v>8</v>
      </c>
      <c r="BN105" s="10">
        <f t="shared" si="7"/>
        <v>379</v>
      </c>
      <c r="BO105"/>
    </row>
    <row r="106" spans="1:67">
      <c r="A106" s="27" t="s">
        <v>525</v>
      </c>
      <c r="B106" s="27" t="s">
        <v>389</v>
      </c>
      <c r="C106" s="28">
        <v>103</v>
      </c>
      <c r="D106" s="19">
        <v>3</v>
      </c>
      <c r="E106" s="20">
        <v>9</v>
      </c>
      <c r="F106" s="19">
        <v>2</v>
      </c>
      <c r="G106" s="20">
        <v>6</v>
      </c>
      <c r="H106" s="19">
        <v>0</v>
      </c>
      <c r="I106" s="20">
        <v>0</v>
      </c>
      <c r="J106" s="19">
        <v>0</v>
      </c>
      <c r="K106" s="20">
        <v>0</v>
      </c>
      <c r="L106" s="19">
        <v>0</v>
      </c>
      <c r="M106" s="20">
        <v>0</v>
      </c>
      <c r="N106" s="19">
        <v>0</v>
      </c>
      <c r="O106" s="20">
        <v>0</v>
      </c>
      <c r="P106" s="19">
        <v>0</v>
      </c>
      <c r="Q106" s="20">
        <v>0</v>
      </c>
      <c r="R106" s="19">
        <v>0</v>
      </c>
      <c r="S106" s="20">
        <v>0</v>
      </c>
      <c r="T106" s="19">
        <v>0</v>
      </c>
      <c r="U106" s="20">
        <v>0</v>
      </c>
      <c r="V106" s="19">
        <v>3</v>
      </c>
      <c r="W106" s="20">
        <v>30</v>
      </c>
      <c r="X106" s="19">
        <v>0</v>
      </c>
      <c r="Y106" s="20">
        <v>0</v>
      </c>
      <c r="Z106" s="19">
        <v>0</v>
      </c>
      <c r="AA106" s="20">
        <v>0</v>
      </c>
      <c r="AB106" s="19">
        <v>0</v>
      </c>
      <c r="AC106" s="20">
        <v>0</v>
      </c>
      <c r="AD106" s="19">
        <v>0</v>
      </c>
      <c r="AE106" s="20">
        <v>0</v>
      </c>
      <c r="AF106" s="19">
        <v>0</v>
      </c>
      <c r="AG106" s="20">
        <v>0</v>
      </c>
      <c r="AH106" s="19">
        <v>0</v>
      </c>
      <c r="AI106" s="20">
        <v>0</v>
      </c>
      <c r="AJ106" s="19">
        <v>0</v>
      </c>
      <c r="AK106" s="20">
        <v>0</v>
      </c>
      <c r="AL106" s="19">
        <v>0</v>
      </c>
      <c r="AM106" s="20">
        <v>0</v>
      </c>
      <c r="AN106" s="19">
        <v>0</v>
      </c>
      <c r="AO106" s="20">
        <v>0</v>
      </c>
      <c r="AP106" s="19">
        <v>0</v>
      </c>
      <c r="AQ106" s="20">
        <v>0</v>
      </c>
      <c r="AR106" s="19">
        <v>0</v>
      </c>
      <c r="AS106" s="20">
        <v>0</v>
      </c>
      <c r="AT106" s="19">
        <v>0</v>
      </c>
      <c r="AU106" s="20">
        <v>0</v>
      </c>
      <c r="AV106" s="19">
        <v>0</v>
      </c>
      <c r="AW106" s="20">
        <v>0</v>
      </c>
      <c r="AX106" s="19">
        <v>0</v>
      </c>
      <c r="AY106" s="20">
        <v>0</v>
      </c>
      <c r="AZ106" s="19">
        <v>0</v>
      </c>
      <c r="BA106" s="20">
        <v>0</v>
      </c>
      <c r="BB106" s="19">
        <v>0</v>
      </c>
      <c r="BC106" s="20">
        <v>0</v>
      </c>
      <c r="BD106" s="19">
        <v>0</v>
      </c>
      <c r="BE106" s="20">
        <v>0</v>
      </c>
      <c r="BF106" s="19">
        <v>0</v>
      </c>
      <c r="BG106" s="20">
        <v>0</v>
      </c>
      <c r="BH106" s="19">
        <v>0</v>
      </c>
      <c r="BI106" s="20">
        <v>0</v>
      </c>
      <c r="BJ106" s="19">
        <v>0</v>
      </c>
      <c r="BK106" s="20">
        <v>0</v>
      </c>
      <c r="BL106" s="11"/>
      <c r="BM106" s="10">
        <f t="shared" si="6"/>
        <v>8</v>
      </c>
      <c r="BN106" s="10">
        <f t="shared" si="7"/>
        <v>45</v>
      </c>
    </row>
    <row r="107" spans="1:67">
      <c r="A107" s="2" t="s">
        <v>538</v>
      </c>
      <c r="B107" s="2" t="s">
        <v>42</v>
      </c>
      <c r="C107" s="2" t="s">
        <v>642</v>
      </c>
      <c r="D107" s="11">
        <v>2</v>
      </c>
      <c r="E107" s="10">
        <v>26</v>
      </c>
      <c r="F107" s="11">
        <v>663</v>
      </c>
      <c r="G107" s="10">
        <v>19188</v>
      </c>
      <c r="H107" s="11">
        <v>72</v>
      </c>
      <c r="I107" s="10">
        <v>2298</v>
      </c>
      <c r="J107" s="11">
        <v>0</v>
      </c>
      <c r="K107" s="10">
        <v>0</v>
      </c>
      <c r="L107" s="11">
        <v>10</v>
      </c>
      <c r="M107" s="10">
        <v>514</v>
      </c>
      <c r="N107" s="11">
        <v>0</v>
      </c>
      <c r="O107" s="10">
        <v>0</v>
      </c>
      <c r="P107" s="11">
        <v>12</v>
      </c>
      <c r="Q107" s="10">
        <v>1719</v>
      </c>
      <c r="R107" s="11">
        <v>0</v>
      </c>
      <c r="S107" s="10">
        <v>0</v>
      </c>
      <c r="T107" s="11">
        <v>0</v>
      </c>
      <c r="U107" s="10">
        <v>0</v>
      </c>
      <c r="V107" s="11">
        <v>0</v>
      </c>
      <c r="W107" s="10">
        <v>0</v>
      </c>
      <c r="X107" s="11">
        <v>0</v>
      </c>
      <c r="Y107" s="10">
        <v>0</v>
      </c>
      <c r="Z107" s="11">
        <v>1</v>
      </c>
      <c r="AA107" s="10">
        <v>18</v>
      </c>
      <c r="AB107" s="11">
        <v>13</v>
      </c>
      <c r="AC107" s="10">
        <v>363</v>
      </c>
      <c r="AD107" s="11">
        <v>2</v>
      </c>
      <c r="AE107" s="10">
        <v>23</v>
      </c>
      <c r="AF107" s="11">
        <v>0</v>
      </c>
      <c r="AG107" s="10">
        <v>0</v>
      </c>
      <c r="AH107" s="11">
        <v>0</v>
      </c>
      <c r="AI107" s="10">
        <v>0</v>
      </c>
      <c r="AJ107" s="11">
        <v>0</v>
      </c>
      <c r="AK107" s="10">
        <v>0</v>
      </c>
      <c r="AL107" s="11">
        <v>0</v>
      </c>
      <c r="AM107" s="10">
        <v>0</v>
      </c>
      <c r="AN107" s="11">
        <v>0</v>
      </c>
      <c r="AO107" s="10">
        <v>0</v>
      </c>
      <c r="AP107" s="11">
        <v>0</v>
      </c>
      <c r="AQ107" s="10">
        <v>0</v>
      </c>
      <c r="AR107" s="11">
        <v>0</v>
      </c>
      <c r="AS107" s="10">
        <v>0</v>
      </c>
      <c r="AT107" s="11">
        <v>0</v>
      </c>
      <c r="AU107" s="10">
        <v>0</v>
      </c>
      <c r="AV107" s="11">
        <v>0</v>
      </c>
      <c r="AW107" s="10">
        <v>0</v>
      </c>
      <c r="AX107" s="11">
        <v>0</v>
      </c>
      <c r="AY107" s="10">
        <v>0</v>
      </c>
      <c r="AZ107" s="11">
        <v>0</v>
      </c>
      <c r="BA107" s="10">
        <v>0</v>
      </c>
      <c r="BB107" s="11">
        <v>2</v>
      </c>
      <c r="BC107" s="10">
        <v>31</v>
      </c>
      <c r="BD107" s="11">
        <v>1</v>
      </c>
      <c r="BE107" s="10">
        <v>16</v>
      </c>
      <c r="BF107" s="11">
        <v>2</v>
      </c>
      <c r="BG107" s="10">
        <v>40</v>
      </c>
      <c r="BH107" s="11">
        <v>25</v>
      </c>
      <c r="BI107" s="10">
        <v>1597</v>
      </c>
      <c r="BJ107" s="11">
        <v>14</v>
      </c>
      <c r="BK107" s="10">
        <v>268</v>
      </c>
      <c r="BL107" s="11"/>
      <c r="BM107" s="10">
        <f t="shared" si="6"/>
        <v>819</v>
      </c>
      <c r="BN107" s="10">
        <f t="shared" si="7"/>
        <v>26101</v>
      </c>
    </row>
    <row r="108" spans="1:67">
      <c r="A108" s="2" t="s">
        <v>78</v>
      </c>
      <c r="B108" s="2" t="s">
        <v>42</v>
      </c>
      <c r="C108" s="2" t="s">
        <v>643</v>
      </c>
      <c r="D108" s="11">
        <v>86</v>
      </c>
      <c r="E108" s="10">
        <v>821</v>
      </c>
      <c r="F108" s="11">
        <v>1306</v>
      </c>
      <c r="G108" s="10">
        <v>22520</v>
      </c>
      <c r="H108" s="11">
        <v>353</v>
      </c>
      <c r="I108" s="10">
        <v>8644</v>
      </c>
      <c r="J108" s="11">
        <v>13</v>
      </c>
      <c r="K108" s="10">
        <v>460</v>
      </c>
      <c r="L108" s="11">
        <v>31</v>
      </c>
      <c r="M108" s="10">
        <v>628</v>
      </c>
      <c r="N108" s="11">
        <v>4</v>
      </c>
      <c r="O108" s="10">
        <v>44</v>
      </c>
      <c r="P108" s="11">
        <v>63</v>
      </c>
      <c r="Q108" s="10">
        <v>898</v>
      </c>
      <c r="R108" s="11">
        <v>0</v>
      </c>
      <c r="S108" s="10">
        <v>0</v>
      </c>
      <c r="T108" s="11">
        <v>103</v>
      </c>
      <c r="U108" s="10">
        <v>2640</v>
      </c>
      <c r="V108" s="11">
        <v>2</v>
      </c>
      <c r="W108" s="10">
        <v>10</v>
      </c>
      <c r="X108" s="11">
        <v>1</v>
      </c>
      <c r="Y108" s="10">
        <v>4</v>
      </c>
      <c r="Z108" s="11">
        <v>5</v>
      </c>
      <c r="AA108" s="10">
        <v>94</v>
      </c>
      <c r="AB108" s="11">
        <v>1</v>
      </c>
      <c r="AC108" s="10">
        <v>17</v>
      </c>
      <c r="AD108" s="11">
        <v>3</v>
      </c>
      <c r="AE108" s="10">
        <v>15</v>
      </c>
      <c r="AF108" s="11">
        <v>0</v>
      </c>
      <c r="AG108" s="10">
        <v>0</v>
      </c>
      <c r="AH108" s="11">
        <v>0</v>
      </c>
      <c r="AI108" s="10">
        <v>0</v>
      </c>
      <c r="AJ108" s="11">
        <v>13</v>
      </c>
      <c r="AK108" s="10">
        <v>50</v>
      </c>
      <c r="AL108" s="11">
        <v>1</v>
      </c>
      <c r="AM108" s="10">
        <v>1</v>
      </c>
      <c r="AN108" s="11">
        <v>0</v>
      </c>
      <c r="AO108" s="10">
        <v>0</v>
      </c>
      <c r="AP108" s="11">
        <v>0</v>
      </c>
      <c r="AQ108" s="10">
        <v>0</v>
      </c>
      <c r="AR108" s="11">
        <v>0</v>
      </c>
      <c r="AS108" s="10">
        <v>0</v>
      </c>
      <c r="AT108" s="11">
        <v>2</v>
      </c>
      <c r="AU108" s="10">
        <v>8</v>
      </c>
      <c r="AV108" s="11">
        <v>0</v>
      </c>
      <c r="AW108" s="10">
        <v>0</v>
      </c>
      <c r="AX108" s="11">
        <v>0</v>
      </c>
      <c r="AY108" s="10">
        <v>0</v>
      </c>
      <c r="AZ108" s="11">
        <v>0</v>
      </c>
      <c r="BA108" s="10">
        <v>0</v>
      </c>
      <c r="BB108" s="11">
        <v>191</v>
      </c>
      <c r="BC108" s="10">
        <v>4422</v>
      </c>
      <c r="BD108" s="11">
        <v>8</v>
      </c>
      <c r="BE108" s="10">
        <v>255</v>
      </c>
      <c r="BF108" s="11">
        <v>11</v>
      </c>
      <c r="BG108" s="10">
        <v>110</v>
      </c>
      <c r="BH108" s="11">
        <v>233</v>
      </c>
      <c r="BI108" s="10">
        <v>12829</v>
      </c>
      <c r="BJ108" s="11">
        <v>159</v>
      </c>
      <c r="BK108" s="10">
        <v>4833</v>
      </c>
      <c r="BL108" s="11"/>
      <c r="BM108" s="10">
        <f t="shared" si="6"/>
        <v>2589</v>
      </c>
      <c r="BN108" s="10">
        <f t="shared" si="7"/>
        <v>59303</v>
      </c>
    </row>
    <row r="109" spans="1:67">
      <c r="A109" s="2" t="s">
        <v>592</v>
      </c>
      <c r="B109" s="2" t="s">
        <v>42</v>
      </c>
      <c r="C109" s="2" t="s">
        <v>644</v>
      </c>
      <c r="D109" s="11">
        <v>2</v>
      </c>
      <c r="E109" s="10">
        <v>19</v>
      </c>
      <c r="F109" s="11">
        <v>21</v>
      </c>
      <c r="G109" s="10">
        <v>191</v>
      </c>
      <c r="H109" s="11">
        <v>2</v>
      </c>
      <c r="I109" s="10">
        <v>37</v>
      </c>
      <c r="J109" s="11">
        <v>0</v>
      </c>
      <c r="K109" s="10">
        <v>0</v>
      </c>
      <c r="L109" s="11">
        <v>0</v>
      </c>
      <c r="M109" s="10">
        <v>0</v>
      </c>
      <c r="N109" s="11">
        <v>0</v>
      </c>
      <c r="O109" s="10">
        <v>0</v>
      </c>
      <c r="P109" s="11">
        <v>1</v>
      </c>
      <c r="Q109" s="10">
        <v>7</v>
      </c>
      <c r="R109" s="11">
        <v>0</v>
      </c>
      <c r="S109" s="10">
        <v>0</v>
      </c>
      <c r="T109" s="11">
        <v>0</v>
      </c>
      <c r="U109" s="10">
        <v>0</v>
      </c>
      <c r="V109" s="11">
        <v>0</v>
      </c>
      <c r="W109" s="10">
        <v>0</v>
      </c>
      <c r="X109" s="11">
        <v>0</v>
      </c>
      <c r="Y109" s="10">
        <v>0</v>
      </c>
      <c r="Z109" s="11">
        <v>0</v>
      </c>
      <c r="AA109" s="10">
        <v>0</v>
      </c>
      <c r="AB109" s="11">
        <v>0</v>
      </c>
      <c r="AC109" s="10">
        <v>0</v>
      </c>
      <c r="AD109" s="11">
        <v>0</v>
      </c>
      <c r="AE109" s="10">
        <v>0</v>
      </c>
      <c r="AF109" s="11">
        <v>0</v>
      </c>
      <c r="AG109" s="10">
        <v>0</v>
      </c>
      <c r="AH109" s="11">
        <v>0</v>
      </c>
      <c r="AI109" s="10">
        <v>0</v>
      </c>
      <c r="AJ109" s="11">
        <v>0</v>
      </c>
      <c r="AK109" s="10">
        <v>0</v>
      </c>
      <c r="AL109" s="11">
        <v>0</v>
      </c>
      <c r="AM109" s="10">
        <v>0</v>
      </c>
      <c r="AN109" s="11">
        <v>0</v>
      </c>
      <c r="AO109" s="10">
        <v>0</v>
      </c>
      <c r="AP109" s="11">
        <v>0</v>
      </c>
      <c r="AQ109" s="10">
        <v>0</v>
      </c>
      <c r="AR109" s="11">
        <v>0</v>
      </c>
      <c r="AS109" s="10">
        <v>0</v>
      </c>
      <c r="AT109" s="11">
        <v>0</v>
      </c>
      <c r="AU109" s="10">
        <v>0</v>
      </c>
      <c r="AV109" s="11">
        <v>0</v>
      </c>
      <c r="AW109" s="10">
        <v>0</v>
      </c>
      <c r="AX109" s="11">
        <v>0</v>
      </c>
      <c r="AY109" s="10">
        <v>0</v>
      </c>
      <c r="AZ109" s="11">
        <v>0</v>
      </c>
      <c r="BA109" s="10">
        <v>0</v>
      </c>
      <c r="BB109" s="11">
        <v>0</v>
      </c>
      <c r="BC109" s="10">
        <v>0</v>
      </c>
      <c r="BD109" s="11">
        <v>0</v>
      </c>
      <c r="BE109" s="10">
        <v>0</v>
      </c>
      <c r="BF109" s="11">
        <v>1</v>
      </c>
      <c r="BG109" s="10">
        <v>8</v>
      </c>
      <c r="BH109" s="11">
        <v>0</v>
      </c>
      <c r="BI109" s="10">
        <v>0</v>
      </c>
      <c r="BJ109" s="11">
        <v>0</v>
      </c>
      <c r="BK109" s="10">
        <v>0</v>
      </c>
      <c r="BL109" s="11"/>
      <c r="BM109" s="10">
        <f t="shared" si="6"/>
        <v>27</v>
      </c>
      <c r="BN109" s="10">
        <f t="shared" si="7"/>
        <v>262</v>
      </c>
    </row>
    <row r="110" spans="1:67">
      <c r="A110" s="2" t="s">
        <v>596</v>
      </c>
      <c r="B110" s="2" t="s">
        <v>42</v>
      </c>
      <c r="C110" s="2" t="s">
        <v>645</v>
      </c>
      <c r="D110" s="11">
        <v>6</v>
      </c>
      <c r="E110" s="10">
        <v>44</v>
      </c>
      <c r="F110" s="11">
        <v>27</v>
      </c>
      <c r="G110" s="10">
        <v>362</v>
      </c>
      <c r="H110" s="11">
        <v>9</v>
      </c>
      <c r="I110" s="10">
        <v>153</v>
      </c>
      <c r="J110" s="11">
        <v>1</v>
      </c>
      <c r="K110" s="10">
        <v>37</v>
      </c>
      <c r="L110" s="11">
        <v>1</v>
      </c>
      <c r="M110" s="10">
        <v>103</v>
      </c>
      <c r="N110" s="11">
        <v>0</v>
      </c>
      <c r="O110" s="10">
        <v>0</v>
      </c>
      <c r="P110" s="11">
        <v>0</v>
      </c>
      <c r="Q110" s="10">
        <v>0</v>
      </c>
      <c r="R110" s="11">
        <v>0</v>
      </c>
      <c r="S110" s="10">
        <v>0</v>
      </c>
      <c r="T110" s="11">
        <v>0</v>
      </c>
      <c r="U110" s="10">
        <v>0</v>
      </c>
      <c r="V110" s="11">
        <v>0</v>
      </c>
      <c r="W110" s="10">
        <v>0</v>
      </c>
      <c r="X110" s="11">
        <v>0</v>
      </c>
      <c r="Y110" s="10">
        <v>0</v>
      </c>
      <c r="Z110" s="11">
        <v>0</v>
      </c>
      <c r="AA110" s="10">
        <v>0</v>
      </c>
      <c r="AB110" s="11">
        <v>1</v>
      </c>
      <c r="AC110" s="10">
        <v>2</v>
      </c>
      <c r="AD110" s="11">
        <v>0</v>
      </c>
      <c r="AE110" s="10">
        <v>0</v>
      </c>
      <c r="AF110" s="11">
        <v>0</v>
      </c>
      <c r="AG110" s="10">
        <v>0</v>
      </c>
      <c r="AH110" s="11">
        <v>0</v>
      </c>
      <c r="AI110" s="10">
        <v>0</v>
      </c>
      <c r="AJ110" s="11">
        <v>0</v>
      </c>
      <c r="AK110" s="10">
        <v>0</v>
      </c>
      <c r="AL110" s="11">
        <v>0</v>
      </c>
      <c r="AM110" s="10">
        <v>0</v>
      </c>
      <c r="AN110" s="11">
        <v>0</v>
      </c>
      <c r="AO110" s="10">
        <v>0</v>
      </c>
      <c r="AP110" s="11">
        <v>0</v>
      </c>
      <c r="AQ110" s="10">
        <v>0</v>
      </c>
      <c r="AR110" s="11">
        <v>0</v>
      </c>
      <c r="AS110" s="10">
        <v>0</v>
      </c>
      <c r="AT110" s="11">
        <v>0</v>
      </c>
      <c r="AU110" s="10">
        <v>0</v>
      </c>
      <c r="AV110" s="11">
        <v>0</v>
      </c>
      <c r="AW110" s="10">
        <v>0</v>
      </c>
      <c r="AX110" s="11">
        <v>0</v>
      </c>
      <c r="AY110" s="10">
        <v>0</v>
      </c>
      <c r="AZ110" s="11">
        <v>0</v>
      </c>
      <c r="BA110" s="10">
        <v>0</v>
      </c>
      <c r="BB110" s="11">
        <v>9</v>
      </c>
      <c r="BC110" s="10">
        <v>94</v>
      </c>
      <c r="BD110" s="11">
        <v>0</v>
      </c>
      <c r="BE110" s="10">
        <v>0</v>
      </c>
      <c r="BF110" s="11">
        <v>0</v>
      </c>
      <c r="BG110" s="10">
        <v>0</v>
      </c>
      <c r="BH110" s="11">
        <v>4</v>
      </c>
      <c r="BI110" s="10">
        <v>147</v>
      </c>
      <c r="BJ110" s="11">
        <v>0</v>
      </c>
      <c r="BK110" s="10">
        <v>0</v>
      </c>
      <c r="BL110" s="11"/>
      <c r="BM110" s="10">
        <f t="shared" si="6"/>
        <v>58</v>
      </c>
      <c r="BN110" s="10">
        <f t="shared" si="7"/>
        <v>942</v>
      </c>
    </row>
    <row r="111" spans="1:67">
      <c r="A111" s="2" t="s">
        <v>98</v>
      </c>
      <c r="B111" s="2" t="s">
        <v>42</v>
      </c>
      <c r="C111" s="2" t="s">
        <v>645</v>
      </c>
      <c r="D111" s="11">
        <v>18</v>
      </c>
      <c r="E111" s="10">
        <v>177</v>
      </c>
      <c r="F111" s="11">
        <v>1235</v>
      </c>
      <c r="G111" s="10">
        <v>21234</v>
      </c>
      <c r="H111" s="11">
        <v>262</v>
      </c>
      <c r="I111" s="10">
        <v>3796</v>
      </c>
      <c r="J111" s="11">
        <v>0</v>
      </c>
      <c r="K111" s="10">
        <v>0</v>
      </c>
      <c r="L111" s="11">
        <v>10</v>
      </c>
      <c r="M111" s="10">
        <v>89</v>
      </c>
      <c r="N111" s="11">
        <v>0</v>
      </c>
      <c r="O111" s="10">
        <v>0</v>
      </c>
      <c r="P111" s="11">
        <v>89</v>
      </c>
      <c r="Q111" s="10">
        <v>1220</v>
      </c>
      <c r="R111" s="11">
        <v>3</v>
      </c>
      <c r="S111" s="10">
        <v>35</v>
      </c>
      <c r="T111" s="11">
        <v>0</v>
      </c>
      <c r="U111" s="10">
        <v>0</v>
      </c>
      <c r="V111" s="11">
        <v>0</v>
      </c>
      <c r="W111" s="10">
        <v>0</v>
      </c>
      <c r="X111" s="11">
        <v>6</v>
      </c>
      <c r="Y111" s="10">
        <v>112</v>
      </c>
      <c r="Z111" s="11">
        <v>0</v>
      </c>
      <c r="AA111" s="10">
        <v>0</v>
      </c>
      <c r="AB111" s="11">
        <v>38</v>
      </c>
      <c r="AC111" s="10">
        <v>594</v>
      </c>
      <c r="AD111" s="11">
        <v>0</v>
      </c>
      <c r="AE111" s="10">
        <v>0</v>
      </c>
      <c r="AF111" s="11">
        <v>0</v>
      </c>
      <c r="AG111" s="10">
        <v>0</v>
      </c>
      <c r="AH111" s="11">
        <v>0</v>
      </c>
      <c r="AI111" s="10">
        <v>0</v>
      </c>
      <c r="AJ111" s="11">
        <v>75</v>
      </c>
      <c r="AK111" s="10">
        <v>451</v>
      </c>
      <c r="AL111" s="11">
        <v>0</v>
      </c>
      <c r="AM111" s="10">
        <v>0</v>
      </c>
      <c r="AN111" s="11">
        <v>0</v>
      </c>
      <c r="AO111" s="10">
        <v>0</v>
      </c>
      <c r="AP111" s="11">
        <v>0</v>
      </c>
      <c r="AQ111" s="10">
        <v>0</v>
      </c>
      <c r="AR111" s="11">
        <v>0</v>
      </c>
      <c r="AS111" s="10">
        <v>0</v>
      </c>
      <c r="AT111" s="11">
        <v>0</v>
      </c>
      <c r="AU111" s="10">
        <v>0</v>
      </c>
      <c r="AV111" s="11">
        <v>0</v>
      </c>
      <c r="AW111" s="10">
        <v>0</v>
      </c>
      <c r="AX111" s="11">
        <v>0</v>
      </c>
      <c r="AY111" s="10">
        <v>0</v>
      </c>
      <c r="AZ111" s="11">
        <v>0</v>
      </c>
      <c r="BA111" s="10">
        <v>0</v>
      </c>
      <c r="BB111" s="11">
        <v>342</v>
      </c>
      <c r="BC111" s="10">
        <v>4827</v>
      </c>
      <c r="BD111" s="11">
        <v>3</v>
      </c>
      <c r="BE111" s="10">
        <v>18</v>
      </c>
      <c r="BF111" s="11">
        <v>3</v>
      </c>
      <c r="BG111" s="10">
        <v>41</v>
      </c>
      <c r="BH111" s="11">
        <v>274</v>
      </c>
      <c r="BI111" s="10">
        <v>7562</v>
      </c>
      <c r="BJ111" s="11">
        <v>74</v>
      </c>
      <c r="BK111" s="10">
        <v>638</v>
      </c>
      <c r="BL111" s="11"/>
      <c r="BM111" s="10">
        <f t="shared" si="6"/>
        <v>2432</v>
      </c>
      <c r="BN111" s="10">
        <f t="shared" si="7"/>
        <v>40794</v>
      </c>
    </row>
    <row r="112" spans="1:67">
      <c r="A112" s="2" t="s">
        <v>113</v>
      </c>
      <c r="B112" s="2" t="s">
        <v>42</v>
      </c>
      <c r="C112" s="2" t="s">
        <v>646</v>
      </c>
      <c r="D112" s="11">
        <v>52</v>
      </c>
      <c r="E112" s="10">
        <v>439</v>
      </c>
      <c r="F112" s="11">
        <v>676</v>
      </c>
      <c r="G112" s="10">
        <v>10674</v>
      </c>
      <c r="H112" s="11">
        <v>50</v>
      </c>
      <c r="I112" s="10">
        <v>589</v>
      </c>
      <c r="J112" s="11">
        <v>2</v>
      </c>
      <c r="K112" s="10">
        <v>10</v>
      </c>
      <c r="L112" s="11">
        <v>18</v>
      </c>
      <c r="M112" s="10">
        <v>318</v>
      </c>
      <c r="N112" s="11">
        <v>0</v>
      </c>
      <c r="O112" s="10">
        <v>0</v>
      </c>
      <c r="P112" s="11">
        <v>5</v>
      </c>
      <c r="Q112" s="10">
        <v>56</v>
      </c>
      <c r="R112" s="11">
        <v>2</v>
      </c>
      <c r="S112" s="10">
        <v>6</v>
      </c>
      <c r="T112" s="11">
        <v>0</v>
      </c>
      <c r="U112" s="10">
        <v>0</v>
      </c>
      <c r="V112" s="11">
        <v>0</v>
      </c>
      <c r="W112" s="10">
        <v>0</v>
      </c>
      <c r="X112" s="11">
        <v>7</v>
      </c>
      <c r="Y112" s="10">
        <v>86</v>
      </c>
      <c r="Z112" s="11">
        <v>0</v>
      </c>
      <c r="AA112" s="10">
        <v>0</v>
      </c>
      <c r="AB112" s="11">
        <v>4</v>
      </c>
      <c r="AC112" s="10">
        <v>25</v>
      </c>
      <c r="AD112" s="11">
        <v>0</v>
      </c>
      <c r="AE112" s="10">
        <v>0</v>
      </c>
      <c r="AF112" s="11">
        <v>0</v>
      </c>
      <c r="AG112" s="10">
        <v>0</v>
      </c>
      <c r="AH112" s="11">
        <v>0</v>
      </c>
      <c r="AI112" s="10">
        <v>0</v>
      </c>
      <c r="AJ112" s="11">
        <v>1</v>
      </c>
      <c r="AK112" s="10">
        <v>5</v>
      </c>
      <c r="AL112" s="11">
        <v>0</v>
      </c>
      <c r="AM112" s="10">
        <v>0</v>
      </c>
      <c r="AN112" s="11">
        <v>0</v>
      </c>
      <c r="AO112" s="10">
        <v>0</v>
      </c>
      <c r="AP112" s="11">
        <v>0</v>
      </c>
      <c r="AQ112" s="10">
        <v>0</v>
      </c>
      <c r="AR112" s="11">
        <v>0</v>
      </c>
      <c r="AS112" s="10">
        <v>0</v>
      </c>
      <c r="AT112" s="11">
        <v>0</v>
      </c>
      <c r="AU112" s="10">
        <v>0</v>
      </c>
      <c r="AV112" s="11">
        <v>0</v>
      </c>
      <c r="AW112" s="10">
        <v>0</v>
      </c>
      <c r="AX112" s="11">
        <v>0</v>
      </c>
      <c r="AY112" s="10">
        <v>0</v>
      </c>
      <c r="AZ112" s="11">
        <v>0</v>
      </c>
      <c r="BA112" s="10">
        <v>0</v>
      </c>
      <c r="BB112" s="11">
        <v>55</v>
      </c>
      <c r="BC112" s="10">
        <v>857</v>
      </c>
      <c r="BD112" s="11">
        <v>5</v>
      </c>
      <c r="BE112" s="10">
        <v>86</v>
      </c>
      <c r="BF112" s="11">
        <v>13</v>
      </c>
      <c r="BG112" s="10">
        <v>399</v>
      </c>
      <c r="BH112" s="11">
        <v>208</v>
      </c>
      <c r="BI112" s="10">
        <v>7313</v>
      </c>
      <c r="BJ112" s="11">
        <v>33</v>
      </c>
      <c r="BK112" s="10">
        <v>484</v>
      </c>
      <c r="BL112" s="11"/>
      <c r="BM112" s="10">
        <f t="shared" si="6"/>
        <v>1131</v>
      </c>
      <c r="BN112" s="10">
        <f t="shared" si="7"/>
        <v>21347</v>
      </c>
    </row>
    <row r="113" spans="1:66">
      <c r="A113" s="2" t="s">
        <v>570</v>
      </c>
      <c r="B113" s="2" t="s">
        <v>42</v>
      </c>
      <c r="C113" s="2" t="s">
        <v>115</v>
      </c>
      <c r="D113" s="11">
        <v>8</v>
      </c>
      <c r="E113" s="10">
        <v>117</v>
      </c>
      <c r="F113" s="11">
        <v>101</v>
      </c>
      <c r="G113" s="10">
        <v>2044</v>
      </c>
      <c r="H113" s="11">
        <v>19</v>
      </c>
      <c r="I113" s="10">
        <v>250</v>
      </c>
      <c r="J113" s="11">
        <v>0</v>
      </c>
      <c r="K113" s="10">
        <v>0</v>
      </c>
      <c r="L113" s="11">
        <v>6</v>
      </c>
      <c r="M113" s="10">
        <v>233</v>
      </c>
      <c r="N113" s="11">
        <v>0</v>
      </c>
      <c r="O113" s="10">
        <v>0</v>
      </c>
      <c r="P113" s="11">
        <v>1</v>
      </c>
      <c r="Q113" s="10">
        <v>5</v>
      </c>
      <c r="R113" s="11">
        <v>1</v>
      </c>
      <c r="S113" s="10">
        <v>4</v>
      </c>
      <c r="T113" s="11">
        <v>4</v>
      </c>
      <c r="U113" s="10">
        <v>54</v>
      </c>
      <c r="V113" s="11">
        <v>0</v>
      </c>
      <c r="W113" s="10">
        <v>0</v>
      </c>
      <c r="X113" s="11">
        <v>0</v>
      </c>
      <c r="Y113" s="10">
        <v>0</v>
      </c>
      <c r="Z113" s="11">
        <v>0</v>
      </c>
      <c r="AA113" s="10">
        <v>0</v>
      </c>
      <c r="AB113" s="11">
        <v>0</v>
      </c>
      <c r="AC113" s="10">
        <v>0</v>
      </c>
      <c r="AD113" s="11">
        <v>0</v>
      </c>
      <c r="AE113" s="10">
        <v>0</v>
      </c>
      <c r="AF113" s="11">
        <v>0</v>
      </c>
      <c r="AG113" s="10">
        <v>0</v>
      </c>
      <c r="AH113" s="11">
        <v>0</v>
      </c>
      <c r="AI113" s="10">
        <v>0</v>
      </c>
      <c r="AJ113" s="11">
        <v>1</v>
      </c>
      <c r="AK113" s="10">
        <v>1</v>
      </c>
      <c r="AL113" s="11">
        <v>0</v>
      </c>
      <c r="AM113" s="10">
        <v>0</v>
      </c>
      <c r="AN113" s="11">
        <v>0</v>
      </c>
      <c r="AO113" s="10">
        <v>0</v>
      </c>
      <c r="AP113" s="11">
        <v>0</v>
      </c>
      <c r="AQ113" s="10">
        <v>0</v>
      </c>
      <c r="AR113" s="11">
        <v>0</v>
      </c>
      <c r="AS113" s="10">
        <v>0</v>
      </c>
      <c r="AT113" s="11">
        <v>0</v>
      </c>
      <c r="AU113" s="10">
        <v>0</v>
      </c>
      <c r="AV113" s="11">
        <v>0</v>
      </c>
      <c r="AW113" s="10">
        <v>0</v>
      </c>
      <c r="AX113" s="11">
        <v>0</v>
      </c>
      <c r="AY113" s="10">
        <v>0</v>
      </c>
      <c r="AZ113" s="11">
        <v>0</v>
      </c>
      <c r="BA113" s="10">
        <v>0</v>
      </c>
      <c r="BB113" s="11">
        <v>13</v>
      </c>
      <c r="BC113" s="10">
        <v>321</v>
      </c>
      <c r="BD113" s="11">
        <v>0</v>
      </c>
      <c r="BE113" s="10">
        <v>0</v>
      </c>
      <c r="BF113" s="11">
        <v>2</v>
      </c>
      <c r="BG113" s="10">
        <v>47</v>
      </c>
      <c r="BH113" s="11">
        <v>17</v>
      </c>
      <c r="BI113" s="10">
        <v>770</v>
      </c>
      <c r="BJ113" s="11">
        <v>6</v>
      </c>
      <c r="BK113" s="10">
        <v>390</v>
      </c>
      <c r="BL113" s="11"/>
      <c r="BM113" s="10">
        <f t="shared" si="6"/>
        <v>179</v>
      </c>
      <c r="BN113" s="10">
        <f t="shared" si="7"/>
        <v>4236</v>
      </c>
    </row>
    <row r="114" spans="1:66">
      <c r="A114" s="2" t="s">
        <v>41</v>
      </c>
      <c r="B114" s="2" t="s">
        <v>42</v>
      </c>
      <c r="C114" s="2" t="s">
        <v>647</v>
      </c>
      <c r="D114" s="11">
        <v>387</v>
      </c>
      <c r="E114" s="10">
        <v>3256</v>
      </c>
      <c r="F114" s="11">
        <v>1300</v>
      </c>
      <c r="G114" s="10">
        <v>23974</v>
      </c>
      <c r="H114" s="11">
        <v>100</v>
      </c>
      <c r="I114" s="10">
        <v>1226</v>
      </c>
      <c r="J114" s="11">
        <v>17</v>
      </c>
      <c r="K114" s="10">
        <v>259</v>
      </c>
      <c r="L114" s="11">
        <v>102</v>
      </c>
      <c r="M114" s="10">
        <v>1704</v>
      </c>
      <c r="N114" s="11">
        <v>0</v>
      </c>
      <c r="O114" s="10">
        <v>0</v>
      </c>
      <c r="P114" s="11">
        <v>32</v>
      </c>
      <c r="Q114" s="10">
        <v>241</v>
      </c>
      <c r="R114" s="11">
        <v>5</v>
      </c>
      <c r="S114" s="10">
        <v>39</v>
      </c>
      <c r="T114" s="11">
        <v>23</v>
      </c>
      <c r="U114" s="10">
        <v>250</v>
      </c>
      <c r="V114" s="11">
        <v>7</v>
      </c>
      <c r="W114" s="10">
        <v>166</v>
      </c>
      <c r="X114" s="11">
        <v>46</v>
      </c>
      <c r="Y114" s="10">
        <v>534</v>
      </c>
      <c r="Z114" s="11">
        <v>1</v>
      </c>
      <c r="AA114" s="10">
        <v>11</v>
      </c>
      <c r="AB114" s="11">
        <v>6</v>
      </c>
      <c r="AC114" s="10">
        <v>163</v>
      </c>
      <c r="AD114" s="11">
        <v>8</v>
      </c>
      <c r="AE114" s="10">
        <v>50</v>
      </c>
      <c r="AF114" s="11">
        <v>3</v>
      </c>
      <c r="AG114" s="10">
        <v>151</v>
      </c>
      <c r="AH114" s="11">
        <v>1</v>
      </c>
      <c r="AI114" s="10">
        <v>30</v>
      </c>
      <c r="AJ114" s="11">
        <v>5</v>
      </c>
      <c r="AK114" s="10">
        <v>13</v>
      </c>
      <c r="AL114" s="11">
        <v>0</v>
      </c>
      <c r="AM114" s="10">
        <v>0</v>
      </c>
      <c r="AN114" s="11">
        <v>36</v>
      </c>
      <c r="AO114" s="10">
        <v>1295</v>
      </c>
      <c r="AP114" s="11">
        <v>0</v>
      </c>
      <c r="AQ114" s="10">
        <v>0</v>
      </c>
      <c r="AR114" s="11">
        <v>0</v>
      </c>
      <c r="AS114" s="10">
        <v>0</v>
      </c>
      <c r="AT114" s="11">
        <v>0</v>
      </c>
      <c r="AU114" s="10">
        <v>0</v>
      </c>
      <c r="AV114" s="11">
        <v>0</v>
      </c>
      <c r="AW114" s="10">
        <v>0</v>
      </c>
      <c r="AX114" s="11">
        <v>0</v>
      </c>
      <c r="AY114" s="10">
        <v>0</v>
      </c>
      <c r="AZ114" s="11">
        <v>0</v>
      </c>
      <c r="BA114" s="10">
        <v>0</v>
      </c>
      <c r="BB114" s="11">
        <v>73</v>
      </c>
      <c r="BC114" s="10">
        <v>1060</v>
      </c>
      <c r="BD114" s="11">
        <v>32</v>
      </c>
      <c r="BE114" s="10">
        <v>423</v>
      </c>
      <c r="BF114" s="11">
        <v>5</v>
      </c>
      <c r="BG114" s="10">
        <v>78</v>
      </c>
      <c r="BH114" s="11">
        <v>90</v>
      </c>
      <c r="BI114" s="10">
        <v>3956</v>
      </c>
      <c r="BJ114" s="11">
        <v>25</v>
      </c>
      <c r="BK114" s="10">
        <v>415</v>
      </c>
      <c r="BL114" s="11"/>
      <c r="BM114" s="10">
        <f t="shared" si="6"/>
        <v>2304</v>
      </c>
      <c r="BN114" s="10">
        <f t="shared" si="7"/>
        <v>39294</v>
      </c>
    </row>
    <row r="115" spans="1:66">
      <c r="A115" s="2" t="s">
        <v>116</v>
      </c>
      <c r="B115" s="2" t="s">
        <v>42</v>
      </c>
      <c r="C115" s="2" t="s">
        <v>648</v>
      </c>
      <c r="D115" s="11">
        <v>17</v>
      </c>
      <c r="E115" s="10">
        <v>107</v>
      </c>
      <c r="F115" s="11">
        <v>646</v>
      </c>
      <c r="G115" s="10">
        <v>8995</v>
      </c>
      <c r="H115" s="11">
        <v>124</v>
      </c>
      <c r="I115" s="10">
        <v>1673</v>
      </c>
      <c r="J115" s="11">
        <v>0</v>
      </c>
      <c r="K115" s="10">
        <v>0</v>
      </c>
      <c r="L115" s="11">
        <v>20</v>
      </c>
      <c r="M115" s="10">
        <v>311</v>
      </c>
      <c r="N115" s="11">
        <v>1</v>
      </c>
      <c r="O115" s="10">
        <v>32</v>
      </c>
      <c r="P115" s="11">
        <v>67</v>
      </c>
      <c r="Q115" s="10">
        <v>639</v>
      </c>
      <c r="R115" s="11">
        <v>0</v>
      </c>
      <c r="S115" s="10">
        <v>0</v>
      </c>
      <c r="T115" s="11">
        <v>24</v>
      </c>
      <c r="U115" s="10">
        <v>476</v>
      </c>
      <c r="V115" s="11">
        <v>2</v>
      </c>
      <c r="W115" s="10">
        <v>10</v>
      </c>
      <c r="X115" s="11">
        <v>0</v>
      </c>
      <c r="Y115" s="10">
        <v>0</v>
      </c>
      <c r="Z115" s="11">
        <v>0</v>
      </c>
      <c r="AA115" s="10">
        <v>0</v>
      </c>
      <c r="AB115" s="11">
        <v>0</v>
      </c>
      <c r="AC115" s="10">
        <v>0</v>
      </c>
      <c r="AD115" s="11">
        <v>0</v>
      </c>
      <c r="AE115" s="10">
        <v>0</v>
      </c>
      <c r="AF115" s="11">
        <v>1</v>
      </c>
      <c r="AG115" s="10">
        <v>14</v>
      </c>
      <c r="AH115" s="11">
        <v>0</v>
      </c>
      <c r="AI115" s="10">
        <v>0</v>
      </c>
      <c r="AJ115" s="11">
        <v>1</v>
      </c>
      <c r="AK115" s="10">
        <v>1</v>
      </c>
      <c r="AL115" s="11">
        <v>0</v>
      </c>
      <c r="AM115" s="10">
        <v>0</v>
      </c>
      <c r="AN115" s="11">
        <v>0</v>
      </c>
      <c r="AO115" s="10">
        <v>0</v>
      </c>
      <c r="AP115" s="11">
        <v>0</v>
      </c>
      <c r="AQ115" s="10">
        <v>0</v>
      </c>
      <c r="AR115" s="11">
        <v>0</v>
      </c>
      <c r="AS115" s="10">
        <v>0</v>
      </c>
      <c r="AT115" s="11">
        <v>0</v>
      </c>
      <c r="AU115" s="10">
        <v>0</v>
      </c>
      <c r="AV115" s="11">
        <v>4</v>
      </c>
      <c r="AW115" s="10">
        <v>36</v>
      </c>
      <c r="AX115" s="11">
        <v>0</v>
      </c>
      <c r="AY115" s="10">
        <v>0</v>
      </c>
      <c r="AZ115" s="11">
        <v>0</v>
      </c>
      <c r="BA115" s="10">
        <v>0</v>
      </c>
      <c r="BB115" s="11">
        <v>103</v>
      </c>
      <c r="BC115" s="10">
        <v>1337</v>
      </c>
      <c r="BD115" s="11">
        <v>5</v>
      </c>
      <c r="BE115" s="10">
        <v>102</v>
      </c>
      <c r="BF115" s="11">
        <v>4</v>
      </c>
      <c r="BG115" s="10">
        <v>21</v>
      </c>
      <c r="BH115" s="11">
        <v>5</v>
      </c>
      <c r="BI115" s="10">
        <v>142</v>
      </c>
      <c r="BJ115" s="11">
        <v>2</v>
      </c>
      <c r="BK115" s="10">
        <v>14</v>
      </c>
      <c r="BL115" s="11"/>
      <c r="BM115" s="10">
        <f t="shared" si="6"/>
        <v>1026</v>
      </c>
      <c r="BN115" s="10">
        <f t="shared" si="7"/>
        <v>13910</v>
      </c>
    </row>
    <row r="116" spans="1:66">
      <c r="A116" s="2" t="s">
        <v>86</v>
      </c>
      <c r="B116" s="2" t="s">
        <v>42</v>
      </c>
      <c r="C116" s="2" t="s">
        <v>649</v>
      </c>
      <c r="D116" s="11">
        <v>333</v>
      </c>
      <c r="E116" s="10">
        <v>2656</v>
      </c>
      <c r="F116" s="11">
        <v>1549</v>
      </c>
      <c r="G116" s="10">
        <v>23457</v>
      </c>
      <c r="H116" s="11">
        <v>111</v>
      </c>
      <c r="I116" s="10">
        <v>1492</v>
      </c>
      <c r="J116" s="11">
        <v>17</v>
      </c>
      <c r="K116" s="10">
        <v>214</v>
      </c>
      <c r="L116" s="11">
        <v>117</v>
      </c>
      <c r="M116" s="10">
        <v>2496</v>
      </c>
      <c r="N116" s="11">
        <v>0</v>
      </c>
      <c r="O116" s="10">
        <v>0</v>
      </c>
      <c r="P116" s="11">
        <v>36</v>
      </c>
      <c r="Q116" s="10">
        <v>487</v>
      </c>
      <c r="R116" s="11">
        <v>5</v>
      </c>
      <c r="S116" s="10">
        <v>117</v>
      </c>
      <c r="T116" s="11">
        <v>35</v>
      </c>
      <c r="U116" s="10">
        <v>576</v>
      </c>
      <c r="V116" s="11">
        <v>8</v>
      </c>
      <c r="W116" s="10">
        <v>38</v>
      </c>
      <c r="X116" s="11">
        <v>6</v>
      </c>
      <c r="Y116" s="10">
        <v>78</v>
      </c>
      <c r="Z116" s="11">
        <v>9</v>
      </c>
      <c r="AA116" s="10">
        <v>93</v>
      </c>
      <c r="AB116" s="11">
        <v>54</v>
      </c>
      <c r="AC116" s="10">
        <v>909</v>
      </c>
      <c r="AD116" s="11">
        <v>0</v>
      </c>
      <c r="AE116" s="10">
        <v>0</v>
      </c>
      <c r="AF116" s="11">
        <v>0</v>
      </c>
      <c r="AG116" s="10">
        <v>0</v>
      </c>
      <c r="AH116" s="11">
        <v>0</v>
      </c>
      <c r="AI116" s="10">
        <v>0</v>
      </c>
      <c r="AJ116" s="11">
        <v>1</v>
      </c>
      <c r="AK116" s="10">
        <v>2</v>
      </c>
      <c r="AL116" s="11">
        <v>2</v>
      </c>
      <c r="AM116" s="10">
        <v>66</v>
      </c>
      <c r="AN116" s="11">
        <v>0</v>
      </c>
      <c r="AO116" s="10">
        <v>0</v>
      </c>
      <c r="AP116" s="11">
        <v>0</v>
      </c>
      <c r="AQ116" s="10">
        <v>0</v>
      </c>
      <c r="AR116" s="11">
        <v>0</v>
      </c>
      <c r="AS116" s="10">
        <v>0</v>
      </c>
      <c r="AT116" s="11">
        <v>0</v>
      </c>
      <c r="AU116" s="10">
        <v>0</v>
      </c>
      <c r="AV116" s="11">
        <v>0</v>
      </c>
      <c r="AW116" s="10">
        <v>0</v>
      </c>
      <c r="AX116" s="11">
        <v>0</v>
      </c>
      <c r="AY116" s="10">
        <v>0</v>
      </c>
      <c r="AZ116" s="11">
        <v>0</v>
      </c>
      <c r="BA116" s="10">
        <v>0</v>
      </c>
      <c r="BB116" s="11">
        <v>135</v>
      </c>
      <c r="BC116" s="10">
        <v>1741</v>
      </c>
      <c r="BD116" s="11">
        <v>34</v>
      </c>
      <c r="BE116" s="10">
        <v>258</v>
      </c>
      <c r="BF116" s="11">
        <v>52</v>
      </c>
      <c r="BG116" s="10">
        <v>585</v>
      </c>
      <c r="BH116" s="11">
        <v>108</v>
      </c>
      <c r="BI116" s="10">
        <v>4645</v>
      </c>
      <c r="BJ116" s="11">
        <v>65</v>
      </c>
      <c r="BK116" s="10">
        <v>1778</v>
      </c>
      <c r="BL116" s="11"/>
      <c r="BM116" s="10">
        <f t="shared" si="6"/>
        <v>2677</v>
      </c>
      <c r="BN116" s="10">
        <f t="shared" si="7"/>
        <v>41688</v>
      </c>
    </row>
    <row r="117" spans="1:66">
      <c r="A117" s="2" t="s">
        <v>553</v>
      </c>
      <c r="B117" s="2" t="s">
        <v>42</v>
      </c>
      <c r="C117" s="2" t="s">
        <v>650</v>
      </c>
      <c r="D117" s="11">
        <v>1</v>
      </c>
      <c r="E117" s="10">
        <v>2</v>
      </c>
      <c r="F117" s="11">
        <v>56</v>
      </c>
      <c r="G117" s="10">
        <v>195</v>
      </c>
      <c r="H117" s="11">
        <v>5</v>
      </c>
      <c r="I117" s="10">
        <v>42</v>
      </c>
      <c r="J117" s="11">
        <v>0</v>
      </c>
      <c r="K117" s="10">
        <v>0</v>
      </c>
      <c r="L117" s="11">
        <v>0</v>
      </c>
      <c r="M117" s="10">
        <v>0</v>
      </c>
      <c r="N117" s="11">
        <v>0</v>
      </c>
      <c r="O117" s="10">
        <v>0</v>
      </c>
      <c r="P117" s="11">
        <v>0</v>
      </c>
      <c r="Q117" s="10">
        <v>0</v>
      </c>
      <c r="R117" s="11">
        <v>0</v>
      </c>
      <c r="S117" s="10">
        <v>0</v>
      </c>
      <c r="T117" s="11">
        <v>2</v>
      </c>
      <c r="U117" s="10">
        <v>4</v>
      </c>
      <c r="V117" s="11">
        <v>0</v>
      </c>
      <c r="W117" s="10">
        <v>0</v>
      </c>
      <c r="X117" s="11">
        <v>0</v>
      </c>
      <c r="Y117" s="10">
        <v>0</v>
      </c>
      <c r="Z117" s="11">
        <v>0</v>
      </c>
      <c r="AA117" s="10">
        <v>0</v>
      </c>
      <c r="AB117" s="11">
        <v>0</v>
      </c>
      <c r="AC117" s="10">
        <v>0</v>
      </c>
      <c r="AD117" s="11">
        <v>0</v>
      </c>
      <c r="AE117" s="10">
        <v>0</v>
      </c>
      <c r="AF117" s="11">
        <v>0</v>
      </c>
      <c r="AG117" s="10">
        <v>0</v>
      </c>
      <c r="AH117" s="11">
        <v>0</v>
      </c>
      <c r="AI117" s="10">
        <v>0</v>
      </c>
      <c r="AJ117" s="11">
        <v>0</v>
      </c>
      <c r="AK117" s="10">
        <v>0</v>
      </c>
      <c r="AL117" s="11">
        <v>0</v>
      </c>
      <c r="AM117" s="10">
        <v>0</v>
      </c>
      <c r="AN117" s="11">
        <v>0</v>
      </c>
      <c r="AO117" s="10">
        <v>0</v>
      </c>
      <c r="AP117" s="11">
        <v>0</v>
      </c>
      <c r="AQ117" s="10">
        <v>0</v>
      </c>
      <c r="AR117" s="11">
        <v>0</v>
      </c>
      <c r="AS117" s="10">
        <v>0</v>
      </c>
      <c r="AT117" s="11">
        <v>0</v>
      </c>
      <c r="AU117" s="10">
        <v>0</v>
      </c>
      <c r="AV117" s="11">
        <v>0</v>
      </c>
      <c r="AW117" s="10">
        <v>0</v>
      </c>
      <c r="AX117" s="11">
        <v>0</v>
      </c>
      <c r="AY117" s="10">
        <v>0</v>
      </c>
      <c r="AZ117" s="11">
        <v>0</v>
      </c>
      <c r="BA117" s="10">
        <v>0</v>
      </c>
      <c r="BB117" s="11">
        <v>2</v>
      </c>
      <c r="BC117" s="10">
        <v>2</v>
      </c>
      <c r="BD117" s="11">
        <v>7</v>
      </c>
      <c r="BE117" s="10">
        <v>8</v>
      </c>
      <c r="BF117" s="11">
        <v>2</v>
      </c>
      <c r="BG117" s="10">
        <v>2</v>
      </c>
      <c r="BH117" s="11">
        <v>0</v>
      </c>
      <c r="BI117" s="10">
        <v>0</v>
      </c>
      <c r="BJ117" s="11">
        <v>0</v>
      </c>
      <c r="BK117" s="10">
        <v>0</v>
      </c>
      <c r="BL117" s="11"/>
      <c r="BM117" s="10">
        <f t="shared" si="6"/>
        <v>75</v>
      </c>
      <c r="BN117" s="10">
        <f t="shared" si="7"/>
        <v>255</v>
      </c>
    </row>
    <row r="118" spans="1:66">
      <c r="A118" s="2" t="s">
        <v>55</v>
      </c>
      <c r="B118" s="2" t="s">
        <v>42</v>
      </c>
      <c r="C118" s="2" t="s">
        <v>651</v>
      </c>
      <c r="D118" s="11">
        <v>482</v>
      </c>
      <c r="E118" s="10">
        <v>4695</v>
      </c>
      <c r="F118" s="11">
        <v>2593</v>
      </c>
      <c r="G118" s="10">
        <v>45223</v>
      </c>
      <c r="H118" s="11">
        <v>154</v>
      </c>
      <c r="I118" s="10">
        <v>2650</v>
      </c>
      <c r="J118" s="11">
        <v>13</v>
      </c>
      <c r="K118" s="10">
        <v>171</v>
      </c>
      <c r="L118" s="11">
        <v>152</v>
      </c>
      <c r="M118" s="10">
        <v>3041</v>
      </c>
      <c r="N118" s="11">
        <v>3</v>
      </c>
      <c r="O118" s="10">
        <v>11</v>
      </c>
      <c r="P118" s="11">
        <v>72</v>
      </c>
      <c r="Q118" s="10">
        <v>1712</v>
      </c>
      <c r="R118" s="11">
        <v>11</v>
      </c>
      <c r="S118" s="10">
        <v>137</v>
      </c>
      <c r="T118" s="11">
        <v>23</v>
      </c>
      <c r="U118" s="10">
        <v>2262</v>
      </c>
      <c r="V118" s="11">
        <v>47</v>
      </c>
      <c r="W118" s="10">
        <v>501</v>
      </c>
      <c r="X118" s="11">
        <v>7</v>
      </c>
      <c r="Y118" s="10">
        <v>92</v>
      </c>
      <c r="Z118" s="11">
        <v>1</v>
      </c>
      <c r="AA118" s="10">
        <v>20</v>
      </c>
      <c r="AB118" s="11">
        <v>6</v>
      </c>
      <c r="AC118" s="10">
        <v>94</v>
      </c>
      <c r="AD118" s="11">
        <v>1</v>
      </c>
      <c r="AE118" s="10">
        <v>4</v>
      </c>
      <c r="AF118" s="11">
        <v>0</v>
      </c>
      <c r="AG118" s="10">
        <v>0</v>
      </c>
      <c r="AH118" s="11">
        <v>0</v>
      </c>
      <c r="AI118" s="10">
        <v>0</v>
      </c>
      <c r="AJ118" s="11">
        <v>5</v>
      </c>
      <c r="AK118" s="10">
        <v>64</v>
      </c>
      <c r="AL118" s="11">
        <v>2</v>
      </c>
      <c r="AM118" s="10">
        <v>24</v>
      </c>
      <c r="AN118" s="11">
        <v>3</v>
      </c>
      <c r="AO118" s="10">
        <v>70</v>
      </c>
      <c r="AP118" s="11">
        <v>0</v>
      </c>
      <c r="AQ118" s="10">
        <v>0</v>
      </c>
      <c r="AR118" s="11">
        <v>1</v>
      </c>
      <c r="AS118" s="10">
        <v>3</v>
      </c>
      <c r="AT118" s="11">
        <v>0</v>
      </c>
      <c r="AU118" s="10">
        <v>0</v>
      </c>
      <c r="AV118" s="11">
        <v>0</v>
      </c>
      <c r="AW118" s="10">
        <v>0</v>
      </c>
      <c r="AX118" s="11">
        <v>0</v>
      </c>
      <c r="AY118" s="10">
        <v>0</v>
      </c>
      <c r="AZ118" s="11">
        <v>0</v>
      </c>
      <c r="BA118" s="10">
        <v>0</v>
      </c>
      <c r="BB118" s="11">
        <v>62</v>
      </c>
      <c r="BC118" s="10">
        <v>2032</v>
      </c>
      <c r="BD118" s="11">
        <v>43</v>
      </c>
      <c r="BE118" s="10">
        <v>930</v>
      </c>
      <c r="BF118" s="11">
        <v>36</v>
      </c>
      <c r="BG118" s="10">
        <v>451</v>
      </c>
      <c r="BH118" s="11">
        <v>118</v>
      </c>
      <c r="BI118" s="10">
        <v>4600</v>
      </c>
      <c r="BJ118" s="11">
        <v>31</v>
      </c>
      <c r="BK118" s="10">
        <v>668</v>
      </c>
      <c r="BL118" s="11"/>
      <c r="BM118" s="10">
        <f t="shared" si="6"/>
        <v>3866</v>
      </c>
      <c r="BN118" s="10">
        <f t="shared" si="7"/>
        <v>69455</v>
      </c>
    </row>
    <row r="119" spans="1:66">
      <c r="A119" s="2" t="s">
        <v>584</v>
      </c>
      <c r="B119" s="2" t="s">
        <v>42</v>
      </c>
      <c r="C119" s="2" t="s">
        <v>652</v>
      </c>
      <c r="D119" s="11">
        <v>1</v>
      </c>
      <c r="E119" s="10">
        <v>8</v>
      </c>
      <c r="F119" s="11">
        <v>12</v>
      </c>
      <c r="G119" s="10">
        <v>168</v>
      </c>
      <c r="H119" s="11">
        <v>4</v>
      </c>
      <c r="I119" s="10">
        <v>23</v>
      </c>
      <c r="J119" s="11">
        <v>0</v>
      </c>
      <c r="K119" s="10">
        <v>0</v>
      </c>
      <c r="L119" s="11">
        <v>1</v>
      </c>
      <c r="M119" s="10">
        <v>9</v>
      </c>
      <c r="N119" s="11">
        <v>0</v>
      </c>
      <c r="O119" s="10">
        <v>0</v>
      </c>
      <c r="P119" s="11">
        <v>3</v>
      </c>
      <c r="Q119" s="10">
        <v>69</v>
      </c>
      <c r="R119" s="11">
        <v>0</v>
      </c>
      <c r="S119" s="10">
        <v>0</v>
      </c>
      <c r="T119" s="11">
        <v>2</v>
      </c>
      <c r="U119" s="10">
        <v>5</v>
      </c>
      <c r="V119" s="11">
        <v>0</v>
      </c>
      <c r="W119" s="10">
        <v>0</v>
      </c>
      <c r="X119" s="11">
        <v>0</v>
      </c>
      <c r="Y119" s="10">
        <v>0</v>
      </c>
      <c r="Z119" s="11">
        <v>0</v>
      </c>
      <c r="AA119" s="10">
        <v>0</v>
      </c>
      <c r="AB119" s="11">
        <v>1</v>
      </c>
      <c r="AC119" s="10">
        <v>12</v>
      </c>
      <c r="AD119" s="11">
        <v>0</v>
      </c>
      <c r="AE119" s="10">
        <v>0</v>
      </c>
      <c r="AF119" s="11">
        <v>0</v>
      </c>
      <c r="AG119" s="10">
        <v>0</v>
      </c>
      <c r="AH119" s="11">
        <v>0</v>
      </c>
      <c r="AI119" s="10">
        <v>0</v>
      </c>
      <c r="AJ119" s="11">
        <v>0</v>
      </c>
      <c r="AK119" s="10">
        <v>0</v>
      </c>
      <c r="AL119" s="11">
        <v>0</v>
      </c>
      <c r="AM119" s="10">
        <v>0</v>
      </c>
      <c r="AN119" s="11">
        <v>0</v>
      </c>
      <c r="AO119" s="10">
        <v>0</v>
      </c>
      <c r="AP119" s="11">
        <v>0</v>
      </c>
      <c r="AQ119" s="10">
        <v>0</v>
      </c>
      <c r="AR119" s="11">
        <v>0</v>
      </c>
      <c r="AS119" s="10">
        <v>0</v>
      </c>
      <c r="AT119" s="11">
        <v>0</v>
      </c>
      <c r="AU119" s="10">
        <v>0</v>
      </c>
      <c r="AV119" s="11">
        <v>0</v>
      </c>
      <c r="AW119" s="10">
        <v>0</v>
      </c>
      <c r="AX119" s="11">
        <v>0</v>
      </c>
      <c r="AY119" s="10">
        <v>0</v>
      </c>
      <c r="AZ119" s="11">
        <v>0</v>
      </c>
      <c r="BA119" s="10">
        <v>0</v>
      </c>
      <c r="BB119" s="11">
        <v>4</v>
      </c>
      <c r="BC119" s="10">
        <v>60</v>
      </c>
      <c r="BD119" s="11">
        <v>0</v>
      </c>
      <c r="BE119" s="10">
        <v>0</v>
      </c>
      <c r="BF119" s="11">
        <v>0</v>
      </c>
      <c r="BG119" s="10">
        <v>0</v>
      </c>
      <c r="BH119" s="11">
        <v>1</v>
      </c>
      <c r="BI119" s="10">
        <v>11</v>
      </c>
      <c r="BJ119" s="11">
        <v>0</v>
      </c>
      <c r="BK119" s="10">
        <v>0</v>
      </c>
      <c r="BL119" s="11"/>
      <c r="BM119" s="10">
        <f t="shared" si="6"/>
        <v>29</v>
      </c>
      <c r="BN119" s="10">
        <f t="shared" si="7"/>
        <v>365</v>
      </c>
    </row>
    <row r="120" spans="1:66">
      <c r="A120" s="2" t="s">
        <v>546</v>
      </c>
      <c r="B120" s="2" t="s">
        <v>42</v>
      </c>
      <c r="C120" s="2" t="s">
        <v>653</v>
      </c>
      <c r="D120" s="11">
        <v>7</v>
      </c>
      <c r="E120" s="10">
        <v>35</v>
      </c>
      <c r="F120" s="11">
        <v>92</v>
      </c>
      <c r="G120" s="10">
        <v>1799</v>
      </c>
      <c r="H120" s="11">
        <v>13</v>
      </c>
      <c r="I120" s="10">
        <v>40</v>
      </c>
      <c r="J120" s="11">
        <v>0</v>
      </c>
      <c r="K120" s="10">
        <v>0</v>
      </c>
      <c r="L120" s="11">
        <v>0</v>
      </c>
      <c r="M120" s="10">
        <v>0</v>
      </c>
      <c r="N120" s="11">
        <v>0</v>
      </c>
      <c r="O120" s="10">
        <v>0</v>
      </c>
      <c r="P120" s="11">
        <v>1</v>
      </c>
      <c r="Q120" s="10">
        <v>7</v>
      </c>
      <c r="R120" s="11">
        <v>0</v>
      </c>
      <c r="S120" s="10">
        <v>0</v>
      </c>
      <c r="T120" s="11">
        <v>0</v>
      </c>
      <c r="U120" s="10">
        <v>0</v>
      </c>
      <c r="V120" s="11">
        <v>4</v>
      </c>
      <c r="W120" s="10">
        <v>46</v>
      </c>
      <c r="X120" s="11">
        <v>2</v>
      </c>
      <c r="Y120" s="10">
        <v>6</v>
      </c>
      <c r="Z120" s="11">
        <v>0</v>
      </c>
      <c r="AA120" s="10">
        <v>0</v>
      </c>
      <c r="AB120" s="11">
        <v>0</v>
      </c>
      <c r="AC120" s="10">
        <v>0</v>
      </c>
      <c r="AD120" s="11">
        <v>0</v>
      </c>
      <c r="AE120" s="10">
        <v>0</v>
      </c>
      <c r="AF120" s="11">
        <v>0</v>
      </c>
      <c r="AG120" s="10">
        <v>0</v>
      </c>
      <c r="AH120" s="11">
        <v>0</v>
      </c>
      <c r="AI120" s="10">
        <v>0</v>
      </c>
      <c r="AJ120" s="11">
        <v>0</v>
      </c>
      <c r="AK120" s="10">
        <v>0</v>
      </c>
      <c r="AL120" s="11">
        <v>0</v>
      </c>
      <c r="AM120" s="10">
        <v>0</v>
      </c>
      <c r="AN120" s="11">
        <v>0</v>
      </c>
      <c r="AO120" s="10">
        <v>0</v>
      </c>
      <c r="AP120" s="11">
        <v>0</v>
      </c>
      <c r="AQ120" s="10">
        <v>0</v>
      </c>
      <c r="AR120" s="11">
        <v>0</v>
      </c>
      <c r="AS120" s="10">
        <v>0</v>
      </c>
      <c r="AT120" s="11">
        <v>0</v>
      </c>
      <c r="AU120" s="10">
        <v>0</v>
      </c>
      <c r="AV120" s="11">
        <v>0</v>
      </c>
      <c r="AW120" s="10">
        <v>0</v>
      </c>
      <c r="AX120" s="11">
        <v>0</v>
      </c>
      <c r="AY120" s="10">
        <v>0</v>
      </c>
      <c r="AZ120" s="11">
        <v>0</v>
      </c>
      <c r="BA120" s="10">
        <v>0</v>
      </c>
      <c r="BB120" s="11">
        <v>0</v>
      </c>
      <c r="BC120" s="10">
        <v>0</v>
      </c>
      <c r="BD120" s="11">
        <v>1</v>
      </c>
      <c r="BE120" s="10">
        <v>5</v>
      </c>
      <c r="BF120" s="11">
        <v>1</v>
      </c>
      <c r="BG120" s="10">
        <v>22</v>
      </c>
      <c r="BH120" s="11">
        <v>0</v>
      </c>
      <c r="BI120" s="10">
        <v>0</v>
      </c>
      <c r="BJ120" s="11">
        <v>0</v>
      </c>
      <c r="BK120" s="10">
        <v>0</v>
      </c>
      <c r="BL120" s="11"/>
      <c r="BM120" s="10">
        <f t="shared" si="6"/>
        <v>121</v>
      </c>
      <c r="BN120" s="10">
        <f t="shared" si="7"/>
        <v>1960</v>
      </c>
    </row>
    <row r="121" spans="1:66">
      <c r="A121" s="2" t="s">
        <v>71</v>
      </c>
      <c r="B121" s="2" t="s">
        <v>42</v>
      </c>
      <c r="C121" s="2" t="s">
        <v>654</v>
      </c>
      <c r="D121" s="11">
        <v>2</v>
      </c>
      <c r="E121" s="10">
        <v>21</v>
      </c>
      <c r="F121" s="11">
        <v>21</v>
      </c>
      <c r="G121" s="10">
        <v>308</v>
      </c>
      <c r="H121" s="11">
        <v>22</v>
      </c>
      <c r="I121" s="10">
        <v>569</v>
      </c>
      <c r="J121" s="11">
        <v>0</v>
      </c>
      <c r="K121" s="10">
        <v>0</v>
      </c>
      <c r="L121" s="11">
        <v>1</v>
      </c>
      <c r="M121" s="10">
        <v>34</v>
      </c>
      <c r="N121" s="11">
        <v>0</v>
      </c>
      <c r="O121" s="10">
        <v>0</v>
      </c>
      <c r="P121" s="11">
        <v>1</v>
      </c>
      <c r="Q121" s="10">
        <v>8</v>
      </c>
      <c r="R121" s="11">
        <v>0</v>
      </c>
      <c r="S121" s="10">
        <v>0</v>
      </c>
      <c r="T121" s="11">
        <v>2</v>
      </c>
      <c r="U121" s="10">
        <v>62</v>
      </c>
      <c r="V121" s="11">
        <v>0</v>
      </c>
      <c r="W121" s="10">
        <v>0</v>
      </c>
      <c r="X121" s="11">
        <v>0</v>
      </c>
      <c r="Y121" s="10">
        <v>0</v>
      </c>
      <c r="Z121" s="11">
        <v>0</v>
      </c>
      <c r="AA121" s="10">
        <v>0</v>
      </c>
      <c r="AB121" s="11">
        <v>0</v>
      </c>
      <c r="AC121" s="10">
        <v>0</v>
      </c>
      <c r="AD121" s="11">
        <v>0</v>
      </c>
      <c r="AE121" s="10">
        <v>0</v>
      </c>
      <c r="AF121" s="11">
        <v>0</v>
      </c>
      <c r="AG121" s="10">
        <v>0</v>
      </c>
      <c r="AH121" s="11">
        <v>0</v>
      </c>
      <c r="AI121" s="10">
        <v>0</v>
      </c>
      <c r="AJ121" s="11">
        <v>0</v>
      </c>
      <c r="AK121" s="10">
        <v>0</v>
      </c>
      <c r="AL121" s="11">
        <v>2</v>
      </c>
      <c r="AM121" s="10">
        <v>39</v>
      </c>
      <c r="AN121" s="11">
        <v>0</v>
      </c>
      <c r="AO121" s="10">
        <v>0</v>
      </c>
      <c r="AP121" s="11">
        <v>0</v>
      </c>
      <c r="AQ121" s="10">
        <v>0</v>
      </c>
      <c r="AR121" s="11">
        <v>0</v>
      </c>
      <c r="AS121" s="10">
        <v>0</v>
      </c>
      <c r="AT121" s="11">
        <v>0</v>
      </c>
      <c r="AU121" s="10">
        <v>0</v>
      </c>
      <c r="AV121" s="11">
        <v>0</v>
      </c>
      <c r="AW121" s="10">
        <v>0</v>
      </c>
      <c r="AX121" s="11">
        <v>0</v>
      </c>
      <c r="AY121" s="10">
        <v>0</v>
      </c>
      <c r="AZ121" s="11">
        <v>0</v>
      </c>
      <c r="BA121" s="10">
        <v>0</v>
      </c>
      <c r="BB121" s="11">
        <v>11</v>
      </c>
      <c r="BC121" s="10">
        <v>298</v>
      </c>
      <c r="BD121" s="11">
        <v>0</v>
      </c>
      <c r="BE121" s="10">
        <v>0</v>
      </c>
      <c r="BF121" s="11">
        <v>1</v>
      </c>
      <c r="BG121" s="10">
        <v>3</v>
      </c>
      <c r="BH121" s="11">
        <v>12</v>
      </c>
      <c r="BI121" s="10">
        <v>1034</v>
      </c>
      <c r="BJ121" s="11">
        <v>2</v>
      </c>
      <c r="BK121" s="10">
        <v>185</v>
      </c>
      <c r="BL121" s="11"/>
      <c r="BM121" s="10">
        <f t="shared" si="6"/>
        <v>77</v>
      </c>
      <c r="BN121" s="10">
        <f t="shared" si="7"/>
        <v>2561</v>
      </c>
    </row>
    <row r="122" spans="1:66">
      <c r="A122" s="2" t="s">
        <v>47</v>
      </c>
      <c r="B122" s="2" t="s">
        <v>42</v>
      </c>
      <c r="C122" s="2" t="s">
        <v>655</v>
      </c>
      <c r="D122" s="11">
        <v>678</v>
      </c>
      <c r="E122" s="10">
        <v>5437</v>
      </c>
      <c r="F122" s="11">
        <v>1644</v>
      </c>
      <c r="G122" s="10">
        <v>21151</v>
      </c>
      <c r="H122" s="11">
        <v>254</v>
      </c>
      <c r="I122" s="10">
        <v>1997</v>
      </c>
      <c r="J122" s="11">
        <v>0</v>
      </c>
      <c r="K122" s="10">
        <v>0</v>
      </c>
      <c r="L122" s="11">
        <v>100</v>
      </c>
      <c r="M122" s="10">
        <v>1807</v>
      </c>
      <c r="N122" s="11">
        <v>0</v>
      </c>
      <c r="O122" s="10">
        <v>0</v>
      </c>
      <c r="P122" s="11">
        <v>20</v>
      </c>
      <c r="Q122" s="10">
        <v>186</v>
      </c>
      <c r="R122" s="11">
        <v>2</v>
      </c>
      <c r="S122" s="10">
        <v>50</v>
      </c>
      <c r="T122" s="11">
        <v>244</v>
      </c>
      <c r="U122" s="10">
        <v>3075</v>
      </c>
      <c r="V122" s="11">
        <v>0</v>
      </c>
      <c r="W122" s="10">
        <v>0</v>
      </c>
      <c r="X122" s="11">
        <v>18</v>
      </c>
      <c r="Y122" s="10">
        <v>224</v>
      </c>
      <c r="Z122" s="11">
        <v>2</v>
      </c>
      <c r="AA122" s="10">
        <v>10</v>
      </c>
      <c r="AB122" s="11">
        <v>0</v>
      </c>
      <c r="AC122" s="10">
        <v>0</v>
      </c>
      <c r="AD122" s="11">
        <v>0</v>
      </c>
      <c r="AE122" s="10">
        <v>0</v>
      </c>
      <c r="AF122" s="11">
        <v>1</v>
      </c>
      <c r="AG122" s="10">
        <v>2</v>
      </c>
      <c r="AH122" s="11">
        <v>0</v>
      </c>
      <c r="AI122" s="10">
        <v>0</v>
      </c>
      <c r="AJ122" s="11">
        <v>0</v>
      </c>
      <c r="AK122" s="10">
        <v>0</v>
      </c>
      <c r="AL122" s="11">
        <v>0</v>
      </c>
      <c r="AM122" s="10">
        <v>0</v>
      </c>
      <c r="AN122" s="11">
        <v>9</v>
      </c>
      <c r="AO122" s="10">
        <v>99</v>
      </c>
      <c r="AP122" s="11">
        <v>0</v>
      </c>
      <c r="AQ122" s="10">
        <v>0</v>
      </c>
      <c r="AR122" s="11">
        <v>0</v>
      </c>
      <c r="AS122" s="10">
        <v>0</v>
      </c>
      <c r="AT122" s="11">
        <v>0</v>
      </c>
      <c r="AU122" s="10">
        <v>0</v>
      </c>
      <c r="AV122" s="11">
        <v>0</v>
      </c>
      <c r="AW122" s="10">
        <v>0</v>
      </c>
      <c r="AX122" s="11">
        <v>0</v>
      </c>
      <c r="AY122" s="10">
        <v>0</v>
      </c>
      <c r="AZ122" s="11">
        <v>0</v>
      </c>
      <c r="BA122" s="10">
        <v>0</v>
      </c>
      <c r="BB122" s="11">
        <v>39</v>
      </c>
      <c r="BC122" s="10">
        <v>291</v>
      </c>
      <c r="BD122" s="11">
        <v>67</v>
      </c>
      <c r="BE122" s="10">
        <v>947</v>
      </c>
      <c r="BF122" s="11">
        <v>42</v>
      </c>
      <c r="BG122" s="10">
        <v>365</v>
      </c>
      <c r="BH122" s="11">
        <v>26</v>
      </c>
      <c r="BI122" s="10">
        <v>495</v>
      </c>
      <c r="BJ122" s="11">
        <v>3</v>
      </c>
      <c r="BK122" s="10">
        <v>73</v>
      </c>
      <c r="BL122" s="11"/>
      <c r="BM122" s="10">
        <f t="shared" si="6"/>
        <v>3149</v>
      </c>
      <c r="BN122" s="10">
        <f t="shared" si="7"/>
        <v>36209</v>
      </c>
    </row>
    <row r="123" spans="1:66">
      <c r="A123" s="2" t="s">
        <v>50</v>
      </c>
      <c r="B123" s="2" t="s">
        <v>42</v>
      </c>
      <c r="C123" s="2" t="s">
        <v>656</v>
      </c>
      <c r="D123" s="11">
        <v>1865</v>
      </c>
      <c r="E123" s="10">
        <v>19791</v>
      </c>
      <c r="F123" s="11">
        <v>3693</v>
      </c>
      <c r="G123" s="10">
        <v>76622</v>
      </c>
      <c r="H123" s="11">
        <v>443</v>
      </c>
      <c r="I123" s="10">
        <v>8612</v>
      </c>
      <c r="J123" s="11">
        <v>28</v>
      </c>
      <c r="K123" s="10">
        <v>360</v>
      </c>
      <c r="L123" s="11">
        <v>238</v>
      </c>
      <c r="M123" s="10">
        <v>4481</v>
      </c>
      <c r="N123" s="11">
        <v>103</v>
      </c>
      <c r="O123" s="10">
        <v>1367</v>
      </c>
      <c r="P123" s="11">
        <v>207</v>
      </c>
      <c r="Q123" s="10">
        <v>3705</v>
      </c>
      <c r="R123" s="11">
        <v>13</v>
      </c>
      <c r="S123" s="10">
        <v>218</v>
      </c>
      <c r="T123" s="11">
        <v>52</v>
      </c>
      <c r="U123" s="10">
        <v>969</v>
      </c>
      <c r="V123" s="11">
        <v>206</v>
      </c>
      <c r="W123" s="10">
        <v>3440</v>
      </c>
      <c r="X123" s="11">
        <v>142</v>
      </c>
      <c r="Y123" s="10">
        <v>2917</v>
      </c>
      <c r="Z123" s="11">
        <v>10</v>
      </c>
      <c r="AA123" s="10">
        <v>211</v>
      </c>
      <c r="AB123" s="11">
        <v>10</v>
      </c>
      <c r="AC123" s="10">
        <v>106</v>
      </c>
      <c r="AD123" s="11">
        <v>101</v>
      </c>
      <c r="AE123" s="10">
        <v>1540</v>
      </c>
      <c r="AF123" s="11">
        <v>3</v>
      </c>
      <c r="AG123" s="10">
        <v>68</v>
      </c>
      <c r="AH123" s="11">
        <v>5</v>
      </c>
      <c r="AI123" s="10">
        <v>47</v>
      </c>
      <c r="AJ123" s="11">
        <v>31</v>
      </c>
      <c r="AK123" s="10">
        <v>133</v>
      </c>
      <c r="AL123" s="11">
        <v>17</v>
      </c>
      <c r="AM123" s="10">
        <v>237</v>
      </c>
      <c r="AN123" s="11">
        <v>8</v>
      </c>
      <c r="AO123" s="10">
        <v>268</v>
      </c>
      <c r="AP123" s="11">
        <v>1</v>
      </c>
      <c r="AQ123" s="10">
        <v>18</v>
      </c>
      <c r="AR123" s="11">
        <v>0</v>
      </c>
      <c r="AS123" s="10">
        <v>0</v>
      </c>
      <c r="AT123" s="11">
        <v>0</v>
      </c>
      <c r="AU123" s="10">
        <v>0</v>
      </c>
      <c r="AV123" s="11">
        <v>0</v>
      </c>
      <c r="AW123" s="10">
        <v>0</v>
      </c>
      <c r="AX123" s="11">
        <v>0</v>
      </c>
      <c r="AY123" s="10">
        <v>0</v>
      </c>
      <c r="AZ123" s="11">
        <v>0</v>
      </c>
      <c r="BA123" s="10">
        <v>0</v>
      </c>
      <c r="BB123" s="11">
        <v>305</v>
      </c>
      <c r="BC123" s="10">
        <v>6337</v>
      </c>
      <c r="BD123" s="11">
        <v>166</v>
      </c>
      <c r="BE123" s="10">
        <v>2743</v>
      </c>
      <c r="BF123" s="11">
        <v>43</v>
      </c>
      <c r="BG123" s="10">
        <v>468</v>
      </c>
      <c r="BH123" s="11">
        <v>262</v>
      </c>
      <c r="BI123" s="10">
        <v>11992</v>
      </c>
      <c r="BJ123" s="11">
        <v>136</v>
      </c>
      <c r="BK123" s="10">
        <v>3101</v>
      </c>
      <c r="BL123" s="11"/>
      <c r="BM123" s="10">
        <f t="shared" si="6"/>
        <v>8088</v>
      </c>
      <c r="BN123" s="10">
        <f t="shared" si="7"/>
        <v>149751</v>
      </c>
    </row>
    <row r="124" spans="1:66">
      <c r="A124" s="2" t="s">
        <v>53</v>
      </c>
      <c r="B124" s="2" t="s">
        <v>42</v>
      </c>
      <c r="C124" s="2" t="s">
        <v>657</v>
      </c>
      <c r="D124" s="11">
        <v>1515</v>
      </c>
      <c r="E124" s="10">
        <v>9990</v>
      </c>
      <c r="F124" s="11">
        <v>7037</v>
      </c>
      <c r="G124" s="10">
        <v>87558</v>
      </c>
      <c r="H124" s="11">
        <v>664</v>
      </c>
      <c r="I124" s="10">
        <v>7262</v>
      </c>
      <c r="J124" s="11">
        <v>13</v>
      </c>
      <c r="K124" s="10">
        <v>116</v>
      </c>
      <c r="L124" s="11">
        <v>672</v>
      </c>
      <c r="M124" s="10">
        <v>10122</v>
      </c>
      <c r="N124" s="11">
        <v>0</v>
      </c>
      <c r="O124" s="10">
        <v>0</v>
      </c>
      <c r="P124" s="11">
        <v>99</v>
      </c>
      <c r="Q124" s="10">
        <v>1399</v>
      </c>
      <c r="R124" s="11">
        <v>161</v>
      </c>
      <c r="S124" s="10">
        <v>1935</v>
      </c>
      <c r="T124" s="11">
        <v>3</v>
      </c>
      <c r="U124" s="10">
        <v>106</v>
      </c>
      <c r="V124" s="11">
        <v>30</v>
      </c>
      <c r="W124" s="10">
        <v>463</v>
      </c>
      <c r="X124" s="11">
        <v>125</v>
      </c>
      <c r="Y124" s="10">
        <v>1475</v>
      </c>
      <c r="Z124" s="11">
        <v>6</v>
      </c>
      <c r="AA124" s="10">
        <v>260</v>
      </c>
      <c r="AB124" s="11">
        <v>264</v>
      </c>
      <c r="AC124" s="10">
        <v>2527</v>
      </c>
      <c r="AD124" s="11">
        <v>5</v>
      </c>
      <c r="AE124" s="10">
        <v>33</v>
      </c>
      <c r="AF124" s="11">
        <v>0</v>
      </c>
      <c r="AG124" s="10">
        <v>0</v>
      </c>
      <c r="AH124" s="11">
        <v>0</v>
      </c>
      <c r="AI124" s="10">
        <v>0</v>
      </c>
      <c r="AJ124" s="11">
        <v>89</v>
      </c>
      <c r="AK124" s="10">
        <v>327</v>
      </c>
      <c r="AL124" s="11">
        <v>14</v>
      </c>
      <c r="AM124" s="10">
        <v>82</v>
      </c>
      <c r="AN124" s="11">
        <v>6</v>
      </c>
      <c r="AO124" s="10">
        <v>109</v>
      </c>
      <c r="AP124" s="11">
        <v>0</v>
      </c>
      <c r="AQ124" s="10">
        <v>0</v>
      </c>
      <c r="AR124" s="11">
        <v>3</v>
      </c>
      <c r="AS124" s="10">
        <v>25</v>
      </c>
      <c r="AT124" s="11">
        <v>0</v>
      </c>
      <c r="AU124" s="10">
        <v>0</v>
      </c>
      <c r="AV124" s="11">
        <v>2</v>
      </c>
      <c r="AW124" s="10">
        <v>10</v>
      </c>
      <c r="AX124" s="11">
        <v>0</v>
      </c>
      <c r="AY124" s="10">
        <v>0</v>
      </c>
      <c r="AZ124" s="11">
        <v>0</v>
      </c>
      <c r="BA124" s="10">
        <v>0</v>
      </c>
      <c r="BB124" s="11">
        <v>911</v>
      </c>
      <c r="BC124" s="10">
        <v>13329</v>
      </c>
      <c r="BD124" s="11">
        <v>162</v>
      </c>
      <c r="BE124" s="10">
        <v>1525</v>
      </c>
      <c r="BF124" s="11">
        <v>35</v>
      </c>
      <c r="BG124" s="10">
        <v>257</v>
      </c>
      <c r="BH124" s="11">
        <v>965</v>
      </c>
      <c r="BI124" s="10">
        <v>30085</v>
      </c>
      <c r="BJ124" s="11">
        <v>369</v>
      </c>
      <c r="BK124" s="10">
        <v>5363</v>
      </c>
      <c r="BL124" s="11"/>
      <c r="BM124" s="10">
        <f t="shared" si="6"/>
        <v>13150</v>
      </c>
      <c r="BN124" s="10">
        <f t="shared" si="7"/>
        <v>174358</v>
      </c>
    </row>
    <row r="125" spans="1:66">
      <c r="A125" s="2" t="s">
        <v>551</v>
      </c>
      <c r="B125" s="2" t="s">
        <v>42</v>
      </c>
      <c r="C125" s="2" t="s">
        <v>658</v>
      </c>
      <c r="D125" s="11">
        <v>15</v>
      </c>
      <c r="E125" s="10">
        <v>47</v>
      </c>
      <c r="F125" s="11">
        <v>274</v>
      </c>
      <c r="G125" s="10">
        <v>3233</v>
      </c>
      <c r="H125" s="11">
        <v>114</v>
      </c>
      <c r="I125" s="10">
        <v>1578</v>
      </c>
      <c r="J125" s="11">
        <v>0</v>
      </c>
      <c r="K125" s="10">
        <v>0</v>
      </c>
      <c r="L125" s="11">
        <v>5</v>
      </c>
      <c r="M125" s="10">
        <v>41</v>
      </c>
      <c r="N125" s="11">
        <v>0</v>
      </c>
      <c r="O125" s="10">
        <v>0</v>
      </c>
      <c r="P125" s="11">
        <v>3</v>
      </c>
      <c r="Q125" s="10">
        <v>18</v>
      </c>
      <c r="R125" s="11">
        <v>0</v>
      </c>
      <c r="S125" s="10">
        <v>0</v>
      </c>
      <c r="T125" s="11">
        <v>0</v>
      </c>
      <c r="U125" s="10">
        <v>0</v>
      </c>
      <c r="V125" s="11">
        <v>2</v>
      </c>
      <c r="W125" s="10">
        <v>16</v>
      </c>
      <c r="X125" s="11">
        <v>0</v>
      </c>
      <c r="Y125" s="10">
        <v>0</v>
      </c>
      <c r="Z125" s="11">
        <v>0</v>
      </c>
      <c r="AA125" s="10">
        <v>0</v>
      </c>
      <c r="AB125" s="11">
        <v>52</v>
      </c>
      <c r="AC125" s="10">
        <v>436</v>
      </c>
      <c r="AD125" s="11">
        <v>0</v>
      </c>
      <c r="AE125" s="10">
        <v>0</v>
      </c>
      <c r="AF125" s="11">
        <v>0</v>
      </c>
      <c r="AG125" s="10">
        <v>0</v>
      </c>
      <c r="AH125" s="11">
        <v>0</v>
      </c>
      <c r="AI125" s="10">
        <v>0</v>
      </c>
      <c r="AJ125" s="11">
        <v>0</v>
      </c>
      <c r="AK125" s="10">
        <v>0</v>
      </c>
      <c r="AL125" s="11">
        <v>0</v>
      </c>
      <c r="AM125" s="10">
        <v>0</v>
      </c>
      <c r="AN125" s="11">
        <v>0</v>
      </c>
      <c r="AO125" s="10">
        <v>0</v>
      </c>
      <c r="AP125" s="11">
        <v>0</v>
      </c>
      <c r="AQ125" s="10">
        <v>0</v>
      </c>
      <c r="AR125" s="11">
        <v>0</v>
      </c>
      <c r="AS125" s="10">
        <v>0</v>
      </c>
      <c r="AT125" s="11">
        <v>0</v>
      </c>
      <c r="AU125" s="10">
        <v>0</v>
      </c>
      <c r="AV125" s="11">
        <v>0</v>
      </c>
      <c r="AW125" s="10">
        <v>0</v>
      </c>
      <c r="AX125" s="11">
        <v>0</v>
      </c>
      <c r="AY125" s="10">
        <v>0</v>
      </c>
      <c r="AZ125" s="11">
        <v>0</v>
      </c>
      <c r="BA125" s="10">
        <v>0</v>
      </c>
      <c r="BB125" s="11">
        <v>5</v>
      </c>
      <c r="BC125" s="10">
        <v>134</v>
      </c>
      <c r="BD125" s="11">
        <v>5</v>
      </c>
      <c r="BE125" s="10">
        <v>21</v>
      </c>
      <c r="BF125" s="11">
        <v>0</v>
      </c>
      <c r="BG125" s="10">
        <v>0</v>
      </c>
      <c r="BH125" s="11">
        <v>13</v>
      </c>
      <c r="BI125" s="10">
        <v>197</v>
      </c>
      <c r="BJ125" s="11">
        <v>0</v>
      </c>
      <c r="BK125" s="10">
        <v>0</v>
      </c>
      <c r="BL125" s="11"/>
      <c r="BM125" s="10">
        <f t="shared" si="6"/>
        <v>488</v>
      </c>
      <c r="BN125" s="10">
        <f t="shared" si="7"/>
        <v>5721</v>
      </c>
    </row>
    <row r="126" spans="1:66">
      <c r="A126" s="2" t="s">
        <v>588</v>
      </c>
      <c r="B126" s="2" t="s">
        <v>42</v>
      </c>
      <c r="C126" s="2" t="s">
        <v>659</v>
      </c>
      <c r="D126" s="11">
        <v>11</v>
      </c>
      <c r="E126" s="10">
        <v>173</v>
      </c>
      <c r="F126" s="11">
        <v>11</v>
      </c>
      <c r="G126" s="10">
        <v>106</v>
      </c>
      <c r="H126" s="11">
        <v>0</v>
      </c>
      <c r="I126" s="10">
        <v>0</v>
      </c>
      <c r="J126" s="11">
        <v>0</v>
      </c>
      <c r="K126" s="10">
        <v>0</v>
      </c>
      <c r="L126" s="11">
        <v>1</v>
      </c>
      <c r="M126" s="10">
        <v>4</v>
      </c>
      <c r="N126" s="11">
        <v>0</v>
      </c>
      <c r="O126" s="10">
        <v>0</v>
      </c>
      <c r="P126" s="11">
        <v>2</v>
      </c>
      <c r="Q126" s="10">
        <v>21</v>
      </c>
      <c r="R126" s="11">
        <v>0</v>
      </c>
      <c r="S126" s="10">
        <v>0</v>
      </c>
      <c r="T126" s="11">
        <v>0</v>
      </c>
      <c r="U126" s="10">
        <v>0</v>
      </c>
      <c r="V126" s="11">
        <v>0</v>
      </c>
      <c r="W126" s="10">
        <v>0</v>
      </c>
      <c r="X126" s="11">
        <v>0</v>
      </c>
      <c r="Y126" s="10">
        <v>0</v>
      </c>
      <c r="Z126" s="11">
        <v>0</v>
      </c>
      <c r="AA126" s="10">
        <v>0</v>
      </c>
      <c r="AB126" s="11">
        <v>1</v>
      </c>
      <c r="AC126" s="10">
        <v>12</v>
      </c>
      <c r="AD126" s="11">
        <v>0</v>
      </c>
      <c r="AE126" s="10">
        <v>0</v>
      </c>
      <c r="AF126" s="11">
        <v>0</v>
      </c>
      <c r="AG126" s="10">
        <v>0</v>
      </c>
      <c r="AH126" s="11">
        <v>0</v>
      </c>
      <c r="AI126" s="10">
        <v>0</v>
      </c>
      <c r="AJ126" s="11">
        <v>0</v>
      </c>
      <c r="AK126" s="10">
        <v>0</v>
      </c>
      <c r="AL126" s="11">
        <v>0</v>
      </c>
      <c r="AM126" s="10">
        <v>0</v>
      </c>
      <c r="AN126" s="11">
        <v>0</v>
      </c>
      <c r="AO126" s="10">
        <v>0</v>
      </c>
      <c r="AP126" s="11">
        <v>0</v>
      </c>
      <c r="AQ126" s="10">
        <v>0</v>
      </c>
      <c r="AR126" s="11">
        <v>0</v>
      </c>
      <c r="AS126" s="10">
        <v>0</v>
      </c>
      <c r="AT126" s="11">
        <v>0</v>
      </c>
      <c r="AU126" s="10">
        <v>0</v>
      </c>
      <c r="AV126" s="11">
        <v>0</v>
      </c>
      <c r="AW126" s="10">
        <v>0</v>
      </c>
      <c r="AX126" s="11">
        <v>0</v>
      </c>
      <c r="AY126" s="10">
        <v>0</v>
      </c>
      <c r="AZ126" s="11">
        <v>0</v>
      </c>
      <c r="BA126" s="10">
        <v>0</v>
      </c>
      <c r="BB126" s="11">
        <v>2</v>
      </c>
      <c r="BC126" s="10">
        <v>68</v>
      </c>
      <c r="BD126" s="11">
        <v>0</v>
      </c>
      <c r="BE126" s="10">
        <v>0</v>
      </c>
      <c r="BF126" s="11">
        <v>0</v>
      </c>
      <c r="BG126" s="10">
        <v>0</v>
      </c>
      <c r="BH126" s="11">
        <v>0</v>
      </c>
      <c r="BI126" s="10">
        <v>0</v>
      </c>
      <c r="BJ126" s="11">
        <v>0</v>
      </c>
      <c r="BK126" s="10">
        <v>0</v>
      </c>
      <c r="BL126" s="11"/>
      <c r="BM126" s="10">
        <f t="shared" si="6"/>
        <v>28</v>
      </c>
      <c r="BN126" s="10">
        <f t="shared" si="7"/>
        <v>384</v>
      </c>
    </row>
    <row r="127" spans="1:66">
      <c r="A127" s="2" t="s">
        <v>598</v>
      </c>
      <c r="B127" s="2" t="s">
        <v>42</v>
      </c>
      <c r="C127" s="2" t="s">
        <v>660</v>
      </c>
      <c r="D127" s="11">
        <v>4</v>
      </c>
      <c r="E127" s="10">
        <v>40</v>
      </c>
      <c r="F127" s="11">
        <v>20</v>
      </c>
      <c r="G127" s="10">
        <v>772</v>
      </c>
      <c r="H127" s="11">
        <v>5</v>
      </c>
      <c r="I127" s="10">
        <v>305</v>
      </c>
      <c r="J127" s="11">
        <v>1</v>
      </c>
      <c r="K127" s="10">
        <v>13</v>
      </c>
      <c r="L127" s="11">
        <v>3</v>
      </c>
      <c r="M127" s="10">
        <v>77</v>
      </c>
      <c r="N127" s="11">
        <v>0</v>
      </c>
      <c r="O127" s="10">
        <v>0</v>
      </c>
      <c r="P127" s="11">
        <v>0</v>
      </c>
      <c r="Q127" s="10">
        <v>0</v>
      </c>
      <c r="R127" s="11">
        <v>2</v>
      </c>
      <c r="S127" s="10">
        <v>45</v>
      </c>
      <c r="T127" s="11">
        <v>0</v>
      </c>
      <c r="U127" s="10">
        <v>0</v>
      </c>
      <c r="V127" s="11">
        <v>0</v>
      </c>
      <c r="W127" s="10">
        <v>0</v>
      </c>
      <c r="X127" s="11">
        <v>0</v>
      </c>
      <c r="Y127" s="10">
        <v>0</v>
      </c>
      <c r="Z127" s="11">
        <v>0</v>
      </c>
      <c r="AA127" s="10">
        <v>0</v>
      </c>
      <c r="AB127" s="11">
        <v>0</v>
      </c>
      <c r="AC127" s="10">
        <v>0</v>
      </c>
      <c r="AD127" s="11">
        <v>0</v>
      </c>
      <c r="AE127" s="10">
        <v>0</v>
      </c>
      <c r="AF127" s="11">
        <v>0</v>
      </c>
      <c r="AG127" s="10">
        <v>0</v>
      </c>
      <c r="AH127" s="11">
        <v>0</v>
      </c>
      <c r="AI127" s="10">
        <v>0</v>
      </c>
      <c r="AJ127" s="11">
        <v>0</v>
      </c>
      <c r="AK127" s="10">
        <v>0</v>
      </c>
      <c r="AL127" s="11">
        <v>0</v>
      </c>
      <c r="AM127" s="10">
        <v>0</v>
      </c>
      <c r="AN127" s="11">
        <v>0</v>
      </c>
      <c r="AO127" s="10">
        <v>0</v>
      </c>
      <c r="AP127" s="11">
        <v>0</v>
      </c>
      <c r="AQ127" s="10">
        <v>0</v>
      </c>
      <c r="AR127" s="11">
        <v>0</v>
      </c>
      <c r="AS127" s="10">
        <v>0</v>
      </c>
      <c r="AT127" s="11">
        <v>0</v>
      </c>
      <c r="AU127" s="10">
        <v>0</v>
      </c>
      <c r="AV127" s="11">
        <v>0</v>
      </c>
      <c r="AW127" s="10">
        <v>0</v>
      </c>
      <c r="AX127" s="11">
        <v>0</v>
      </c>
      <c r="AY127" s="10">
        <v>0</v>
      </c>
      <c r="AZ127" s="11">
        <v>0</v>
      </c>
      <c r="BA127" s="10">
        <v>0</v>
      </c>
      <c r="BB127" s="11">
        <v>1</v>
      </c>
      <c r="BC127" s="10">
        <v>7</v>
      </c>
      <c r="BD127" s="11">
        <v>1</v>
      </c>
      <c r="BE127" s="10">
        <v>27</v>
      </c>
      <c r="BF127" s="11">
        <v>0</v>
      </c>
      <c r="BG127" s="10">
        <v>0</v>
      </c>
      <c r="BH127" s="11">
        <v>4</v>
      </c>
      <c r="BI127" s="10">
        <v>266</v>
      </c>
      <c r="BJ127" s="11">
        <v>5</v>
      </c>
      <c r="BK127" s="10">
        <v>62</v>
      </c>
      <c r="BL127" s="11"/>
      <c r="BM127" s="10">
        <f t="shared" si="6"/>
        <v>46</v>
      </c>
      <c r="BN127" s="10">
        <f t="shared" si="7"/>
        <v>1614</v>
      </c>
    </row>
    <row r="128" spans="1:66">
      <c r="A128" s="2" t="s">
        <v>540</v>
      </c>
      <c r="B128" s="2" t="s">
        <v>42</v>
      </c>
      <c r="C128" s="2" t="s">
        <v>661</v>
      </c>
      <c r="D128" s="11">
        <v>10</v>
      </c>
      <c r="E128" s="10">
        <v>69</v>
      </c>
      <c r="F128" s="11">
        <v>83</v>
      </c>
      <c r="G128" s="10">
        <v>1363</v>
      </c>
      <c r="H128" s="11">
        <v>35</v>
      </c>
      <c r="I128" s="10">
        <v>1205</v>
      </c>
      <c r="J128" s="11">
        <v>1</v>
      </c>
      <c r="K128" s="10">
        <v>4</v>
      </c>
      <c r="L128" s="11">
        <v>7</v>
      </c>
      <c r="M128" s="10">
        <v>116</v>
      </c>
      <c r="N128" s="11">
        <v>0</v>
      </c>
      <c r="O128" s="10">
        <v>0</v>
      </c>
      <c r="P128" s="11">
        <v>9</v>
      </c>
      <c r="Q128" s="10">
        <v>138</v>
      </c>
      <c r="R128" s="11">
        <v>0</v>
      </c>
      <c r="S128" s="10">
        <v>0</v>
      </c>
      <c r="T128" s="11">
        <v>4</v>
      </c>
      <c r="U128" s="10">
        <v>27</v>
      </c>
      <c r="V128" s="11">
        <v>3</v>
      </c>
      <c r="W128" s="10">
        <v>34</v>
      </c>
      <c r="X128" s="11">
        <v>0</v>
      </c>
      <c r="Y128" s="10">
        <v>0</v>
      </c>
      <c r="Z128" s="11">
        <v>0</v>
      </c>
      <c r="AA128" s="10">
        <v>0</v>
      </c>
      <c r="AB128" s="11">
        <v>1</v>
      </c>
      <c r="AC128" s="10">
        <v>21</v>
      </c>
      <c r="AD128" s="11">
        <v>1</v>
      </c>
      <c r="AE128" s="10">
        <v>4</v>
      </c>
      <c r="AF128" s="11">
        <v>0</v>
      </c>
      <c r="AG128" s="10">
        <v>0</v>
      </c>
      <c r="AH128" s="11">
        <v>0</v>
      </c>
      <c r="AI128" s="10">
        <v>0</v>
      </c>
      <c r="AJ128" s="11">
        <v>0</v>
      </c>
      <c r="AK128" s="10">
        <v>0</v>
      </c>
      <c r="AL128" s="11">
        <v>0</v>
      </c>
      <c r="AM128" s="10">
        <v>0</v>
      </c>
      <c r="AN128" s="11">
        <v>0</v>
      </c>
      <c r="AO128" s="10">
        <v>0</v>
      </c>
      <c r="AP128" s="11">
        <v>0</v>
      </c>
      <c r="AQ128" s="10">
        <v>0</v>
      </c>
      <c r="AR128" s="11">
        <v>0</v>
      </c>
      <c r="AS128" s="10">
        <v>0</v>
      </c>
      <c r="AT128" s="11">
        <v>0</v>
      </c>
      <c r="AU128" s="10">
        <v>0</v>
      </c>
      <c r="AV128" s="11">
        <v>0</v>
      </c>
      <c r="AW128" s="10">
        <v>0</v>
      </c>
      <c r="AX128" s="11">
        <v>0</v>
      </c>
      <c r="AY128" s="10">
        <v>0</v>
      </c>
      <c r="AZ128" s="11">
        <v>0</v>
      </c>
      <c r="BA128" s="10">
        <v>0</v>
      </c>
      <c r="BB128" s="11">
        <v>16</v>
      </c>
      <c r="BC128" s="10">
        <v>304</v>
      </c>
      <c r="BD128" s="11">
        <v>0</v>
      </c>
      <c r="BE128" s="10">
        <v>0</v>
      </c>
      <c r="BF128" s="11">
        <v>0</v>
      </c>
      <c r="BG128" s="10">
        <v>0</v>
      </c>
      <c r="BH128" s="11">
        <v>32</v>
      </c>
      <c r="BI128" s="10">
        <v>1378</v>
      </c>
      <c r="BJ128" s="11">
        <v>23</v>
      </c>
      <c r="BK128" s="10">
        <v>548</v>
      </c>
      <c r="BL128" s="11"/>
      <c r="BM128" s="10">
        <f t="shared" si="6"/>
        <v>225</v>
      </c>
      <c r="BN128" s="10">
        <f t="shared" si="7"/>
        <v>5211</v>
      </c>
    </row>
    <row r="129" spans="1:66">
      <c r="A129" s="2" t="s">
        <v>69</v>
      </c>
      <c r="B129" s="2" t="s">
        <v>42</v>
      </c>
      <c r="C129" s="2" t="s">
        <v>662</v>
      </c>
      <c r="D129" s="11">
        <v>65</v>
      </c>
      <c r="E129" s="10">
        <v>745</v>
      </c>
      <c r="F129" s="11">
        <v>765</v>
      </c>
      <c r="G129" s="10">
        <v>19455</v>
      </c>
      <c r="H129" s="11">
        <v>460</v>
      </c>
      <c r="I129" s="10">
        <v>12489</v>
      </c>
      <c r="J129" s="11">
        <v>27</v>
      </c>
      <c r="K129" s="10">
        <v>1088</v>
      </c>
      <c r="L129" s="11">
        <v>24</v>
      </c>
      <c r="M129" s="10">
        <v>710</v>
      </c>
      <c r="N129" s="11">
        <v>0</v>
      </c>
      <c r="O129" s="10">
        <v>0</v>
      </c>
      <c r="P129" s="11">
        <v>139</v>
      </c>
      <c r="Q129" s="10">
        <v>3680</v>
      </c>
      <c r="R129" s="11">
        <v>2</v>
      </c>
      <c r="S129" s="10">
        <v>31</v>
      </c>
      <c r="T129" s="11">
        <v>0</v>
      </c>
      <c r="U129" s="10">
        <v>0</v>
      </c>
      <c r="V129" s="11">
        <v>11</v>
      </c>
      <c r="W129" s="10">
        <v>133</v>
      </c>
      <c r="X129" s="11">
        <v>1</v>
      </c>
      <c r="Y129" s="10">
        <v>24</v>
      </c>
      <c r="Z129" s="11">
        <v>3</v>
      </c>
      <c r="AA129" s="10">
        <v>35</v>
      </c>
      <c r="AB129" s="11">
        <v>19</v>
      </c>
      <c r="AC129" s="10">
        <v>462</v>
      </c>
      <c r="AD129" s="11">
        <v>0</v>
      </c>
      <c r="AE129" s="10">
        <v>0</v>
      </c>
      <c r="AF129" s="11">
        <v>0</v>
      </c>
      <c r="AG129" s="10">
        <v>0</v>
      </c>
      <c r="AH129" s="11">
        <v>0</v>
      </c>
      <c r="AI129" s="10">
        <v>0</v>
      </c>
      <c r="AJ129" s="11">
        <v>56</v>
      </c>
      <c r="AK129" s="10">
        <v>491</v>
      </c>
      <c r="AL129" s="11">
        <v>3</v>
      </c>
      <c r="AM129" s="10">
        <v>8</v>
      </c>
      <c r="AN129" s="11">
        <v>0</v>
      </c>
      <c r="AO129" s="10">
        <v>0</v>
      </c>
      <c r="AP129" s="11">
        <v>0</v>
      </c>
      <c r="AQ129" s="10">
        <v>0</v>
      </c>
      <c r="AR129" s="11">
        <v>0</v>
      </c>
      <c r="AS129" s="10">
        <v>0</v>
      </c>
      <c r="AT129" s="11">
        <v>2</v>
      </c>
      <c r="AU129" s="10">
        <v>75</v>
      </c>
      <c r="AV129" s="11">
        <v>0</v>
      </c>
      <c r="AW129" s="10">
        <v>0</v>
      </c>
      <c r="AX129" s="11">
        <v>0</v>
      </c>
      <c r="AY129" s="10">
        <v>0</v>
      </c>
      <c r="AZ129" s="11">
        <v>0</v>
      </c>
      <c r="BA129" s="10">
        <v>0</v>
      </c>
      <c r="BB129" s="11">
        <v>1009</v>
      </c>
      <c r="BC129" s="10">
        <v>39998</v>
      </c>
      <c r="BD129" s="11">
        <v>17</v>
      </c>
      <c r="BE129" s="10">
        <v>216</v>
      </c>
      <c r="BF129" s="11">
        <v>9</v>
      </c>
      <c r="BG129" s="10">
        <v>106</v>
      </c>
      <c r="BH129" s="11">
        <v>412</v>
      </c>
      <c r="BI129" s="10">
        <v>18940</v>
      </c>
      <c r="BJ129" s="11">
        <v>171</v>
      </c>
      <c r="BK129" s="10">
        <v>3484</v>
      </c>
      <c r="BL129" s="11"/>
      <c r="BM129" s="10">
        <f t="shared" si="6"/>
        <v>3195</v>
      </c>
      <c r="BN129" s="10">
        <f t="shared" si="7"/>
        <v>102170</v>
      </c>
    </row>
    <row r="130" spans="1:66">
      <c r="A130" s="18" t="s">
        <v>558</v>
      </c>
      <c r="B130" s="18" t="s">
        <v>42</v>
      </c>
      <c r="C130" s="18" t="s">
        <v>663</v>
      </c>
      <c r="D130" s="19">
        <v>1</v>
      </c>
      <c r="E130" s="20">
        <v>9</v>
      </c>
      <c r="F130" s="19">
        <v>3</v>
      </c>
      <c r="G130" s="20">
        <v>61</v>
      </c>
      <c r="H130" s="19">
        <v>0</v>
      </c>
      <c r="I130" s="20">
        <v>0</v>
      </c>
      <c r="J130" s="19">
        <v>0</v>
      </c>
      <c r="K130" s="20">
        <v>0</v>
      </c>
      <c r="L130" s="19">
        <v>0</v>
      </c>
      <c r="M130" s="20">
        <v>0</v>
      </c>
      <c r="N130" s="19">
        <v>0</v>
      </c>
      <c r="O130" s="20">
        <v>0</v>
      </c>
      <c r="P130" s="19">
        <v>1</v>
      </c>
      <c r="Q130" s="20">
        <v>22</v>
      </c>
      <c r="R130" s="19">
        <v>0</v>
      </c>
      <c r="S130" s="20">
        <v>0</v>
      </c>
      <c r="T130" s="19">
        <v>1</v>
      </c>
      <c r="U130" s="20">
        <v>17</v>
      </c>
      <c r="V130" s="19">
        <v>0</v>
      </c>
      <c r="W130" s="20">
        <v>0</v>
      </c>
      <c r="X130" s="19">
        <v>0</v>
      </c>
      <c r="Y130" s="20">
        <v>0</v>
      </c>
      <c r="Z130" s="19">
        <v>0</v>
      </c>
      <c r="AA130" s="20">
        <v>0</v>
      </c>
      <c r="AB130" s="19">
        <v>0</v>
      </c>
      <c r="AC130" s="20">
        <v>0</v>
      </c>
      <c r="AD130" s="19">
        <v>0</v>
      </c>
      <c r="AE130" s="20">
        <v>0</v>
      </c>
      <c r="AF130" s="19">
        <v>0</v>
      </c>
      <c r="AG130" s="20">
        <v>0</v>
      </c>
      <c r="AH130" s="19">
        <v>0</v>
      </c>
      <c r="AI130" s="20">
        <v>0</v>
      </c>
      <c r="AJ130" s="19">
        <v>0</v>
      </c>
      <c r="AK130" s="20">
        <v>0</v>
      </c>
      <c r="AL130" s="19">
        <v>0</v>
      </c>
      <c r="AM130" s="20">
        <v>0</v>
      </c>
      <c r="AN130" s="19">
        <v>0</v>
      </c>
      <c r="AO130" s="20">
        <v>0</v>
      </c>
      <c r="AP130" s="19">
        <v>0</v>
      </c>
      <c r="AQ130" s="20">
        <v>0</v>
      </c>
      <c r="AR130" s="19">
        <v>0</v>
      </c>
      <c r="AS130" s="20">
        <v>0</v>
      </c>
      <c r="AT130" s="19">
        <v>0</v>
      </c>
      <c r="AU130" s="20">
        <v>0</v>
      </c>
      <c r="AV130" s="19">
        <v>0</v>
      </c>
      <c r="AW130" s="20">
        <v>0</v>
      </c>
      <c r="AX130" s="19">
        <v>0</v>
      </c>
      <c r="AY130" s="20">
        <v>0</v>
      </c>
      <c r="AZ130" s="19">
        <v>0</v>
      </c>
      <c r="BA130" s="20">
        <v>0</v>
      </c>
      <c r="BB130" s="19">
        <v>0</v>
      </c>
      <c r="BC130" s="20">
        <v>0</v>
      </c>
      <c r="BD130" s="19">
        <v>0</v>
      </c>
      <c r="BE130" s="20">
        <v>0</v>
      </c>
      <c r="BF130" s="19">
        <v>0</v>
      </c>
      <c r="BG130" s="20">
        <v>0</v>
      </c>
      <c r="BH130" s="19">
        <v>1</v>
      </c>
      <c r="BI130" s="20">
        <v>21</v>
      </c>
      <c r="BJ130" s="19">
        <v>1</v>
      </c>
      <c r="BK130" s="20">
        <v>20</v>
      </c>
      <c r="BL130" s="11"/>
      <c r="BM130" s="10">
        <f t="shared" si="6"/>
        <v>8</v>
      </c>
      <c r="BN130" s="10">
        <f t="shared" si="7"/>
        <v>150</v>
      </c>
    </row>
    <row r="131" spans="1:66">
      <c r="A131" s="2" t="s">
        <v>57</v>
      </c>
      <c r="B131" s="2" t="s">
        <v>42</v>
      </c>
      <c r="C131" s="2" t="s">
        <v>664</v>
      </c>
      <c r="D131" s="11">
        <v>1141</v>
      </c>
      <c r="E131" s="10">
        <v>13438</v>
      </c>
      <c r="F131" s="11">
        <v>4932</v>
      </c>
      <c r="G131" s="10">
        <v>115023</v>
      </c>
      <c r="H131" s="11">
        <v>163</v>
      </c>
      <c r="I131" s="10">
        <v>4030</v>
      </c>
      <c r="J131" s="11">
        <v>56</v>
      </c>
      <c r="K131" s="10">
        <v>2274</v>
      </c>
      <c r="L131" s="11">
        <v>335</v>
      </c>
      <c r="M131" s="10">
        <v>7762</v>
      </c>
      <c r="N131" s="11">
        <v>6</v>
      </c>
      <c r="O131" s="10">
        <v>71</v>
      </c>
      <c r="P131" s="11">
        <v>82</v>
      </c>
      <c r="Q131" s="10">
        <v>1582</v>
      </c>
      <c r="R131" s="11">
        <v>18</v>
      </c>
      <c r="S131" s="10">
        <v>270</v>
      </c>
      <c r="T131" s="11">
        <v>140</v>
      </c>
      <c r="U131" s="10">
        <v>2935</v>
      </c>
      <c r="V131" s="11">
        <v>21</v>
      </c>
      <c r="W131" s="10">
        <v>287</v>
      </c>
      <c r="X131" s="11">
        <v>22</v>
      </c>
      <c r="Y131" s="10">
        <v>375</v>
      </c>
      <c r="Z131" s="11">
        <v>0</v>
      </c>
      <c r="AA131" s="10">
        <v>0</v>
      </c>
      <c r="AB131" s="11">
        <v>11</v>
      </c>
      <c r="AC131" s="10">
        <v>209</v>
      </c>
      <c r="AD131" s="11">
        <v>20</v>
      </c>
      <c r="AE131" s="10">
        <v>239</v>
      </c>
      <c r="AF131" s="11">
        <v>2</v>
      </c>
      <c r="AG131" s="10">
        <v>77</v>
      </c>
      <c r="AH131" s="11">
        <v>0</v>
      </c>
      <c r="AI131" s="10">
        <v>0</v>
      </c>
      <c r="AJ131" s="11">
        <v>0</v>
      </c>
      <c r="AK131" s="10">
        <v>0</v>
      </c>
      <c r="AL131" s="11">
        <v>1</v>
      </c>
      <c r="AM131" s="10">
        <v>12</v>
      </c>
      <c r="AN131" s="11">
        <v>3</v>
      </c>
      <c r="AO131" s="10">
        <v>77</v>
      </c>
      <c r="AP131" s="11">
        <v>0</v>
      </c>
      <c r="AQ131" s="10">
        <v>0</v>
      </c>
      <c r="AR131" s="11">
        <v>0</v>
      </c>
      <c r="AS131" s="10">
        <v>0</v>
      </c>
      <c r="AT131" s="11">
        <v>0</v>
      </c>
      <c r="AU131" s="10">
        <v>0</v>
      </c>
      <c r="AV131" s="11">
        <v>0</v>
      </c>
      <c r="AW131" s="10">
        <v>0</v>
      </c>
      <c r="AX131" s="11">
        <v>0</v>
      </c>
      <c r="AY131" s="10">
        <v>0</v>
      </c>
      <c r="AZ131" s="11">
        <v>0</v>
      </c>
      <c r="BA131" s="10">
        <v>0</v>
      </c>
      <c r="BB131" s="11">
        <v>30</v>
      </c>
      <c r="BC131" s="10">
        <v>427</v>
      </c>
      <c r="BD131" s="11">
        <v>123</v>
      </c>
      <c r="BE131" s="10">
        <v>2599</v>
      </c>
      <c r="BF131" s="11">
        <v>41</v>
      </c>
      <c r="BG131" s="10">
        <v>525</v>
      </c>
      <c r="BH131" s="11">
        <v>3</v>
      </c>
      <c r="BI131" s="10">
        <v>64</v>
      </c>
      <c r="BJ131" s="11">
        <v>0</v>
      </c>
      <c r="BK131" s="10">
        <v>0</v>
      </c>
      <c r="BL131" s="11"/>
      <c r="BM131" s="10">
        <f t="shared" si="6"/>
        <v>7150</v>
      </c>
      <c r="BN131" s="10">
        <f t="shared" si="7"/>
        <v>152276</v>
      </c>
    </row>
    <row r="132" spans="1:66">
      <c r="A132" s="2" t="s">
        <v>665</v>
      </c>
      <c r="B132" s="2" t="s">
        <v>42</v>
      </c>
      <c r="C132" s="2" t="s">
        <v>666</v>
      </c>
      <c r="D132" s="11">
        <v>5</v>
      </c>
      <c r="E132" s="10">
        <v>34</v>
      </c>
      <c r="F132" s="11">
        <v>31</v>
      </c>
      <c r="G132" s="10">
        <v>1665</v>
      </c>
      <c r="H132" s="11">
        <v>9</v>
      </c>
      <c r="I132" s="10">
        <v>336</v>
      </c>
      <c r="J132" s="11">
        <v>0</v>
      </c>
      <c r="K132" s="10">
        <v>0</v>
      </c>
      <c r="L132" s="11">
        <v>3</v>
      </c>
      <c r="M132" s="10">
        <v>88</v>
      </c>
      <c r="N132" s="11">
        <v>0</v>
      </c>
      <c r="O132" s="10">
        <v>0</v>
      </c>
      <c r="P132" s="11">
        <v>5</v>
      </c>
      <c r="Q132" s="10">
        <v>756</v>
      </c>
      <c r="R132" s="11">
        <v>0</v>
      </c>
      <c r="S132" s="10">
        <v>0</v>
      </c>
      <c r="T132" s="11">
        <v>0</v>
      </c>
      <c r="U132" s="10">
        <v>0</v>
      </c>
      <c r="V132" s="11">
        <v>0</v>
      </c>
      <c r="W132" s="10">
        <v>0</v>
      </c>
      <c r="X132" s="11">
        <v>1</v>
      </c>
      <c r="Y132" s="10">
        <v>16</v>
      </c>
      <c r="Z132" s="11">
        <v>0</v>
      </c>
      <c r="AA132" s="10">
        <v>0</v>
      </c>
      <c r="AB132" s="11">
        <v>0</v>
      </c>
      <c r="AC132" s="10">
        <v>0</v>
      </c>
      <c r="AD132" s="11">
        <v>0</v>
      </c>
      <c r="AE132" s="10">
        <v>0</v>
      </c>
      <c r="AF132" s="11">
        <v>0</v>
      </c>
      <c r="AG132" s="10">
        <v>0</v>
      </c>
      <c r="AH132" s="11">
        <v>0</v>
      </c>
      <c r="AI132" s="10">
        <v>0</v>
      </c>
      <c r="AJ132" s="11">
        <v>0</v>
      </c>
      <c r="AK132" s="10">
        <v>0</v>
      </c>
      <c r="AL132" s="11">
        <v>0</v>
      </c>
      <c r="AM132" s="10">
        <v>0</v>
      </c>
      <c r="AN132" s="11">
        <v>0</v>
      </c>
      <c r="AO132" s="10">
        <v>0</v>
      </c>
      <c r="AP132" s="11">
        <v>0</v>
      </c>
      <c r="AQ132" s="10">
        <v>0</v>
      </c>
      <c r="AR132" s="11">
        <v>0</v>
      </c>
      <c r="AS132" s="10">
        <v>0</v>
      </c>
      <c r="AT132" s="11">
        <v>0</v>
      </c>
      <c r="AU132" s="10">
        <v>0</v>
      </c>
      <c r="AV132" s="11">
        <v>0</v>
      </c>
      <c r="AW132" s="10">
        <v>0</v>
      </c>
      <c r="AX132" s="11">
        <v>0</v>
      </c>
      <c r="AY132" s="10">
        <v>0</v>
      </c>
      <c r="AZ132" s="11">
        <v>0</v>
      </c>
      <c r="BA132" s="10">
        <v>0</v>
      </c>
      <c r="BB132" s="11">
        <v>3</v>
      </c>
      <c r="BC132" s="10">
        <v>19</v>
      </c>
      <c r="BD132" s="11">
        <v>1</v>
      </c>
      <c r="BE132" s="10">
        <v>39</v>
      </c>
      <c r="BF132" s="11">
        <v>3</v>
      </c>
      <c r="BG132" s="10">
        <v>27</v>
      </c>
      <c r="BH132" s="11">
        <v>2</v>
      </c>
      <c r="BI132" s="10">
        <v>127</v>
      </c>
      <c r="BJ132" s="11">
        <v>1</v>
      </c>
      <c r="BK132" s="10">
        <v>18</v>
      </c>
      <c r="BL132" s="11"/>
      <c r="BM132" s="10">
        <f t="shared" ref="BM132:BM145" si="8">SUM(D132,AB132,L132,R132,F132,H132,T132,P132,BB132,BH132,BJ132,AX132,Z132,AL132,J132,V132,BD132,BF132,AT132,AJ132,AZ132,X132,AV132,AH132,AD132,N132,AF132,AR132,AN132,AP132)</f>
        <v>64</v>
      </c>
      <c r="BN132" s="10">
        <f t="shared" ref="BN132:BN145" si="9">SUM(E132,AC132,M132,S132,G132,I132,U132,Q132,BC132,BI132,BK132,AY132,AA132,AM132,K132,W132,BE132,BG132,AU132,AK132,BA132,Y132,AW132,AI132,AE132,O132,AG132,AS132,AO132,AQ132)</f>
        <v>3125</v>
      </c>
    </row>
    <row r="133" spans="1:66">
      <c r="A133" s="2" t="s">
        <v>567</v>
      </c>
      <c r="B133" s="2" t="s">
        <v>42</v>
      </c>
      <c r="C133" s="2" t="s">
        <v>667</v>
      </c>
      <c r="D133" s="11">
        <v>8</v>
      </c>
      <c r="E133" s="10">
        <v>81</v>
      </c>
      <c r="F133" s="11">
        <v>62</v>
      </c>
      <c r="G133" s="10">
        <v>1293</v>
      </c>
      <c r="H133" s="11">
        <v>0</v>
      </c>
      <c r="I133" s="10">
        <v>0</v>
      </c>
      <c r="J133" s="11">
        <v>0</v>
      </c>
      <c r="K133" s="10">
        <v>0</v>
      </c>
      <c r="L133" s="11">
        <v>1</v>
      </c>
      <c r="M133" s="10">
        <v>64</v>
      </c>
      <c r="N133" s="11">
        <v>0</v>
      </c>
      <c r="O133" s="10">
        <v>0</v>
      </c>
      <c r="P133" s="11">
        <v>1</v>
      </c>
      <c r="Q133" s="10">
        <v>27</v>
      </c>
      <c r="R133" s="11">
        <v>0</v>
      </c>
      <c r="S133" s="10">
        <v>0</v>
      </c>
      <c r="T133" s="11">
        <v>4</v>
      </c>
      <c r="U133" s="10">
        <v>66</v>
      </c>
      <c r="V133" s="11">
        <v>1</v>
      </c>
      <c r="W133" s="10">
        <v>6</v>
      </c>
      <c r="X133" s="11">
        <v>0</v>
      </c>
      <c r="Y133" s="10">
        <v>0</v>
      </c>
      <c r="Z133" s="11">
        <v>0</v>
      </c>
      <c r="AA133" s="10">
        <v>0</v>
      </c>
      <c r="AB133" s="11">
        <v>0</v>
      </c>
      <c r="AC133" s="10">
        <v>0</v>
      </c>
      <c r="AD133" s="11">
        <v>0</v>
      </c>
      <c r="AE133" s="10">
        <v>0</v>
      </c>
      <c r="AF133" s="11">
        <v>0</v>
      </c>
      <c r="AG133" s="10">
        <v>0</v>
      </c>
      <c r="AH133" s="11">
        <v>0</v>
      </c>
      <c r="AI133" s="10">
        <v>0</v>
      </c>
      <c r="AJ133" s="11">
        <v>0</v>
      </c>
      <c r="AK133" s="10">
        <v>0</v>
      </c>
      <c r="AL133" s="11">
        <v>0</v>
      </c>
      <c r="AM133" s="10">
        <v>0</v>
      </c>
      <c r="AN133" s="11">
        <v>0</v>
      </c>
      <c r="AO133" s="10">
        <v>0</v>
      </c>
      <c r="AP133" s="11">
        <v>0</v>
      </c>
      <c r="AQ133" s="10">
        <v>0</v>
      </c>
      <c r="AR133" s="11">
        <v>0</v>
      </c>
      <c r="AS133" s="10">
        <v>0</v>
      </c>
      <c r="AT133" s="11">
        <v>0</v>
      </c>
      <c r="AU133" s="10">
        <v>0</v>
      </c>
      <c r="AV133" s="11">
        <v>0</v>
      </c>
      <c r="AW133" s="10">
        <v>0</v>
      </c>
      <c r="AX133" s="11">
        <v>0</v>
      </c>
      <c r="AY133" s="10">
        <v>0</v>
      </c>
      <c r="AZ133" s="11">
        <v>0</v>
      </c>
      <c r="BA133" s="10">
        <v>0</v>
      </c>
      <c r="BB133" s="11">
        <v>0</v>
      </c>
      <c r="BC133" s="10">
        <v>0</v>
      </c>
      <c r="BD133" s="11">
        <v>0</v>
      </c>
      <c r="BE133" s="10">
        <v>0</v>
      </c>
      <c r="BF133" s="11">
        <v>2</v>
      </c>
      <c r="BG133" s="10">
        <v>50</v>
      </c>
      <c r="BH133" s="11">
        <v>0</v>
      </c>
      <c r="BI133" s="10">
        <v>0</v>
      </c>
      <c r="BJ133" s="11">
        <v>0</v>
      </c>
      <c r="BK133" s="10">
        <v>0</v>
      </c>
      <c r="BL133" s="11"/>
      <c r="BM133" s="10">
        <f t="shared" si="8"/>
        <v>79</v>
      </c>
      <c r="BN133" s="10">
        <f t="shared" si="9"/>
        <v>1587</v>
      </c>
    </row>
    <row r="134" spans="1:66">
      <c r="A134" s="2" t="s">
        <v>62</v>
      </c>
      <c r="B134" s="2" t="s">
        <v>42</v>
      </c>
      <c r="C134" s="2" t="s">
        <v>668</v>
      </c>
      <c r="D134" s="11">
        <v>99</v>
      </c>
      <c r="E134" s="10">
        <v>958</v>
      </c>
      <c r="F134" s="11">
        <v>601</v>
      </c>
      <c r="G134" s="10">
        <v>11966</v>
      </c>
      <c r="H134" s="11">
        <v>213</v>
      </c>
      <c r="I134" s="10">
        <v>2849</v>
      </c>
      <c r="J134" s="11">
        <v>3</v>
      </c>
      <c r="K134" s="10">
        <v>39</v>
      </c>
      <c r="L134" s="11">
        <v>22</v>
      </c>
      <c r="M134" s="10">
        <v>258</v>
      </c>
      <c r="N134" s="11">
        <v>0</v>
      </c>
      <c r="O134" s="10">
        <v>0</v>
      </c>
      <c r="P134" s="11">
        <v>45</v>
      </c>
      <c r="Q134" s="10">
        <v>1234</v>
      </c>
      <c r="R134" s="11">
        <v>2</v>
      </c>
      <c r="S134" s="10">
        <v>18</v>
      </c>
      <c r="T134" s="11">
        <v>25</v>
      </c>
      <c r="U134" s="10">
        <v>1266</v>
      </c>
      <c r="V134" s="11">
        <v>0</v>
      </c>
      <c r="W134" s="10">
        <v>0</v>
      </c>
      <c r="X134" s="11">
        <v>1</v>
      </c>
      <c r="Y134" s="10">
        <v>42</v>
      </c>
      <c r="Z134" s="11">
        <v>1</v>
      </c>
      <c r="AA134" s="10">
        <v>8</v>
      </c>
      <c r="AB134" s="11">
        <v>17</v>
      </c>
      <c r="AC134" s="10">
        <v>137</v>
      </c>
      <c r="AD134" s="11">
        <v>0</v>
      </c>
      <c r="AE134" s="10">
        <v>0</v>
      </c>
      <c r="AF134" s="11">
        <v>0</v>
      </c>
      <c r="AG134" s="10">
        <v>0</v>
      </c>
      <c r="AH134" s="11">
        <v>0</v>
      </c>
      <c r="AI134" s="10">
        <v>0</v>
      </c>
      <c r="AJ134" s="11">
        <v>8</v>
      </c>
      <c r="AK134" s="10">
        <v>13</v>
      </c>
      <c r="AL134" s="11">
        <v>7</v>
      </c>
      <c r="AM134" s="10">
        <v>126</v>
      </c>
      <c r="AN134" s="11">
        <v>0</v>
      </c>
      <c r="AO134" s="10">
        <v>0</v>
      </c>
      <c r="AP134" s="11">
        <v>0</v>
      </c>
      <c r="AQ134" s="10">
        <v>0</v>
      </c>
      <c r="AR134" s="11">
        <v>0</v>
      </c>
      <c r="AS134" s="10">
        <v>0</v>
      </c>
      <c r="AT134" s="11">
        <v>2</v>
      </c>
      <c r="AU134" s="10">
        <v>36</v>
      </c>
      <c r="AV134" s="11">
        <v>0</v>
      </c>
      <c r="AW134" s="10">
        <v>0</v>
      </c>
      <c r="AX134" s="11">
        <v>1</v>
      </c>
      <c r="AY134" s="10">
        <v>6</v>
      </c>
      <c r="AZ134" s="11">
        <v>0</v>
      </c>
      <c r="BA134" s="10">
        <v>0</v>
      </c>
      <c r="BB134" s="11">
        <v>112</v>
      </c>
      <c r="BC134" s="10">
        <v>2089</v>
      </c>
      <c r="BD134" s="11">
        <v>22</v>
      </c>
      <c r="BE134" s="10">
        <v>477</v>
      </c>
      <c r="BF134" s="11">
        <v>8</v>
      </c>
      <c r="BG134" s="10">
        <v>146</v>
      </c>
      <c r="BH134" s="11">
        <v>182</v>
      </c>
      <c r="BI134" s="10">
        <v>4885</v>
      </c>
      <c r="BJ134" s="11">
        <v>88</v>
      </c>
      <c r="BK134" s="10">
        <v>1032</v>
      </c>
      <c r="BL134" s="11"/>
      <c r="BM134" s="10">
        <f t="shared" si="8"/>
        <v>1459</v>
      </c>
      <c r="BN134" s="10">
        <f t="shared" si="9"/>
        <v>27585</v>
      </c>
    </row>
    <row r="135" spans="1:66">
      <c r="A135" s="2" t="s">
        <v>669</v>
      </c>
      <c r="B135" s="2" t="s">
        <v>42</v>
      </c>
      <c r="C135" s="2" t="s">
        <v>670</v>
      </c>
      <c r="D135" s="11">
        <v>1069</v>
      </c>
      <c r="E135" s="10">
        <v>12029</v>
      </c>
      <c r="F135" s="11">
        <v>4066</v>
      </c>
      <c r="G135" s="10">
        <v>93120</v>
      </c>
      <c r="H135" s="11">
        <v>745</v>
      </c>
      <c r="I135" s="10">
        <v>20346</v>
      </c>
      <c r="J135" s="11">
        <v>12</v>
      </c>
      <c r="K135" s="10">
        <v>184</v>
      </c>
      <c r="L135" s="11">
        <v>342</v>
      </c>
      <c r="M135" s="10">
        <v>8653</v>
      </c>
      <c r="N135" s="11">
        <v>139</v>
      </c>
      <c r="O135" s="10">
        <v>2441</v>
      </c>
      <c r="P135" s="11">
        <v>104</v>
      </c>
      <c r="Q135" s="10">
        <v>1713</v>
      </c>
      <c r="R135" s="11">
        <v>1</v>
      </c>
      <c r="S135" s="10">
        <v>7</v>
      </c>
      <c r="T135" s="11">
        <v>1</v>
      </c>
      <c r="U135" s="10">
        <v>14</v>
      </c>
      <c r="V135" s="11">
        <v>2</v>
      </c>
      <c r="W135" s="10">
        <v>10</v>
      </c>
      <c r="X135" s="11">
        <v>18</v>
      </c>
      <c r="Y135" s="10">
        <v>317</v>
      </c>
      <c r="Z135" s="11">
        <v>10</v>
      </c>
      <c r="AA135" s="10">
        <v>398</v>
      </c>
      <c r="AB135" s="11">
        <v>147</v>
      </c>
      <c r="AC135" s="10">
        <v>3240</v>
      </c>
      <c r="AD135" s="11">
        <v>65</v>
      </c>
      <c r="AE135" s="10">
        <v>927</v>
      </c>
      <c r="AF135" s="11">
        <v>0</v>
      </c>
      <c r="AG135" s="10">
        <v>0</v>
      </c>
      <c r="AH135" s="11">
        <v>0</v>
      </c>
      <c r="AI135" s="10">
        <v>0</v>
      </c>
      <c r="AJ135" s="11">
        <v>17</v>
      </c>
      <c r="AK135" s="10">
        <v>135</v>
      </c>
      <c r="AL135" s="11">
        <v>3</v>
      </c>
      <c r="AM135" s="10">
        <v>18</v>
      </c>
      <c r="AN135" s="11">
        <v>1</v>
      </c>
      <c r="AO135" s="10">
        <v>91</v>
      </c>
      <c r="AP135" s="11">
        <v>0</v>
      </c>
      <c r="AQ135" s="10">
        <v>0</v>
      </c>
      <c r="AR135" s="11">
        <v>0</v>
      </c>
      <c r="AS135" s="10">
        <v>0</v>
      </c>
      <c r="AT135" s="11">
        <v>1</v>
      </c>
      <c r="AU135" s="10">
        <v>10</v>
      </c>
      <c r="AV135" s="11">
        <v>2</v>
      </c>
      <c r="AW135" s="10">
        <v>43</v>
      </c>
      <c r="AX135" s="11">
        <v>3</v>
      </c>
      <c r="AY135" s="10">
        <v>57</v>
      </c>
      <c r="AZ135" s="11">
        <v>2</v>
      </c>
      <c r="BA135" s="10">
        <v>36</v>
      </c>
      <c r="BB135" s="11">
        <v>19</v>
      </c>
      <c r="BC135" s="10">
        <v>197</v>
      </c>
      <c r="BD135" s="11">
        <v>39</v>
      </c>
      <c r="BE135" s="10">
        <v>655</v>
      </c>
      <c r="BF135" s="11">
        <v>15</v>
      </c>
      <c r="BG135" s="10">
        <v>300</v>
      </c>
      <c r="BH135" s="11">
        <v>180</v>
      </c>
      <c r="BI135" s="10">
        <v>7133</v>
      </c>
      <c r="BJ135" s="11">
        <v>78</v>
      </c>
      <c r="BK135" s="10">
        <v>1112</v>
      </c>
      <c r="BL135" s="11"/>
      <c r="BM135" s="10">
        <f t="shared" si="8"/>
        <v>7081</v>
      </c>
      <c r="BN135" s="10">
        <f t="shared" si="9"/>
        <v>153186</v>
      </c>
    </row>
    <row r="136" spans="1:66">
      <c r="A136" s="2" t="s">
        <v>544</v>
      </c>
      <c r="B136" s="2" t="s">
        <v>42</v>
      </c>
      <c r="C136" s="2" t="s">
        <v>671</v>
      </c>
      <c r="D136" s="11">
        <v>764</v>
      </c>
      <c r="E136" s="10">
        <v>6015</v>
      </c>
      <c r="F136" s="11">
        <v>4649</v>
      </c>
      <c r="G136" s="10">
        <v>80958</v>
      </c>
      <c r="H136" s="11">
        <v>177</v>
      </c>
      <c r="I136" s="10">
        <v>2041</v>
      </c>
      <c r="J136" s="11">
        <v>0</v>
      </c>
      <c r="K136" s="10">
        <v>0</v>
      </c>
      <c r="L136" s="11">
        <v>397</v>
      </c>
      <c r="M136" s="10">
        <v>8623</v>
      </c>
      <c r="N136" s="11">
        <v>0</v>
      </c>
      <c r="O136" s="10">
        <v>0</v>
      </c>
      <c r="P136" s="11">
        <v>85</v>
      </c>
      <c r="Q136" s="10">
        <v>953</v>
      </c>
      <c r="R136" s="11">
        <v>57</v>
      </c>
      <c r="S136" s="10">
        <v>1188</v>
      </c>
      <c r="T136" s="11">
        <v>0</v>
      </c>
      <c r="U136" s="10">
        <v>0</v>
      </c>
      <c r="V136" s="11">
        <v>4</v>
      </c>
      <c r="W136" s="10">
        <v>127</v>
      </c>
      <c r="X136" s="11">
        <v>7</v>
      </c>
      <c r="Y136" s="10">
        <v>136</v>
      </c>
      <c r="Z136" s="11">
        <v>0</v>
      </c>
      <c r="AA136" s="10">
        <v>0</v>
      </c>
      <c r="AB136" s="11">
        <v>330</v>
      </c>
      <c r="AC136" s="10">
        <v>5123</v>
      </c>
      <c r="AD136" s="11">
        <v>0</v>
      </c>
      <c r="AE136" s="10">
        <v>0</v>
      </c>
      <c r="AF136" s="11">
        <v>0</v>
      </c>
      <c r="AG136" s="10">
        <v>0</v>
      </c>
      <c r="AH136" s="11">
        <v>1</v>
      </c>
      <c r="AI136" s="10">
        <v>9</v>
      </c>
      <c r="AJ136" s="11">
        <v>0</v>
      </c>
      <c r="AK136" s="10">
        <v>0</v>
      </c>
      <c r="AL136" s="11">
        <v>0</v>
      </c>
      <c r="AM136" s="10">
        <v>0</v>
      </c>
      <c r="AN136" s="11">
        <v>0</v>
      </c>
      <c r="AO136" s="10">
        <v>0</v>
      </c>
      <c r="AP136" s="11">
        <v>0</v>
      </c>
      <c r="AQ136" s="10">
        <v>0</v>
      </c>
      <c r="AR136" s="11">
        <v>0</v>
      </c>
      <c r="AS136" s="10">
        <v>0</v>
      </c>
      <c r="AT136" s="11">
        <v>0</v>
      </c>
      <c r="AU136" s="10">
        <v>0</v>
      </c>
      <c r="AV136" s="11">
        <v>0</v>
      </c>
      <c r="AW136" s="10">
        <v>0</v>
      </c>
      <c r="AX136" s="11">
        <v>0</v>
      </c>
      <c r="AY136" s="10">
        <v>0</v>
      </c>
      <c r="AZ136" s="11">
        <v>0</v>
      </c>
      <c r="BA136" s="10">
        <v>0</v>
      </c>
      <c r="BB136" s="11">
        <v>3</v>
      </c>
      <c r="BC136" s="10">
        <v>20</v>
      </c>
      <c r="BD136" s="11">
        <v>24</v>
      </c>
      <c r="BE136" s="10">
        <v>452</v>
      </c>
      <c r="BF136" s="11">
        <v>259</v>
      </c>
      <c r="BG136" s="10">
        <v>5290</v>
      </c>
      <c r="BH136" s="11">
        <v>2</v>
      </c>
      <c r="BI136" s="10">
        <v>16</v>
      </c>
      <c r="BJ136" s="11">
        <v>0</v>
      </c>
      <c r="BK136" s="10">
        <v>0</v>
      </c>
      <c r="BL136" s="11"/>
      <c r="BM136" s="10">
        <f t="shared" si="8"/>
        <v>6759</v>
      </c>
      <c r="BN136" s="10">
        <f t="shared" si="9"/>
        <v>110951</v>
      </c>
    </row>
    <row r="137" spans="1:66">
      <c r="A137" s="2" t="s">
        <v>84</v>
      </c>
      <c r="B137" s="2" t="s">
        <v>42</v>
      </c>
      <c r="C137" s="2" t="s">
        <v>672</v>
      </c>
      <c r="D137" s="11">
        <v>44</v>
      </c>
      <c r="E137" s="10">
        <v>418</v>
      </c>
      <c r="F137" s="11">
        <v>172</v>
      </c>
      <c r="G137" s="10">
        <v>6287</v>
      </c>
      <c r="H137" s="11">
        <v>36</v>
      </c>
      <c r="I137" s="10">
        <v>466</v>
      </c>
      <c r="J137" s="11">
        <v>2</v>
      </c>
      <c r="K137" s="10">
        <v>24</v>
      </c>
      <c r="L137" s="11">
        <v>8</v>
      </c>
      <c r="M137" s="10">
        <v>98</v>
      </c>
      <c r="N137" s="11">
        <v>0</v>
      </c>
      <c r="O137" s="10">
        <v>0</v>
      </c>
      <c r="P137" s="11">
        <v>10</v>
      </c>
      <c r="Q137" s="10">
        <v>193</v>
      </c>
      <c r="R137" s="11">
        <v>3</v>
      </c>
      <c r="S137" s="10">
        <v>36</v>
      </c>
      <c r="T137" s="11">
        <v>13</v>
      </c>
      <c r="U137" s="10">
        <v>414</v>
      </c>
      <c r="V137" s="11">
        <v>3</v>
      </c>
      <c r="W137" s="10">
        <v>10</v>
      </c>
      <c r="X137" s="11">
        <v>2</v>
      </c>
      <c r="Y137" s="10">
        <v>51</v>
      </c>
      <c r="Z137" s="11">
        <v>2</v>
      </c>
      <c r="AA137" s="10">
        <v>74</v>
      </c>
      <c r="AB137" s="11">
        <v>0</v>
      </c>
      <c r="AC137" s="10">
        <v>0</v>
      </c>
      <c r="AD137" s="11">
        <v>0</v>
      </c>
      <c r="AE137" s="10">
        <v>0</v>
      </c>
      <c r="AF137" s="11">
        <v>0</v>
      </c>
      <c r="AG137" s="10">
        <v>0</v>
      </c>
      <c r="AH137" s="11">
        <v>0</v>
      </c>
      <c r="AI137" s="10">
        <v>0</v>
      </c>
      <c r="AJ137" s="11">
        <v>9</v>
      </c>
      <c r="AK137" s="10">
        <v>30</v>
      </c>
      <c r="AL137" s="11">
        <v>1</v>
      </c>
      <c r="AM137" s="10">
        <v>4</v>
      </c>
      <c r="AN137" s="11">
        <v>0</v>
      </c>
      <c r="AO137" s="10">
        <v>0</v>
      </c>
      <c r="AP137" s="11">
        <v>0</v>
      </c>
      <c r="AQ137" s="10">
        <v>0</v>
      </c>
      <c r="AR137" s="11">
        <v>0</v>
      </c>
      <c r="AS137" s="10">
        <v>0</v>
      </c>
      <c r="AT137" s="11">
        <v>0</v>
      </c>
      <c r="AU137" s="10">
        <v>0</v>
      </c>
      <c r="AV137" s="11">
        <v>0</v>
      </c>
      <c r="AW137" s="10">
        <v>0</v>
      </c>
      <c r="AX137" s="11">
        <v>0</v>
      </c>
      <c r="AY137" s="10">
        <v>0</v>
      </c>
      <c r="AZ137" s="11">
        <v>0</v>
      </c>
      <c r="BA137" s="10">
        <v>0</v>
      </c>
      <c r="BB137" s="11">
        <v>93</v>
      </c>
      <c r="BC137" s="10">
        <v>5230</v>
      </c>
      <c r="BD137" s="11">
        <v>3</v>
      </c>
      <c r="BE137" s="10">
        <v>38</v>
      </c>
      <c r="BF137" s="11">
        <v>5</v>
      </c>
      <c r="BG137" s="10">
        <v>300</v>
      </c>
      <c r="BH137" s="11">
        <v>59</v>
      </c>
      <c r="BI137" s="10">
        <v>2614</v>
      </c>
      <c r="BJ137" s="11">
        <v>4</v>
      </c>
      <c r="BK137" s="10">
        <v>145</v>
      </c>
      <c r="BL137" s="11"/>
      <c r="BM137" s="10">
        <f t="shared" si="8"/>
        <v>469</v>
      </c>
      <c r="BN137" s="10">
        <f t="shared" si="9"/>
        <v>16432</v>
      </c>
    </row>
    <row r="138" spans="1:66">
      <c r="A138" s="2" t="s">
        <v>577</v>
      </c>
      <c r="B138" s="2" t="s">
        <v>42</v>
      </c>
      <c r="C138" s="2" t="s">
        <v>673</v>
      </c>
      <c r="D138" s="11">
        <v>4</v>
      </c>
      <c r="E138" s="10">
        <v>51</v>
      </c>
      <c r="F138" s="11">
        <v>22</v>
      </c>
      <c r="G138" s="10">
        <v>429</v>
      </c>
      <c r="H138" s="11">
        <v>1</v>
      </c>
      <c r="I138" s="10">
        <v>29</v>
      </c>
      <c r="J138" s="11">
        <v>0</v>
      </c>
      <c r="K138" s="10">
        <v>0</v>
      </c>
      <c r="L138" s="11">
        <v>1</v>
      </c>
      <c r="M138" s="10">
        <v>9</v>
      </c>
      <c r="N138" s="11">
        <v>0</v>
      </c>
      <c r="O138" s="10">
        <v>0</v>
      </c>
      <c r="P138" s="11">
        <v>0</v>
      </c>
      <c r="Q138" s="10">
        <v>0</v>
      </c>
      <c r="R138" s="11">
        <v>0</v>
      </c>
      <c r="S138" s="10">
        <v>0</v>
      </c>
      <c r="T138" s="11">
        <v>0</v>
      </c>
      <c r="U138" s="10">
        <v>0</v>
      </c>
      <c r="V138" s="11">
        <v>0</v>
      </c>
      <c r="W138" s="10">
        <v>0</v>
      </c>
      <c r="X138" s="11">
        <v>0</v>
      </c>
      <c r="Y138" s="10">
        <v>0</v>
      </c>
      <c r="Z138" s="11">
        <v>0</v>
      </c>
      <c r="AA138" s="10">
        <v>0</v>
      </c>
      <c r="AB138" s="11">
        <v>0</v>
      </c>
      <c r="AC138" s="10">
        <v>0</v>
      </c>
      <c r="AD138" s="11">
        <v>0</v>
      </c>
      <c r="AE138" s="10">
        <v>0</v>
      </c>
      <c r="AF138" s="11">
        <v>0</v>
      </c>
      <c r="AG138" s="10">
        <v>0</v>
      </c>
      <c r="AH138" s="11">
        <v>0</v>
      </c>
      <c r="AI138" s="10">
        <v>0</v>
      </c>
      <c r="AJ138" s="11">
        <v>0</v>
      </c>
      <c r="AK138" s="10">
        <v>0</v>
      </c>
      <c r="AL138" s="11">
        <v>0</v>
      </c>
      <c r="AM138" s="10">
        <v>0</v>
      </c>
      <c r="AN138" s="11">
        <v>0</v>
      </c>
      <c r="AO138" s="10">
        <v>0</v>
      </c>
      <c r="AP138" s="11">
        <v>0</v>
      </c>
      <c r="AQ138" s="10">
        <v>0</v>
      </c>
      <c r="AR138" s="11">
        <v>0</v>
      </c>
      <c r="AS138" s="10">
        <v>0</v>
      </c>
      <c r="AT138" s="11">
        <v>0</v>
      </c>
      <c r="AU138" s="10">
        <v>0</v>
      </c>
      <c r="AV138" s="11">
        <v>0</v>
      </c>
      <c r="AW138" s="10">
        <v>0</v>
      </c>
      <c r="AX138" s="11">
        <v>0</v>
      </c>
      <c r="AY138" s="10">
        <v>0</v>
      </c>
      <c r="AZ138" s="11">
        <v>1</v>
      </c>
      <c r="BA138" s="10">
        <v>6</v>
      </c>
      <c r="BB138" s="11">
        <v>0</v>
      </c>
      <c r="BC138" s="10">
        <v>0</v>
      </c>
      <c r="BD138" s="11">
        <v>3</v>
      </c>
      <c r="BE138" s="10">
        <v>13</v>
      </c>
      <c r="BF138" s="11">
        <v>0</v>
      </c>
      <c r="BG138" s="10">
        <v>0</v>
      </c>
      <c r="BH138" s="11">
        <v>1</v>
      </c>
      <c r="BI138" s="10">
        <v>10</v>
      </c>
      <c r="BJ138" s="11">
        <v>2</v>
      </c>
      <c r="BK138" s="10">
        <v>24</v>
      </c>
      <c r="BL138" s="11"/>
      <c r="BM138" s="10">
        <f t="shared" si="8"/>
        <v>35</v>
      </c>
      <c r="BN138" s="10">
        <f t="shared" si="9"/>
        <v>571</v>
      </c>
    </row>
    <row r="139" spans="1:66">
      <c r="A139" s="2" t="s">
        <v>565</v>
      </c>
      <c r="B139" s="2" t="s">
        <v>42</v>
      </c>
      <c r="C139" s="2" t="s">
        <v>674</v>
      </c>
      <c r="D139" s="11">
        <v>22</v>
      </c>
      <c r="E139" s="10">
        <v>210</v>
      </c>
      <c r="F139" s="11">
        <v>34</v>
      </c>
      <c r="G139" s="10">
        <v>578</v>
      </c>
      <c r="H139" s="11">
        <v>3</v>
      </c>
      <c r="I139" s="10">
        <v>53</v>
      </c>
      <c r="J139" s="11">
        <v>0</v>
      </c>
      <c r="K139" s="10">
        <v>0</v>
      </c>
      <c r="L139" s="11">
        <v>1</v>
      </c>
      <c r="M139" s="10">
        <v>10</v>
      </c>
      <c r="N139" s="11">
        <v>0</v>
      </c>
      <c r="O139" s="10">
        <v>0</v>
      </c>
      <c r="P139" s="11">
        <v>0</v>
      </c>
      <c r="Q139" s="10">
        <v>0</v>
      </c>
      <c r="R139" s="11">
        <v>0</v>
      </c>
      <c r="S139" s="10">
        <v>0</v>
      </c>
      <c r="T139" s="11">
        <v>6</v>
      </c>
      <c r="U139" s="10">
        <v>172</v>
      </c>
      <c r="V139" s="11">
        <v>0</v>
      </c>
      <c r="W139" s="10">
        <v>0</v>
      </c>
      <c r="X139" s="11">
        <v>0</v>
      </c>
      <c r="Y139" s="10">
        <v>0</v>
      </c>
      <c r="Z139" s="11">
        <v>0</v>
      </c>
      <c r="AA139" s="10">
        <v>0</v>
      </c>
      <c r="AB139" s="11">
        <v>0</v>
      </c>
      <c r="AC139" s="10">
        <v>0</v>
      </c>
      <c r="AD139" s="11">
        <v>0</v>
      </c>
      <c r="AE139" s="10">
        <v>0</v>
      </c>
      <c r="AF139" s="11">
        <v>0</v>
      </c>
      <c r="AG139" s="10">
        <v>0</v>
      </c>
      <c r="AH139" s="11">
        <v>0</v>
      </c>
      <c r="AI139" s="10">
        <v>0</v>
      </c>
      <c r="AJ139" s="11">
        <v>0</v>
      </c>
      <c r="AK139" s="10">
        <v>0</v>
      </c>
      <c r="AL139" s="11">
        <v>0</v>
      </c>
      <c r="AM139" s="10">
        <v>0</v>
      </c>
      <c r="AN139" s="11">
        <v>0</v>
      </c>
      <c r="AO139" s="10">
        <v>0</v>
      </c>
      <c r="AP139" s="11">
        <v>0</v>
      </c>
      <c r="AQ139" s="10">
        <v>0</v>
      </c>
      <c r="AR139" s="11">
        <v>0</v>
      </c>
      <c r="AS139" s="10">
        <v>0</v>
      </c>
      <c r="AT139" s="11">
        <v>0</v>
      </c>
      <c r="AU139" s="10">
        <v>0</v>
      </c>
      <c r="AV139" s="11">
        <v>0</v>
      </c>
      <c r="AW139" s="10">
        <v>0</v>
      </c>
      <c r="AX139" s="11">
        <v>0</v>
      </c>
      <c r="AY139" s="10">
        <v>0</v>
      </c>
      <c r="AZ139" s="11">
        <v>0</v>
      </c>
      <c r="BA139" s="10">
        <v>0</v>
      </c>
      <c r="BB139" s="11">
        <v>3</v>
      </c>
      <c r="BC139" s="10">
        <v>100</v>
      </c>
      <c r="BD139" s="11">
        <v>2</v>
      </c>
      <c r="BE139" s="10">
        <v>37</v>
      </c>
      <c r="BF139" s="11">
        <v>7</v>
      </c>
      <c r="BG139" s="10">
        <v>28</v>
      </c>
      <c r="BH139" s="11">
        <v>3</v>
      </c>
      <c r="BI139" s="10">
        <v>40</v>
      </c>
      <c r="BJ139" s="11">
        <v>4</v>
      </c>
      <c r="BK139" s="10">
        <v>316</v>
      </c>
      <c r="BL139" s="11"/>
      <c r="BM139" s="10">
        <f t="shared" si="8"/>
        <v>85</v>
      </c>
      <c r="BN139" s="10">
        <f t="shared" si="9"/>
        <v>1544</v>
      </c>
    </row>
    <row r="140" spans="1:66">
      <c r="A140" s="2" t="s">
        <v>527</v>
      </c>
      <c r="B140" s="2" t="s">
        <v>42</v>
      </c>
      <c r="C140" s="2" t="s">
        <v>674</v>
      </c>
      <c r="D140" s="11">
        <v>67</v>
      </c>
      <c r="E140" s="10">
        <v>780</v>
      </c>
      <c r="F140" s="11">
        <v>534</v>
      </c>
      <c r="G140" s="10">
        <v>10961</v>
      </c>
      <c r="H140" s="11">
        <v>22</v>
      </c>
      <c r="I140" s="10">
        <v>449</v>
      </c>
      <c r="J140" s="11">
        <v>1</v>
      </c>
      <c r="K140" s="10">
        <v>16</v>
      </c>
      <c r="L140" s="11">
        <v>39</v>
      </c>
      <c r="M140" s="10">
        <v>674</v>
      </c>
      <c r="N140" s="11">
        <v>0</v>
      </c>
      <c r="O140" s="10">
        <v>0</v>
      </c>
      <c r="P140" s="11">
        <v>46</v>
      </c>
      <c r="Q140" s="10">
        <v>612</v>
      </c>
      <c r="R140" s="11">
        <v>0</v>
      </c>
      <c r="S140" s="10">
        <v>0</v>
      </c>
      <c r="T140" s="11">
        <v>0</v>
      </c>
      <c r="U140" s="10">
        <v>0</v>
      </c>
      <c r="V140" s="11">
        <v>0</v>
      </c>
      <c r="W140" s="10">
        <v>0</v>
      </c>
      <c r="X140" s="11">
        <v>0</v>
      </c>
      <c r="Y140" s="10">
        <v>0</v>
      </c>
      <c r="Z140" s="11">
        <v>0</v>
      </c>
      <c r="AA140" s="10">
        <v>0</v>
      </c>
      <c r="AB140" s="11">
        <v>37</v>
      </c>
      <c r="AC140" s="10">
        <v>887</v>
      </c>
      <c r="AD140" s="11">
        <v>0</v>
      </c>
      <c r="AE140" s="10">
        <v>0</v>
      </c>
      <c r="AF140" s="11">
        <v>0</v>
      </c>
      <c r="AG140" s="10">
        <v>0</v>
      </c>
      <c r="AH140" s="11">
        <v>0</v>
      </c>
      <c r="AI140" s="10">
        <v>0</v>
      </c>
      <c r="AJ140" s="11">
        <v>1</v>
      </c>
      <c r="AK140" s="10">
        <v>3</v>
      </c>
      <c r="AL140" s="11">
        <v>0</v>
      </c>
      <c r="AM140" s="10">
        <v>0</v>
      </c>
      <c r="AN140" s="11">
        <v>0</v>
      </c>
      <c r="AO140" s="10">
        <v>0</v>
      </c>
      <c r="AP140" s="11">
        <v>0</v>
      </c>
      <c r="AQ140" s="10">
        <v>0</v>
      </c>
      <c r="AR140" s="11">
        <v>0</v>
      </c>
      <c r="AS140" s="10">
        <v>0</v>
      </c>
      <c r="AT140" s="11">
        <v>1</v>
      </c>
      <c r="AU140" s="10">
        <v>3</v>
      </c>
      <c r="AV140" s="11">
        <v>0</v>
      </c>
      <c r="AW140" s="10">
        <v>0</v>
      </c>
      <c r="AX140" s="11">
        <v>0</v>
      </c>
      <c r="AY140" s="10">
        <v>0</v>
      </c>
      <c r="AZ140" s="11">
        <v>0</v>
      </c>
      <c r="BA140" s="10">
        <v>0</v>
      </c>
      <c r="BB140" s="11">
        <v>8</v>
      </c>
      <c r="BC140" s="10">
        <v>62</v>
      </c>
      <c r="BD140" s="11">
        <v>0</v>
      </c>
      <c r="BE140" s="10">
        <v>0</v>
      </c>
      <c r="BF140" s="11">
        <v>0</v>
      </c>
      <c r="BG140" s="10">
        <v>0</v>
      </c>
      <c r="BH140" s="11">
        <v>5</v>
      </c>
      <c r="BI140" s="10">
        <v>168</v>
      </c>
      <c r="BJ140" s="11">
        <v>0</v>
      </c>
      <c r="BK140" s="10">
        <v>0</v>
      </c>
      <c r="BL140" s="11"/>
      <c r="BM140" s="10">
        <f t="shared" si="8"/>
        <v>761</v>
      </c>
      <c r="BN140" s="10">
        <f t="shared" si="9"/>
        <v>14615</v>
      </c>
    </row>
    <row r="141" spans="1:66">
      <c r="A141" s="5" t="s">
        <v>615</v>
      </c>
      <c r="B141" s="5" t="s">
        <v>42</v>
      </c>
      <c r="C141" s="5"/>
      <c r="D141" s="23">
        <v>0</v>
      </c>
      <c r="E141" s="24">
        <v>0</v>
      </c>
      <c r="F141" s="23">
        <v>2</v>
      </c>
      <c r="G141" s="24">
        <v>16</v>
      </c>
      <c r="H141" s="23">
        <v>0</v>
      </c>
      <c r="I141" s="24">
        <v>0</v>
      </c>
      <c r="J141" s="23">
        <v>0</v>
      </c>
      <c r="K141" s="24">
        <v>0</v>
      </c>
      <c r="L141" s="23">
        <v>0</v>
      </c>
      <c r="M141" s="24">
        <v>0</v>
      </c>
      <c r="N141" s="23">
        <v>0</v>
      </c>
      <c r="O141" s="24">
        <v>0</v>
      </c>
      <c r="P141" s="23">
        <v>0</v>
      </c>
      <c r="Q141" s="24">
        <v>0</v>
      </c>
      <c r="R141" s="23">
        <v>0</v>
      </c>
      <c r="S141" s="24">
        <v>0</v>
      </c>
      <c r="T141" s="23">
        <v>0</v>
      </c>
      <c r="U141" s="24">
        <v>0</v>
      </c>
      <c r="V141" s="23">
        <v>0</v>
      </c>
      <c r="W141" s="24">
        <v>0</v>
      </c>
      <c r="X141" s="23">
        <v>0</v>
      </c>
      <c r="Y141" s="24">
        <v>0</v>
      </c>
      <c r="Z141" s="23">
        <v>0</v>
      </c>
      <c r="AA141" s="24">
        <v>0</v>
      </c>
      <c r="AB141" s="23">
        <v>0</v>
      </c>
      <c r="AC141" s="24">
        <v>0</v>
      </c>
      <c r="AD141" s="23">
        <v>0</v>
      </c>
      <c r="AE141" s="24">
        <v>0</v>
      </c>
      <c r="AF141" s="23">
        <v>0</v>
      </c>
      <c r="AG141" s="24">
        <v>0</v>
      </c>
      <c r="AH141" s="23">
        <v>0</v>
      </c>
      <c r="AI141" s="24">
        <v>0</v>
      </c>
      <c r="AJ141" s="23">
        <v>0</v>
      </c>
      <c r="AK141" s="24">
        <v>0</v>
      </c>
      <c r="AL141" s="23">
        <v>0</v>
      </c>
      <c r="AM141" s="24">
        <v>0</v>
      </c>
      <c r="AN141" s="23">
        <v>0</v>
      </c>
      <c r="AO141" s="24">
        <v>0</v>
      </c>
      <c r="AP141" s="23">
        <v>0</v>
      </c>
      <c r="AQ141" s="24">
        <v>0</v>
      </c>
      <c r="AR141" s="23">
        <v>0</v>
      </c>
      <c r="AS141" s="24">
        <v>0</v>
      </c>
      <c r="AT141" s="23">
        <v>0</v>
      </c>
      <c r="AU141" s="24">
        <v>0</v>
      </c>
      <c r="AV141" s="23">
        <v>0</v>
      </c>
      <c r="AW141" s="24">
        <v>0</v>
      </c>
      <c r="AX141" s="23">
        <v>0</v>
      </c>
      <c r="AY141" s="24">
        <v>0</v>
      </c>
      <c r="AZ141" s="23">
        <v>0</v>
      </c>
      <c r="BA141" s="24">
        <v>0</v>
      </c>
      <c r="BB141" s="23">
        <v>0</v>
      </c>
      <c r="BC141" s="24">
        <v>0</v>
      </c>
      <c r="BD141" s="23">
        <v>0</v>
      </c>
      <c r="BE141" s="24">
        <v>0</v>
      </c>
      <c r="BF141" s="23">
        <v>0</v>
      </c>
      <c r="BG141" s="24">
        <v>0</v>
      </c>
      <c r="BH141" s="23">
        <v>0</v>
      </c>
      <c r="BI141" s="24">
        <v>0</v>
      </c>
      <c r="BJ141" s="23">
        <v>0</v>
      </c>
      <c r="BK141" s="24">
        <v>0</v>
      </c>
      <c r="BL141" s="11"/>
      <c r="BM141" s="10">
        <f t="shared" si="8"/>
        <v>2</v>
      </c>
      <c r="BN141" s="10">
        <f t="shared" si="9"/>
        <v>16</v>
      </c>
    </row>
    <row r="142" spans="1:66">
      <c r="A142" s="5" t="s">
        <v>613</v>
      </c>
      <c r="B142" s="5" t="s">
        <v>42</v>
      </c>
      <c r="C142" s="5"/>
      <c r="D142" s="23">
        <v>3</v>
      </c>
      <c r="E142" s="24">
        <v>28</v>
      </c>
      <c r="F142" s="23">
        <v>0</v>
      </c>
      <c r="G142" s="24">
        <v>0</v>
      </c>
      <c r="H142" s="23">
        <v>0</v>
      </c>
      <c r="I142" s="24">
        <v>0</v>
      </c>
      <c r="J142" s="23">
        <v>0</v>
      </c>
      <c r="K142" s="24">
        <v>0</v>
      </c>
      <c r="L142" s="23">
        <v>0</v>
      </c>
      <c r="M142" s="24">
        <v>0</v>
      </c>
      <c r="N142" s="23">
        <v>0</v>
      </c>
      <c r="O142" s="24">
        <v>0</v>
      </c>
      <c r="P142" s="23">
        <v>0</v>
      </c>
      <c r="Q142" s="24">
        <v>0</v>
      </c>
      <c r="R142" s="23">
        <v>0</v>
      </c>
      <c r="S142" s="24">
        <v>0</v>
      </c>
      <c r="T142" s="23">
        <v>0</v>
      </c>
      <c r="U142" s="24">
        <v>0</v>
      </c>
      <c r="V142" s="23">
        <v>0</v>
      </c>
      <c r="W142" s="24">
        <v>0</v>
      </c>
      <c r="X142" s="23">
        <v>0</v>
      </c>
      <c r="Y142" s="24">
        <v>0</v>
      </c>
      <c r="Z142" s="23">
        <v>0</v>
      </c>
      <c r="AA142" s="24">
        <v>0</v>
      </c>
      <c r="AB142" s="23">
        <v>0</v>
      </c>
      <c r="AC142" s="24">
        <v>0</v>
      </c>
      <c r="AD142" s="23">
        <v>0</v>
      </c>
      <c r="AE142" s="24">
        <v>0</v>
      </c>
      <c r="AF142" s="23">
        <v>0</v>
      </c>
      <c r="AG142" s="24">
        <v>0</v>
      </c>
      <c r="AH142" s="23">
        <v>0</v>
      </c>
      <c r="AI142" s="24">
        <v>0</v>
      </c>
      <c r="AJ142" s="23">
        <v>0</v>
      </c>
      <c r="AK142" s="24">
        <v>0</v>
      </c>
      <c r="AL142" s="23">
        <v>0</v>
      </c>
      <c r="AM142" s="24">
        <v>0</v>
      </c>
      <c r="AN142" s="23">
        <v>0</v>
      </c>
      <c r="AO142" s="24">
        <v>0</v>
      </c>
      <c r="AP142" s="23">
        <v>0</v>
      </c>
      <c r="AQ142" s="24">
        <v>0</v>
      </c>
      <c r="AR142" s="23">
        <v>0</v>
      </c>
      <c r="AS142" s="24">
        <v>0</v>
      </c>
      <c r="AT142" s="23">
        <v>0</v>
      </c>
      <c r="AU142" s="24">
        <v>0</v>
      </c>
      <c r="AV142" s="23">
        <v>0</v>
      </c>
      <c r="AW142" s="24">
        <v>0</v>
      </c>
      <c r="AX142" s="23">
        <v>0</v>
      </c>
      <c r="AY142" s="24">
        <v>0</v>
      </c>
      <c r="AZ142" s="23">
        <v>0</v>
      </c>
      <c r="BA142" s="24">
        <v>0</v>
      </c>
      <c r="BB142" s="23">
        <v>0</v>
      </c>
      <c r="BC142" s="24">
        <v>0</v>
      </c>
      <c r="BD142" s="23">
        <v>0</v>
      </c>
      <c r="BE142" s="24">
        <v>0</v>
      </c>
      <c r="BF142" s="23">
        <v>0</v>
      </c>
      <c r="BG142" s="24">
        <v>0</v>
      </c>
      <c r="BH142" s="23">
        <v>0</v>
      </c>
      <c r="BI142" s="24">
        <v>0</v>
      </c>
      <c r="BJ142" s="23">
        <v>0</v>
      </c>
      <c r="BK142" s="24">
        <v>0</v>
      </c>
      <c r="BL142" s="11"/>
      <c r="BM142" s="10">
        <f t="shared" si="8"/>
        <v>3</v>
      </c>
      <c r="BN142" s="10">
        <f t="shared" si="9"/>
        <v>28</v>
      </c>
    </row>
    <row r="143" spans="1:66">
      <c r="A143" s="18" t="s">
        <v>611</v>
      </c>
      <c r="B143" s="18" t="s">
        <v>42</v>
      </c>
      <c r="C143" s="18"/>
      <c r="D143" s="19">
        <v>0</v>
      </c>
      <c r="E143" s="20">
        <v>0</v>
      </c>
      <c r="F143" s="19">
        <v>0</v>
      </c>
      <c r="G143" s="20">
        <v>0</v>
      </c>
      <c r="H143" s="19">
        <v>2</v>
      </c>
      <c r="I143" s="20">
        <v>16</v>
      </c>
      <c r="J143" s="19">
        <v>0</v>
      </c>
      <c r="K143" s="20">
        <v>0</v>
      </c>
      <c r="L143" s="19">
        <v>0</v>
      </c>
      <c r="M143" s="20">
        <v>0</v>
      </c>
      <c r="N143" s="19">
        <v>0</v>
      </c>
      <c r="O143" s="20">
        <v>0</v>
      </c>
      <c r="P143" s="19">
        <v>1</v>
      </c>
      <c r="Q143" s="20">
        <v>7</v>
      </c>
      <c r="R143" s="19">
        <v>0</v>
      </c>
      <c r="S143" s="20">
        <v>0</v>
      </c>
      <c r="T143" s="19">
        <v>0</v>
      </c>
      <c r="U143" s="20">
        <v>0</v>
      </c>
      <c r="V143" s="19">
        <v>0</v>
      </c>
      <c r="W143" s="20">
        <v>0</v>
      </c>
      <c r="X143" s="19">
        <v>0</v>
      </c>
      <c r="Y143" s="20">
        <v>0</v>
      </c>
      <c r="Z143" s="19">
        <v>0</v>
      </c>
      <c r="AA143" s="20">
        <v>0</v>
      </c>
      <c r="AB143" s="19">
        <v>0</v>
      </c>
      <c r="AC143" s="20">
        <v>0</v>
      </c>
      <c r="AD143" s="19">
        <v>0</v>
      </c>
      <c r="AE143" s="20">
        <v>0</v>
      </c>
      <c r="AF143" s="19">
        <v>0</v>
      </c>
      <c r="AG143" s="20">
        <v>0</v>
      </c>
      <c r="AH143" s="19">
        <v>0</v>
      </c>
      <c r="AI143" s="20">
        <v>0</v>
      </c>
      <c r="AJ143" s="19">
        <v>0</v>
      </c>
      <c r="AK143" s="20">
        <v>0</v>
      </c>
      <c r="AL143" s="19">
        <v>0</v>
      </c>
      <c r="AM143" s="20">
        <v>0</v>
      </c>
      <c r="AN143" s="19">
        <v>0</v>
      </c>
      <c r="AO143" s="20">
        <v>0</v>
      </c>
      <c r="AP143" s="19">
        <v>0</v>
      </c>
      <c r="AQ143" s="20">
        <v>0</v>
      </c>
      <c r="AR143" s="19">
        <v>0</v>
      </c>
      <c r="AS143" s="20">
        <v>0</v>
      </c>
      <c r="AT143" s="19">
        <v>0</v>
      </c>
      <c r="AU143" s="20">
        <v>0</v>
      </c>
      <c r="AV143" s="19">
        <v>0</v>
      </c>
      <c r="AW143" s="20">
        <v>0</v>
      </c>
      <c r="AX143" s="19">
        <v>0</v>
      </c>
      <c r="AY143" s="20">
        <v>0</v>
      </c>
      <c r="AZ143" s="19">
        <v>0</v>
      </c>
      <c r="BA143" s="20">
        <v>0</v>
      </c>
      <c r="BB143" s="19">
        <v>0</v>
      </c>
      <c r="BC143" s="20">
        <v>0</v>
      </c>
      <c r="BD143" s="19">
        <v>0</v>
      </c>
      <c r="BE143" s="20">
        <v>0</v>
      </c>
      <c r="BF143" s="19">
        <v>0</v>
      </c>
      <c r="BG143" s="20">
        <v>0</v>
      </c>
      <c r="BH143" s="19">
        <v>1</v>
      </c>
      <c r="BI143" s="20">
        <v>22</v>
      </c>
      <c r="BJ143" s="19">
        <v>0</v>
      </c>
      <c r="BK143" s="20">
        <v>0</v>
      </c>
      <c r="BL143" s="11"/>
      <c r="BM143" s="10">
        <f t="shared" si="8"/>
        <v>4</v>
      </c>
      <c r="BN143" s="10">
        <f t="shared" si="9"/>
        <v>45</v>
      </c>
    </row>
    <row r="144" spans="1:66">
      <c r="A144" s="18" t="s">
        <v>535</v>
      </c>
      <c r="B144" s="18" t="s">
        <v>42</v>
      </c>
      <c r="C144" s="18"/>
      <c r="D144" s="19">
        <v>0</v>
      </c>
      <c r="E144" s="20">
        <v>0</v>
      </c>
      <c r="F144" s="19">
        <v>1</v>
      </c>
      <c r="G144" s="20">
        <v>70</v>
      </c>
      <c r="H144" s="19">
        <v>1</v>
      </c>
      <c r="I144" s="20">
        <v>32</v>
      </c>
      <c r="J144" s="19">
        <v>0</v>
      </c>
      <c r="K144" s="20">
        <v>0</v>
      </c>
      <c r="L144" s="19">
        <v>0</v>
      </c>
      <c r="M144" s="20">
        <v>0</v>
      </c>
      <c r="N144" s="19">
        <v>0</v>
      </c>
      <c r="O144" s="20">
        <v>0</v>
      </c>
      <c r="P144" s="19">
        <v>0</v>
      </c>
      <c r="Q144" s="20">
        <v>0</v>
      </c>
      <c r="R144" s="19">
        <v>0</v>
      </c>
      <c r="S144" s="20">
        <v>0</v>
      </c>
      <c r="T144" s="19">
        <v>0</v>
      </c>
      <c r="U144" s="20">
        <v>0</v>
      </c>
      <c r="V144" s="19">
        <v>0</v>
      </c>
      <c r="W144" s="20">
        <v>0</v>
      </c>
      <c r="X144" s="19">
        <v>0</v>
      </c>
      <c r="Y144" s="20">
        <v>0</v>
      </c>
      <c r="Z144" s="19">
        <v>0</v>
      </c>
      <c r="AA144" s="20">
        <v>0</v>
      </c>
      <c r="AB144" s="19">
        <v>0</v>
      </c>
      <c r="AC144" s="20">
        <v>0</v>
      </c>
      <c r="AD144" s="19">
        <v>0</v>
      </c>
      <c r="AE144" s="20">
        <v>0</v>
      </c>
      <c r="AF144" s="19">
        <v>0</v>
      </c>
      <c r="AG144" s="20">
        <v>0</v>
      </c>
      <c r="AH144" s="19">
        <v>0</v>
      </c>
      <c r="AI144" s="20">
        <v>0</v>
      </c>
      <c r="AJ144" s="19">
        <v>1</v>
      </c>
      <c r="AK144" s="20">
        <v>2</v>
      </c>
      <c r="AL144" s="19">
        <v>0</v>
      </c>
      <c r="AM144" s="20">
        <v>0</v>
      </c>
      <c r="AN144" s="19">
        <v>0</v>
      </c>
      <c r="AO144" s="20">
        <v>0</v>
      </c>
      <c r="AP144" s="19">
        <v>0</v>
      </c>
      <c r="AQ144" s="20">
        <v>0</v>
      </c>
      <c r="AR144" s="19">
        <v>0</v>
      </c>
      <c r="AS144" s="20">
        <v>0</v>
      </c>
      <c r="AT144" s="19">
        <v>0</v>
      </c>
      <c r="AU144" s="20">
        <v>0</v>
      </c>
      <c r="AV144" s="19">
        <v>0</v>
      </c>
      <c r="AW144" s="20">
        <v>0</v>
      </c>
      <c r="AX144" s="19">
        <v>0</v>
      </c>
      <c r="AY144" s="20">
        <v>0</v>
      </c>
      <c r="AZ144" s="19">
        <v>0</v>
      </c>
      <c r="BA144" s="20">
        <v>0</v>
      </c>
      <c r="BB144" s="19">
        <v>0</v>
      </c>
      <c r="BC144" s="20">
        <v>0</v>
      </c>
      <c r="BD144" s="19">
        <v>0</v>
      </c>
      <c r="BE144" s="20">
        <v>0</v>
      </c>
      <c r="BF144" s="19">
        <v>0</v>
      </c>
      <c r="BG144" s="20">
        <v>0</v>
      </c>
      <c r="BH144" s="19">
        <v>1</v>
      </c>
      <c r="BI144" s="20">
        <v>177</v>
      </c>
      <c r="BJ144" s="19">
        <v>2</v>
      </c>
      <c r="BK144" s="20">
        <v>51</v>
      </c>
      <c r="BL144" s="11"/>
      <c r="BM144" s="10">
        <f t="shared" si="8"/>
        <v>6</v>
      </c>
      <c r="BN144" s="10">
        <f t="shared" si="9"/>
        <v>332</v>
      </c>
    </row>
    <row r="145" spans="1:66">
      <c r="A145" s="18" t="s">
        <v>556</v>
      </c>
      <c r="B145" s="18" t="s">
        <v>42</v>
      </c>
      <c r="C145" s="18"/>
      <c r="D145" s="19">
        <v>0</v>
      </c>
      <c r="E145" s="20">
        <v>0</v>
      </c>
      <c r="F145" s="19">
        <v>1</v>
      </c>
      <c r="G145" s="20">
        <v>7</v>
      </c>
      <c r="H145" s="19">
        <v>5</v>
      </c>
      <c r="I145" s="20">
        <v>37</v>
      </c>
      <c r="J145" s="19">
        <v>0</v>
      </c>
      <c r="K145" s="20">
        <v>0</v>
      </c>
      <c r="L145" s="19">
        <v>0</v>
      </c>
      <c r="M145" s="20">
        <v>0</v>
      </c>
      <c r="N145" s="19">
        <v>0</v>
      </c>
      <c r="O145" s="20">
        <v>0</v>
      </c>
      <c r="P145" s="19">
        <v>0</v>
      </c>
      <c r="Q145" s="20">
        <v>0</v>
      </c>
      <c r="R145" s="19">
        <v>1</v>
      </c>
      <c r="S145" s="20">
        <v>48</v>
      </c>
      <c r="T145" s="19">
        <v>0</v>
      </c>
      <c r="U145" s="20">
        <v>0</v>
      </c>
      <c r="V145" s="19">
        <v>0</v>
      </c>
      <c r="W145" s="20">
        <v>0</v>
      </c>
      <c r="X145" s="19">
        <v>0</v>
      </c>
      <c r="Y145" s="20">
        <v>0</v>
      </c>
      <c r="Z145" s="19">
        <v>0</v>
      </c>
      <c r="AA145" s="20">
        <v>0</v>
      </c>
      <c r="AB145" s="19">
        <v>0</v>
      </c>
      <c r="AC145" s="20">
        <v>0</v>
      </c>
      <c r="AD145" s="19">
        <v>0</v>
      </c>
      <c r="AE145" s="20">
        <v>0</v>
      </c>
      <c r="AF145" s="19">
        <v>0</v>
      </c>
      <c r="AG145" s="20">
        <v>0</v>
      </c>
      <c r="AH145" s="19">
        <v>0</v>
      </c>
      <c r="AI145" s="20">
        <v>0</v>
      </c>
      <c r="AJ145" s="19">
        <v>0</v>
      </c>
      <c r="AK145" s="20">
        <v>0</v>
      </c>
      <c r="AL145" s="19">
        <v>0</v>
      </c>
      <c r="AM145" s="20">
        <v>0</v>
      </c>
      <c r="AN145" s="19">
        <v>0</v>
      </c>
      <c r="AO145" s="20">
        <v>0</v>
      </c>
      <c r="AP145" s="19">
        <v>0</v>
      </c>
      <c r="AQ145" s="20">
        <v>0</v>
      </c>
      <c r="AR145" s="19">
        <v>0</v>
      </c>
      <c r="AS145" s="20">
        <v>0</v>
      </c>
      <c r="AT145" s="19">
        <v>0</v>
      </c>
      <c r="AU145" s="20">
        <v>0</v>
      </c>
      <c r="AV145" s="19">
        <v>0</v>
      </c>
      <c r="AW145" s="20">
        <v>0</v>
      </c>
      <c r="AX145" s="19">
        <v>0</v>
      </c>
      <c r="AY145" s="20">
        <v>0</v>
      </c>
      <c r="AZ145" s="19">
        <v>0</v>
      </c>
      <c r="BA145" s="20">
        <v>0</v>
      </c>
      <c r="BB145" s="19">
        <v>1</v>
      </c>
      <c r="BC145" s="20">
        <v>8</v>
      </c>
      <c r="BD145" s="19">
        <v>0</v>
      </c>
      <c r="BE145" s="20">
        <v>0</v>
      </c>
      <c r="BF145" s="19">
        <v>0</v>
      </c>
      <c r="BG145" s="20">
        <v>0</v>
      </c>
      <c r="BH145" s="19">
        <v>0</v>
      </c>
      <c r="BI145" s="20">
        <v>0</v>
      </c>
      <c r="BJ145" s="19">
        <v>0</v>
      </c>
      <c r="BK145" s="20">
        <v>0</v>
      </c>
      <c r="BL145" s="11"/>
      <c r="BM145" s="10">
        <f t="shared" si="8"/>
        <v>8</v>
      </c>
      <c r="BN145" s="10">
        <f t="shared" si="9"/>
        <v>100</v>
      </c>
    </row>
    <row r="146" spans="1:66">
      <c r="A146" s="2"/>
      <c r="B146" s="2"/>
      <c r="C146" s="2"/>
      <c r="D146" s="11"/>
      <c r="E146" s="10"/>
      <c r="F146" s="11"/>
      <c r="G146" s="10"/>
      <c r="H146" s="11"/>
      <c r="I146" s="10"/>
      <c r="J146" s="11"/>
      <c r="K146" s="10"/>
      <c r="L146" s="11"/>
      <c r="M146" s="10"/>
      <c r="N146" s="11"/>
      <c r="O146" s="10"/>
      <c r="P146" s="11"/>
      <c r="Q146" s="10"/>
      <c r="R146" s="11"/>
      <c r="S146" s="10"/>
      <c r="T146" s="11"/>
      <c r="U146" s="10"/>
      <c r="V146" s="11"/>
      <c r="W146" s="10"/>
      <c r="X146" s="11"/>
      <c r="Y146" s="10"/>
      <c r="Z146" s="11"/>
      <c r="AA146" s="10"/>
      <c r="AB146" s="11"/>
      <c r="AC146" s="10"/>
      <c r="AD146" s="11"/>
      <c r="AE146" s="10"/>
      <c r="AF146" s="11"/>
      <c r="AG146" s="10"/>
      <c r="AH146" s="11"/>
      <c r="AI146" s="10"/>
      <c r="AJ146" s="11"/>
      <c r="AK146" s="10"/>
      <c r="AL146" s="11"/>
      <c r="AM146" s="10"/>
      <c r="AN146" s="11"/>
      <c r="AO146" s="10"/>
      <c r="AP146" s="11"/>
      <c r="AQ146" s="10"/>
      <c r="AR146" s="11"/>
      <c r="AS146" s="10"/>
      <c r="AT146" s="11"/>
      <c r="AU146" s="10"/>
      <c r="AV146" s="11"/>
      <c r="AW146" s="10"/>
      <c r="AX146" s="11"/>
      <c r="AY146" s="10"/>
      <c r="AZ146" s="11"/>
      <c r="BA146" s="10"/>
      <c r="BB146" s="11"/>
      <c r="BC146" s="10"/>
      <c r="BD146" s="11"/>
      <c r="BE146" s="10"/>
      <c r="BF146" s="11"/>
      <c r="BG146" s="10"/>
      <c r="BH146" s="11"/>
      <c r="BI146" s="10"/>
      <c r="BJ146" s="11"/>
      <c r="BK146" s="10"/>
      <c r="BL146" s="11"/>
      <c r="BM146" s="10"/>
      <c r="BN146" s="10"/>
    </row>
    <row r="147" spans="1:66">
      <c r="A147" s="2"/>
      <c r="B147" s="2"/>
      <c r="C147" s="2"/>
      <c r="D147" s="11">
        <f>SUM(D4:D145)</f>
        <v>10133</v>
      </c>
      <c r="E147" s="11">
        <f t="shared" ref="E147:BK147" si="10">SUM(E4:E145)</f>
        <v>90291</v>
      </c>
      <c r="F147" s="11">
        <f t="shared" si="10"/>
        <v>42806</v>
      </c>
      <c r="G147" s="11">
        <f t="shared" si="10"/>
        <v>757970</v>
      </c>
      <c r="H147" s="11">
        <f t="shared" si="10"/>
        <v>8972</v>
      </c>
      <c r="I147" s="11">
        <f t="shared" si="10"/>
        <v>144229</v>
      </c>
      <c r="J147" s="11">
        <f t="shared" si="10"/>
        <v>560</v>
      </c>
      <c r="K147" s="11">
        <f t="shared" si="10"/>
        <v>11444</v>
      </c>
      <c r="L147" s="11">
        <f t="shared" si="10"/>
        <v>2730</v>
      </c>
      <c r="M147" s="11">
        <f t="shared" si="10"/>
        <v>53992</v>
      </c>
      <c r="N147" s="11">
        <f t="shared" si="10"/>
        <v>256</v>
      </c>
      <c r="O147" s="11">
        <f t="shared" si="10"/>
        <v>3966</v>
      </c>
      <c r="P147" s="11">
        <f t="shared" si="10"/>
        <v>1893</v>
      </c>
      <c r="Q147" s="11">
        <f t="shared" si="10"/>
        <v>33723</v>
      </c>
      <c r="R147" s="11">
        <f t="shared" si="10"/>
        <v>507</v>
      </c>
      <c r="S147" s="11">
        <f t="shared" si="10"/>
        <v>5909</v>
      </c>
      <c r="T147" s="11">
        <f t="shared" si="10"/>
        <v>1282</v>
      </c>
      <c r="U147" s="11">
        <f t="shared" si="10"/>
        <v>21846</v>
      </c>
      <c r="V147" s="11">
        <f t="shared" si="10"/>
        <v>461</v>
      </c>
      <c r="W147" s="11">
        <f t="shared" si="10"/>
        <v>6075</v>
      </c>
      <c r="X147" s="11">
        <f t="shared" si="10"/>
        <v>440</v>
      </c>
      <c r="Y147" s="11">
        <f t="shared" si="10"/>
        <v>6769</v>
      </c>
      <c r="Z147" s="11">
        <f t="shared" si="10"/>
        <v>181</v>
      </c>
      <c r="AA147" s="11">
        <f t="shared" si="10"/>
        <v>3270</v>
      </c>
      <c r="AB147" s="11">
        <f t="shared" si="10"/>
        <v>2671</v>
      </c>
      <c r="AC147" s="11">
        <f t="shared" si="10"/>
        <v>46138</v>
      </c>
      <c r="AD147" s="11">
        <f t="shared" si="10"/>
        <v>430</v>
      </c>
      <c r="AE147" s="11">
        <f t="shared" si="10"/>
        <v>4789</v>
      </c>
      <c r="AF147" s="11">
        <f t="shared" si="10"/>
        <v>144</v>
      </c>
      <c r="AG147" s="11">
        <f t="shared" si="10"/>
        <v>1694</v>
      </c>
      <c r="AH147" s="11">
        <f t="shared" si="10"/>
        <v>34</v>
      </c>
      <c r="AI147" s="11">
        <f t="shared" si="10"/>
        <v>552</v>
      </c>
      <c r="AJ147" s="11">
        <f t="shared" si="10"/>
        <v>331</v>
      </c>
      <c r="AK147" s="11">
        <f t="shared" si="10"/>
        <v>1844</v>
      </c>
      <c r="AL147" s="11">
        <f t="shared" si="10"/>
        <v>72</v>
      </c>
      <c r="AM147" s="11">
        <f t="shared" si="10"/>
        <v>766</v>
      </c>
      <c r="AN147" s="11">
        <f t="shared" si="10"/>
        <v>70</v>
      </c>
      <c r="AO147" s="11">
        <f t="shared" si="10"/>
        <v>2062</v>
      </c>
      <c r="AP147" s="11">
        <f t="shared" si="10"/>
        <v>1</v>
      </c>
      <c r="AQ147" s="11">
        <f t="shared" si="10"/>
        <v>18</v>
      </c>
      <c r="AR147" s="11">
        <f t="shared" si="10"/>
        <v>27</v>
      </c>
      <c r="AS147" s="11">
        <f t="shared" si="10"/>
        <v>76</v>
      </c>
      <c r="AT147" s="11">
        <f t="shared" si="10"/>
        <v>9</v>
      </c>
      <c r="AU147" s="11">
        <f t="shared" si="10"/>
        <v>135</v>
      </c>
      <c r="AV147" s="11">
        <f t="shared" si="10"/>
        <v>8</v>
      </c>
      <c r="AW147" s="11">
        <f t="shared" si="10"/>
        <v>89</v>
      </c>
      <c r="AX147" s="11">
        <f t="shared" si="10"/>
        <v>7</v>
      </c>
      <c r="AY147" s="11">
        <f t="shared" si="10"/>
        <v>152</v>
      </c>
      <c r="AZ147" s="11">
        <f t="shared" si="10"/>
        <v>4</v>
      </c>
      <c r="BA147" s="11">
        <f t="shared" si="10"/>
        <v>46</v>
      </c>
      <c r="BB147" s="11">
        <f t="shared" si="10"/>
        <v>5048</v>
      </c>
      <c r="BC147" s="11">
        <f t="shared" si="10"/>
        <v>105582</v>
      </c>
      <c r="BD147" s="11">
        <f t="shared" si="10"/>
        <v>1197</v>
      </c>
      <c r="BE147" s="11">
        <f t="shared" si="10"/>
        <v>15715</v>
      </c>
      <c r="BF147" s="11">
        <f t="shared" si="10"/>
        <v>756</v>
      </c>
      <c r="BG147" s="11">
        <f t="shared" si="10"/>
        <v>10691</v>
      </c>
      <c r="BH147" s="11">
        <f t="shared" si="10"/>
        <v>4616</v>
      </c>
      <c r="BI147" s="11">
        <f t="shared" si="10"/>
        <v>155902</v>
      </c>
      <c r="BJ147" s="11">
        <f t="shared" si="10"/>
        <v>2713</v>
      </c>
      <c r="BK147" s="11">
        <f t="shared" si="10"/>
        <v>42835</v>
      </c>
      <c r="BL147" s="11"/>
      <c r="BM147" s="10">
        <f>SUM(D147,AB147,L147,R147,F147,H147,T147,P147,BB147,BH147,BJ147,AX147,Z147,AL147,J147,V147,BD147,BF147,AT147,AJ147,AZ147,X147,AV147,AH147,AD147,N147,AF147,AR147,AN147,AP147)</f>
        <v>88359</v>
      </c>
      <c r="BN147" s="10">
        <f>SUM(E147,AC147,M147,S147,G147,I147,U147,Q147,BC147,BI147,BK147,AY147,AA147,AM147,K147,W147,BE147,BG147,AU147,AK147,BA147,Y147,AW147,AI147,AE147,O147,AG147,AS147,AO147,AQ147)</f>
        <v>1528570</v>
      </c>
    </row>
    <row r="148" spans="1:66">
      <c r="A148" s="2"/>
      <c r="B148" s="2"/>
      <c r="C148" s="2"/>
      <c r="D148" s="11"/>
      <c r="E148" s="10"/>
      <c r="F148" s="11"/>
      <c r="G148" s="10"/>
      <c r="H148" s="11"/>
      <c r="I148" s="10"/>
      <c r="J148" s="11"/>
      <c r="K148" s="10"/>
      <c r="L148" s="11"/>
      <c r="M148" s="10"/>
      <c r="N148" s="11"/>
      <c r="O148" s="10"/>
      <c r="P148" s="11"/>
      <c r="Q148" s="10"/>
      <c r="R148" s="11"/>
      <c r="S148" s="10"/>
      <c r="T148" s="11"/>
      <c r="U148" s="10"/>
      <c r="V148" s="11"/>
      <c r="W148" s="10"/>
      <c r="X148" s="11"/>
      <c r="Y148" s="10"/>
      <c r="Z148" s="11"/>
      <c r="AA148" s="10"/>
      <c r="AB148" s="11"/>
      <c r="AC148" s="10"/>
      <c r="AD148" s="11"/>
      <c r="AE148" s="10"/>
      <c r="AF148" s="11"/>
      <c r="AG148" s="10"/>
      <c r="AH148" s="11"/>
      <c r="AI148" s="10"/>
      <c r="AJ148" s="11"/>
      <c r="AK148" s="10"/>
      <c r="AL148" s="11"/>
      <c r="AM148" s="10"/>
      <c r="AN148" s="11"/>
      <c r="AO148" s="10"/>
      <c r="AP148" s="11"/>
      <c r="AQ148" s="10"/>
      <c r="AR148" s="11"/>
      <c r="AS148" s="10"/>
      <c r="AT148" s="11"/>
      <c r="AU148" s="10"/>
      <c r="AV148" s="11"/>
      <c r="AW148" s="10"/>
      <c r="AX148" s="11"/>
      <c r="AY148" s="10"/>
      <c r="AZ148" s="11"/>
      <c r="BA148" s="10"/>
      <c r="BB148" s="11"/>
      <c r="BC148" s="10"/>
      <c r="BD148" s="11"/>
      <c r="BE148" s="10"/>
      <c r="BF148" s="11"/>
      <c r="BG148" s="10"/>
      <c r="BH148" s="11"/>
      <c r="BI148" s="10"/>
      <c r="BJ148" s="11"/>
      <c r="BK148" s="10"/>
      <c r="BL148" s="11"/>
      <c r="BM148" s="10"/>
      <c r="BN148" s="10"/>
    </row>
    <row r="149" spans="1:66">
      <c r="A149" s="2"/>
      <c r="B149" s="2"/>
      <c r="C149" s="2"/>
      <c r="D149" s="11"/>
      <c r="E149" s="10"/>
      <c r="F149" s="11"/>
      <c r="G149" s="10"/>
      <c r="H149" s="11"/>
      <c r="I149" s="10"/>
      <c r="J149" s="11"/>
      <c r="K149" s="10"/>
      <c r="L149" s="11"/>
      <c r="M149" s="10"/>
      <c r="N149" s="11"/>
      <c r="O149" s="10"/>
      <c r="P149" s="11"/>
      <c r="Q149" s="10"/>
      <c r="R149" s="11"/>
      <c r="S149" s="10"/>
      <c r="T149" s="11"/>
      <c r="U149" s="10"/>
      <c r="V149" s="11"/>
      <c r="W149" s="10"/>
      <c r="X149" s="11"/>
      <c r="Y149" s="10"/>
      <c r="Z149" s="11"/>
      <c r="AA149" s="10"/>
      <c r="AB149" s="11"/>
      <c r="AC149" s="10"/>
      <c r="AD149" s="11"/>
      <c r="AE149" s="10"/>
      <c r="AF149" s="11"/>
      <c r="AG149" s="10"/>
      <c r="AH149" s="11"/>
      <c r="AI149" s="10"/>
      <c r="AJ149" s="11"/>
      <c r="AK149" s="10"/>
      <c r="AL149" s="11"/>
      <c r="AM149" s="10"/>
      <c r="AN149" s="11"/>
      <c r="AO149" s="10"/>
      <c r="AP149" s="11"/>
      <c r="AQ149" s="10"/>
      <c r="AR149" s="11"/>
      <c r="AS149" s="10"/>
      <c r="AT149" s="11"/>
      <c r="AU149" s="10"/>
      <c r="AV149" s="11"/>
      <c r="AW149" s="10"/>
      <c r="AX149" s="11"/>
      <c r="AY149" s="10"/>
      <c r="AZ149" s="11"/>
      <c r="BA149" s="10"/>
      <c r="BB149" s="11"/>
      <c r="BC149" s="10"/>
      <c r="BD149" s="11"/>
      <c r="BE149" s="10"/>
      <c r="BF149" s="11"/>
      <c r="BG149" s="10"/>
      <c r="BH149" s="11"/>
      <c r="BI149" s="10"/>
      <c r="BJ149" s="11"/>
      <c r="BK149" s="10"/>
      <c r="BL149" s="11"/>
      <c r="BM149" s="10">
        <f>SUM(BM4:BM145)</f>
        <v>88359</v>
      </c>
      <c r="BN149" s="10">
        <f>SUM(BN4:BN145)</f>
        <v>1528570</v>
      </c>
    </row>
  </sheetData>
  <autoFilter ref="A3:BN145" xr:uid="{8448B319-24E2-43BD-80F7-CB15A54BE766}">
    <sortState xmlns:xlrd2="http://schemas.microsoft.com/office/spreadsheetml/2017/richdata2" ref="A4:BN145">
      <sortCondition ref="C3:C145"/>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392E1-2E26-42C9-BF8A-3D3037D7B5C8}">
  <dimension ref="A1:BA144"/>
  <sheetViews>
    <sheetView workbookViewId="0">
      <pane ySplit="3" topLeftCell="A129" activePane="bottomLeft" state="frozen"/>
      <selection pane="bottomLeft" activeCell="AJ142" sqref="AJ142"/>
    </sheetView>
  </sheetViews>
  <sheetFormatPr baseColWidth="10" defaultColWidth="8.83203125" defaultRowHeight="15"/>
  <cols>
    <col min="1" max="1" width="62.1640625" bestFit="1" customWidth="1"/>
    <col min="2" max="2" width="23.6640625" bestFit="1" customWidth="1"/>
    <col min="36" max="36" width="9.1640625" style="2"/>
    <col min="38" max="38" width="9.1640625" style="2"/>
  </cols>
  <sheetData>
    <row r="1" spans="1:53">
      <c r="A1" s="15"/>
      <c r="B1" s="15"/>
      <c r="C1" s="15"/>
      <c r="D1" s="15" t="s">
        <v>0</v>
      </c>
      <c r="E1" s="14" t="s">
        <v>1</v>
      </c>
      <c r="F1" s="15" t="s">
        <v>0</v>
      </c>
      <c r="G1" s="14" t="s">
        <v>1</v>
      </c>
      <c r="H1" s="15" t="s">
        <v>0</v>
      </c>
      <c r="I1" s="14" t="s">
        <v>1</v>
      </c>
      <c r="J1" s="15" t="s">
        <v>0</v>
      </c>
      <c r="K1" s="14" t="s">
        <v>1</v>
      </c>
      <c r="L1" s="15" t="s">
        <v>0</v>
      </c>
      <c r="M1" s="14" t="s">
        <v>1</v>
      </c>
      <c r="N1" s="15" t="s">
        <v>0</v>
      </c>
      <c r="O1" s="14" t="s">
        <v>1</v>
      </c>
      <c r="P1" s="15" t="s">
        <v>0</v>
      </c>
      <c r="Q1" s="14" t="s">
        <v>1</v>
      </c>
      <c r="R1" s="15" t="s">
        <v>0</v>
      </c>
      <c r="S1" s="14" t="s">
        <v>1</v>
      </c>
      <c r="T1" s="15" t="s">
        <v>0</v>
      </c>
      <c r="U1" s="14" t="s">
        <v>1</v>
      </c>
      <c r="V1" s="15" t="s">
        <v>0</v>
      </c>
      <c r="W1" s="14" t="s">
        <v>1</v>
      </c>
      <c r="X1" s="15" t="s">
        <v>0</v>
      </c>
      <c r="Y1" s="14" t="s">
        <v>1</v>
      </c>
      <c r="Z1" s="15" t="s">
        <v>0</v>
      </c>
      <c r="AA1" s="14" t="s">
        <v>1</v>
      </c>
      <c r="AB1" s="15" t="s">
        <v>0</v>
      </c>
      <c r="AC1" s="14" t="s">
        <v>1</v>
      </c>
      <c r="AD1" s="15" t="s">
        <v>0</v>
      </c>
      <c r="AE1" s="14" t="s">
        <v>1</v>
      </c>
      <c r="AF1" s="15" t="s">
        <v>0</v>
      </c>
      <c r="AG1" s="14" t="s">
        <v>1</v>
      </c>
      <c r="AH1" s="15" t="s">
        <v>0</v>
      </c>
      <c r="AI1" s="14" t="s">
        <v>1</v>
      </c>
      <c r="AJ1" s="15" t="s">
        <v>0</v>
      </c>
      <c r="AK1" s="14" t="s">
        <v>1</v>
      </c>
      <c r="AL1" s="15" t="s">
        <v>0</v>
      </c>
      <c r="AM1" s="14" t="s">
        <v>1</v>
      </c>
      <c r="AN1" s="15" t="s">
        <v>0</v>
      </c>
      <c r="AO1" s="14" t="s">
        <v>1</v>
      </c>
      <c r="AP1" s="15" t="s">
        <v>0</v>
      </c>
      <c r="AQ1" s="14" t="s">
        <v>1</v>
      </c>
      <c r="AR1" s="15" t="s">
        <v>0</v>
      </c>
      <c r="AS1" s="14" t="s">
        <v>1</v>
      </c>
      <c r="AT1" s="15" t="s">
        <v>0</v>
      </c>
      <c r="AU1" s="14" t="s">
        <v>1</v>
      </c>
      <c r="AV1" s="15" t="s">
        <v>0</v>
      </c>
      <c r="AW1" s="14" t="s">
        <v>1</v>
      </c>
      <c r="AX1" s="15"/>
      <c r="AY1" s="14"/>
      <c r="AZ1" s="14"/>
    </row>
    <row r="2" spans="1:53">
      <c r="A2" s="15"/>
      <c r="B2" s="15"/>
      <c r="C2" s="15"/>
      <c r="D2" s="15"/>
      <c r="E2" s="14"/>
      <c r="F2" s="15"/>
      <c r="G2" s="14"/>
      <c r="H2" s="15"/>
      <c r="I2" s="14"/>
      <c r="J2" s="15"/>
      <c r="K2" s="14"/>
      <c r="L2" s="15"/>
      <c r="M2" s="14"/>
      <c r="N2" s="15"/>
      <c r="O2" s="14"/>
      <c r="P2" s="15"/>
      <c r="Q2" s="14"/>
      <c r="R2" s="15"/>
      <c r="S2" s="14"/>
      <c r="T2" s="15"/>
      <c r="U2" s="14"/>
      <c r="V2" s="15"/>
      <c r="W2" s="14"/>
      <c r="X2" s="15"/>
      <c r="Y2" s="14"/>
      <c r="Z2" s="15"/>
      <c r="AA2" s="14"/>
      <c r="AB2" s="15"/>
      <c r="AC2" s="14"/>
      <c r="AD2" s="15"/>
      <c r="AE2" s="14"/>
      <c r="AF2" s="15"/>
      <c r="AG2" s="14"/>
      <c r="AH2" s="15"/>
      <c r="AI2" s="14"/>
      <c r="AJ2" s="15"/>
      <c r="AK2" s="14"/>
      <c r="AL2" s="15"/>
      <c r="AM2" s="14"/>
      <c r="AN2" s="15"/>
      <c r="AO2" s="14"/>
      <c r="AP2" s="15"/>
      <c r="AQ2" s="14"/>
      <c r="AR2" s="15"/>
      <c r="AS2" s="14"/>
      <c r="AT2" s="15"/>
      <c r="AU2" s="14"/>
      <c r="AV2" s="15"/>
      <c r="AW2" s="14"/>
      <c r="AX2" s="15"/>
      <c r="AY2" s="14"/>
      <c r="AZ2" s="14"/>
    </row>
    <row r="3" spans="1:53">
      <c r="A3" s="13" t="s">
        <v>4</v>
      </c>
      <c r="B3" s="13" t="s">
        <v>5</v>
      </c>
      <c r="C3" s="13" t="s">
        <v>6</v>
      </c>
      <c r="D3" s="13" t="s">
        <v>8</v>
      </c>
      <c r="E3" s="12"/>
      <c r="F3" s="13" t="s">
        <v>9</v>
      </c>
      <c r="G3" s="12"/>
      <c r="H3" s="13" t="s">
        <v>10</v>
      </c>
      <c r="I3" s="12"/>
      <c r="J3" s="13" t="s">
        <v>11</v>
      </c>
      <c r="K3" s="12"/>
      <c r="L3" s="13" t="s">
        <v>12</v>
      </c>
      <c r="M3" s="12"/>
      <c r="N3" s="13" t="s">
        <v>13</v>
      </c>
      <c r="O3" s="12"/>
      <c r="P3" s="13" t="s">
        <v>14</v>
      </c>
      <c r="Q3" s="12"/>
      <c r="R3" s="13" t="s">
        <v>15</v>
      </c>
      <c r="S3" s="12"/>
      <c r="T3" s="13" t="s">
        <v>16</v>
      </c>
      <c r="U3" s="12"/>
      <c r="V3" s="13" t="s">
        <v>17</v>
      </c>
      <c r="W3" s="12"/>
      <c r="X3" s="13" t="s">
        <v>18</v>
      </c>
      <c r="Y3" s="12"/>
      <c r="Z3" s="13" t="s">
        <v>19</v>
      </c>
      <c r="AA3" s="12"/>
      <c r="AB3" s="13" t="s">
        <v>20</v>
      </c>
      <c r="AC3" s="12"/>
      <c r="AD3" s="13" t="s">
        <v>21</v>
      </c>
      <c r="AE3" s="12"/>
      <c r="AF3" s="13" t="s">
        <v>22</v>
      </c>
      <c r="AG3" s="12"/>
      <c r="AH3" s="13" t="s">
        <v>23</v>
      </c>
      <c r="AI3" s="12"/>
      <c r="AJ3" s="13" t="s">
        <v>675</v>
      </c>
      <c r="AK3" s="12"/>
      <c r="AL3" s="13" t="s">
        <v>676</v>
      </c>
      <c r="AM3" s="12"/>
      <c r="AN3" s="13" t="s">
        <v>33</v>
      </c>
      <c r="AO3" s="12"/>
      <c r="AP3" s="13" t="s">
        <v>34</v>
      </c>
      <c r="AQ3" s="12"/>
      <c r="AR3" s="13" t="s">
        <v>35</v>
      </c>
      <c r="AS3" s="12"/>
      <c r="AT3" s="13" t="s">
        <v>36</v>
      </c>
      <c r="AU3" s="12"/>
      <c r="AV3" s="13" t="s">
        <v>37</v>
      </c>
      <c r="AW3" s="12"/>
      <c r="AX3" s="13"/>
      <c r="AY3" s="12" t="s">
        <v>616</v>
      </c>
      <c r="AZ3" s="12" t="s">
        <v>617</v>
      </c>
      <c r="BA3" s="12"/>
    </row>
    <row r="4" spans="1:53">
      <c r="A4" s="2" t="s">
        <v>677</v>
      </c>
      <c r="B4" s="2" t="s">
        <v>119</v>
      </c>
      <c r="C4" s="2">
        <v>1</v>
      </c>
      <c r="D4" s="11">
        <v>0</v>
      </c>
      <c r="E4" s="10">
        <v>0</v>
      </c>
      <c r="F4" s="11">
        <v>0</v>
      </c>
      <c r="G4" s="10">
        <v>0</v>
      </c>
      <c r="H4" s="11">
        <v>3</v>
      </c>
      <c r="I4" s="10">
        <v>25</v>
      </c>
      <c r="J4" s="11">
        <v>0</v>
      </c>
      <c r="K4" s="10">
        <v>0</v>
      </c>
      <c r="L4" s="11">
        <v>0</v>
      </c>
      <c r="M4" s="10">
        <v>0</v>
      </c>
      <c r="N4" s="11">
        <v>0</v>
      </c>
      <c r="O4" s="10">
        <v>0</v>
      </c>
      <c r="P4" s="11">
        <v>0</v>
      </c>
      <c r="Q4" s="10">
        <v>0</v>
      </c>
      <c r="R4" s="11">
        <v>0</v>
      </c>
      <c r="S4" s="10">
        <v>0</v>
      </c>
      <c r="T4" s="11">
        <v>0</v>
      </c>
      <c r="U4" s="10">
        <v>0</v>
      </c>
      <c r="V4" s="11">
        <v>0</v>
      </c>
      <c r="W4" s="10">
        <v>0</v>
      </c>
      <c r="X4" s="11">
        <v>0</v>
      </c>
      <c r="Y4" s="10">
        <v>0</v>
      </c>
      <c r="Z4" s="11">
        <v>0</v>
      </c>
      <c r="AA4" s="10">
        <v>0</v>
      </c>
      <c r="AB4" s="11">
        <v>0</v>
      </c>
      <c r="AC4" s="10">
        <v>0</v>
      </c>
      <c r="AD4" s="11">
        <v>0</v>
      </c>
      <c r="AE4" s="10">
        <v>0</v>
      </c>
      <c r="AF4" s="11">
        <v>0</v>
      </c>
      <c r="AG4" s="10">
        <v>0</v>
      </c>
      <c r="AH4" s="11">
        <v>0</v>
      </c>
      <c r="AI4" s="10">
        <v>0</v>
      </c>
      <c r="AJ4" s="11">
        <v>0</v>
      </c>
      <c r="AK4" s="10">
        <v>0</v>
      </c>
      <c r="AL4" s="11">
        <v>0</v>
      </c>
      <c r="AM4" s="10">
        <v>0</v>
      </c>
      <c r="AN4" s="11">
        <v>17</v>
      </c>
      <c r="AO4" s="10">
        <v>228</v>
      </c>
      <c r="AP4" s="11">
        <v>7</v>
      </c>
      <c r="AQ4" s="10">
        <v>39</v>
      </c>
      <c r="AR4" s="11">
        <v>0</v>
      </c>
      <c r="AS4" s="10">
        <v>0</v>
      </c>
      <c r="AT4" s="11">
        <v>2</v>
      </c>
      <c r="AU4" s="10">
        <v>19</v>
      </c>
      <c r="AV4" s="11">
        <v>1</v>
      </c>
      <c r="AW4" s="10">
        <v>9</v>
      </c>
      <c r="AX4" s="11"/>
      <c r="AY4" s="10">
        <f t="shared" ref="AY4:AY35" si="0">SUM(D4,F4,H4,J4,L4,N4,P4,R4,T4,V4,X4,Z4,AB4,AD4,AF4,AH4,AJ4,AL4,AN4,AP4,AR4,AT4,AV4)</f>
        <v>30</v>
      </c>
      <c r="AZ4" s="10">
        <f t="shared" ref="AZ4:AZ35" si="1">SUM(E4,G4,I4,K4,M4,O4,Q4,S4,U4,W4,Y4,AA4,AC4,AE4,AG4,AI4,AK4,AM4,AO4,AQ4,AS4,AU4,AW4)</f>
        <v>320</v>
      </c>
      <c r="BA4" s="10"/>
    </row>
    <row r="5" spans="1:53">
      <c r="A5" s="2" t="s">
        <v>678</v>
      </c>
      <c r="B5" s="2" t="s">
        <v>119</v>
      </c>
      <c r="C5" s="2">
        <v>2</v>
      </c>
      <c r="D5" s="11">
        <v>0</v>
      </c>
      <c r="E5" s="10">
        <v>0</v>
      </c>
      <c r="F5" s="11">
        <v>0</v>
      </c>
      <c r="G5" s="10">
        <v>0</v>
      </c>
      <c r="H5" s="11">
        <v>4</v>
      </c>
      <c r="I5" s="10">
        <v>9</v>
      </c>
      <c r="J5" s="11">
        <v>2</v>
      </c>
      <c r="K5" s="10">
        <v>12</v>
      </c>
      <c r="L5" s="11">
        <v>0</v>
      </c>
      <c r="M5" s="10">
        <v>0</v>
      </c>
      <c r="N5" s="11">
        <v>0</v>
      </c>
      <c r="O5" s="10">
        <v>0</v>
      </c>
      <c r="P5" s="11">
        <v>0</v>
      </c>
      <c r="Q5" s="10">
        <v>0</v>
      </c>
      <c r="R5" s="11">
        <v>0</v>
      </c>
      <c r="S5" s="10">
        <v>0</v>
      </c>
      <c r="T5" s="11">
        <v>0</v>
      </c>
      <c r="U5" s="10">
        <v>0</v>
      </c>
      <c r="V5" s="11">
        <v>0</v>
      </c>
      <c r="W5" s="10">
        <v>0</v>
      </c>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1</v>
      </c>
      <c r="AO5" s="10">
        <v>4</v>
      </c>
      <c r="AP5" s="11">
        <v>1</v>
      </c>
      <c r="AQ5" s="10">
        <v>4</v>
      </c>
      <c r="AR5" s="11">
        <v>1</v>
      </c>
      <c r="AS5" s="10">
        <v>1</v>
      </c>
      <c r="AT5" s="11">
        <v>1</v>
      </c>
      <c r="AU5" s="10">
        <v>8</v>
      </c>
      <c r="AV5" s="11">
        <v>0</v>
      </c>
      <c r="AW5" s="10">
        <v>0</v>
      </c>
      <c r="AX5" s="11"/>
      <c r="AY5" s="10">
        <f t="shared" si="0"/>
        <v>10</v>
      </c>
      <c r="AZ5" s="10">
        <f t="shared" si="1"/>
        <v>38</v>
      </c>
    </row>
    <row r="6" spans="1:53">
      <c r="A6" s="2" t="s">
        <v>679</v>
      </c>
      <c r="B6" s="2" t="s">
        <v>119</v>
      </c>
      <c r="C6" s="2">
        <v>3</v>
      </c>
      <c r="D6" s="11">
        <v>1</v>
      </c>
      <c r="E6" s="10">
        <v>3</v>
      </c>
      <c r="F6" s="11">
        <v>1</v>
      </c>
      <c r="G6" s="10">
        <v>8</v>
      </c>
      <c r="H6" s="11">
        <v>52</v>
      </c>
      <c r="I6" s="10">
        <v>730</v>
      </c>
      <c r="J6" s="11">
        <v>0</v>
      </c>
      <c r="K6" s="10">
        <v>0</v>
      </c>
      <c r="L6" s="11">
        <v>0</v>
      </c>
      <c r="M6" s="10">
        <v>0</v>
      </c>
      <c r="N6" s="11">
        <v>0</v>
      </c>
      <c r="O6" s="10">
        <v>0</v>
      </c>
      <c r="P6" s="11">
        <v>0</v>
      </c>
      <c r="Q6" s="10">
        <v>0</v>
      </c>
      <c r="R6" s="11">
        <v>0</v>
      </c>
      <c r="S6" s="10">
        <v>0</v>
      </c>
      <c r="T6" s="11">
        <v>0</v>
      </c>
      <c r="U6" s="10">
        <v>0</v>
      </c>
      <c r="V6" s="11">
        <v>0</v>
      </c>
      <c r="W6" s="10">
        <v>0</v>
      </c>
      <c r="X6" s="11">
        <v>0</v>
      </c>
      <c r="Y6" s="10">
        <v>0</v>
      </c>
      <c r="Z6" s="11">
        <v>0</v>
      </c>
      <c r="AA6" s="10">
        <v>0</v>
      </c>
      <c r="AB6" s="11">
        <v>0</v>
      </c>
      <c r="AC6" s="10">
        <v>0</v>
      </c>
      <c r="AD6" s="11">
        <v>0</v>
      </c>
      <c r="AE6" s="10">
        <v>0</v>
      </c>
      <c r="AF6" s="11">
        <v>0</v>
      </c>
      <c r="AG6" s="10">
        <v>0</v>
      </c>
      <c r="AH6" s="11">
        <v>0</v>
      </c>
      <c r="AI6" s="10">
        <v>0</v>
      </c>
      <c r="AJ6" s="11">
        <v>0</v>
      </c>
      <c r="AK6" s="10">
        <v>0</v>
      </c>
      <c r="AL6" s="11">
        <v>0</v>
      </c>
      <c r="AM6" s="10">
        <v>0</v>
      </c>
      <c r="AN6" s="11">
        <v>0</v>
      </c>
      <c r="AO6" s="10">
        <v>0</v>
      </c>
      <c r="AP6" s="11">
        <v>0</v>
      </c>
      <c r="AQ6" s="10">
        <v>0</v>
      </c>
      <c r="AR6" s="11">
        <v>0</v>
      </c>
      <c r="AS6" s="10">
        <v>0</v>
      </c>
      <c r="AT6" s="11">
        <v>37</v>
      </c>
      <c r="AU6" s="10">
        <v>770</v>
      </c>
      <c r="AV6" s="11">
        <v>21</v>
      </c>
      <c r="AW6" s="10">
        <v>112</v>
      </c>
      <c r="AX6" s="11"/>
      <c r="AY6" s="10">
        <f t="shared" si="0"/>
        <v>112</v>
      </c>
      <c r="AZ6" s="10">
        <f t="shared" si="1"/>
        <v>1623</v>
      </c>
    </row>
    <row r="7" spans="1:53">
      <c r="A7" s="2" t="s">
        <v>680</v>
      </c>
      <c r="B7" s="2" t="s">
        <v>119</v>
      </c>
      <c r="C7" s="2">
        <v>4</v>
      </c>
      <c r="D7" s="11">
        <v>1</v>
      </c>
      <c r="E7" s="10">
        <v>9</v>
      </c>
      <c r="F7" s="11">
        <v>0</v>
      </c>
      <c r="G7" s="10">
        <v>0</v>
      </c>
      <c r="H7" s="11">
        <v>0</v>
      </c>
      <c r="I7" s="10">
        <v>0</v>
      </c>
      <c r="J7" s="11">
        <v>0</v>
      </c>
      <c r="K7" s="10">
        <v>0</v>
      </c>
      <c r="L7" s="11">
        <v>0</v>
      </c>
      <c r="M7" s="10">
        <v>0</v>
      </c>
      <c r="N7" s="11">
        <v>0</v>
      </c>
      <c r="O7" s="10">
        <v>0</v>
      </c>
      <c r="P7" s="11">
        <v>2</v>
      </c>
      <c r="Q7" s="10">
        <v>23</v>
      </c>
      <c r="R7" s="11">
        <v>0</v>
      </c>
      <c r="S7" s="10">
        <v>0</v>
      </c>
      <c r="T7" s="11">
        <v>0</v>
      </c>
      <c r="U7" s="10">
        <v>0</v>
      </c>
      <c r="V7" s="11">
        <v>0</v>
      </c>
      <c r="W7" s="10">
        <v>0</v>
      </c>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6</v>
      </c>
      <c r="AO7" s="10">
        <v>757</v>
      </c>
      <c r="AP7" s="11">
        <v>0</v>
      </c>
      <c r="AQ7" s="10">
        <v>0</v>
      </c>
      <c r="AR7" s="11">
        <v>0</v>
      </c>
      <c r="AS7" s="10">
        <v>0</v>
      </c>
      <c r="AT7" s="11">
        <v>0</v>
      </c>
      <c r="AU7" s="10">
        <v>0</v>
      </c>
      <c r="AV7" s="11">
        <v>1</v>
      </c>
      <c r="AW7" s="10">
        <v>3</v>
      </c>
      <c r="AX7" s="11"/>
      <c r="AY7" s="10">
        <f t="shared" si="0"/>
        <v>10</v>
      </c>
      <c r="AZ7" s="10">
        <f t="shared" si="1"/>
        <v>792</v>
      </c>
    </row>
    <row r="8" spans="1:53">
      <c r="A8" s="2" t="s">
        <v>681</v>
      </c>
      <c r="B8" s="2" t="s">
        <v>119</v>
      </c>
      <c r="C8" s="2">
        <v>5</v>
      </c>
      <c r="D8" s="11">
        <v>0</v>
      </c>
      <c r="E8" s="10">
        <v>0</v>
      </c>
      <c r="F8" s="11">
        <v>0</v>
      </c>
      <c r="G8" s="10">
        <v>0</v>
      </c>
      <c r="H8" s="11">
        <v>0</v>
      </c>
      <c r="I8" s="10">
        <v>0</v>
      </c>
      <c r="J8" s="11">
        <v>0</v>
      </c>
      <c r="K8" s="10">
        <v>0</v>
      </c>
      <c r="L8" s="11">
        <v>0</v>
      </c>
      <c r="M8" s="10">
        <v>0</v>
      </c>
      <c r="N8" s="11">
        <v>0</v>
      </c>
      <c r="O8" s="10">
        <v>0</v>
      </c>
      <c r="P8" s="11">
        <v>0</v>
      </c>
      <c r="Q8" s="10">
        <v>0</v>
      </c>
      <c r="R8" s="11">
        <v>0</v>
      </c>
      <c r="S8" s="10">
        <v>0</v>
      </c>
      <c r="T8" s="11">
        <v>1</v>
      </c>
      <c r="U8" s="10">
        <v>7</v>
      </c>
      <c r="V8" s="11">
        <v>0</v>
      </c>
      <c r="W8" s="10">
        <v>0</v>
      </c>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11</v>
      </c>
      <c r="AO8" s="10">
        <v>262</v>
      </c>
      <c r="AP8" s="11">
        <v>13</v>
      </c>
      <c r="AQ8" s="10">
        <v>208</v>
      </c>
      <c r="AR8" s="11">
        <v>1</v>
      </c>
      <c r="AS8" s="10">
        <v>15</v>
      </c>
      <c r="AT8" s="11">
        <v>0</v>
      </c>
      <c r="AU8" s="10">
        <v>0</v>
      </c>
      <c r="AV8" s="11">
        <v>0</v>
      </c>
      <c r="AW8" s="10">
        <v>0</v>
      </c>
      <c r="AX8" s="11"/>
      <c r="AY8" s="10">
        <f t="shared" si="0"/>
        <v>26</v>
      </c>
      <c r="AZ8" s="10">
        <f t="shared" si="1"/>
        <v>492</v>
      </c>
    </row>
    <row r="9" spans="1:53">
      <c r="A9" s="2" t="s">
        <v>618</v>
      </c>
      <c r="B9" s="2" t="s">
        <v>119</v>
      </c>
      <c r="C9" s="2">
        <v>6</v>
      </c>
      <c r="D9" s="11">
        <v>3</v>
      </c>
      <c r="E9" s="10">
        <v>9</v>
      </c>
      <c r="F9" s="11">
        <v>4</v>
      </c>
      <c r="G9" s="10">
        <v>34</v>
      </c>
      <c r="H9" s="11">
        <v>0</v>
      </c>
      <c r="I9" s="10">
        <v>0</v>
      </c>
      <c r="J9" s="11">
        <v>0</v>
      </c>
      <c r="K9" s="10">
        <v>0</v>
      </c>
      <c r="L9" s="11">
        <v>0</v>
      </c>
      <c r="M9" s="10">
        <v>0</v>
      </c>
      <c r="N9" s="11">
        <v>0</v>
      </c>
      <c r="O9" s="10">
        <v>0</v>
      </c>
      <c r="P9" s="11">
        <v>19</v>
      </c>
      <c r="Q9" s="10">
        <v>165</v>
      </c>
      <c r="R9" s="11">
        <v>16</v>
      </c>
      <c r="S9" s="10">
        <v>270</v>
      </c>
      <c r="T9" s="11">
        <v>0</v>
      </c>
      <c r="U9" s="10">
        <v>0</v>
      </c>
      <c r="V9" s="11">
        <v>0</v>
      </c>
      <c r="W9" s="10">
        <v>0</v>
      </c>
      <c r="X9" s="11">
        <v>7</v>
      </c>
      <c r="Y9" s="10">
        <v>92</v>
      </c>
      <c r="Z9" s="11">
        <v>1</v>
      </c>
      <c r="AA9" s="10">
        <v>8</v>
      </c>
      <c r="AB9" s="11">
        <v>0</v>
      </c>
      <c r="AC9" s="10">
        <v>0</v>
      </c>
      <c r="AD9" s="11">
        <v>0</v>
      </c>
      <c r="AE9" s="10">
        <v>0</v>
      </c>
      <c r="AF9" s="11">
        <v>0</v>
      </c>
      <c r="AG9" s="10">
        <v>0</v>
      </c>
      <c r="AH9" s="11">
        <v>0</v>
      </c>
      <c r="AI9" s="10">
        <v>0</v>
      </c>
      <c r="AJ9" s="11">
        <v>0</v>
      </c>
      <c r="AK9" s="10">
        <v>0</v>
      </c>
      <c r="AL9" s="11">
        <v>0</v>
      </c>
      <c r="AM9" s="10">
        <v>0</v>
      </c>
      <c r="AN9" s="11">
        <v>28</v>
      </c>
      <c r="AO9" s="10">
        <v>256</v>
      </c>
      <c r="AP9" s="11">
        <v>4</v>
      </c>
      <c r="AQ9" s="10">
        <v>16</v>
      </c>
      <c r="AR9" s="11">
        <v>7</v>
      </c>
      <c r="AS9" s="10">
        <v>189</v>
      </c>
      <c r="AT9" s="11">
        <v>22</v>
      </c>
      <c r="AU9" s="10">
        <v>449</v>
      </c>
      <c r="AV9" s="11">
        <v>5</v>
      </c>
      <c r="AW9" s="10">
        <v>51</v>
      </c>
      <c r="AX9" s="11"/>
      <c r="AY9" s="10">
        <f t="shared" si="0"/>
        <v>116</v>
      </c>
      <c r="AZ9" s="10">
        <f t="shared" si="1"/>
        <v>1539</v>
      </c>
    </row>
    <row r="10" spans="1:53">
      <c r="A10" s="2" t="s">
        <v>141</v>
      </c>
      <c r="B10" s="2" t="s">
        <v>119</v>
      </c>
      <c r="C10" s="2">
        <v>7</v>
      </c>
      <c r="D10" s="11">
        <v>2</v>
      </c>
      <c r="E10" s="10">
        <v>2</v>
      </c>
      <c r="F10" s="11">
        <v>0</v>
      </c>
      <c r="G10" s="10">
        <v>0</v>
      </c>
      <c r="H10" s="11">
        <v>0</v>
      </c>
      <c r="I10" s="10">
        <v>0</v>
      </c>
      <c r="J10" s="11">
        <v>0</v>
      </c>
      <c r="K10" s="10">
        <v>0</v>
      </c>
      <c r="L10" s="11">
        <v>2</v>
      </c>
      <c r="M10" s="10">
        <v>43</v>
      </c>
      <c r="N10" s="11">
        <v>0</v>
      </c>
      <c r="O10" s="10">
        <v>0</v>
      </c>
      <c r="P10" s="11">
        <v>5</v>
      </c>
      <c r="Q10" s="10">
        <v>30</v>
      </c>
      <c r="R10" s="11">
        <v>1</v>
      </c>
      <c r="S10" s="10">
        <v>1</v>
      </c>
      <c r="T10" s="11">
        <v>0</v>
      </c>
      <c r="U10" s="10">
        <v>0</v>
      </c>
      <c r="V10" s="11">
        <v>0</v>
      </c>
      <c r="W10" s="10">
        <v>0</v>
      </c>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14</v>
      </c>
      <c r="AO10" s="10">
        <v>179</v>
      </c>
      <c r="AP10" s="11">
        <v>0</v>
      </c>
      <c r="AQ10" s="10">
        <v>0</v>
      </c>
      <c r="AR10" s="11">
        <v>1</v>
      </c>
      <c r="AS10" s="10">
        <v>5</v>
      </c>
      <c r="AT10" s="11">
        <v>0</v>
      </c>
      <c r="AU10" s="10">
        <v>0</v>
      </c>
      <c r="AV10" s="11">
        <v>3</v>
      </c>
      <c r="AW10" s="10">
        <v>50</v>
      </c>
      <c r="AX10" s="11"/>
      <c r="AY10" s="10">
        <f t="shared" si="0"/>
        <v>28</v>
      </c>
      <c r="AZ10" s="10">
        <f t="shared" si="1"/>
        <v>310</v>
      </c>
    </row>
    <row r="11" spans="1:53">
      <c r="A11" s="2" t="s">
        <v>682</v>
      </c>
      <c r="B11" s="2" t="s">
        <v>119</v>
      </c>
      <c r="C11" s="2">
        <v>8</v>
      </c>
      <c r="D11" s="11">
        <v>1</v>
      </c>
      <c r="E11" s="10">
        <v>2</v>
      </c>
      <c r="F11" s="11">
        <v>0</v>
      </c>
      <c r="G11" s="10">
        <v>0</v>
      </c>
      <c r="H11" s="11">
        <v>0</v>
      </c>
      <c r="I11" s="10">
        <v>0</v>
      </c>
      <c r="J11" s="11">
        <v>0</v>
      </c>
      <c r="K11" s="10">
        <v>0</v>
      </c>
      <c r="L11" s="11">
        <v>0</v>
      </c>
      <c r="M11" s="10">
        <v>0</v>
      </c>
      <c r="N11" s="11">
        <v>0</v>
      </c>
      <c r="O11" s="10">
        <v>0</v>
      </c>
      <c r="P11" s="11">
        <v>0</v>
      </c>
      <c r="Q11" s="10">
        <v>0</v>
      </c>
      <c r="R11" s="11">
        <v>1</v>
      </c>
      <c r="S11" s="10">
        <v>24</v>
      </c>
      <c r="T11" s="11">
        <v>0</v>
      </c>
      <c r="U11" s="10">
        <v>0</v>
      </c>
      <c r="V11" s="11">
        <v>0</v>
      </c>
      <c r="W11" s="10">
        <v>0</v>
      </c>
      <c r="X11" s="11">
        <v>1</v>
      </c>
      <c r="Y11" s="10">
        <v>2</v>
      </c>
      <c r="Z11" s="11">
        <v>0</v>
      </c>
      <c r="AA11" s="10">
        <v>0</v>
      </c>
      <c r="AB11" s="11">
        <v>0</v>
      </c>
      <c r="AC11" s="10">
        <v>0</v>
      </c>
      <c r="AD11" s="11">
        <v>0</v>
      </c>
      <c r="AE11" s="10">
        <v>0</v>
      </c>
      <c r="AF11" s="11">
        <v>1</v>
      </c>
      <c r="AG11" s="10">
        <v>76</v>
      </c>
      <c r="AH11" s="11">
        <v>0</v>
      </c>
      <c r="AI11" s="10">
        <v>0</v>
      </c>
      <c r="AJ11" s="11">
        <v>0</v>
      </c>
      <c r="AK11" s="10">
        <v>0</v>
      </c>
      <c r="AL11" s="11">
        <v>0</v>
      </c>
      <c r="AM11" s="10">
        <v>0</v>
      </c>
      <c r="AN11" s="11">
        <v>5</v>
      </c>
      <c r="AO11" s="10">
        <v>48</v>
      </c>
      <c r="AP11" s="11">
        <v>3</v>
      </c>
      <c r="AQ11" s="10">
        <v>31</v>
      </c>
      <c r="AR11" s="11">
        <v>6</v>
      </c>
      <c r="AS11" s="10">
        <v>56</v>
      </c>
      <c r="AT11" s="11">
        <v>0</v>
      </c>
      <c r="AU11" s="10">
        <v>0</v>
      </c>
      <c r="AV11" s="11">
        <v>0</v>
      </c>
      <c r="AW11" s="10">
        <v>0</v>
      </c>
      <c r="AX11" s="11"/>
      <c r="AY11" s="10">
        <f t="shared" si="0"/>
        <v>18</v>
      </c>
      <c r="AZ11" s="10">
        <f t="shared" si="1"/>
        <v>239</v>
      </c>
    </row>
    <row r="12" spans="1:53">
      <c r="A12" s="2" t="s">
        <v>619</v>
      </c>
      <c r="B12" s="2" t="s">
        <v>119</v>
      </c>
      <c r="C12" s="2">
        <v>9</v>
      </c>
      <c r="D12" s="11">
        <v>0</v>
      </c>
      <c r="E12" s="10">
        <v>0</v>
      </c>
      <c r="F12" s="11">
        <v>0</v>
      </c>
      <c r="G12" s="10">
        <v>0</v>
      </c>
      <c r="H12" s="11">
        <v>1</v>
      </c>
      <c r="I12" s="10">
        <v>10</v>
      </c>
      <c r="J12" s="11">
        <v>0</v>
      </c>
      <c r="K12" s="10">
        <v>0</v>
      </c>
      <c r="L12" s="11">
        <v>0</v>
      </c>
      <c r="M12" s="10">
        <v>0</v>
      </c>
      <c r="N12" s="11">
        <v>0</v>
      </c>
      <c r="O12" s="10">
        <v>0</v>
      </c>
      <c r="P12" s="11">
        <v>21</v>
      </c>
      <c r="Q12" s="10">
        <v>446</v>
      </c>
      <c r="R12" s="11">
        <v>2</v>
      </c>
      <c r="S12" s="10">
        <v>50</v>
      </c>
      <c r="T12" s="11">
        <v>0</v>
      </c>
      <c r="U12" s="10">
        <v>0</v>
      </c>
      <c r="V12" s="11">
        <v>0</v>
      </c>
      <c r="W12" s="10">
        <v>0</v>
      </c>
      <c r="X12" s="11">
        <v>1</v>
      </c>
      <c r="Y12" s="10">
        <v>3</v>
      </c>
      <c r="Z12" s="11">
        <v>0</v>
      </c>
      <c r="AA12" s="10">
        <v>0</v>
      </c>
      <c r="AB12" s="11">
        <v>0</v>
      </c>
      <c r="AC12" s="10">
        <v>0</v>
      </c>
      <c r="AD12" s="11">
        <v>0</v>
      </c>
      <c r="AE12" s="10">
        <v>0</v>
      </c>
      <c r="AF12" s="11">
        <v>0</v>
      </c>
      <c r="AG12" s="10">
        <v>0</v>
      </c>
      <c r="AH12" s="11">
        <v>0</v>
      </c>
      <c r="AI12" s="10">
        <v>0</v>
      </c>
      <c r="AJ12" s="11">
        <v>1</v>
      </c>
      <c r="AK12" s="10">
        <v>7</v>
      </c>
      <c r="AL12" s="11">
        <v>1</v>
      </c>
      <c r="AM12" s="10">
        <v>4</v>
      </c>
      <c r="AN12" s="11">
        <v>85</v>
      </c>
      <c r="AO12" s="10">
        <v>1512</v>
      </c>
      <c r="AP12" s="11">
        <v>0</v>
      </c>
      <c r="AQ12" s="10">
        <v>0</v>
      </c>
      <c r="AR12" s="11">
        <v>6</v>
      </c>
      <c r="AS12" s="10">
        <v>27</v>
      </c>
      <c r="AT12" s="11">
        <v>39</v>
      </c>
      <c r="AU12" s="10">
        <v>726</v>
      </c>
      <c r="AV12" s="11">
        <v>0</v>
      </c>
      <c r="AW12" s="10">
        <v>0</v>
      </c>
      <c r="AX12" s="11"/>
      <c r="AY12" s="10">
        <f t="shared" si="0"/>
        <v>157</v>
      </c>
      <c r="AZ12" s="10">
        <f t="shared" si="1"/>
        <v>2785</v>
      </c>
    </row>
    <row r="13" spans="1:53">
      <c r="A13" s="2" t="s">
        <v>157</v>
      </c>
      <c r="B13" s="2" t="s">
        <v>119</v>
      </c>
      <c r="C13" s="2">
        <v>10</v>
      </c>
      <c r="D13" s="11">
        <v>0</v>
      </c>
      <c r="E13" s="10">
        <v>0</v>
      </c>
      <c r="F13" s="11">
        <v>1</v>
      </c>
      <c r="G13" s="10">
        <v>0</v>
      </c>
      <c r="H13" s="11">
        <v>6</v>
      </c>
      <c r="I13" s="10">
        <v>64</v>
      </c>
      <c r="J13" s="11">
        <v>0</v>
      </c>
      <c r="K13" s="10">
        <v>0</v>
      </c>
      <c r="L13" s="11">
        <v>0</v>
      </c>
      <c r="M13" s="10">
        <v>0</v>
      </c>
      <c r="N13" s="11">
        <v>0</v>
      </c>
      <c r="O13" s="10">
        <v>0</v>
      </c>
      <c r="P13" s="11">
        <v>0</v>
      </c>
      <c r="Q13" s="10">
        <v>0</v>
      </c>
      <c r="R13" s="11">
        <v>1</v>
      </c>
      <c r="S13" s="10">
        <v>1</v>
      </c>
      <c r="T13" s="11">
        <v>0</v>
      </c>
      <c r="U13" s="10">
        <v>0</v>
      </c>
      <c r="V13" s="11">
        <v>0</v>
      </c>
      <c r="W13" s="10">
        <v>0</v>
      </c>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41</v>
      </c>
      <c r="AO13" s="10">
        <v>252</v>
      </c>
      <c r="AP13" s="11">
        <v>0</v>
      </c>
      <c r="AQ13" s="10">
        <v>0</v>
      </c>
      <c r="AR13" s="11">
        <v>0</v>
      </c>
      <c r="AS13" s="10">
        <v>0</v>
      </c>
      <c r="AT13" s="11">
        <v>41</v>
      </c>
      <c r="AU13" s="10">
        <v>1848</v>
      </c>
      <c r="AV13" s="11">
        <v>39</v>
      </c>
      <c r="AW13" s="10">
        <v>204</v>
      </c>
      <c r="AX13" s="11"/>
      <c r="AY13" s="10">
        <f t="shared" si="0"/>
        <v>129</v>
      </c>
      <c r="AZ13" s="10">
        <f t="shared" si="1"/>
        <v>2369</v>
      </c>
    </row>
    <row r="14" spans="1:53">
      <c r="A14" s="2" t="s">
        <v>683</v>
      </c>
      <c r="B14" s="2" t="s">
        <v>119</v>
      </c>
      <c r="C14" s="2">
        <v>11</v>
      </c>
      <c r="D14" s="11">
        <v>0</v>
      </c>
      <c r="E14" s="10">
        <v>0</v>
      </c>
      <c r="F14" s="11">
        <v>0</v>
      </c>
      <c r="G14" s="10">
        <v>0</v>
      </c>
      <c r="H14" s="11">
        <v>3</v>
      </c>
      <c r="I14" s="10">
        <v>25</v>
      </c>
      <c r="J14" s="11">
        <v>0</v>
      </c>
      <c r="K14" s="10">
        <v>0</v>
      </c>
      <c r="L14" s="11">
        <v>0</v>
      </c>
      <c r="M14" s="10">
        <v>0</v>
      </c>
      <c r="N14" s="11">
        <v>0</v>
      </c>
      <c r="O14" s="10">
        <v>0</v>
      </c>
      <c r="P14" s="11">
        <v>0</v>
      </c>
      <c r="Q14" s="10">
        <v>0</v>
      </c>
      <c r="R14" s="11">
        <v>0</v>
      </c>
      <c r="S14" s="10">
        <v>0</v>
      </c>
      <c r="T14" s="11">
        <v>2</v>
      </c>
      <c r="U14" s="10">
        <v>4</v>
      </c>
      <c r="V14" s="11">
        <v>0</v>
      </c>
      <c r="W14" s="10">
        <v>0</v>
      </c>
      <c r="X14" s="11">
        <v>0</v>
      </c>
      <c r="Y14" s="10">
        <v>0</v>
      </c>
      <c r="Z14" s="11">
        <v>0</v>
      </c>
      <c r="AA14" s="10">
        <v>0</v>
      </c>
      <c r="AB14" s="11">
        <v>0</v>
      </c>
      <c r="AC14" s="10">
        <v>0</v>
      </c>
      <c r="AD14" s="11">
        <v>0</v>
      </c>
      <c r="AE14" s="10">
        <v>0</v>
      </c>
      <c r="AF14" s="11">
        <v>0</v>
      </c>
      <c r="AG14" s="10">
        <v>0</v>
      </c>
      <c r="AH14" s="11">
        <v>0</v>
      </c>
      <c r="AI14" s="10">
        <v>0</v>
      </c>
      <c r="AJ14" s="11">
        <v>0</v>
      </c>
      <c r="AK14" s="10">
        <v>0</v>
      </c>
      <c r="AL14" s="11">
        <v>0</v>
      </c>
      <c r="AM14" s="10">
        <v>0</v>
      </c>
      <c r="AN14" s="11">
        <v>22</v>
      </c>
      <c r="AO14" s="10">
        <v>288</v>
      </c>
      <c r="AP14" s="11">
        <v>0</v>
      </c>
      <c r="AQ14" s="10">
        <v>0</v>
      </c>
      <c r="AR14" s="11">
        <v>0</v>
      </c>
      <c r="AS14" s="10">
        <v>0</v>
      </c>
      <c r="AT14" s="11">
        <v>0</v>
      </c>
      <c r="AU14" s="10">
        <v>0</v>
      </c>
      <c r="AV14" s="11">
        <v>1</v>
      </c>
      <c r="AW14" s="10">
        <v>2</v>
      </c>
      <c r="AX14" s="11"/>
      <c r="AY14" s="10">
        <f t="shared" si="0"/>
        <v>28</v>
      </c>
      <c r="AZ14" s="10">
        <f t="shared" si="1"/>
        <v>319</v>
      </c>
    </row>
    <row r="15" spans="1:53">
      <c r="A15" s="2" t="s">
        <v>169</v>
      </c>
      <c r="B15" s="2" t="s">
        <v>75</v>
      </c>
      <c r="C15" s="2">
        <v>12</v>
      </c>
      <c r="D15" s="11">
        <v>139</v>
      </c>
      <c r="E15" s="10">
        <v>681</v>
      </c>
      <c r="F15" s="11">
        <v>783</v>
      </c>
      <c r="G15" s="10">
        <v>4678</v>
      </c>
      <c r="H15" s="11">
        <v>180</v>
      </c>
      <c r="I15" s="10">
        <v>1080</v>
      </c>
      <c r="J15" s="11">
        <v>6</v>
      </c>
      <c r="K15" s="10">
        <v>24</v>
      </c>
      <c r="L15" s="11">
        <v>22</v>
      </c>
      <c r="M15" s="10">
        <v>115</v>
      </c>
      <c r="N15" s="11">
        <v>0</v>
      </c>
      <c r="O15" s="10">
        <v>0</v>
      </c>
      <c r="P15" s="11">
        <v>71</v>
      </c>
      <c r="Q15" s="10">
        <v>383</v>
      </c>
      <c r="R15" s="11">
        <v>104</v>
      </c>
      <c r="S15" s="10">
        <v>577</v>
      </c>
      <c r="T15" s="11">
        <v>21</v>
      </c>
      <c r="U15" s="10">
        <v>74</v>
      </c>
      <c r="V15" s="11">
        <v>0</v>
      </c>
      <c r="W15" s="10">
        <v>0</v>
      </c>
      <c r="X15" s="11">
        <v>1</v>
      </c>
      <c r="Y15" s="10">
        <v>4</v>
      </c>
      <c r="Z15" s="11">
        <v>0</v>
      </c>
      <c r="AA15" s="10">
        <v>0</v>
      </c>
      <c r="AB15" s="11">
        <v>0</v>
      </c>
      <c r="AC15" s="10">
        <v>0</v>
      </c>
      <c r="AD15" s="11">
        <v>0</v>
      </c>
      <c r="AE15" s="10">
        <v>0</v>
      </c>
      <c r="AF15" s="11">
        <v>0</v>
      </c>
      <c r="AG15" s="10">
        <v>0</v>
      </c>
      <c r="AH15" s="11">
        <v>0</v>
      </c>
      <c r="AI15" s="10">
        <v>0</v>
      </c>
      <c r="AJ15" s="11">
        <v>0</v>
      </c>
      <c r="AK15" s="10">
        <v>0</v>
      </c>
      <c r="AL15" s="11">
        <v>0</v>
      </c>
      <c r="AM15" s="10">
        <v>0</v>
      </c>
      <c r="AN15" s="11">
        <v>80</v>
      </c>
      <c r="AO15" s="10">
        <v>798</v>
      </c>
      <c r="AP15" s="11">
        <v>83</v>
      </c>
      <c r="AQ15" s="10">
        <v>312</v>
      </c>
      <c r="AR15" s="11">
        <v>34</v>
      </c>
      <c r="AS15" s="10">
        <v>154</v>
      </c>
      <c r="AT15" s="11">
        <v>130</v>
      </c>
      <c r="AU15" s="10">
        <v>2400</v>
      </c>
      <c r="AV15" s="11">
        <v>59</v>
      </c>
      <c r="AW15" s="10">
        <v>771</v>
      </c>
      <c r="AX15" s="11"/>
      <c r="AY15" s="10">
        <f t="shared" si="0"/>
        <v>1713</v>
      </c>
      <c r="AZ15" s="10">
        <f t="shared" si="1"/>
        <v>12051</v>
      </c>
    </row>
    <row r="16" spans="1:53">
      <c r="A16" s="2" t="s">
        <v>74</v>
      </c>
      <c r="B16" s="2" t="s">
        <v>75</v>
      </c>
      <c r="C16" s="2">
        <v>13</v>
      </c>
      <c r="D16" s="11">
        <v>0</v>
      </c>
      <c r="E16" s="10">
        <v>0</v>
      </c>
      <c r="F16" s="11">
        <v>104</v>
      </c>
      <c r="G16" s="10">
        <v>1194</v>
      </c>
      <c r="H16" s="11">
        <v>117</v>
      </c>
      <c r="I16" s="10">
        <v>2080</v>
      </c>
      <c r="J16" s="11">
        <v>0</v>
      </c>
      <c r="K16" s="10">
        <v>0</v>
      </c>
      <c r="L16" s="11">
        <v>0</v>
      </c>
      <c r="M16" s="10">
        <v>0</v>
      </c>
      <c r="N16" s="11">
        <v>0</v>
      </c>
      <c r="O16" s="10">
        <v>0</v>
      </c>
      <c r="P16" s="11">
        <v>2</v>
      </c>
      <c r="Q16" s="10">
        <v>4</v>
      </c>
      <c r="R16" s="11">
        <v>0</v>
      </c>
      <c r="S16" s="10">
        <v>0</v>
      </c>
      <c r="T16" s="11">
        <v>1</v>
      </c>
      <c r="U16" s="10">
        <v>2</v>
      </c>
      <c r="V16" s="11">
        <v>0</v>
      </c>
      <c r="W16" s="10">
        <v>0</v>
      </c>
      <c r="X16" s="11">
        <v>0</v>
      </c>
      <c r="Y16" s="10">
        <v>0</v>
      </c>
      <c r="Z16" s="11">
        <v>0</v>
      </c>
      <c r="AA16" s="10">
        <v>0</v>
      </c>
      <c r="AB16" s="11">
        <v>0</v>
      </c>
      <c r="AC16" s="10">
        <v>0</v>
      </c>
      <c r="AD16" s="11">
        <v>0</v>
      </c>
      <c r="AE16" s="10">
        <v>0</v>
      </c>
      <c r="AF16" s="11">
        <v>0</v>
      </c>
      <c r="AG16" s="10">
        <v>0</v>
      </c>
      <c r="AH16" s="11">
        <v>0</v>
      </c>
      <c r="AI16" s="10">
        <v>0</v>
      </c>
      <c r="AJ16" s="11">
        <v>3</v>
      </c>
      <c r="AK16" s="10">
        <v>3</v>
      </c>
      <c r="AL16" s="11">
        <v>22</v>
      </c>
      <c r="AM16" s="10">
        <v>47</v>
      </c>
      <c r="AN16" s="11">
        <v>350</v>
      </c>
      <c r="AO16" s="10">
        <v>3819</v>
      </c>
      <c r="AP16" s="11">
        <v>28</v>
      </c>
      <c r="AQ16" s="10">
        <v>172</v>
      </c>
      <c r="AR16" s="11">
        <v>6</v>
      </c>
      <c r="AS16" s="10">
        <v>34</v>
      </c>
      <c r="AT16" s="11">
        <v>32</v>
      </c>
      <c r="AU16" s="10">
        <v>264</v>
      </c>
      <c r="AV16" s="11">
        <v>391</v>
      </c>
      <c r="AW16" s="10">
        <v>3057</v>
      </c>
      <c r="AX16" s="11"/>
      <c r="AY16" s="10">
        <f t="shared" si="0"/>
        <v>1056</v>
      </c>
      <c r="AZ16" s="10">
        <f t="shared" si="1"/>
        <v>10676</v>
      </c>
    </row>
    <row r="17" spans="1:52">
      <c r="A17" s="2" t="s">
        <v>620</v>
      </c>
      <c r="B17" s="2" t="s">
        <v>75</v>
      </c>
      <c r="C17" s="2">
        <v>14</v>
      </c>
      <c r="D17" s="11">
        <v>1</v>
      </c>
      <c r="E17" s="10">
        <v>2</v>
      </c>
      <c r="F17" s="11">
        <v>3</v>
      </c>
      <c r="G17" s="10">
        <v>5</v>
      </c>
      <c r="H17" s="11">
        <v>1</v>
      </c>
      <c r="I17" s="10">
        <v>19</v>
      </c>
      <c r="J17" s="11">
        <v>0</v>
      </c>
      <c r="K17" s="10">
        <v>0</v>
      </c>
      <c r="L17" s="11">
        <v>0</v>
      </c>
      <c r="M17" s="10">
        <v>0</v>
      </c>
      <c r="N17" s="11">
        <v>0</v>
      </c>
      <c r="O17" s="10">
        <v>0</v>
      </c>
      <c r="P17" s="11">
        <v>0</v>
      </c>
      <c r="Q17" s="10">
        <v>0</v>
      </c>
      <c r="R17" s="11">
        <v>0</v>
      </c>
      <c r="S17" s="10">
        <v>0</v>
      </c>
      <c r="T17" s="11">
        <v>1</v>
      </c>
      <c r="U17" s="10">
        <v>5</v>
      </c>
      <c r="V17" s="11">
        <v>0</v>
      </c>
      <c r="W17" s="10">
        <v>0</v>
      </c>
      <c r="X17" s="11">
        <v>0</v>
      </c>
      <c r="Y17" s="10">
        <v>0</v>
      </c>
      <c r="Z17" s="11">
        <v>0</v>
      </c>
      <c r="AA17" s="10">
        <v>0</v>
      </c>
      <c r="AB17" s="11">
        <v>0</v>
      </c>
      <c r="AC17" s="10">
        <v>0</v>
      </c>
      <c r="AD17" s="11">
        <v>0</v>
      </c>
      <c r="AE17" s="10">
        <v>0</v>
      </c>
      <c r="AF17" s="11">
        <v>0</v>
      </c>
      <c r="AG17" s="10">
        <v>0</v>
      </c>
      <c r="AH17" s="11">
        <v>0</v>
      </c>
      <c r="AI17" s="10">
        <v>0</v>
      </c>
      <c r="AJ17" s="11">
        <v>0</v>
      </c>
      <c r="AK17" s="10">
        <v>0</v>
      </c>
      <c r="AL17" s="11">
        <v>0</v>
      </c>
      <c r="AM17" s="10">
        <v>0</v>
      </c>
      <c r="AN17" s="11">
        <v>9</v>
      </c>
      <c r="AO17" s="10">
        <v>32</v>
      </c>
      <c r="AP17" s="11">
        <v>1</v>
      </c>
      <c r="AQ17" s="10">
        <v>4</v>
      </c>
      <c r="AR17" s="11">
        <v>3</v>
      </c>
      <c r="AS17" s="10">
        <v>39</v>
      </c>
      <c r="AT17" s="11">
        <v>15</v>
      </c>
      <c r="AU17" s="10">
        <v>879</v>
      </c>
      <c r="AV17" s="11">
        <v>3</v>
      </c>
      <c r="AW17" s="10">
        <v>19</v>
      </c>
      <c r="AX17" s="11"/>
      <c r="AY17" s="10">
        <f t="shared" si="0"/>
        <v>37</v>
      </c>
      <c r="AZ17" s="10">
        <f t="shared" si="1"/>
        <v>1004</v>
      </c>
    </row>
    <row r="18" spans="1:52">
      <c r="A18" s="2" t="s">
        <v>684</v>
      </c>
      <c r="B18" s="2" t="s">
        <v>75</v>
      </c>
      <c r="C18" s="2">
        <v>15</v>
      </c>
      <c r="D18" s="11">
        <v>0</v>
      </c>
      <c r="E18" s="10">
        <v>0</v>
      </c>
      <c r="F18" s="11">
        <v>5</v>
      </c>
      <c r="G18" s="10">
        <v>39</v>
      </c>
      <c r="H18" s="11">
        <v>1</v>
      </c>
      <c r="I18" s="10">
        <v>94</v>
      </c>
      <c r="J18" s="11">
        <v>0</v>
      </c>
      <c r="K18" s="10">
        <v>0</v>
      </c>
      <c r="L18" s="11">
        <v>0</v>
      </c>
      <c r="M18" s="10">
        <v>0</v>
      </c>
      <c r="N18" s="11">
        <v>0</v>
      </c>
      <c r="O18" s="10">
        <v>0</v>
      </c>
      <c r="P18" s="11">
        <v>2</v>
      </c>
      <c r="Q18" s="10">
        <v>28</v>
      </c>
      <c r="R18" s="11">
        <v>0</v>
      </c>
      <c r="S18" s="10">
        <v>0</v>
      </c>
      <c r="T18" s="11">
        <v>0</v>
      </c>
      <c r="U18" s="10">
        <v>0</v>
      </c>
      <c r="V18" s="11">
        <v>0</v>
      </c>
      <c r="W18" s="10">
        <v>0</v>
      </c>
      <c r="X18" s="11">
        <v>0</v>
      </c>
      <c r="Y18" s="10">
        <v>0</v>
      </c>
      <c r="Z18" s="11">
        <v>0</v>
      </c>
      <c r="AA18" s="10">
        <v>0</v>
      </c>
      <c r="AB18" s="11">
        <v>0</v>
      </c>
      <c r="AC18" s="10">
        <v>0</v>
      </c>
      <c r="AD18" s="11">
        <v>0</v>
      </c>
      <c r="AE18" s="10">
        <v>0</v>
      </c>
      <c r="AF18" s="11">
        <v>0</v>
      </c>
      <c r="AG18" s="10">
        <v>0</v>
      </c>
      <c r="AH18" s="11">
        <v>0</v>
      </c>
      <c r="AI18" s="10">
        <v>0</v>
      </c>
      <c r="AJ18" s="11">
        <v>0</v>
      </c>
      <c r="AK18" s="10">
        <v>0</v>
      </c>
      <c r="AL18" s="11">
        <v>0</v>
      </c>
      <c r="AM18" s="10">
        <v>0</v>
      </c>
      <c r="AN18" s="11">
        <v>9</v>
      </c>
      <c r="AO18" s="10">
        <v>116</v>
      </c>
      <c r="AP18" s="11">
        <v>1</v>
      </c>
      <c r="AQ18" s="10">
        <v>11</v>
      </c>
      <c r="AR18" s="11">
        <v>0</v>
      </c>
      <c r="AS18" s="10">
        <v>0</v>
      </c>
      <c r="AT18" s="11">
        <v>11</v>
      </c>
      <c r="AU18" s="10">
        <v>236</v>
      </c>
      <c r="AV18" s="11">
        <v>4</v>
      </c>
      <c r="AW18" s="10">
        <v>56</v>
      </c>
      <c r="AX18" s="11"/>
      <c r="AY18" s="10">
        <f t="shared" si="0"/>
        <v>33</v>
      </c>
      <c r="AZ18" s="10">
        <f t="shared" si="1"/>
        <v>580</v>
      </c>
    </row>
    <row r="19" spans="1:52">
      <c r="A19" s="2" t="s">
        <v>180</v>
      </c>
      <c r="B19" s="2" t="s">
        <v>75</v>
      </c>
      <c r="C19" s="2">
        <v>16</v>
      </c>
      <c r="D19" s="11">
        <v>1</v>
      </c>
      <c r="E19" s="10">
        <v>2</v>
      </c>
      <c r="F19" s="11">
        <v>18</v>
      </c>
      <c r="G19" s="10">
        <v>147</v>
      </c>
      <c r="H19" s="11">
        <v>0</v>
      </c>
      <c r="I19" s="10">
        <v>0</v>
      </c>
      <c r="J19" s="11">
        <v>0</v>
      </c>
      <c r="K19" s="10">
        <v>0</v>
      </c>
      <c r="L19" s="11">
        <v>0</v>
      </c>
      <c r="M19" s="10">
        <v>0</v>
      </c>
      <c r="N19" s="11">
        <v>0</v>
      </c>
      <c r="O19" s="10">
        <v>0</v>
      </c>
      <c r="P19" s="11">
        <v>0</v>
      </c>
      <c r="Q19" s="10">
        <v>0</v>
      </c>
      <c r="R19" s="11">
        <v>0</v>
      </c>
      <c r="S19" s="10">
        <v>0</v>
      </c>
      <c r="T19" s="11">
        <v>0</v>
      </c>
      <c r="U19" s="10">
        <v>0</v>
      </c>
      <c r="V19" s="11">
        <v>0</v>
      </c>
      <c r="W19" s="10">
        <v>0</v>
      </c>
      <c r="X19" s="11">
        <v>0</v>
      </c>
      <c r="Y19" s="10">
        <v>0</v>
      </c>
      <c r="Z19" s="11">
        <v>0</v>
      </c>
      <c r="AA19" s="10">
        <v>0</v>
      </c>
      <c r="AB19" s="11">
        <v>0</v>
      </c>
      <c r="AC19" s="10">
        <v>0</v>
      </c>
      <c r="AD19" s="11">
        <v>0</v>
      </c>
      <c r="AE19" s="10">
        <v>0</v>
      </c>
      <c r="AF19" s="11">
        <v>0</v>
      </c>
      <c r="AG19" s="10">
        <v>0</v>
      </c>
      <c r="AH19" s="11">
        <v>0</v>
      </c>
      <c r="AI19" s="10">
        <v>0</v>
      </c>
      <c r="AJ19" s="11">
        <v>0</v>
      </c>
      <c r="AK19" s="10">
        <v>0</v>
      </c>
      <c r="AL19" s="11">
        <v>0</v>
      </c>
      <c r="AM19" s="10">
        <v>0</v>
      </c>
      <c r="AN19" s="11">
        <v>0</v>
      </c>
      <c r="AO19" s="10">
        <v>0</v>
      </c>
      <c r="AP19" s="11">
        <v>0</v>
      </c>
      <c r="AQ19" s="10">
        <v>0</v>
      </c>
      <c r="AR19" s="11">
        <v>1</v>
      </c>
      <c r="AS19" s="10">
        <v>5</v>
      </c>
      <c r="AT19" s="11">
        <v>1</v>
      </c>
      <c r="AU19" s="10">
        <v>80</v>
      </c>
      <c r="AV19" s="11">
        <v>0</v>
      </c>
      <c r="AW19" s="10">
        <v>0</v>
      </c>
      <c r="AX19" s="11"/>
      <c r="AY19" s="10">
        <f t="shared" si="0"/>
        <v>21</v>
      </c>
      <c r="AZ19" s="10">
        <f t="shared" si="1"/>
        <v>234</v>
      </c>
    </row>
    <row r="20" spans="1:52">
      <c r="A20" s="2" t="s">
        <v>621</v>
      </c>
      <c r="B20" s="2" t="s">
        <v>75</v>
      </c>
      <c r="C20" s="2">
        <v>17</v>
      </c>
      <c r="D20" s="11">
        <v>3</v>
      </c>
      <c r="E20" s="10">
        <v>17</v>
      </c>
      <c r="F20" s="11">
        <v>1</v>
      </c>
      <c r="G20" s="10">
        <v>2</v>
      </c>
      <c r="H20" s="11">
        <v>8</v>
      </c>
      <c r="I20" s="10">
        <v>113</v>
      </c>
      <c r="J20" s="11">
        <v>0</v>
      </c>
      <c r="K20" s="10">
        <v>0</v>
      </c>
      <c r="L20" s="11">
        <v>0</v>
      </c>
      <c r="M20" s="10">
        <v>0</v>
      </c>
      <c r="N20" s="11">
        <v>0</v>
      </c>
      <c r="O20" s="10">
        <v>0</v>
      </c>
      <c r="P20" s="11">
        <v>0</v>
      </c>
      <c r="Q20" s="10">
        <v>0</v>
      </c>
      <c r="R20" s="11">
        <v>0</v>
      </c>
      <c r="S20" s="10">
        <v>0</v>
      </c>
      <c r="T20" s="11">
        <v>0</v>
      </c>
      <c r="U20" s="10">
        <v>0</v>
      </c>
      <c r="V20" s="11">
        <v>0</v>
      </c>
      <c r="W20" s="10">
        <v>0</v>
      </c>
      <c r="X20" s="11">
        <v>0</v>
      </c>
      <c r="Y20" s="10">
        <v>0</v>
      </c>
      <c r="Z20" s="11">
        <v>0</v>
      </c>
      <c r="AA20" s="10">
        <v>0</v>
      </c>
      <c r="AB20" s="11">
        <v>0</v>
      </c>
      <c r="AC20" s="10">
        <v>0</v>
      </c>
      <c r="AD20" s="11">
        <v>0</v>
      </c>
      <c r="AE20" s="10">
        <v>0</v>
      </c>
      <c r="AF20" s="11">
        <v>0</v>
      </c>
      <c r="AG20" s="10">
        <v>0</v>
      </c>
      <c r="AH20" s="11">
        <v>1</v>
      </c>
      <c r="AI20" s="10">
        <v>72</v>
      </c>
      <c r="AJ20" s="11">
        <v>0</v>
      </c>
      <c r="AK20" s="10">
        <v>0</v>
      </c>
      <c r="AL20" s="11">
        <v>0</v>
      </c>
      <c r="AM20" s="10">
        <v>0</v>
      </c>
      <c r="AN20" s="11">
        <v>3</v>
      </c>
      <c r="AO20" s="10">
        <v>33</v>
      </c>
      <c r="AP20" s="11">
        <v>1</v>
      </c>
      <c r="AQ20" s="10">
        <v>4</v>
      </c>
      <c r="AR20" s="11">
        <v>0</v>
      </c>
      <c r="AS20" s="10">
        <v>0</v>
      </c>
      <c r="AT20" s="11">
        <v>1</v>
      </c>
      <c r="AU20" s="10">
        <v>6</v>
      </c>
      <c r="AV20" s="11">
        <v>0</v>
      </c>
      <c r="AW20" s="10">
        <v>0</v>
      </c>
      <c r="AX20" s="11"/>
      <c r="AY20" s="10">
        <f t="shared" si="0"/>
        <v>18</v>
      </c>
      <c r="AZ20" s="10">
        <f t="shared" si="1"/>
        <v>247</v>
      </c>
    </row>
    <row r="21" spans="1:52">
      <c r="A21" s="2" t="s">
        <v>685</v>
      </c>
      <c r="B21" s="2" t="s">
        <v>75</v>
      </c>
      <c r="C21" s="2">
        <v>18</v>
      </c>
      <c r="D21" s="11">
        <v>5</v>
      </c>
      <c r="E21" s="10">
        <v>30</v>
      </c>
      <c r="F21" s="11">
        <v>13</v>
      </c>
      <c r="G21" s="10">
        <v>408</v>
      </c>
      <c r="H21" s="11">
        <v>1</v>
      </c>
      <c r="I21" s="10">
        <v>20</v>
      </c>
      <c r="J21" s="11">
        <v>0</v>
      </c>
      <c r="K21" s="10">
        <v>0</v>
      </c>
      <c r="L21" s="11">
        <v>2</v>
      </c>
      <c r="M21" s="10">
        <v>94</v>
      </c>
      <c r="N21" s="11">
        <v>0</v>
      </c>
      <c r="O21" s="10">
        <v>0</v>
      </c>
      <c r="P21" s="11">
        <v>2</v>
      </c>
      <c r="Q21" s="10">
        <v>17</v>
      </c>
      <c r="R21" s="11">
        <v>0</v>
      </c>
      <c r="S21" s="10">
        <v>0</v>
      </c>
      <c r="T21" s="11">
        <v>0</v>
      </c>
      <c r="U21" s="10">
        <v>0</v>
      </c>
      <c r="V21" s="11">
        <v>0</v>
      </c>
      <c r="W21" s="10">
        <v>0</v>
      </c>
      <c r="X21" s="11">
        <v>0</v>
      </c>
      <c r="Y21" s="10">
        <v>0</v>
      </c>
      <c r="Z21" s="11">
        <v>0</v>
      </c>
      <c r="AA21" s="10">
        <v>0</v>
      </c>
      <c r="AB21" s="11">
        <v>0</v>
      </c>
      <c r="AC21" s="10">
        <v>0</v>
      </c>
      <c r="AD21" s="11">
        <v>0</v>
      </c>
      <c r="AE21" s="10">
        <v>0</v>
      </c>
      <c r="AF21" s="11">
        <v>0</v>
      </c>
      <c r="AG21" s="10">
        <v>0</v>
      </c>
      <c r="AH21" s="11">
        <v>0</v>
      </c>
      <c r="AI21" s="10">
        <v>0</v>
      </c>
      <c r="AJ21" s="11">
        <v>0</v>
      </c>
      <c r="AK21" s="10">
        <v>0</v>
      </c>
      <c r="AL21" s="11">
        <v>0</v>
      </c>
      <c r="AM21" s="10">
        <v>0</v>
      </c>
      <c r="AN21" s="11">
        <v>1</v>
      </c>
      <c r="AO21" s="10">
        <v>8</v>
      </c>
      <c r="AP21" s="11">
        <v>2</v>
      </c>
      <c r="AQ21" s="10">
        <v>63</v>
      </c>
      <c r="AR21" s="11">
        <v>0</v>
      </c>
      <c r="AS21" s="10">
        <v>0</v>
      </c>
      <c r="AT21" s="11">
        <v>1</v>
      </c>
      <c r="AU21" s="10">
        <v>320</v>
      </c>
      <c r="AV21" s="11">
        <v>0</v>
      </c>
      <c r="AW21" s="10">
        <v>0</v>
      </c>
      <c r="AX21" s="11"/>
      <c r="AY21" s="10">
        <f t="shared" si="0"/>
        <v>27</v>
      </c>
      <c r="AZ21" s="10">
        <f t="shared" si="1"/>
        <v>960</v>
      </c>
    </row>
    <row r="22" spans="1:52">
      <c r="A22" s="2" t="s">
        <v>686</v>
      </c>
      <c r="B22" s="2" t="s">
        <v>75</v>
      </c>
      <c r="C22" s="2">
        <v>19</v>
      </c>
      <c r="D22" s="11">
        <v>6</v>
      </c>
      <c r="E22" s="10">
        <v>50</v>
      </c>
      <c r="F22" s="11">
        <v>6</v>
      </c>
      <c r="G22" s="10">
        <v>30</v>
      </c>
      <c r="H22" s="11">
        <v>0</v>
      </c>
      <c r="I22" s="10">
        <v>0</v>
      </c>
      <c r="J22" s="11">
        <v>0</v>
      </c>
      <c r="K22" s="10">
        <v>0</v>
      </c>
      <c r="L22" s="11">
        <v>0</v>
      </c>
      <c r="M22" s="10">
        <v>0</v>
      </c>
      <c r="N22" s="11">
        <v>0</v>
      </c>
      <c r="O22" s="10">
        <v>0</v>
      </c>
      <c r="P22" s="11">
        <v>0</v>
      </c>
      <c r="Q22" s="10">
        <v>0</v>
      </c>
      <c r="R22" s="11">
        <v>0</v>
      </c>
      <c r="S22" s="10">
        <v>0</v>
      </c>
      <c r="T22" s="11">
        <v>1</v>
      </c>
      <c r="U22" s="10">
        <v>11</v>
      </c>
      <c r="V22" s="11">
        <v>0</v>
      </c>
      <c r="W22" s="10">
        <v>0</v>
      </c>
      <c r="X22" s="11">
        <v>0</v>
      </c>
      <c r="Y22" s="10">
        <v>0</v>
      </c>
      <c r="Z22" s="11">
        <v>0</v>
      </c>
      <c r="AA22" s="10">
        <v>0</v>
      </c>
      <c r="AB22" s="11">
        <v>0</v>
      </c>
      <c r="AC22" s="10">
        <v>0</v>
      </c>
      <c r="AD22" s="11">
        <v>0</v>
      </c>
      <c r="AE22" s="10">
        <v>0</v>
      </c>
      <c r="AF22" s="11">
        <v>0</v>
      </c>
      <c r="AG22" s="10">
        <v>0</v>
      </c>
      <c r="AH22" s="11">
        <v>0</v>
      </c>
      <c r="AI22" s="10">
        <v>0</v>
      </c>
      <c r="AJ22" s="11">
        <v>0</v>
      </c>
      <c r="AK22" s="10">
        <v>0</v>
      </c>
      <c r="AL22" s="11">
        <v>0</v>
      </c>
      <c r="AM22" s="10">
        <v>0</v>
      </c>
      <c r="AN22" s="11">
        <v>0</v>
      </c>
      <c r="AO22" s="10">
        <v>0</v>
      </c>
      <c r="AP22" s="11">
        <v>0</v>
      </c>
      <c r="AQ22" s="10">
        <v>0</v>
      </c>
      <c r="AR22" s="11">
        <v>0</v>
      </c>
      <c r="AS22" s="10">
        <v>0</v>
      </c>
      <c r="AT22" s="11">
        <v>0</v>
      </c>
      <c r="AU22" s="10">
        <v>0</v>
      </c>
      <c r="AV22" s="11">
        <v>0</v>
      </c>
      <c r="AW22" s="10">
        <v>0</v>
      </c>
      <c r="AX22" s="11"/>
      <c r="AY22" s="10">
        <f t="shared" si="0"/>
        <v>13</v>
      </c>
      <c r="AZ22" s="10">
        <f t="shared" si="1"/>
        <v>91</v>
      </c>
    </row>
    <row r="23" spans="1:52">
      <c r="A23" s="2" t="s">
        <v>687</v>
      </c>
      <c r="B23" s="2" t="s">
        <v>75</v>
      </c>
      <c r="C23" s="2">
        <v>20</v>
      </c>
      <c r="D23" s="11">
        <v>4</v>
      </c>
      <c r="E23" s="10">
        <v>53</v>
      </c>
      <c r="F23" s="11">
        <v>3</v>
      </c>
      <c r="G23" s="10">
        <v>45</v>
      </c>
      <c r="H23" s="11">
        <v>3</v>
      </c>
      <c r="I23" s="10">
        <v>181</v>
      </c>
      <c r="J23" s="11">
        <v>0</v>
      </c>
      <c r="K23" s="10">
        <v>0</v>
      </c>
      <c r="L23" s="11">
        <v>1</v>
      </c>
      <c r="M23" s="10">
        <v>47</v>
      </c>
      <c r="N23" s="11">
        <v>0</v>
      </c>
      <c r="O23" s="10">
        <v>0</v>
      </c>
      <c r="P23" s="11">
        <v>0</v>
      </c>
      <c r="Q23" s="10">
        <v>0</v>
      </c>
      <c r="R23" s="11">
        <v>0</v>
      </c>
      <c r="S23" s="10">
        <v>0</v>
      </c>
      <c r="T23" s="11">
        <v>0</v>
      </c>
      <c r="U23" s="10">
        <v>0</v>
      </c>
      <c r="V23" s="11">
        <v>5</v>
      </c>
      <c r="W23" s="10">
        <v>83</v>
      </c>
      <c r="X23" s="11">
        <v>2</v>
      </c>
      <c r="Y23" s="10">
        <v>9</v>
      </c>
      <c r="Z23" s="11">
        <v>0</v>
      </c>
      <c r="AA23" s="10">
        <v>0</v>
      </c>
      <c r="AB23" s="11">
        <v>0</v>
      </c>
      <c r="AC23" s="10">
        <v>0</v>
      </c>
      <c r="AD23" s="11">
        <v>0</v>
      </c>
      <c r="AE23" s="10">
        <v>0</v>
      </c>
      <c r="AF23" s="11">
        <v>0</v>
      </c>
      <c r="AG23" s="10">
        <v>0</v>
      </c>
      <c r="AH23" s="11">
        <v>0</v>
      </c>
      <c r="AI23" s="10">
        <v>0</v>
      </c>
      <c r="AJ23" s="11">
        <v>0</v>
      </c>
      <c r="AK23" s="10">
        <v>0</v>
      </c>
      <c r="AL23" s="11">
        <v>0</v>
      </c>
      <c r="AM23" s="10">
        <v>0</v>
      </c>
      <c r="AN23" s="11">
        <v>0</v>
      </c>
      <c r="AO23" s="10">
        <v>0</v>
      </c>
      <c r="AP23" s="11">
        <v>0</v>
      </c>
      <c r="AQ23" s="10">
        <v>0</v>
      </c>
      <c r="AR23" s="11">
        <v>0</v>
      </c>
      <c r="AS23" s="10">
        <v>0</v>
      </c>
      <c r="AT23" s="11">
        <v>2</v>
      </c>
      <c r="AU23" s="10">
        <v>40</v>
      </c>
      <c r="AV23" s="11">
        <v>0</v>
      </c>
      <c r="AW23" s="10">
        <v>0</v>
      </c>
      <c r="AX23" s="11"/>
      <c r="AY23" s="10">
        <f t="shared" si="0"/>
        <v>20</v>
      </c>
      <c r="AZ23" s="10">
        <f t="shared" si="1"/>
        <v>458</v>
      </c>
    </row>
    <row r="24" spans="1:52">
      <c r="A24" s="2" t="s">
        <v>688</v>
      </c>
      <c r="B24" s="2" t="s">
        <v>75</v>
      </c>
      <c r="C24" s="2">
        <v>21</v>
      </c>
      <c r="D24" s="11">
        <v>0</v>
      </c>
      <c r="E24" s="10">
        <v>0</v>
      </c>
      <c r="F24" s="11">
        <v>0</v>
      </c>
      <c r="G24" s="10">
        <v>0</v>
      </c>
      <c r="H24" s="11">
        <v>0</v>
      </c>
      <c r="I24" s="10">
        <v>0</v>
      </c>
      <c r="J24" s="11">
        <v>0</v>
      </c>
      <c r="K24" s="10">
        <v>0</v>
      </c>
      <c r="L24" s="11">
        <v>0</v>
      </c>
      <c r="M24" s="10">
        <v>0</v>
      </c>
      <c r="N24" s="11">
        <v>0</v>
      </c>
      <c r="O24" s="10">
        <v>0</v>
      </c>
      <c r="P24" s="11">
        <v>0</v>
      </c>
      <c r="Q24" s="10">
        <v>0</v>
      </c>
      <c r="R24" s="11">
        <v>0</v>
      </c>
      <c r="S24" s="10">
        <v>0</v>
      </c>
      <c r="T24" s="11">
        <v>0</v>
      </c>
      <c r="U24" s="10">
        <v>0</v>
      </c>
      <c r="V24" s="11">
        <v>0</v>
      </c>
      <c r="W24" s="10">
        <v>0</v>
      </c>
      <c r="X24" s="11">
        <v>0</v>
      </c>
      <c r="Y24" s="10">
        <v>0</v>
      </c>
      <c r="Z24" s="11">
        <v>0</v>
      </c>
      <c r="AA24" s="10">
        <v>0</v>
      </c>
      <c r="AB24" s="11">
        <v>10</v>
      </c>
      <c r="AC24" s="10">
        <v>147</v>
      </c>
      <c r="AD24" s="11">
        <v>0</v>
      </c>
      <c r="AE24" s="10">
        <v>0</v>
      </c>
      <c r="AF24" s="11">
        <v>0</v>
      </c>
      <c r="AG24" s="10">
        <v>0</v>
      </c>
      <c r="AH24" s="11">
        <v>0</v>
      </c>
      <c r="AI24" s="10">
        <v>0</v>
      </c>
      <c r="AJ24" s="11">
        <v>0</v>
      </c>
      <c r="AK24" s="10">
        <v>0</v>
      </c>
      <c r="AL24" s="11">
        <v>0</v>
      </c>
      <c r="AM24" s="10">
        <v>0</v>
      </c>
      <c r="AN24" s="11">
        <v>0</v>
      </c>
      <c r="AO24" s="10">
        <v>0</v>
      </c>
      <c r="AP24" s="11">
        <v>4</v>
      </c>
      <c r="AQ24" s="10">
        <v>89</v>
      </c>
      <c r="AR24" s="11">
        <v>2</v>
      </c>
      <c r="AS24" s="10">
        <v>52</v>
      </c>
      <c r="AT24" s="11">
        <v>1</v>
      </c>
      <c r="AU24" s="10">
        <v>5</v>
      </c>
      <c r="AV24" s="11">
        <v>1</v>
      </c>
      <c r="AW24" s="10">
        <v>9</v>
      </c>
      <c r="AX24" s="11"/>
      <c r="AY24" s="10">
        <f t="shared" si="0"/>
        <v>18</v>
      </c>
      <c r="AZ24" s="10">
        <f t="shared" si="1"/>
        <v>302</v>
      </c>
    </row>
    <row r="25" spans="1:52">
      <c r="A25" s="2" t="s">
        <v>689</v>
      </c>
      <c r="B25" s="2" t="s">
        <v>75</v>
      </c>
      <c r="C25" s="2">
        <v>22</v>
      </c>
      <c r="D25" s="11">
        <v>20</v>
      </c>
      <c r="E25" s="10">
        <v>144</v>
      </c>
      <c r="F25" s="11">
        <v>3</v>
      </c>
      <c r="G25" s="10">
        <v>16</v>
      </c>
      <c r="H25" s="11">
        <v>0</v>
      </c>
      <c r="I25" s="10">
        <v>0</v>
      </c>
      <c r="J25" s="11">
        <v>0</v>
      </c>
      <c r="K25" s="10">
        <v>0</v>
      </c>
      <c r="L25" s="11">
        <v>0</v>
      </c>
      <c r="M25" s="10">
        <v>0</v>
      </c>
      <c r="N25" s="11">
        <v>0</v>
      </c>
      <c r="O25" s="10">
        <v>0</v>
      </c>
      <c r="P25" s="11">
        <v>0</v>
      </c>
      <c r="Q25" s="10">
        <v>0</v>
      </c>
      <c r="R25" s="11">
        <v>0</v>
      </c>
      <c r="S25" s="10">
        <v>0</v>
      </c>
      <c r="T25" s="11">
        <v>21</v>
      </c>
      <c r="U25" s="10">
        <v>259</v>
      </c>
      <c r="V25" s="11">
        <v>0</v>
      </c>
      <c r="W25" s="10">
        <v>0</v>
      </c>
      <c r="X25" s="11">
        <v>0</v>
      </c>
      <c r="Y25" s="10">
        <v>0</v>
      </c>
      <c r="Z25" s="11">
        <v>0</v>
      </c>
      <c r="AA25" s="10">
        <v>0</v>
      </c>
      <c r="AB25" s="11">
        <v>0</v>
      </c>
      <c r="AC25" s="10">
        <v>0</v>
      </c>
      <c r="AD25" s="11">
        <v>0</v>
      </c>
      <c r="AE25" s="10">
        <v>0</v>
      </c>
      <c r="AF25" s="11">
        <v>0</v>
      </c>
      <c r="AG25" s="10">
        <v>0</v>
      </c>
      <c r="AH25" s="11">
        <v>0</v>
      </c>
      <c r="AI25" s="10">
        <v>0</v>
      </c>
      <c r="AJ25" s="11">
        <v>0</v>
      </c>
      <c r="AK25" s="10">
        <v>0</v>
      </c>
      <c r="AL25" s="11">
        <v>0</v>
      </c>
      <c r="AM25" s="10">
        <v>0</v>
      </c>
      <c r="AN25" s="11">
        <v>0</v>
      </c>
      <c r="AO25" s="10">
        <v>0</v>
      </c>
      <c r="AP25" s="11">
        <v>2</v>
      </c>
      <c r="AQ25" s="10">
        <v>11</v>
      </c>
      <c r="AR25" s="11">
        <v>0</v>
      </c>
      <c r="AS25" s="10">
        <v>0</v>
      </c>
      <c r="AT25" s="11">
        <v>0</v>
      </c>
      <c r="AU25" s="10">
        <v>0</v>
      </c>
      <c r="AV25" s="11">
        <v>0</v>
      </c>
      <c r="AW25" s="10">
        <v>0</v>
      </c>
      <c r="AX25" s="11"/>
      <c r="AY25" s="10">
        <f t="shared" si="0"/>
        <v>46</v>
      </c>
      <c r="AZ25" s="10">
        <f t="shared" si="1"/>
        <v>430</v>
      </c>
    </row>
    <row r="26" spans="1:52">
      <c r="A26" s="2" t="s">
        <v>196</v>
      </c>
      <c r="B26" s="2" t="s">
        <v>75</v>
      </c>
      <c r="C26" s="2">
        <v>23</v>
      </c>
      <c r="D26" s="11">
        <v>1</v>
      </c>
      <c r="E26" s="10">
        <v>2</v>
      </c>
      <c r="F26" s="11">
        <v>0</v>
      </c>
      <c r="G26" s="10">
        <v>0</v>
      </c>
      <c r="H26" s="11">
        <v>0</v>
      </c>
      <c r="I26" s="10">
        <v>0</v>
      </c>
      <c r="J26" s="11">
        <v>0</v>
      </c>
      <c r="K26" s="10">
        <v>0</v>
      </c>
      <c r="L26" s="11">
        <v>0</v>
      </c>
      <c r="M26" s="10">
        <v>0</v>
      </c>
      <c r="N26" s="11">
        <v>0</v>
      </c>
      <c r="O26" s="10">
        <v>0</v>
      </c>
      <c r="P26" s="11">
        <v>6</v>
      </c>
      <c r="Q26" s="10">
        <v>196</v>
      </c>
      <c r="R26" s="11">
        <v>7</v>
      </c>
      <c r="S26" s="10">
        <v>56</v>
      </c>
      <c r="T26" s="11">
        <v>1</v>
      </c>
      <c r="U26" s="10">
        <v>16</v>
      </c>
      <c r="V26" s="11">
        <v>0</v>
      </c>
      <c r="W26" s="10">
        <v>0</v>
      </c>
      <c r="X26" s="11">
        <v>0</v>
      </c>
      <c r="Y26" s="10">
        <v>0</v>
      </c>
      <c r="Z26" s="11">
        <v>0</v>
      </c>
      <c r="AA26" s="10">
        <v>0</v>
      </c>
      <c r="AB26" s="11">
        <v>0</v>
      </c>
      <c r="AC26" s="10">
        <v>0</v>
      </c>
      <c r="AD26" s="11">
        <v>0</v>
      </c>
      <c r="AE26" s="10">
        <v>0</v>
      </c>
      <c r="AF26" s="11">
        <v>0</v>
      </c>
      <c r="AG26" s="10">
        <v>0</v>
      </c>
      <c r="AH26" s="11">
        <v>0</v>
      </c>
      <c r="AI26" s="10">
        <v>0</v>
      </c>
      <c r="AJ26" s="11">
        <v>0</v>
      </c>
      <c r="AK26" s="10">
        <v>0</v>
      </c>
      <c r="AL26" s="11">
        <v>0</v>
      </c>
      <c r="AM26" s="10">
        <v>0</v>
      </c>
      <c r="AN26" s="11">
        <v>5</v>
      </c>
      <c r="AO26" s="10">
        <v>52</v>
      </c>
      <c r="AP26" s="11">
        <v>4</v>
      </c>
      <c r="AQ26" s="10">
        <v>19</v>
      </c>
      <c r="AR26" s="11">
        <v>1</v>
      </c>
      <c r="AS26" s="10">
        <v>10</v>
      </c>
      <c r="AT26" s="11">
        <v>0</v>
      </c>
      <c r="AU26" s="10">
        <v>0</v>
      </c>
      <c r="AV26" s="11">
        <v>0</v>
      </c>
      <c r="AW26" s="10">
        <v>0</v>
      </c>
      <c r="AX26" s="11"/>
      <c r="AY26" s="10">
        <f t="shared" si="0"/>
        <v>25</v>
      </c>
      <c r="AZ26" s="10">
        <f t="shared" si="1"/>
        <v>351</v>
      </c>
    </row>
    <row r="27" spans="1:52">
      <c r="A27" s="2" t="s">
        <v>198</v>
      </c>
      <c r="B27" s="2" t="s">
        <v>199</v>
      </c>
      <c r="C27" s="2">
        <v>24</v>
      </c>
      <c r="D27" s="11">
        <v>40</v>
      </c>
      <c r="E27" s="10">
        <v>186</v>
      </c>
      <c r="F27" s="11">
        <v>34</v>
      </c>
      <c r="G27" s="10">
        <v>443</v>
      </c>
      <c r="H27" s="11">
        <v>0</v>
      </c>
      <c r="I27" s="10">
        <v>0</v>
      </c>
      <c r="J27" s="11">
        <v>0</v>
      </c>
      <c r="K27" s="10">
        <v>0</v>
      </c>
      <c r="L27" s="11">
        <v>2</v>
      </c>
      <c r="M27" s="10">
        <v>15</v>
      </c>
      <c r="N27" s="11">
        <v>0</v>
      </c>
      <c r="O27" s="10">
        <v>0</v>
      </c>
      <c r="P27" s="11">
        <v>112</v>
      </c>
      <c r="Q27" s="10">
        <v>1660</v>
      </c>
      <c r="R27" s="11">
        <v>14</v>
      </c>
      <c r="S27" s="10">
        <v>126</v>
      </c>
      <c r="T27" s="11">
        <v>27</v>
      </c>
      <c r="U27" s="10">
        <v>138</v>
      </c>
      <c r="V27" s="11">
        <v>1</v>
      </c>
      <c r="W27" s="10">
        <v>3</v>
      </c>
      <c r="X27" s="11">
        <v>0</v>
      </c>
      <c r="Y27" s="10">
        <v>0</v>
      </c>
      <c r="Z27" s="11">
        <v>2</v>
      </c>
      <c r="AA27" s="10">
        <v>21</v>
      </c>
      <c r="AB27" s="11">
        <v>113</v>
      </c>
      <c r="AC27" s="10">
        <v>1012</v>
      </c>
      <c r="AD27" s="11">
        <v>0</v>
      </c>
      <c r="AE27" s="10">
        <v>0</v>
      </c>
      <c r="AF27" s="11">
        <v>5</v>
      </c>
      <c r="AG27" s="10">
        <v>26</v>
      </c>
      <c r="AH27" s="11">
        <v>0</v>
      </c>
      <c r="AI27" s="10">
        <v>0</v>
      </c>
      <c r="AJ27" s="11">
        <v>0</v>
      </c>
      <c r="AK27" s="10">
        <v>0</v>
      </c>
      <c r="AL27" s="11">
        <v>0</v>
      </c>
      <c r="AM27" s="10">
        <v>0</v>
      </c>
      <c r="AN27" s="11">
        <v>36</v>
      </c>
      <c r="AO27" s="10">
        <v>447</v>
      </c>
      <c r="AP27" s="11">
        <v>38</v>
      </c>
      <c r="AQ27" s="10">
        <v>355</v>
      </c>
      <c r="AR27" s="11">
        <v>3</v>
      </c>
      <c r="AS27" s="10">
        <v>2</v>
      </c>
      <c r="AT27" s="11">
        <v>1</v>
      </c>
      <c r="AU27" s="10">
        <v>16</v>
      </c>
      <c r="AV27" s="11">
        <v>1</v>
      </c>
      <c r="AW27" s="10">
        <v>17</v>
      </c>
      <c r="AX27" s="11"/>
      <c r="AY27" s="10">
        <f t="shared" si="0"/>
        <v>429</v>
      </c>
      <c r="AZ27" s="10">
        <f t="shared" si="1"/>
        <v>4467</v>
      </c>
    </row>
    <row r="28" spans="1:52">
      <c r="A28" s="2" t="s">
        <v>210</v>
      </c>
      <c r="B28" s="2" t="s">
        <v>199</v>
      </c>
      <c r="C28" s="2">
        <v>25</v>
      </c>
      <c r="D28" s="11">
        <v>15</v>
      </c>
      <c r="E28" s="10">
        <v>129</v>
      </c>
      <c r="F28" s="11">
        <v>1</v>
      </c>
      <c r="G28" s="10">
        <v>17</v>
      </c>
      <c r="H28" s="11">
        <v>0</v>
      </c>
      <c r="I28" s="10">
        <v>0</v>
      </c>
      <c r="J28" s="11">
        <v>0</v>
      </c>
      <c r="K28" s="10">
        <v>0</v>
      </c>
      <c r="L28" s="11">
        <v>0</v>
      </c>
      <c r="M28" s="10">
        <v>0</v>
      </c>
      <c r="N28" s="11">
        <v>0</v>
      </c>
      <c r="O28" s="10">
        <v>0</v>
      </c>
      <c r="P28" s="11">
        <v>9</v>
      </c>
      <c r="Q28" s="10">
        <v>113</v>
      </c>
      <c r="R28" s="11">
        <v>5</v>
      </c>
      <c r="S28" s="10">
        <v>69</v>
      </c>
      <c r="T28" s="11">
        <v>38</v>
      </c>
      <c r="U28" s="10">
        <v>418</v>
      </c>
      <c r="V28" s="11">
        <v>0</v>
      </c>
      <c r="W28" s="10">
        <v>0</v>
      </c>
      <c r="X28" s="11">
        <v>0</v>
      </c>
      <c r="Y28" s="10">
        <v>0</v>
      </c>
      <c r="Z28" s="11">
        <v>0</v>
      </c>
      <c r="AA28" s="10">
        <v>0</v>
      </c>
      <c r="AB28" s="11">
        <v>3</v>
      </c>
      <c r="AC28" s="10">
        <v>25</v>
      </c>
      <c r="AD28" s="11">
        <v>0</v>
      </c>
      <c r="AE28" s="10">
        <v>0</v>
      </c>
      <c r="AF28" s="11">
        <v>0</v>
      </c>
      <c r="AG28" s="10">
        <v>0</v>
      </c>
      <c r="AH28" s="11">
        <v>0</v>
      </c>
      <c r="AI28" s="10">
        <v>0</v>
      </c>
      <c r="AJ28" s="11">
        <v>0</v>
      </c>
      <c r="AK28" s="10">
        <v>0</v>
      </c>
      <c r="AL28" s="11">
        <v>0</v>
      </c>
      <c r="AM28" s="10">
        <v>0</v>
      </c>
      <c r="AN28" s="11">
        <v>0</v>
      </c>
      <c r="AO28" s="10">
        <v>0</v>
      </c>
      <c r="AP28" s="11">
        <v>2</v>
      </c>
      <c r="AQ28" s="10">
        <v>4</v>
      </c>
      <c r="AR28" s="11">
        <v>13</v>
      </c>
      <c r="AS28" s="10">
        <v>133</v>
      </c>
      <c r="AT28" s="11">
        <v>0</v>
      </c>
      <c r="AU28" s="10">
        <v>0</v>
      </c>
      <c r="AV28" s="11">
        <v>0</v>
      </c>
      <c r="AW28" s="10">
        <v>0</v>
      </c>
      <c r="AX28" s="11"/>
      <c r="AY28" s="10">
        <f t="shared" si="0"/>
        <v>86</v>
      </c>
      <c r="AZ28" s="10">
        <f t="shared" si="1"/>
        <v>908</v>
      </c>
    </row>
    <row r="29" spans="1:52">
      <c r="A29" s="2" t="s">
        <v>690</v>
      </c>
      <c r="B29" s="2" t="s">
        <v>199</v>
      </c>
      <c r="C29" s="2">
        <v>26</v>
      </c>
      <c r="D29" s="11">
        <v>5</v>
      </c>
      <c r="E29" s="10">
        <v>12</v>
      </c>
      <c r="F29" s="11">
        <v>6</v>
      </c>
      <c r="G29" s="10">
        <v>88</v>
      </c>
      <c r="H29" s="11">
        <v>1</v>
      </c>
      <c r="I29" s="10">
        <v>14</v>
      </c>
      <c r="J29" s="11">
        <v>0</v>
      </c>
      <c r="K29" s="10">
        <v>0</v>
      </c>
      <c r="L29" s="11">
        <v>0</v>
      </c>
      <c r="M29" s="10">
        <v>0</v>
      </c>
      <c r="N29" s="11">
        <v>0</v>
      </c>
      <c r="O29" s="10">
        <v>0</v>
      </c>
      <c r="P29" s="11">
        <v>5</v>
      </c>
      <c r="Q29" s="10">
        <v>13</v>
      </c>
      <c r="R29" s="11">
        <v>6</v>
      </c>
      <c r="S29" s="10">
        <v>46</v>
      </c>
      <c r="T29" s="11">
        <v>6</v>
      </c>
      <c r="U29" s="10">
        <v>22</v>
      </c>
      <c r="V29" s="11">
        <v>2</v>
      </c>
      <c r="W29" s="10">
        <v>5</v>
      </c>
      <c r="X29" s="11">
        <v>0</v>
      </c>
      <c r="Y29" s="10">
        <v>0</v>
      </c>
      <c r="Z29" s="11">
        <v>0</v>
      </c>
      <c r="AA29" s="10">
        <v>0</v>
      </c>
      <c r="AB29" s="11">
        <v>0</v>
      </c>
      <c r="AC29" s="10">
        <v>0</v>
      </c>
      <c r="AD29" s="11">
        <v>0</v>
      </c>
      <c r="AE29" s="10">
        <v>0</v>
      </c>
      <c r="AF29" s="11">
        <v>2</v>
      </c>
      <c r="AG29" s="10">
        <v>4</v>
      </c>
      <c r="AH29" s="11">
        <v>0</v>
      </c>
      <c r="AI29" s="10">
        <v>0</v>
      </c>
      <c r="AJ29" s="11">
        <v>0</v>
      </c>
      <c r="AK29" s="10">
        <v>0</v>
      </c>
      <c r="AL29" s="11">
        <v>0</v>
      </c>
      <c r="AM29" s="10">
        <v>0</v>
      </c>
      <c r="AN29" s="11">
        <v>0</v>
      </c>
      <c r="AO29" s="10">
        <v>0</v>
      </c>
      <c r="AP29" s="11">
        <v>0</v>
      </c>
      <c r="AQ29" s="10">
        <v>0</v>
      </c>
      <c r="AR29" s="11">
        <v>0</v>
      </c>
      <c r="AS29" s="10">
        <v>0</v>
      </c>
      <c r="AT29" s="11">
        <v>0</v>
      </c>
      <c r="AU29" s="10">
        <v>0</v>
      </c>
      <c r="AV29" s="11">
        <v>0</v>
      </c>
      <c r="AW29" s="10">
        <v>0</v>
      </c>
      <c r="AX29" s="11"/>
      <c r="AY29" s="10">
        <f t="shared" si="0"/>
        <v>33</v>
      </c>
      <c r="AZ29" s="10">
        <f t="shared" si="1"/>
        <v>204</v>
      </c>
    </row>
    <row r="30" spans="1:52">
      <c r="A30" s="2" t="s">
        <v>216</v>
      </c>
      <c r="B30" s="2" t="s">
        <v>199</v>
      </c>
      <c r="C30" s="2">
        <v>27</v>
      </c>
      <c r="D30" s="11">
        <v>6</v>
      </c>
      <c r="E30" s="10">
        <v>45</v>
      </c>
      <c r="F30" s="11">
        <v>0</v>
      </c>
      <c r="G30" s="10">
        <v>0</v>
      </c>
      <c r="H30" s="11">
        <v>1</v>
      </c>
      <c r="I30" s="10">
        <v>8</v>
      </c>
      <c r="J30" s="11">
        <v>0</v>
      </c>
      <c r="K30" s="10">
        <v>0</v>
      </c>
      <c r="L30" s="11">
        <v>0</v>
      </c>
      <c r="M30" s="10">
        <v>0</v>
      </c>
      <c r="N30" s="11">
        <v>0</v>
      </c>
      <c r="O30" s="10">
        <v>0</v>
      </c>
      <c r="P30" s="11">
        <v>1</v>
      </c>
      <c r="Q30" s="10">
        <v>7</v>
      </c>
      <c r="R30" s="11">
        <v>0</v>
      </c>
      <c r="S30" s="10">
        <v>0</v>
      </c>
      <c r="T30" s="11">
        <v>0</v>
      </c>
      <c r="U30" s="10">
        <v>0</v>
      </c>
      <c r="V30" s="11">
        <v>0</v>
      </c>
      <c r="W30" s="10">
        <v>0</v>
      </c>
      <c r="X30" s="11">
        <v>0</v>
      </c>
      <c r="Y30" s="10">
        <v>0</v>
      </c>
      <c r="Z30" s="11">
        <v>0</v>
      </c>
      <c r="AA30" s="10">
        <v>0</v>
      </c>
      <c r="AB30" s="11">
        <v>0</v>
      </c>
      <c r="AC30" s="10">
        <v>0</v>
      </c>
      <c r="AD30" s="11">
        <v>0</v>
      </c>
      <c r="AE30" s="10">
        <v>0</v>
      </c>
      <c r="AF30" s="11">
        <v>0</v>
      </c>
      <c r="AG30" s="10">
        <v>0</v>
      </c>
      <c r="AH30" s="11">
        <v>0</v>
      </c>
      <c r="AI30" s="10">
        <v>0</v>
      </c>
      <c r="AJ30" s="11">
        <v>0</v>
      </c>
      <c r="AK30" s="10">
        <v>0</v>
      </c>
      <c r="AL30" s="11">
        <v>0</v>
      </c>
      <c r="AM30" s="10">
        <v>0</v>
      </c>
      <c r="AN30" s="11">
        <v>0</v>
      </c>
      <c r="AO30" s="10">
        <v>0</v>
      </c>
      <c r="AP30" s="11">
        <v>0</v>
      </c>
      <c r="AQ30" s="10">
        <v>0</v>
      </c>
      <c r="AR30" s="11">
        <v>1</v>
      </c>
      <c r="AS30" s="10">
        <v>6</v>
      </c>
      <c r="AT30" s="11">
        <v>0</v>
      </c>
      <c r="AU30" s="10">
        <v>0</v>
      </c>
      <c r="AV30" s="11">
        <v>2</v>
      </c>
      <c r="AW30" s="10">
        <v>46</v>
      </c>
      <c r="AX30" s="11"/>
      <c r="AY30" s="10">
        <f t="shared" si="0"/>
        <v>11</v>
      </c>
      <c r="AZ30" s="10">
        <f t="shared" si="1"/>
        <v>112</v>
      </c>
    </row>
    <row r="31" spans="1:52">
      <c r="A31" s="2" t="s">
        <v>691</v>
      </c>
      <c r="B31" s="2" t="s">
        <v>199</v>
      </c>
      <c r="C31" s="2">
        <v>28</v>
      </c>
      <c r="D31" s="11">
        <v>12</v>
      </c>
      <c r="E31" s="10">
        <v>96</v>
      </c>
      <c r="F31" s="11">
        <v>0</v>
      </c>
      <c r="G31" s="10">
        <v>0</v>
      </c>
      <c r="H31" s="11">
        <v>0</v>
      </c>
      <c r="I31" s="10">
        <v>0</v>
      </c>
      <c r="J31" s="11">
        <v>0</v>
      </c>
      <c r="K31" s="10">
        <v>0</v>
      </c>
      <c r="L31" s="11">
        <v>0</v>
      </c>
      <c r="M31" s="10">
        <v>0</v>
      </c>
      <c r="N31" s="11">
        <v>0</v>
      </c>
      <c r="O31" s="10">
        <v>0</v>
      </c>
      <c r="P31" s="11">
        <v>33</v>
      </c>
      <c r="Q31" s="10">
        <v>588</v>
      </c>
      <c r="R31" s="11">
        <v>1</v>
      </c>
      <c r="S31" s="10">
        <v>6</v>
      </c>
      <c r="T31" s="11">
        <v>47</v>
      </c>
      <c r="U31" s="10">
        <v>826</v>
      </c>
      <c r="V31" s="11">
        <v>0</v>
      </c>
      <c r="W31" s="10">
        <v>0</v>
      </c>
      <c r="X31" s="11">
        <v>0</v>
      </c>
      <c r="Y31" s="10">
        <v>0</v>
      </c>
      <c r="Z31" s="11">
        <v>4</v>
      </c>
      <c r="AA31" s="10">
        <v>55</v>
      </c>
      <c r="AB31" s="11">
        <v>0</v>
      </c>
      <c r="AC31" s="10">
        <v>0</v>
      </c>
      <c r="AD31" s="11">
        <v>0</v>
      </c>
      <c r="AE31" s="10">
        <v>0</v>
      </c>
      <c r="AF31" s="11">
        <v>0</v>
      </c>
      <c r="AG31" s="10">
        <v>0</v>
      </c>
      <c r="AH31" s="11">
        <v>0</v>
      </c>
      <c r="AI31" s="10">
        <v>0</v>
      </c>
      <c r="AJ31" s="11">
        <v>0</v>
      </c>
      <c r="AK31" s="10">
        <v>0</v>
      </c>
      <c r="AL31" s="11">
        <v>0</v>
      </c>
      <c r="AM31" s="10">
        <v>0</v>
      </c>
      <c r="AN31" s="11">
        <v>3</v>
      </c>
      <c r="AO31" s="10">
        <v>84</v>
      </c>
      <c r="AP31" s="11">
        <v>3</v>
      </c>
      <c r="AQ31" s="10">
        <v>14</v>
      </c>
      <c r="AR31" s="11">
        <v>0</v>
      </c>
      <c r="AS31" s="10">
        <v>0</v>
      </c>
      <c r="AT31" s="11">
        <v>4</v>
      </c>
      <c r="AU31" s="10">
        <v>293</v>
      </c>
      <c r="AV31" s="11">
        <v>4</v>
      </c>
      <c r="AW31" s="10">
        <v>136</v>
      </c>
      <c r="AX31" s="11"/>
      <c r="AY31" s="10">
        <f t="shared" si="0"/>
        <v>111</v>
      </c>
      <c r="AZ31" s="10">
        <f t="shared" si="1"/>
        <v>2098</v>
      </c>
    </row>
    <row r="32" spans="1:52">
      <c r="A32" s="2" t="s">
        <v>692</v>
      </c>
      <c r="B32" s="2" t="s">
        <v>199</v>
      </c>
      <c r="C32" s="2">
        <v>29</v>
      </c>
      <c r="D32" s="11">
        <v>8</v>
      </c>
      <c r="E32" s="10">
        <v>41</v>
      </c>
      <c r="F32" s="11">
        <v>0</v>
      </c>
      <c r="G32" s="10">
        <v>0</v>
      </c>
      <c r="H32" s="11">
        <v>0</v>
      </c>
      <c r="I32" s="10">
        <v>0</v>
      </c>
      <c r="J32" s="11">
        <v>0</v>
      </c>
      <c r="K32" s="10">
        <v>0</v>
      </c>
      <c r="L32" s="11">
        <v>0</v>
      </c>
      <c r="M32" s="10">
        <v>0</v>
      </c>
      <c r="N32" s="11">
        <v>0</v>
      </c>
      <c r="O32" s="10">
        <v>0</v>
      </c>
      <c r="P32" s="11">
        <v>0</v>
      </c>
      <c r="Q32" s="10">
        <v>0</v>
      </c>
      <c r="R32" s="11">
        <v>0</v>
      </c>
      <c r="S32" s="10">
        <v>0</v>
      </c>
      <c r="T32" s="11">
        <v>0</v>
      </c>
      <c r="U32" s="10">
        <v>0</v>
      </c>
      <c r="V32" s="11">
        <v>3</v>
      </c>
      <c r="W32" s="10">
        <v>7</v>
      </c>
      <c r="X32" s="11">
        <v>0</v>
      </c>
      <c r="Y32" s="10">
        <v>0</v>
      </c>
      <c r="Z32" s="11">
        <v>0</v>
      </c>
      <c r="AA32" s="10">
        <v>0</v>
      </c>
      <c r="AB32" s="11">
        <v>0</v>
      </c>
      <c r="AC32" s="10">
        <v>0</v>
      </c>
      <c r="AD32" s="11">
        <v>1</v>
      </c>
      <c r="AE32" s="10">
        <v>2</v>
      </c>
      <c r="AF32" s="11">
        <v>0</v>
      </c>
      <c r="AG32" s="10">
        <v>0</v>
      </c>
      <c r="AH32" s="11">
        <v>0</v>
      </c>
      <c r="AI32" s="10">
        <v>0</v>
      </c>
      <c r="AJ32" s="11">
        <v>0</v>
      </c>
      <c r="AK32" s="10">
        <v>0</v>
      </c>
      <c r="AL32" s="11">
        <v>0</v>
      </c>
      <c r="AM32" s="10">
        <v>0</v>
      </c>
      <c r="AN32" s="11">
        <v>0</v>
      </c>
      <c r="AO32" s="10">
        <v>0</v>
      </c>
      <c r="AP32" s="11">
        <v>0</v>
      </c>
      <c r="AQ32" s="10">
        <v>0</v>
      </c>
      <c r="AR32" s="11">
        <v>0</v>
      </c>
      <c r="AS32" s="10">
        <v>0</v>
      </c>
      <c r="AT32" s="11">
        <v>1</v>
      </c>
      <c r="AU32" s="10">
        <v>51</v>
      </c>
      <c r="AV32" s="11">
        <v>0</v>
      </c>
      <c r="AW32" s="10">
        <v>0</v>
      </c>
      <c r="AX32" s="11"/>
      <c r="AY32" s="10">
        <f t="shared" si="0"/>
        <v>13</v>
      </c>
      <c r="AZ32" s="10">
        <f t="shared" si="1"/>
        <v>101</v>
      </c>
    </row>
    <row r="33" spans="1:52">
      <c r="A33" s="2" t="s">
        <v>222</v>
      </c>
      <c r="B33" s="2" t="s">
        <v>199</v>
      </c>
      <c r="C33" s="2">
        <v>30</v>
      </c>
      <c r="D33" s="11">
        <v>32</v>
      </c>
      <c r="E33" s="10">
        <v>142</v>
      </c>
      <c r="F33" s="11">
        <v>0</v>
      </c>
      <c r="G33" s="10">
        <v>0</v>
      </c>
      <c r="H33" s="11">
        <v>0</v>
      </c>
      <c r="I33" s="10">
        <v>0</v>
      </c>
      <c r="J33" s="11">
        <v>0</v>
      </c>
      <c r="K33" s="10">
        <v>0</v>
      </c>
      <c r="L33" s="11">
        <v>0</v>
      </c>
      <c r="M33" s="10">
        <v>0</v>
      </c>
      <c r="N33" s="11">
        <v>0</v>
      </c>
      <c r="O33" s="10">
        <v>0</v>
      </c>
      <c r="P33" s="11">
        <v>35</v>
      </c>
      <c r="Q33" s="10">
        <v>235</v>
      </c>
      <c r="R33" s="11">
        <v>4</v>
      </c>
      <c r="S33" s="10">
        <v>50</v>
      </c>
      <c r="T33" s="11">
        <v>0</v>
      </c>
      <c r="U33" s="10">
        <v>0</v>
      </c>
      <c r="V33" s="11">
        <v>4</v>
      </c>
      <c r="W33" s="10">
        <v>28</v>
      </c>
      <c r="X33" s="11">
        <v>1</v>
      </c>
      <c r="Y33" s="10">
        <v>10</v>
      </c>
      <c r="Z33" s="11">
        <v>8</v>
      </c>
      <c r="AA33" s="10">
        <v>95</v>
      </c>
      <c r="AB33" s="11">
        <v>16</v>
      </c>
      <c r="AC33" s="10">
        <v>159</v>
      </c>
      <c r="AD33" s="11">
        <v>0</v>
      </c>
      <c r="AE33" s="10">
        <v>0</v>
      </c>
      <c r="AF33" s="11">
        <v>0</v>
      </c>
      <c r="AG33" s="10">
        <v>0</v>
      </c>
      <c r="AH33" s="11">
        <v>0</v>
      </c>
      <c r="AI33" s="10">
        <v>0</v>
      </c>
      <c r="AJ33" s="11">
        <v>1</v>
      </c>
      <c r="AK33" s="10">
        <v>7</v>
      </c>
      <c r="AL33" s="11">
        <v>0</v>
      </c>
      <c r="AM33" s="10">
        <v>0</v>
      </c>
      <c r="AN33" s="11">
        <v>7</v>
      </c>
      <c r="AO33" s="10">
        <v>61</v>
      </c>
      <c r="AP33" s="11">
        <v>2</v>
      </c>
      <c r="AQ33" s="10">
        <v>9</v>
      </c>
      <c r="AR33" s="11">
        <v>1</v>
      </c>
      <c r="AS33" s="10">
        <v>3</v>
      </c>
      <c r="AT33" s="11">
        <v>26</v>
      </c>
      <c r="AU33" s="10">
        <v>188</v>
      </c>
      <c r="AV33" s="11">
        <v>6</v>
      </c>
      <c r="AW33" s="10">
        <v>240</v>
      </c>
      <c r="AX33" s="11"/>
      <c r="AY33" s="10">
        <f t="shared" si="0"/>
        <v>143</v>
      </c>
      <c r="AZ33" s="10">
        <f t="shared" si="1"/>
        <v>1227</v>
      </c>
    </row>
    <row r="34" spans="1:52">
      <c r="A34" s="2" t="s">
        <v>223</v>
      </c>
      <c r="B34" s="2" t="s">
        <v>199</v>
      </c>
      <c r="C34" s="2">
        <v>31</v>
      </c>
      <c r="D34" s="11">
        <v>51</v>
      </c>
      <c r="E34" s="10">
        <v>332</v>
      </c>
      <c r="F34" s="11">
        <v>4</v>
      </c>
      <c r="G34" s="10">
        <v>19</v>
      </c>
      <c r="H34" s="11">
        <v>0</v>
      </c>
      <c r="I34" s="10">
        <v>0</v>
      </c>
      <c r="J34" s="11">
        <v>0</v>
      </c>
      <c r="K34" s="10">
        <v>0</v>
      </c>
      <c r="L34" s="11">
        <v>0</v>
      </c>
      <c r="M34" s="10">
        <v>0</v>
      </c>
      <c r="N34" s="11">
        <v>0</v>
      </c>
      <c r="O34" s="10">
        <v>0</v>
      </c>
      <c r="P34" s="11">
        <v>55</v>
      </c>
      <c r="Q34" s="10">
        <v>836</v>
      </c>
      <c r="R34" s="11">
        <v>4</v>
      </c>
      <c r="S34" s="10">
        <v>27</v>
      </c>
      <c r="T34" s="11">
        <v>0</v>
      </c>
      <c r="U34" s="10">
        <v>0</v>
      </c>
      <c r="V34" s="11">
        <v>15</v>
      </c>
      <c r="W34" s="10">
        <v>92</v>
      </c>
      <c r="X34" s="11">
        <v>1</v>
      </c>
      <c r="Y34" s="10">
        <v>10</v>
      </c>
      <c r="Z34" s="11">
        <v>28</v>
      </c>
      <c r="AA34" s="10">
        <v>569</v>
      </c>
      <c r="AB34" s="11">
        <v>22</v>
      </c>
      <c r="AC34" s="10">
        <v>150</v>
      </c>
      <c r="AD34" s="11">
        <v>0</v>
      </c>
      <c r="AE34" s="10">
        <v>0</v>
      </c>
      <c r="AF34" s="11">
        <v>0</v>
      </c>
      <c r="AG34" s="10">
        <v>0</v>
      </c>
      <c r="AH34" s="11">
        <v>0</v>
      </c>
      <c r="AI34" s="10">
        <v>0</v>
      </c>
      <c r="AJ34" s="11">
        <v>0</v>
      </c>
      <c r="AK34" s="10">
        <v>0</v>
      </c>
      <c r="AL34" s="11">
        <v>0</v>
      </c>
      <c r="AM34" s="10">
        <v>0</v>
      </c>
      <c r="AN34" s="11">
        <v>15</v>
      </c>
      <c r="AO34" s="10">
        <v>314</v>
      </c>
      <c r="AP34" s="11">
        <v>1</v>
      </c>
      <c r="AQ34" s="10">
        <v>3</v>
      </c>
      <c r="AR34" s="11">
        <v>1</v>
      </c>
      <c r="AS34" s="10">
        <v>3</v>
      </c>
      <c r="AT34" s="11">
        <v>43</v>
      </c>
      <c r="AU34" s="10">
        <v>1021</v>
      </c>
      <c r="AV34" s="11">
        <v>0</v>
      </c>
      <c r="AW34" s="10">
        <v>0</v>
      </c>
      <c r="AX34" s="11"/>
      <c r="AY34" s="10">
        <f t="shared" si="0"/>
        <v>240</v>
      </c>
      <c r="AZ34" s="10">
        <f t="shared" si="1"/>
        <v>3376</v>
      </c>
    </row>
    <row r="35" spans="1:52">
      <c r="A35" s="6" t="s">
        <v>622</v>
      </c>
      <c r="B35" s="6" t="s">
        <v>199</v>
      </c>
      <c r="C35" s="6">
        <v>32</v>
      </c>
      <c r="D35" s="25">
        <v>350</v>
      </c>
      <c r="E35" s="26">
        <v>1784</v>
      </c>
      <c r="F35" s="25">
        <v>22</v>
      </c>
      <c r="G35" s="26">
        <v>187</v>
      </c>
      <c r="H35" s="25">
        <v>0</v>
      </c>
      <c r="I35" s="26">
        <v>0</v>
      </c>
      <c r="J35" s="25">
        <v>0</v>
      </c>
      <c r="K35" s="26">
        <v>0</v>
      </c>
      <c r="L35" s="25">
        <v>0</v>
      </c>
      <c r="M35" s="26">
        <v>0</v>
      </c>
      <c r="N35" s="25">
        <v>0</v>
      </c>
      <c r="O35" s="26">
        <v>0</v>
      </c>
      <c r="P35" s="25">
        <v>24</v>
      </c>
      <c r="Q35" s="26">
        <v>722</v>
      </c>
      <c r="R35" s="25">
        <v>45</v>
      </c>
      <c r="S35" s="26">
        <v>354</v>
      </c>
      <c r="T35" s="25">
        <v>0</v>
      </c>
      <c r="U35" s="26">
        <v>0</v>
      </c>
      <c r="V35" s="25">
        <v>27</v>
      </c>
      <c r="W35" s="26">
        <v>171</v>
      </c>
      <c r="X35" s="25">
        <v>3</v>
      </c>
      <c r="Y35" s="26">
        <v>43</v>
      </c>
      <c r="Z35" s="25">
        <v>2</v>
      </c>
      <c r="AA35" s="26">
        <v>28</v>
      </c>
      <c r="AB35" s="25">
        <v>277</v>
      </c>
      <c r="AC35" s="26">
        <v>2119</v>
      </c>
      <c r="AD35" s="25">
        <v>0</v>
      </c>
      <c r="AE35" s="26">
        <v>0</v>
      </c>
      <c r="AF35" s="25">
        <v>0</v>
      </c>
      <c r="AG35" s="26">
        <v>0</v>
      </c>
      <c r="AH35" s="25">
        <v>0</v>
      </c>
      <c r="AI35" s="26">
        <v>0</v>
      </c>
      <c r="AJ35" s="11">
        <v>0</v>
      </c>
      <c r="AK35" s="10">
        <v>0</v>
      </c>
      <c r="AL35" s="25">
        <v>0</v>
      </c>
      <c r="AM35" s="26">
        <v>0</v>
      </c>
      <c r="AN35" s="25">
        <v>15</v>
      </c>
      <c r="AO35" s="26">
        <v>193</v>
      </c>
      <c r="AP35" s="25">
        <v>13</v>
      </c>
      <c r="AQ35" s="26">
        <v>122</v>
      </c>
      <c r="AR35" s="25">
        <v>21</v>
      </c>
      <c r="AS35" s="26">
        <v>75</v>
      </c>
      <c r="AT35" s="25">
        <v>44</v>
      </c>
      <c r="AU35" s="26">
        <v>818</v>
      </c>
      <c r="AV35" s="25">
        <v>44</v>
      </c>
      <c r="AW35" s="26">
        <v>391</v>
      </c>
      <c r="AX35" s="11"/>
      <c r="AY35" s="10">
        <f t="shared" si="0"/>
        <v>887</v>
      </c>
      <c r="AZ35" s="10">
        <f t="shared" si="1"/>
        <v>7007</v>
      </c>
    </row>
    <row r="36" spans="1:52">
      <c r="A36" s="2" t="s">
        <v>230</v>
      </c>
      <c r="B36" s="2" t="s">
        <v>199</v>
      </c>
      <c r="C36" s="2">
        <v>33</v>
      </c>
      <c r="D36" s="11">
        <v>30</v>
      </c>
      <c r="E36" s="10">
        <v>138</v>
      </c>
      <c r="F36" s="11">
        <v>23</v>
      </c>
      <c r="G36" s="10">
        <v>702</v>
      </c>
      <c r="H36" s="11">
        <v>3</v>
      </c>
      <c r="I36" s="10">
        <v>58</v>
      </c>
      <c r="J36" s="11">
        <v>0</v>
      </c>
      <c r="K36" s="10">
        <v>0</v>
      </c>
      <c r="L36" s="11">
        <v>6</v>
      </c>
      <c r="M36" s="10">
        <v>85</v>
      </c>
      <c r="N36" s="11">
        <v>0</v>
      </c>
      <c r="O36" s="10">
        <v>0</v>
      </c>
      <c r="P36" s="11">
        <v>1</v>
      </c>
      <c r="Q36" s="10">
        <v>2</v>
      </c>
      <c r="R36" s="11">
        <v>1</v>
      </c>
      <c r="S36" s="10">
        <v>4</v>
      </c>
      <c r="T36" s="11">
        <v>17</v>
      </c>
      <c r="U36" s="10">
        <v>123</v>
      </c>
      <c r="V36" s="11">
        <v>0</v>
      </c>
      <c r="W36" s="10">
        <v>0</v>
      </c>
      <c r="X36" s="11">
        <v>0</v>
      </c>
      <c r="Y36" s="10">
        <v>0</v>
      </c>
      <c r="Z36" s="11">
        <v>0</v>
      </c>
      <c r="AA36" s="10">
        <v>0</v>
      </c>
      <c r="AB36" s="11">
        <v>120</v>
      </c>
      <c r="AC36" s="10">
        <v>3582</v>
      </c>
      <c r="AD36" s="11">
        <v>0</v>
      </c>
      <c r="AE36" s="10">
        <v>0</v>
      </c>
      <c r="AF36" s="11">
        <v>0</v>
      </c>
      <c r="AG36" s="10">
        <v>0</v>
      </c>
      <c r="AH36" s="11">
        <v>0</v>
      </c>
      <c r="AI36" s="10">
        <v>0</v>
      </c>
      <c r="AJ36" s="11">
        <v>0</v>
      </c>
      <c r="AK36" s="10">
        <v>0</v>
      </c>
      <c r="AL36" s="11">
        <v>0</v>
      </c>
      <c r="AM36" s="10">
        <v>0</v>
      </c>
      <c r="AN36" s="11">
        <v>4</v>
      </c>
      <c r="AO36" s="10">
        <v>12</v>
      </c>
      <c r="AP36" s="11">
        <v>0</v>
      </c>
      <c r="AQ36" s="10">
        <v>0</v>
      </c>
      <c r="AR36" s="11">
        <v>0</v>
      </c>
      <c r="AS36" s="10">
        <v>0</v>
      </c>
      <c r="AT36" s="11">
        <v>0</v>
      </c>
      <c r="AU36" s="10">
        <v>0</v>
      </c>
      <c r="AV36" s="11">
        <v>0</v>
      </c>
      <c r="AW36" s="10">
        <v>0</v>
      </c>
      <c r="AX36" s="11"/>
      <c r="AY36" s="10">
        <f t="shared" ref="AY36:AY67" si="2">SUM(D36,F36,H36,J36,L36,N36,P36,R36,T36,V36,X36,Z36,AB36,AD36,AF36,AH36,AJ36,AL36,AN36,AP36,AR36,AT36,AV36)</f>
        <v>205</v>
      </c>
      <c r="AZ36" s="10">
        <f t="shared" ref="AZ36:AZ67" si="3">SUM(E36,G36,I36,K36,M36,O36,Q36,S36,U36,W36,Y36,AA36,AC36,AE36,AG36,AI36,AK36,AM36,AO36,AQ36,AS36,AU36,AW36)</f>
        <v>4706</v>
      </c>
    </row>
    <row r="37" spans="1:52">
      <c r="A37" s="2" t="s">
        <v>237</v>
      </c>
      <c r="B37" s="2" t="s">
        <v>199</v>
      </c>
      <c r="C37" s="2">
        <v>34</v>
      </c>
      <c r="D37" s="11">
        <v>20</v>
      </c>
      <c r="E37" s="10">
        <v>114</v>
      </c>
      <c r="F37" s="11">
        <v>5</v>
      </c>
      <c r="G37" s="10">
        <v>24</v>
      </c>
      <c r="H37" s="11">
        <v>1</v>
      </c>
      <c r="I37" s="10">
        <v>12</v>
      </c>
      <c r="J37" s="11">
        <v>0</v>
      </c>
      <c r="K37" s="10">
        <v>0</v>
      </c>
      <c r="L37" s="11">
        <v>0</v>
      </c>
      <c r="M37" s="10">
        <v>0</v>
      </c>
      <c r="N37" s="11">
        <v>0</v>
      </c>
      <c r="O37" s="10">
        <v>0</v>
      </c>
      <c r="P37" s="11">
        <v>49</v>
      </c>
      <c r="Q37" s="10">
        <v>691</v>
      </c>
      <c r="R37" s="11">
        <v>4</v>
      </c>
      <c r="S37" s="10">
        <v>51</v>
      </c>
      <c r="T37" s="11">
        <v>2</v>
      </c>
      <c r="U37" s="10">
        <v>16</v>
      </c>
      <c r="V37" s="11">
        <v>5</v>
      </c>
      <c r="W37" s="10">
        <v>103</v>
      </c>
      <c r="X37" s="11">
        <v>0</v>
      </c>
      <c r="Y37" s="10">
        <v>0</v>
      </c>
      <c r="Z37" s="11">
        <v>9</v>
      </c>
      <c r="AA37" s="10">
        <v>115</v>
      </c>
      <c r="AB37" s="11">
        <v>4</v>
      </c>
      <c r="AC37" s="10">
        <v>110</v>
      </c>
      <c r="AD37" s="11">
        <v>0</v>
      </c>
      <c r="AE37" s="10">
        <v>0</v>
      </c>
      <c r="AF37" s="11">
        <v>0</v>
      </c>
      <c r="AG37" s="10">
        <v>0</v>
      </c>
      <c r="AH37" s="11">
        <v>0</v>
      </c>
      <c r="AI37" s="10">
        <v>0</v>
      </c>
      <c r="AJ37" s="11">
        <v>0</v>
      </c>
      <c r="AK37" s="10">
        <v>0</v>
      </c>
      <c r="AL37" s="11">
        <v>0</v>
      </c>
      <c r="AM37" s="10">
        <v>0</v>
      </c>
      <c r="AN37" s="11">
        <v>7</v>
      </c>
      <c r="AO37" s="10">
        <v>186</v>
      </c>
      <c r="AP37" s="11">
        <v>6</v>
      </c>
      <c r="AQ37" s="10">
        <v>106</v>
      </c>
      <c r="AR37" s="11">
        <v>0</v>
      </c>
      <c r="AS37" s="10">
        <v>0</v>
      </c>
      <c r="AT37" s="11">
        <v>9</v>
      </c>
      <c r="AU37" s="10">
        <v>148</v>
      </c>
      <c r="AV37" s="11">
        <v>38</v>
      </c>
      <c r="AW37" s="10">
        <v>823</v>
      </c>
      <c r="AX37" s="11"/>
      <c r="AY37" s="10">
        <f t="shared" si="2"/>
        <v>159</v>
      </c>
      <c r="AZ37" s="10">
        <f t="shared" si="3"/>
        <v>2499</v>
      </c>
    </row>
    <row r="38" spans="1:52">
      <c r="A38" s="2" t="s">
        <v>693</v>
      </c>
      <c r="B38" s="2" t="s">
        <v>199</v>
      </c>
      <c r="C38" s="2">
        <v>35</v>
      </c>
      <c r="D38" s="11">
        <v>1</v>
      </c>
      <c r="E38" s="10">
        <v>9</v>
      </c>
      <c r="F38" s="11">
        <v>2</v>
      </c>
      <c r="G38" s="10">
        <v>4</v>
      </c>
      <c r="H38" s="11">
        <v>0</v>
      </c>
      <c r="I38" s="10">
        <v>0</v>
      </c>
      <c r="J38" s="11">
        <v>0</v>
      </c>
      <c r="K38" s="10">
        <v>0</v>
      </c>
      <c r="L38" s="11">
        <v>0</v>
      </c>
      <c r="M38" s="10">
        <v>0</v>
      </c>
      <c r="N38" s="11">
        <v>0</v>
      </c>
      <c r="O38" s="10">
        <v>0</v>
      </c>
      <c r="P38" s="11">
        <v>2</v>
      </c>
      <c r="Q38" s="10">
        <v>27</v>
      </c>
      <c r="R38" s="11">
        <v>0</v>
      </c>
      <c r="S38" s="10">
        <v>0</v>
      </c>
      <c r="T38" s="11">
        <v>6</v>
      </c>
      <c r="U38" s="10">
        <v>151</v>
      </c>
      <c r="V38" s="11">
        <v>5</v>
      </c>
      <c r="W38" s="10">
        <v>53</v>
      </c>
      <c r="X38" s="11">
        <v>0</v>
      </c>
      <c r="Y38" s="10">
        <v>0</v>
      </c>
      <c r="Z38" s="11">
        <v>0</v>
      </c>
      <c r="AA38" s="10">
        <v>0</v>
      </c>
      <c r="AB38" s="11">
        <v>0</v>
      </c>
      <c r="AC38" s="10">
        <v>0</v>
      </c>
      <c r="AD38" s="11">
        <v>0</v>
      </c>
      <c r="AE38" s="10">
        <v>0</v>
      </c>
      <c r="AF38" s="11">
        <v>3</v>
      </c>
      <c r="AG38" s="10">
        <v>18</v>
      </c>
      <c r="AH38" s="11">
        <v>0</v>
      </c>
      <c r="AI38" s="10">
        <v>0</v>
      </c>
      <c r="AJ38" s="11">
        <v>1</v>
      </c>
      <c r="AK38" s="10">
        <v>16</v>
      </c>
      <c r="AL38" s="11">
        <v>0</v>
      </c>
      <c r="AM38" s="10">
        <v>0</v>
      </c>
      <c r="AN38" s="11">
        <v>0</v>
      </c>
      <c r="AO38" s="10">
        <v>0</v>
      </c>
      <c r="AP38" s="11">
        <v>6</v>
      </c>
      <c r="AQ38" s="10">
        <v>307</v>
      </c>
      <c r="AR38" s="11">
        <v>1</v>
      </c>
      <c r="AS38" s="10">
        <v>53</v>
      </c>
      <c r="AT38" s="11">
        <v>0</v>
      </c>
      <c r="AU38" s="10">
        <v>0</v>
      </c>
      <c r="AV38" s="11">
        <v>0</v>
      </c>
      <c r="AW38" s="10">
        <v>0</v>
      </c>
      <c r="AX38" s="11"/>
      <c r="AY38" s="10">
        <f t="shared" si="2"/>
        <v>27</v>
      </c>
      <c r="AZ38" s="10">
        <f t="shared" si="3"/>
        <v>638</v>
      </c>
    </row>
    <row r="39" spans="1:52">
      <c r="A39" s="18" t="s">
        <v>694</v>
      </c>
      <c r="B39" s="18" t="s">
        <v>199</v>
      </c>
      <c r="C39" s="18">
        <v>36</v>
      </c>
      <c r="D39" s="19">
        <v>2</v>
      </c>
      <c r="E39" s="20">
        <v>9</v>
      </c>
      <c r="F39" s="19">
        <v>6</v>
      </c>
      <c r="G39" s="20">
        <v>78</v>
      </c>
      <c r="H39" s="19">
        <v>0</v>
      </c>
      <c r="I39" s="20">
        <v>0</v>
      </c>
      <c r="J39" s="19">
        <v>0</v>
      </c>
      <c r="K39" s="20">
        <v>0</v>
      </c>
      <c r="L39" s="19">
        <v>0</v>
      </c>
      <c r="M39" s="20">
        <v>0</v>
      </c>
      <c r="N39" s="19">
        <v>0</v>
      </c>
      <c r="O39" s="20">
        <v>0</v>
      </c>
      <c r="P39" s="19">
        <v>0</v>
      </c>
      <c r="Q39" s="20">
        <v>0</v>
      </c>
      <c r="R39" s="19">
        <v>0</v>
      </c>
      <c r="S39" s="20">
        <v>0</v>
      </c>
      <c r="T39" s="19">
        <v>0</v>
      </c>
      <c r="U39" s="20">
        <v>0</v>
      </c>
      <c r="V39" s="19">
        <v>0</v>
      </c>
      <c r="W39" s="20">
        <v>0</v>
      </c>
      <c r="X39" s="19">
        <v>0</v>
      </c>
      <c r="Y39" s="20">
        <v>0</v>
      </c>
      <c r="Z39" s="19">
        <v>0</v>
      </c>
      <c r="AA39" s="20">
        <v>0</v>
      </c>
      <c r="AB39" s="19">
        <v>0</v>
      </c>
      <c r="AC39" s="20">
        <v>0</v>
      </c>
      <c r="AD39" s="19">
        <v>0</v>
      </c>
      <c r="AE39" s="20">
        <v>0</v>
      </c>
      <c r="AF39" s="19">
        <v>0</v>
      </c>
      <c r="AG39" s="20">
        <v>0</v>
      </c>
      <c r="AH39" s="19">
        <v>0</v>
      </c>
      <c r="AI39" s="20">
        <v>0</v>
      </c>
      <c r="AJ39" s="11">
        <v>0</v>
      </c>
      <c r="AK39" s="10">
        <v>0</v>
      </c>
      <c r="AL39" s="19">
        <v>0</v>
      </c>
      <c r="AM39" s="20">
        <v>0</v>
      </c>
      <c r="AN39" s="19">
        <v>0</v>
      </c>
      <c r="AO39" s="20">
        <v>0</v>
      </c>
      <c r="AP39" s="19">
        <v>0</v>
      </c>
      <c r="AQ39" s="20">
        <v>0</v>
      </c>
      <c r="AR39" s="19">
        <v>0</v>
      </c>
      <c r="AS39" s="20">
        <v>0</v>
      </c>
      <c r="AT39" s="19">
        <v>0</v>
      </c>
      <c r="AU39" s="20">
        <v>0</v>
      </c>
      <c r="AV39" s="19">
        <v>0</v>
      </c>
      <c r="AW39" s="20">
        <v>0</v>
      </c>
      <c r="AX39" s="11"/>
      <c r="AY39" s="10">
        <f t="shared" si="2"/>
        <v>8</v>
      </c>
      <c r="AZ39" s="10">
        <f t="shared" si="3"/>
        <v>87</v>
      </c>
    </row>
    <row r="40" spans="1:52">
      <c r="A40" s="2" t="s">
        <v>251</v>
      </c>
      <c r="B40" s="2" t="s">
        <v>199</v>
      </c>
      <c r="C40" s="2">
        <v>37</v>
      </c>
      <c r="D40" s="11">
        <v>66</v>
      </c>
      <c r="E40" s="10">
        <v>241</v>
      </c>
      <c r="F40" s="11">
        <v>3</v>
      </c>
      <c r="G40" s="10">
        <v>37</v>
      </c>
      <c r="H40" s="11">
        <v>0</v>
      </c>
      <c r="I40" s="10">
        <v>0</v>
      </c>
      <c r="J40" s="11">
        <v>0</v>
      </c>
      <c r="K40" s="10">
        <v>0</v>
      </c>
      <c r="L40" s="11">
        <v>0</v>
      </c>
      <c r="M40" s="10">
        <v>0</v>
      </c>
      <c r="N40" s="11">
        <v>0</v>
      </c>
      <c r="O40" s="10">
        <v>0</v>
      </c>
      <c r="P40" s="11">
        <v>3</v>
      </c>
      <c r="Q40" s="10">
        <v>11</v>
      </c>
      <c r="R40" s="11">
        <v>0</v>
      </c>
      <c r="S40" s="10">
        <v>0</v>
      </c>
      <c r="T40" s="11">
        <v>0</v>
      </c>
      <c r="U40" s="10">
        <v>0</v>
      </c>
      <c r="V40" s="11">
        <v>1</v>
      </c>
      <c r="W40" s="10">
        <v>10</v>
      </c>
      <c r="X40" s="11">
        <v>0</v>
      </c>
      <c r="Y40" s="10">
        <v>0</v>
      </c>
      <c r="Z40" s="11">
        <v>6</v>
      </c>
      <c r="AA40" s="10">
        <v>109</v>
      </c>
      <c r="AB40" s="11">
        <v>3</v>
      </c>
      <c r="AC40" s="10">
        <v>7</v>
      </c>
      <c r="AD40" s="11">
        <v>0</v>
      </c>
      <c r="AE40" s="10">
        <v>0</v>
      </c>
      <c r="AF40" s="11">
        <v>0</v>
      </c>
      <c r="AG40" s="10">
        <v>0</v>
      </c>
      <c r="AH40" s="11">
        <v>0</v>
      </c>
      <c r="AI40" s="10">
        <v>0</v>
      </c>
      <c r="AJ40" s="11">
        <v>0</v>
      </c>
      <c r="AK40" s="10">
        <v>0</v>
      </c>
      <c r="AL40" s="11">
        <v>0</v>
      </c>
      <c r="AM40" s="10">
        <v>0</v>
      </c>
      <c r="AN40" s="11">
        <v>6</v>
      </c>
      <c r="AO40" s="10">
        <v>18</v>
      </c>
      <c r="AP40" s="11">
        <v>0</v>
      </c>
      <c r="AQ40" s="10">
        <v>0</v>
      </c>
      <c r="AR40" s="11">
        <v>0</v>
      </c>
      <c r="AS40" s="10">
        <v>0</v>
      </c>
      <c r="AT40" s="11">
        <v>4</v>
      </c>
      <c r="AU40" s="10">
        <v>153</v>
      </c>
      <c r="AV40" s="11">
        <v>1</v>
      </c>
      <c r="AW40" s="10">
        <v>1</v>
      </c>
      <c r="AX40" s="11"/>
      <c r="AY40" s="10">
        <f t="shared" si="2"/>
        <v>93</v>
      </c>
      <c r="AZ40" s="10">
        <f t="shared" si="3"/>
        <v>587</v>
      </c>
    </row>
    <row r="41" spans="1:52">
      <c r="A41" s="2" t="s">
        <v>623</v>
      </c>
      <c r="B41" s="2" t="s">
        <v>199</v>
      </c>
      <c r="C41" s="2">
        <v>38</v>
      </c>
      <c r="D41" s="11">
        <v>9</v>
      </c>
      <c r="E41" s="10">
        <v>119</v>
      </c>
      <c r="F41" s="11">
        <v>0</v>
      </c>
      <c r="G41" s="10">
        <v>0</v>
      </c>
      <c r="H41" s="11">
        <v>0</v>
      </c>
      <c r="I41" s="10">
        <v>0</v>
      </c>
      <c r="J41" s="11">
        <v>0</v>
      </c>
      <c r="K41" s="10">
        <v>0</v>
      </c>
      <c r="L41" s="11">
        <v>0</v>
      </c>
      <c r="M41" s="10">
        <v>0</v>
      </c>
      <c r="N41" s="11">
        <v>0</v>
      </c>
      <c r="O41" s="10">
        <v>0</v>
      </c>
      <c r="P41" s="11">
        <v>6</v>
      </c>
      <c r="Q41" s="10">
        <v>58</v>
      </c>
      <c r="R41" s="11">
        <v>1</v>
      </c>
      <c r="S41" s="10">
        <v>9</v>
      </c>
      <c r="T41" s="11">
        <v>0</v>
      </c>
      <c r="U41" s="10">
        <v>0</v>
      </c>
      <c r="V41" s="11">
        <v>3</v>
      </c>
      <c r="W41" s="10">
        <v>15</v>
      </c>
      <c r="X41" s="11">
        <v>0</v>
      </c>
      <c r="Y41" s="10">
        <v>0</v>
      </c>
      <c r="Z41" s="11">
        <v>1</v>
      </c>
      <c r="AA41" s="10">
        <v>16</v>
      </c>
      <c r="AB41" s="11">
        <v>0</v>
      </c>
      <c r="AC41" s="10">
        <v>0</v>
      </c>
      <c r="AD41" s="11">
        <v>0</v>
      </c>
      <c r="AE41" s="10">
        <v>0</v>
      </c>
      <c r="AF41" s="11">
        <v>0</v>
      </c>
      <c r="AG41" s="10">
        <v>0</v>
      </c>
      <c r="AH41" s="11">
        <v>0</v>
      </c>
      <c r="AI41" s="10">
        <v>0</v>
      </c>
      <c r="AJ41" s="11">
        <v>0</v>
      </c>
      <c r="AK41" s="10">
        <v>0</v>
      </c>
      <c r="AL41" s="11">
        <v>0</v>
      </c>
      <c r="AM41" s="10">
        <v>0</v>
      </c>
      <c r="AN41" s="11">
        <v>0</v>
      </c>
      <c r="AO41" s="10">
        <v>0</v>
      </c>
      <c r="AP41" s="11">
        <v>0</v>
      </c>
      <c r="AQ41" s="10">
        <v>0</v>
      </c>
      <c r="AR41" s="11">
        <v>2</v>
      </c>
      <c r="AS41" s="10">
        <v>10</v>
      </c>
      <c r="AT41" s="11">
        <v>2</v>
      </c>
      <c r="AU41" s="10">
        <v>34</v>
      </c>
      <c r="AV41" s="11">
        <v>1</v>
      </c>
      <c r="AW41" s="10">
        <v>3</v>
      </c>
      <c r="AX41" s="11"/>
      <c r="AY41" s="10">
        <f t="shared" si="2"/>
        <v>25</v>
      </c>
      <c r="AZ41" s="10">
        <f t="shared" si="3"/>
        <v>264</v>
      </c>
    </row>
    <row r="42" spans="1:52">
      <c r="A42" s="2" t="s">
        <v>258</v>
      </c>
      <c r="B42" s="2" t="s">
        <v>199</v>
      </c>
      <c r="C42" s="2">
        <v>39</v>
      </c>
      <c r="D42" s="11">
        <v>125</v>
      </c>
      <c r="E42" s="10">
        <v>664</v>
      </c>
      <c r="F42" s="11">
        <v>6</v>
      </c>
      <c r="G42" s="10">
        <v>45</v>
      </c>
      <c r="H42" s="11">
        <v>0</v>
      </c>
      <c r="I42" s="10">
        <v>0</v>
      </c>
      <c r="J42" s="11">
        <v>0</v>
      </c>
      <c r="K42" s="10">
        <v>0</v>
      </c>
      <c r="L42" s="11">
        <v>0</v>
      </c>
      <c r="M42" s="10">
        <v>0</v>
      </c>
      <c r="N42" s="11">
        <v>0</v>
      </c>
      <c r="O42" s="10">
        <v>0</v>
      </c>
      <c r="P42" s="11">
        <v>4</v>
      </c>
      <c r="Q42" s="10">
        <v>66</v>
      </c>
      <c r="R42" s="11">
        <v>1</v>
      </c>
      <c r="S42" s="10">
        <v>4</v>
      </c>
      <c r="T42" s="11">
        <v>12</v>
      </c>
      <c r="U42" s="10">
        <v>64</v>
      </c>
      <c r="V42" s="11">
        <v>0</v>
      </c>
      <c r="W42" s="10">
        <v>0</v>
      </c>
      <c r="X42" s="11">
        <v>0</v>
      </c>
      <c r="Y42" s="10">
        <v>0</v>
      </c>
      <c r="Z42" s="11">
        <v>5</v>
      </c>
      <c r="AA42" s="10">
        <v>115</v>
      </c>
      <c r="AB42" s="11">
        <v>29</v>
      </c>
      <c r="AC42" s="10">
        <v>269</v>
      </c>
      <c r="AD42" s="11">
        <v>1</v>
      </c>
      <c r="AE42" s="10">
        <v>2</v>
      </c>
      <c r="AF42" s="11">
        <v>2</v>
      </c>
      <c r="AG42" s="10">
        <v>18</v>
      </c>
      <c r="AH42" s="11">
        <v>0</v>
      </c>
      <c r="AI42" s="10">
        <v>0</v>
      </c>
      <c r="AJ42" s="11">
        <v>0</v>
      </c>
      <c r="AK42" s="10">
        <v>0</v>
      </c>
      <c r="AL42" s="11">
        <v>0</v>
      </c>
      <c r="AM42" s="10">
        <v>0</v>
      </c>
      <c r="AN42" s="11">
        <v>0</v>
      </c>
      <c r="AO42" s="10">
        <v>0</v>
      </c>
      <c r="AP42" s="11">
        <v>4</v>
      </c>
      <c r="AQ42" s="10">
        <v>16</v>
      </c>
      <c r="AR42" s="11">
        <v>0</v>
      </c>
      <c r="AS42" s="10">
        <v>0</v>
      </c>
      <c r="AT42" s="11">
        <v>0</v>
      </c>
      <c r="AU42" s="10">
        <v>0</v>
      </c>
      <c r="AV42" s="11">
        <v>2</v>
      </c>
      <c r="AW42" s="10">
        <v>170</v>
      </c>
      <c r="AX42" s="11"/>
      <c r="AY42" s="10">
        <f t="shared" si="2"/>
        <v>191</v>
      </c>
      <c r="AZ42" s="10">
        <f t="shared" si="3"/>
        <v>1433</v>
      </c>
    </row>
    <row r="43" spans="1:52">
      <c r="A43" s="2" t="s">
        <v>624</v>
      </c>
      <c r="B43" s="2" t="s">
        <v>199</v>
      </c>
      <c r="C43" s="2">
        <v>40</v>
      </c>
      <c r="D43" s="11">
        <v>1</v>
      </c>
      <c r="E43" s="10">
        <v>3</v>
      </c>
      <c r="F43" s="11">
        <v>1</v>
      </c>
      <c r="G43" s="10">
        <v>49</v>
      </c>
      <c r="H43" s="11">
        <v>0</v>
      </c>
      <c r="I43" s="10">
        <v>0</v>
      </c>
      <c r="J43" s="11">
        <v>0</v>
      </c>
      <c r="K43" s="10">
        <v>0</v>
      </c>
      <c r="L43" s="11">
        <v>0</v>
      </c>
      <c r="M43" s="10">
        <v>0</v>
      </c>
      <c r="N43" s="11">
        <v>0</v>
      </c>
      <c r="O43" s="10">
        <v>0</v>
      </c>
      <c r="P43" s="11">
        <v>2</v>
      </c>
      <c r="Q43" s="10">
        <v>17</v>
      </c>
      <c r="R43" s="11">
        <v>0</v>
      </c>
      <c r="S43" s="10">
        <v>0</v>
      </c>
      <c r="T43" s="11">
        <v>5</v>
      </c>
      <c r="U43" s="10">
        <v>98</v>
      </c>
      <c r="V43" s="11">
        <v>0</v>
      </c>
      <c r="W43" s="10">
        <v>0</v>
      </c>
      <c r="X43" s="11">
        <v>0</v>
      </c>
      <c r="Y43" s="10">
        <v>0</v>
      </c>
      <c r="Z43" s="11">
        <v>2</v>
      </c>
      <c r="AA43" s="10">
        <v>16</v>
      </c>
      <c r="AB43" s="11">
        <v>10</v>
      </c>
      <c r="AC43" s="10">
        <v>346</v>
      </c>
      <c r="AD43" s="11">
        <v>0</v>
      </c>
      <c r="AE43" s="10">
        <v>0</v>
      </c>
      <c r="AF43" s="11">
        <v>0</v>
      </c>
      <c r="AG43" s="10">
        <v>0</v>
      </c>
      <c r="AH43" s="11">
        <v>0</v>
      </c>
      <c r="AI43" s="10">
        <v>0</v>
      </c>
      <c r="AJ43" s="11">
        <v>0</v>
      </c>
      <c r="AK43" s="10">
        <v>0</v>
      </c>
      <c r="AL43" s="11">
        <v>0</v>
      </c>
      <c r="AM43" s="10">
        <v>0</v>
      </c>
      <c r="AN43" s="11">
        <v>0</v>
      </c>
      <c r="AO43" s="10">
        <v>0</v>
      </c>
      <c r="AP43" s="11">
        <v>0</v>
      </c>
      <c r="AQ43" s="10">
        <v>0</v>
      </c>
      <c r="AR43" s="11">
        <v>0</v>
      </c>
      <c r="AS43" s="10">
        <v>0</v>
      </c>
      <c r="AT43" s="11">
        <v>0</v>
      </c>
      <c r="AU43" s="10">
        <v>0</v>
      </c>
      <c r="AV43" s="11">
        <v>1</v>
      </c>
      <c r="AW43" s="10">
        <v>25</v>
      </c>
      <c r="AX43" s="11"/>
      <c r="AY43" s="10">
        <f t="shared" si="2"/>
        <v>22</v>
      </c>
      <c r="AZ43" s="10">
        <f t="shared" si="3"/>
        <v>554</v>
      </c>
    </row>
    <row r="44" spans="1:52">
      <c r="A44" s="2" t="s">
        <v>625</v>
      </c>
      <c r="B44" s="2" t="s">
        <v>66</v>
      </c>
      <c r="C44" s="2">
        <v>41</v>
      </c>
      <c r="D44" s="11">
        <v>5</v>
      </c>
      <c r="E44" s="10">
        <v>27</v>
      </c>
      <c r="F44" s="11">
        <v>3</v>
      </c>
      <c r="G44" s="10">
        <v>57</v>
      </c>
      <c r="H44" s="11">
        <v>2</v>
      </c>
      <c r="I44" s="10">
        <v>30</v>
      </c>
      <c r="J44" s="11">
        <v>0</v>
      </c>
      <c r="K44" s="10">
        <v>0</v>
      </c>
      <c r="L44" s="11">
        <v>0</v>
      </c>
      <c r="M44" s="10">
        <v>0</v>
      </c>
      <c r="N44" s="11">
        <v>0</v>
      </c>
      <c r="O44" s="10">
        <v>0</v>
      </c>
      <c r="P44" s="11">
        <v>3</v>
      </c>
      <c r="Q44" s="10">
        <v>63</v>
      </c>
      <c r="R44" s="11">
        <v>0</v>
      </c>
      <c r="S44" s="10">
        <v>0</v>
      </c>
      <c r="T44" s="11">
        <v>2</v>
      </c>
      <c r="U44" s="10">
        <v>14</v>
      </c>
      <c r="V44" s="11">
        <v>0</v>
      </c>
      <c r="W44" s="10">
        <v>0</v>
      </c>
      <c r="X44" s="11">
        <v>0</v>
      </c>
      <c r="Y44" s="10">
        <v>0</v>
      </c>
      <c r="Z44" s="11">
        <v>0</v>
      </c>
      <c r="AA44" s="10">
        <v>0</v>
      </c>
      <c r="AB44" s="11">
        <v>3</v>
      </c>
      <c r="AC44" s="10">
        <v>40</v>
      </c>
      <c r="AD44" s="11">
        <v>0</v>
      </c>
      <c r="AE44" s="10">
        <v>0</v>
      </c>
      <c r="AF44" s="11">
        <v>0</v>
      </c>
      <c r="AG44" s="10">
        <v>0</v>
      </c>
      <c r="AH44" s="11">
        <v>0</v>
      </c>
      <c r="AI44" s="10">
        <v>0</v>
      </c>
      <c r="AJ44" s="11">
        <v>0</v>
      </c>
      <c r="AK44" s="10">
        <v>0</v>
      </c>
      <c r="AL44" s="11">
        <v>0</v>
      </c>
      <c r="AM44" s="10">
        <v>0</v>
      </c>
      <c r="AN44" s="11">
        <v>1</v>
      </c>
      <c r="AO44" s="10">
        <v>95</v>
      </c>
      <c r="AP44" s="11">
        <v>0</v>
      </c>
      <c r="AQ44" s="10">
        <v>0</v>
      </c>
      <c r="AR44" s="11">
        <v>0</v>
      </c>
      <c r="AS44" s="10">
        <v>0</v>
      </c>
      <c r="AT44" s="11">
        <v>4</v>
      </c>
      <c r="AU44" s="10">
        <v>91</v>
      </c>
      <c r="AV44" s="11">
        <v>5</v>
      </c>
      <c r="AW44" s="10">
        <v>115</v>
      </c>
      <c r="AX44" s="11"/>
      <c r="AY44" s="10">
        <f t="shared" si="2"/>
        <v>28</v>
      </c>
      <c r="AZ44" s="10">
        <f t="shared" si="3"/>
        <v>532</v>
      </c>
    </row>
    <row r="45" spans="1:52">
      <c r="A45" s="2" t="s">
        <v>695</v>
      </c>
      <c r="B45" s="2" t="s">
        <v>66</v>
      </c>
      <c r="C45" s="2">
        <v>42</v>
      </c>
      <c r="D45" s="11">
        <v>0</v>
      </c>
      <c r="E45" s="10">
        <v>0</v>
      </c>
      <c r="F45" s="11">
        <v>4</v>
      </c>
      <c r="G45" s="10">
        <v>38</v>
      </c>
      <c r="H45" s="11">
        <v>4</v>
      </c>
      <c r="I45" s="10">
        <v>16</v>
      </c>
      <c r="J45" s="11">
        <v>0</v>
      </c>
      <c r="K45" s="10">
        <v>0</v>
      </c>
      <c r="L45" s="11">
        <v>0</v>
      </c>
      <c r="M45" s="10">
        <v>0</v>
      </c>
      <c r="N45" s="11">
        <v>0</v>
      </c>
      <c r="O45" s="10">
        <v>0</v>
      </c>
      <c r="P45" s="11">
        <v>0</v>
      </c>
      <c r="Q45" s="10">
        <v>0</v>
      </c>
      <c r="R45" s="11">
        <v>0</v>
      </c>
      <c r="S45" s="10">
        <v>0</v>
      </c>
      <c r="T45" s="11">
        <v>1</v>
      </c>
      <c r="U45" s="10">
        <v>2</v>
      </c>
      <c r="V45" s="11">
        <v>0</v>
      </c>
      <c r="W45" s="10">
        <v>0</v>
      </c>
      <c r="X45" s="11">
        <v>0</v>
      </c>
      <c r="Y45" s="10">
        <v>0</v>
      </c>
      <c r="Z45" s="11">
        <v>0</v>
      </c>
      <c r="AA45" s="10">
        <v>0</v>
      </c>
      <c r="AB45" s="11">
        <v>0</v>
      </c>
      <c r="AC45" s="10">
        <v>0</v>
      </c>
      <c r="AD45" s="11">
        <v>0</v>
      </c>
      <c r="AE45" s="10">
        <v>0</v>
      </c>
      <c r="AF45" s="11">
        <v>0</v>
      </c>
      <c r="AG45" s="10">
        <v>0</v>
      </c>
      <c r="AH45" s="11">
        <v>0</v>
      </c>
      <c r="AI45" s="10">
        <v>0</v>
      </c>
      <c r="AJ45" s="11">
        <v>0</v>
      </c>
      <c r="AK45" s="10">
        <v>0</v>
      </c>
      <c r="AL45" s="11">
        <v>0</v>
      </c>
      <c r="AM45" s="10">
        <v>0</v>
      </c>
      <c r="AN45" s="11">
        <v>2</v>
      </c>
      <c r="AO45" s="10">
        <v>27</v>
      </c>
      <c r="AP45" s="11">
        <v>0</v>
      </c>
      <c r="AQ45" s="10">
        <v>0</v>
      </c>
      <c r="AR45" s="11">
        <v>0</v>
      </c>
      <c r="AS45" s="10">
        <v>0</v>
      </c>
      <c r="AT45" s="11">
        <v>1</v>
      </c>
      <c r="AU45" s="10">
        <v>15</v>
      </c>
      <c r="AV45" s="11">
        <v>1</v>
      </c>
      <c r="AW45" s="10">
        <v>27</v>
      </c>
      <c r="AX45" s="11"/>
      <c r="AY45" s="10">
        <f t="shared" si="2"/>
        <v>13</v>
      </c>
      <c r="AZ45" s="10">
        <f t="shared" si="3"/>
        <v>125</v>
      </c>
    </row>
    <row r="46" spans="1:52">
      <c r="A46" s="2" t="s">
        <v>696</v>
      </c>
      <c r="B46" s="2" t="s">
        <v>66</v>
      </c>
      <c r="C46" s="2">
        <v>43</v>
      </c>
      <c r="D46" s="11">
        <v>2</v>
      </c>
      <c r="E46" s="10">
        <v>3</v>
      </c>
      <c r="F46" s="11">
        <v>3</v>
      </c>
      <c r="G46" s="10">
        <v>11</v>
      </c>
      <c r="H46" s="11">
        <v>0</v>
      </c>
      <c r="I46" s="10">
        <v>0</v>
      </c>
      <c r="J46" s="11">
        <v>0</v>
      </c>
      <c r="K46" s="10">
        <v>0</v>
      </c>
      <c r="L46" s="11">
        <v>0</v>
      </c>
      <c r="M46" s="10">
        <v>0</v>
      </c>
      <c r="N46" s="11">
        <v>0</v>
      </c>
      <c r="O46" s="10">
        <v>0</v>
      </c>
      <c r="P46" s="11">
        <v>0</v>
      </c>
      <c r="Q46" s="10">
        <v>0</v>
      </c>
      <c r="R46" s="11">
        <v>0</v>
      </c>
      <c r="S46" s="10">
        <v>0</v>
      </c>
      <c r="T46" s="11">
        <v>0</v>
      </c>
      <c r="U46" s="10">
        <v>0</v>
      </c>
      <c r="V46" s="11">
        <v>0</v>
      </c>
      <c r="W46" s="10">
        <v>0</v>
      </c>
      <c r="X46" s="11">
        <v>0</v>
      </c>
      <c r="Y46" s="10">
        <v>0</v>
      </c>
      <c r="Z46" s="11">
        <v>0</v>
      </c>
      <c r="AA46" s="10">
        <v>0</v>
      </c>
      <c r="AB46" s="11">
        <v>0</v>
      </c>
      <c r="AC46" s="10">
        <v>0</v>
      </c>
      <c r="AD46" s="11">
        <v>0</v>
      </c>
      <c r="AE46" s="10">
        <v>0</v>
      </c>
      <c r="AF46" s="11">
        <v>0</v>
      </c>
      <c r="AG46" s="10">
        <v>0</v>
      </c>
      <c r="AH46" s="11">
        <v>0</v>
      </c>
      <c r="AI46" s="10">
        <v>0</v>
      </c>
      <c r="AJ46" s="11">
        <v>0</v>
      </c>
      <c r="AK46" s="10">
        <v>0</v>
      </c>
      <c r="AL46" s="11">
        <v>0</v>
      </c>
      <c r="AM46" s="10">
        <v>0</v>
      </c>
      <c r="AN46" s="11">
        <v>0</v>
      </c>
      <c r="AO46" s="10">
        <v>0</v>
      </c>
      <c r="AP46" s="11">
        <v>0</v>
      </c>
      <c r="AQ46" s="10">
        <v>0</v>
      </c>
      <c r="AR46" s="11">
        <v>0</v>
      </c>
      <c r="AS46" s="10">
        <v>0</v>
      </c>
      <c r="AT46" s="11">
        <v>4</v>
      </c>
      <c r="AU46" s="10">
        <v>287</v>
      </c>
      <c r="AV46" s="11">
        <v>1</v>
      </c>
      <c r="AW46" s="10">
        <v>31</v>
      </c>
      <c r="AX46" s="11"/>
      <c r="AY46" s="10">
        <f t="shared" si="2"/>
        <v>10</v>
      </c>
      <c r="AZ46" s="10">
        <f t="shared" si="3"/>
        <v>332</v>
      </c>
    </row>
    <row r="47" spans="1:52">
      <c r="A47" s="2" t="s">
        <v>697</v>
      </c>
      <c r="B47" s="2" t="s">
        <v>66</v>
      </c>
      <c r="C47" s="2">
        <v>44</v>
      </c>
      <c r="D47" s="11">
        <v>1</v>
      </c>
      <c r="E47" s="10">
        <v>1</v>
      </c>
      <c r="F47" s="11">
        <v>12</v>
      </c>
      <c r="G47" s="10">
        <v>206</v>
      </c>
      <c r="H47" s="11">
        <v>0</v>
      </c>
      <c r="I47" s="10">
        <v>0</v>
      </c>
      <c r="J47" s="11">
        <v>0</v>
      </c>
      <c r="K47" s="10">
        <v>0</v>
      </c>
      <c r="L47" s="11">
        <v>0</v>
      </c>
      <c r="M47" s="10">
        <v>0</v>
      </c>
      <c r="N47" s="11">
        <v>0</v>
      </c>
      <c r="O47" s="10">
        <v>0</v>
      </c>
      <c r="P47" s="11">
        <v>0</v>
      </c>
      <c r="Q47" s="10">
        <v>0</v>
      </c>
      <c r="R47" s="11">
        <v>0</v>
      </c>
      <c r="S47" s="10">
        <v>0</v>
      </c>
      <c r="T47" s="11">
        <v>7</v>
      </c>
      <c r="U47" s="10">
        <v>105</v>
      </c>
      <c r="V47" s="11">
        <v>0</v>
      </c>
      <c r="W47" s="10">
        <v>0</v>
      </c>
      <c r="X47" s="11">
        <v>0</v>
      </c>
      <c r="Y47" s="10">
        <v>0</v>
      </c>
      <c r="Z47" s="11">
        <v>0</v>
      </c>
      <c r="AA47" s="10">
        <v>0</v>
      </c>
      <c r="AB47" s="11">
        <v>0</v>
      </c>
      <c r="AC47" s="10">
        <v>0</v>
      </c>
      <c r="AD47" s="11">
        <v>0</v>
      </c>
      <c r="AE47" s="10">
        <v>0</v>
      </c>
      <c r="AF47" s="11">
        <v>0</v>
      </c>
      <c r="AG47" s="10">
        <v>0</v>
      </c>
      <c r="AH47" s="11">
        <v>0</v>
      </c>
      <c r="AI47" s="10">
        <v>0</v>
      </c>
      <c r="AJ47" s="11">
        <v>0</v>
      </c>
      <c r="AK47" s="10">
        <v>0</v>
      </c>
      <c r="AL47" s="11">
        <v>0</v>
      </c>
      <c r="AM47" s="10">
        <v>0</v>
      </c>
      <c r="AN47" s="11">
        <v>0</v>
      </c>
      <c r="AO47" s="10">
        <v>0</v>
      </c>
      <c r="AP47" s="11">
        <v>0</v>
      </c>
      <c r="AQ47" s="10">
        <v>0</v>
      </c>
      <c r="AR47" s="11">
        <v>0</v>
      </c>
      <c r="AS47" s="10">
        <v>0</v>
      </c>
      <c r="AT47" s="11">
        <v>0</v>
      </c>
      <c r="AU47" s="10">
        <v>0</v>
      </c>
      <c r="AV47" s="11">
        <v>0</v>
      </c>
      <c r="AW47" s="10">
        <v>0</v>
      </c>
      <c r="AX47" s="11"/>
      <c r="AY47" s="10">
        <f t="shared" si="2"/>
        <v>20</v>
      </c>
      <c r="AZ47" s="10">
        <f t="shared" si="3"/>
        <v>312</v>
      </c>
    </row>
    <row r="48" spans="1:52">
      <c r="A48" s="2" t="s">
        <v>626</v>
      </c>
      <c r="B48" s="2" t="s">
        <v>66</v>
      </c>
      <c r="C48" s="2">
        <v>45</v>
      </c>
      <c r="D48" s="11">
        <v>32</v>
      </c>
      <c r="E48" s="10">
        <v>176</v>
      </c>
      <c r="F48" s="11">
        <v>3</v>
      </c>
      <c r="G48" s="10">
        <v>50</v>
      </c>
      <c r="H48" s="11">
        <v>2</v>
      </c>
      <c r="I48" s="10">
        <v>9</v>
      </c>
      <c r="J48" s="11">
        <v>0</v>
      </c>
      <c r="K48" s="10">
        <v>0</v>
      </c>
      <c r="L48" s="11">
        <v>0</v>
      </c>
      <c r="M48" s="10">
        <v>0</v>
      </c>
      <c r="N48" s="11">
        <v>0</v>
      </c>
      <c r="O48" s="10">
        <v>0</v>
      </c>
      <c r="P48" s="11">
        <v>0</v>
      </c>
      <c r="Q48" s="10">
        <v>0</v>
      </c>
      <c r="R48" s="11">
        <v>0</v>
      </c>
      <c r="S48" s="10">
        <v>0</v>
      </c>
      <c r="T48" s="11">
        <v>3</v>
      </c>
      <c r="U48" s="10">
        <v>70</v>
      </c>
      <c r="V48" s="11">
        <v>3</v>
      </c>
      <c r="W48" s="10">
        <v>24</v>
      </c>
      <c r="X48" s="11">
        <v>0</v>
      </c>
      <c r="Y48" s="10">
        <v>0</v>
      </c>
      <c r="Z48" s="11">
        <v>0</v>
      </c>
      <c r="AA48" s="10">
        <v>0</v>
      </c>
      <c r="AB48" s="11">
        <v>58</v>
      </c>
      <c r="AC48" s="10">
        <v>800</v>
      </c>
      <c r="AD48" s="11">
        <v>3</v>
      </c>
      <c r="AE48" s="10">
        <v>14</v>
      </c>
      <c r="AF48" s="11">
        <v>0</v>
      </c>
      <c r="AG48" s="10">
        <v>0</v>
      </c>
      <c r="AH48" s="11">
        <v>0</v>
      </c>
      <c r="AI48" s="10">
        <v>0</v>
      </c>
      <c r="AJ48" s="11">
        <v>0</v>
      </c>
      <c r="AK48" s="10">
        <v>0</v>
      </c>
      <c r="AL48" s="11">
        <v>0</v>
      </c>
      <c r="AM48" s="10">
        <v>0</v>
      </c>
      <c r="AN48" s="11">
        <v>2</v>
      </c>
      <c r="AO48" s="10">
        <v>2</v>
      </c>
      <c r="AP48" s="11">
        <v>17</v>
      </c>
      <c r="AQ48" s="10">
        <v>114</v>
      </c>
      <c r="AR48" s="11">
        <v>1</v>
      </c>
      <c r="AS48" s="10">
        <v>5</v>
      </c>
      <c r="AT48" s="11">
        <v>1</v>
      </c>
      <c r="AU48" s="10">
        <v>25</v>
      </c>
      <c r="AV48" s="11">
        <v>0</v>
      </c>
      <c r="AW48" s="10">
        <v>0</v>
      </c>
      <c r="AX48" s="11"/>
      <c r="AY48" s="10">
        <f t="shared" si="2"/>
        <v>125</v>
      </c>
      <c r="AZ48" s="10">
        <f t="shared" si="3"/>
        <v>1289</v>
      </c>
    </row>
    <row r="49" spans="1:52">
      <c r="A49" s="2" t="s">
        <v>698</v>
      </c>
      <c r="B49" s="2" t="s">
        <v>66</v>
      </c>
      <c r="C49" s="2">
        <v>46</v>
      </c>
      <c r="D49" s="11">
        <v>22</v>
      </c>
      <c r="E49" s="10">
        <v>142</v>
      </c>
      <c r="F49" s="11">
        <v>0</v>
      </c>
      <c r="G49" s="10">
        <v>0</v>
      </c>
      <c r="H49" s="11">
        <v>0</v>
      </c>
      <c r="I49" s="10">
        <v>0</v>
      </c>
      <c r="J49" s="11">
        <v>0</v>
      </c>
      <c r="K49" s="10">
        <v>0</v>
      </c>
      <c r="L49" s="11">
        <v>0</v>
      </c>
      <c r="M49" s="10">
        <v>0</v>
      </c>
      <c r="N49" s="11">
        <v>0</v>
      </c>
      <c r="O49" s="10">
        <v>0</v>
      </c>
      <c r="P49" s="11">
        <v>0</v>
      </c>
      <c r="Q49" s="10">
        <v>0</v>
      </c>
      <c r="R49" s="11">
        <v>0</v>
      </c>
      <c r="S49" s="10">
        <v>0</v>
      </c>
      <c r="T49" s="11">
        <v>23</v>
      </c>
      <c r="U49" s="10">
        <v>321</v>
      </c>
      <c r="V49" s="11">
        <v>0</v>
      </c>
      <c r="W49" s="10">
        <v>0</v>
      </c>
      <c r="X49" s="11">
        <v>0</v>
      </c>
      <c r="Y49" s="10">
        <v>0</v>
      </c>
      <c r="Z49" s="11">
        <v>10</v>
      </c>
      <c r="AA49" s="10">
        <v>79</v>
      </c>
      <c r="AB49" s="11">
        <v>24</v>
      </c>
      <c r="AC49" s="10">
        <v>414</v>
      </c>
      <c r="AD49" s="11">
        <v>0</v>
      </c>
      <c r="AE49" s="10">
        <v>0</v>
      </c>
      <c r="AF49" s="11">
        <v>4</v>
      </c>
      <c r="AG49" s="10">
        <v>19</v>
      </c>
      <c r="AH49" s="11">
        <v>0</v>
      </c>
      <c r="AI49" s="10">
        <v>0</v>
      </c>
      <c r="AJ49" s="11">
        <v>0</v>
      </c>
      <c r="AK49" s="10">
        <v>0</v>
      </c>
      <c r="AL49" s="11">
        <v>0</v>
      </c>
      <c r="AM49" s="10">
        <v>0</v>
      </c>
      <c r="AN49" s="11">
        <v>0</v>
      </c>
      <c r="AO49" s="10">
        <v>0</v>
      </c>
      <c r="AP49" s="11">
        <v>2</v>
      </c>
      <c r="AQ49" s="10">
        <v>17</v>
      </c>
      <c r="AR49" s="11">
        <v>1</v>
      </c>
      <c r="AS49" s="10">
        <v>9</v>
      </c>
      <c r="AT49" s="11">
        <v>1</v>
      </c>
      <c r="AU49" s="10">
        <v>44</v>
      </c>
      <c r="AV49" s="11">
        <v>1</v>
      </c>
      <c r="AW49" s="10">
        <v>7</v>
      </c>
      <c r="AX49" s="11"/>
      <c r="AY49" s="10">
        <f t="shared" si="2"/>
        <v>88</v>
      </c>
      <c r="AZ49" s="10">
        <f t="shared" si="3"/>
        <v>1052</v>
      </c>
    </row>
    <row r="50" spans="1:52">
      <c r="A50" s="2" t="s">
        <v>627</v>
      </c>
      <c r="B50" s="2" t="s">
        <v>66</v>
      </c>
      <c r="C50" s="2">
        <v>47</v>
      </c>
      <c r="D50" s="11">
        <v>0</v>
      </c>
      <c r="E50" s="10">
        <v>0</v>
      </c>
      <c r="F50" s="11">
        <v>0</v>
      </c>
      <c r="G50" s="10">
        <v>0</v>
      </c>
      <c r="H50" s="11">
        <v>0</v>
      </c>
      <c r="I50" s="10">
        <v>0</v>
      </c>
      <c r="J50" s="11">
        <v>0</v>
      </c>
      <c r="K50" s="10">
        <v>0</v>
      </c>
      <c r="L50" s="11">
        <v>0</v>
      </c>
      <c r="M50" s="10">
        <v>0</v>
      </c>
      <c r="N50" s="11">
        <v>0</v>
      </c>
      <c r="O50" s="10">
        <v>0</v>
      </c>
      <c r="P50" s="11">
        <v>0</v>
      </c>
      <c r="Q50" s="10">
        <v>0</v>
      </c>
      <c r="R50" s="11">
        <v>0</v>
      </c>
      <c r="S50" s="10">
        <v>0</v>
      </c>
      <c r="T50" s="11">
        <v>0</v>
      </c>
      <c r="U50" s="10">
        <v>0</v>
      </c>
      <c r="V50" s="11">
        <v>0</v>
      </c>
      <c r="W50" s="10">
        <v>0</v>
      </c>
      <c r="X50" s="11">
        <v>0</v>
      </c>
      <c r="Y50" s="10">
        <v>0</v>
      </c>
      <c r="Z50" s="11">
        <v>1</v>
      </c>
      <c r="AA50" s="10">
        <v>6</v>
      </c>
      <c r="AB50" s="11">
        <v>4</v>
      </c>
      <c r="AC50" s="10">
        <v>52</v>
      </c>
      <c r="AD50" s="11">
        <v>0</v>
      </c>
      <c r="AE50" s="10">
        <v>0</v>
      </c>
      <c r="AF50" s="11">
        <v>0</v>
      </c>
      <c r="AG50" s="10">
        <v>0</v>
      </c>
      <c r="AH50" s="11">
        <v>0</v>
      </c>
      <c r="AI50" s="10">
        <v>0</v>
      </c>
      <c r="AJ50" s="11">
        <v>0</v>
      </c>
      <c r="AK50" s="10">
        <v>0</v>
      </c>
      <c r="AL50" s="11">
        <v>1</v>
      </c>
      <c r="AM50" s="10">
        <v>3</v>
      </c>
      <c r="AN50" s="11">
        <v>3</v>
      </c>
      <c r="AO50" s="10">
        <v>49</v>
      </c>
      <c r="AP50" s="11">
        <v>0</v>
      </c>
      <c r="AQ50" s="10">
        <v>0</v>
      </c>
      <c r="AR50" s="11">
        <v>0</v>
      </c>
      <c r="AS50" s="10">
        <v>0</v>
      </c>
      <c r="AT50" s="11">
        <v>4</v>
      </c>
      <c r="AU50" s="10">
        <v>134</v>
      </c>
      <c r="AV50" s="11">
        <v>5</v>
      </c>
      <c r="AW50" s="10">
        <v>17</v>
      </c>
      <c r="AX50" s="11"/>
      <c r="AY50" s="10">
        <f t="shared" si="2"/>
        <v>18</v>
      </c>
      <c r="AZ50" s="10">
        <f t="shared" si="3"/>
        <v>261</v>
      </c>
    </row>
    <row r="51" spans="1:52">
      <c r="A51" s="2" t="s">
        <v>291</v>
      </c>
      <c r="B51" s="2" t="s">
        <v>66</v>
      </c>
      <c r="C51" s="2">
        <v>48</v>
      </c>
      <c r="D51" s="11">
        <v>32</v>
      </c>
      <c r="E51" s="10">
        <v>279</v>
      </c>
      <c r="F51" s="11">
        <v>0</v>
      </c>
      <c r="G51" s="10">
        <v>0</v>
      </c>
      <c r="H51" s="11">
        <v>6</v>
      </c>
      <c r="I51" s="10">
        <v>30</v>
      </c>
      <c r="J51" s="11">
        <v>0</v>
      </c>
      <c r="K51" s="10">
        <v>0</v>
      </c>
      <c r="L51" s="11">
        <v>0</v>
      </c>
      <c r="M51" s="10">
        <v>0</v>
      </c>
      <c r="N51" s="11">
        <v>0</v>
      </c>
      <c r="O51" s="10">
        <v>0</v>
      </c>
      <c r="P51" s="11">
        <v>1</v>
      </c>
      <c r="Q51" s="10">
        <v>241</v>
      </c>
      <c r="R51" s="11">
        <v>0</v>
      </c>
      <c r="S51" s="10">
        <v>0</v>
      </c>
      <c r="T51" s="11">
        <v>0</v>
      </c>
      <c r="U51" s="10">
        <v>0</v>
      </c>
      <c r="V51" s="11">
        <v>4</v>
      </c>
      <c r="W51" s="10">
        <v>27</v>
      </c>
      <c r="X51" s="11">
        <v>0</v>
      </c>
      <c r="Y51" s="10">
        <v>0</v>
      </c>
      <c r="Z51" s="11">
        <v>7</v>
      </c>
      <c r="AA51" s="10">
        <v>35</v>
      </c>
      <c r="AB51" s="11">
        <v>218</v>
      </c>
      <c r="AC51" s="10">
        <v>9288</v>
      </c>
      <c r="AD51" s="11">
        <v>11</v>
      </c>
      <c r="AE51" s="10">
        <v>85</v>
      </c>
      <c r="AF51" s="11">
        <v>11</v>
      </c>
      <c r="AG51" s="10">
        <v>86</v>
      </c>
      <c r="AH51" s="11">
        <v>0</v>
      </c>
      <c r="AI51" s="10">
        <v>0</v>
      </c>
      <c r="AJ51" s="11">
        <v>6</v>
      </c>
      <c r="AK51" s="10">
        <v>75</v>
      </c>
      <c r="AL51" s="11">
        <v>0</v>
      </c>
      <c r="AM51" s="10">
        <v>0</v>
      </c>
      <c r="AN51" s="11">
        <v>2</v>
      </c>
      <c r="AO51" s="10">
        <v>6</v>
      </c>
      <c r="AP51" s="11">
        <v>0</v>
      </c>
      <c r="AQ51" s="10">
        <v>0</v>
      </c>
      <c r="AR51" s="11">
        <v>0</v>
      </c>
      <c r="AS51" s="10">
        <v>0</v>
      </c>
      <c r="AT51" s="11">
        <v>0</v>
      </c>
      <c r="AU51" s="10">
        <v>0</v>
      </c>
      <c r="AV51" s="11">
        <v>1</v>
      </c>
      <c r="AW51" s="10">
        <v>1</v>
      </c>
      <c r="AX51" s="11"/>
      <c r="AY51" s="10">
        <f t="shared" si="2"/>
        <v>299</v>
      </c>
      <c r="AZ51" s="10">
        <f t="shared" si="3"/>
        <v>10153</v>
      </c>
    </row>
    <row r="52" spans="1:52">
      <c r="A52" s="18" t="s">
        <v>699</v>
      </c>
      <c r="B52" s="18" t="s">
        <v>66</v>
      </c>
      <c r="C52" s="18">
        <v>49</v>
      </c>
      <c r="D52" s="19">
        <v>1</v>
      </c>
      <c r="E52" s="20">
        <v>16</v>
      </c>
      <c r="F52" s="19">
        <v>0</v>
      </c>
      <c r="G52" s="20">
        <v>0</v>
      </c>
      <c r="H52" s="19">
        <v>0</v>
      </c>
      <c r="I52" s="20">
        <v>0</v>
      </c>
      <c r="J52" s="19">
        <v>0</v>
      </c>
      <c r="K52" s="20">
        <v>0</v>
      </c>
      <c r="L52" s="19">
        <v>0</v>
      </c>
      <c r="M52" s="20">
        <v>0</v>
      </c>
      <c r="N52" s="19">
        <v>0</v>
      </c>
      <c r="O52" s="20">
        <v>0</v>
      </c>
      <c r="P52" s="19">
        <v>0</v>
      </c>
      <c r="Q52" s="20">
        <v>0</v>
      </c>
      <c r="R52" s="19">
        <v>0</v>
      </c>
      <c r="S52" s="20">
        <v>0</v>
      </c>
      <c r="T52" s="19">
        <v>0</v>
      </c>
      <c r="U52" s="20">
        <v>0</v>
      </c>
      <c r="V52" s="19">
        <v>0</v>
      </c>
      <c r="W52" s="20">
        <v>0</v>
      </c>
      <c r="X52" s="19">
        <v>0</v>
      </c>
      <c r="Y52" s="20">
        <v>0</v>
      </c>
      <c r="Z52" s="19">
        <v>0</v>
      </c>
      <c r="AA52" s="20">
        <v>0</v>
      </c>
      <c r="AB52" s="19">
        <v>7</v>
      </c>
      <c r="AC52" s="20">
        <v>153</v>
      </c>
      <c r="AD52" s="19">
        <v>0</v>
      </c>
      <c r="AE52" s="20">
        <v>0</v>
      </c>
      <c r="AF52" s="19">
        <v>0</v>
      </c>
      <c r="AG52" s="20">
        <v>0</v>
      </c>
      <c r="AH52" s="19">
        <v>0</v>
      </c>
      <c r="AI52" s="20">
        <v>0</v>
      </c>
      <c r="AJ52" s="11">
        <v>0</v>
      </c>
      <c r="AK52" s="10">
        <v>0</v>
      </c>
      <c r="AL52" s="19">
        <v>0</v>
      </c>
      <c r="AM52" s="20">
        <v>0</v>
      </c>
      <c r="AN52" s="19">
        <v>0</v>
      </c>
      <c r="AO52" s="20">
        <v>0</v>
      </c>
      <c r="AP52" s="19">
        <v>0</v>
      </c>
      <c r="AQ52" s="20">
        <v>0</v>
      </c>
      <c r="AR52" s="19">
        <v>0</v>
      </c>
      <c r="AS52" s="20">
        <v>0</v>
      </c>
      <c r="AT52" s="19">
        <v>0</v>
      </c>
      <c r="AU52" s="20">
        <v>0</v>
      </c>
      <c r="AV52" s="19">
        <v>0</v>
      </c>
      <c r="AW52" s="20">
        <v>0</v>
      </c>
      <c r="AX52" s="11"/>
      <c r="AY52" s="10">
        <f t="shared" si="2"/>
        <v>8</v>
      </c>
      <c r="AZ52" s="10">
        <f t="shared" si="3"/>
        <v>169</v>
      </c>
    </row>
    <row r="53" spans="1:52">
      <c r="A53" s="2" t="s">
        <v>628</v>
      </c>
      <c r="B53" s="2" t="s">
        <v>66</v>
      </c>
      <c r="C53" s="2">
        <v>50</v>
      </c>
      <c r="D53" s="11">
        <v>92</v>
      </c>
      <c r="E53" s="10">
        <v>574</v>
      </c>
      <c r="F53" s="11">
        <v>0</v>
      </c>
      <c r="G53" s="10">
        <v>0</v>
      </c>
      <c r="H53" s="11">
        <v>12</v>
      </c>
      <c r="I53" s="10">
        <v>119</v>
      </c>
      <c r="J53" s="11">
        <v>0</v>
      </c>
      <c r="K53" s="10">
        <v>0</v>
      </c>
      <c r="L53" s="11">
        <v>0</v>
      </c>
      <c r="M53" s="10">
        <v>0</v>
      </c>
      <c r="N53" s="11">
        <v>0</v>
      </c>
      <c r="O53" s="10">
        <v>0</v>
      </c>
      <c r="P53" s="11">
        <v>0</v>
      </c>
      <c r="Q53" s="10">
        <v>0</v>
      </c>
      <c r="R53" s="11">
        <v>0</v>
      </c>
      <c r="S53" s="10">
        <v>0</v>
      </c>
      <c r="T53" s="11">
        <v>54</v>
      </c>
      <c r="U53" s="10">
        <v>510</v>
      </c>
      <c r="V53" s="11">
        <v>0</v>
      </c>
      <c r="W53" s="10">
        <v>0</v>
      </c>
      <c r="X53" s="11">
        <v>0</v>
      </c>
      <c r="Y53" s="10">
        <v>0</v>
      </c>
      <c r="Z53" s="11">
        <v>5</v>
      </c>
      <c r="AA53" s="10">
        <v>80</v>
      </c>
      <c r="AB53" s="11">
        <v>55</v>
      </c>
      <c r="AC53" s="10">
        <v>1719</v>
      </c>
      <c r="AD53" s="11">
        <v>5</v>
      </c>
      <c r="AE53" s="10">
        <v>15</v>
      </c>
      <c r="AF53" s="11">
        <v>34</v>
      </c>
      <c r="AG53" s="10">
        <v>286</v>
      </c>
      <c r="AH53" s="11">
        <v>0</v>
      </c>
      <c r="AI53" s="10">
        <v>0</v>
      </c>
      <c r="AJ53" s="11">
        <v>2</v>
      </c>
      <c r="AK53" s="10">
        <v>26</v>
      </c>
      <c r="AL53" s="11">
        <v>1</v>
      </c>
      <c r="AM53" s="10">
        <v>1</v>
      </c>
      <c r="AN53" s="11">
        <v>1</v>
      </c>
      <c r="AO53" s="10">
        <v>8</v>
      </c>
      <c r="AP53" s="11">
        <v>6</v>
      </c>
      <c r="AQ53" s="10">
        <v>85</v>
      </c>
      <c r="AR53" s="11">
        <v>1</v>
      </c>
      <c r="AS53" s="10">
        <v>4</v>
      </c>
      <c r="AT53" s="11">
        <v>1</v>
      </c>
      <c r="AU53" s="10">
        <v>55</v>
      </c>
      <c r="AV53" s="11">
        <v>10</v>
      </c>
      <c r="AW53" s="10">
        <v>154</v>
      </c>
      <c r="AX53" s="11"/>
      <c r="AY53" s="10">
        <f t="shared" si="2"/>
        <v>279</v>
      </c>
      <c r="AZ53" s="10">
        <f t="shared" si="3"/>
        <v>3636</v>
      </c>
    </row>
    <row r="54" spans="1:52">
      <c r="A54" s="2" t="s">
        <v>312</v>
      </c>
      <c r="B54" s="2" t="s">
        <v>66</v>
      </c>
      <c r="C54" s="2">
        <v>51</v>
      </c>
      <c r="D54" s="11">
        <v>16</v>
      </c>
      <c r="E54" s="10">
        <v>52</v>
      </c>
      <c r="F54" s="11">
        <v>0</v>
      </c>
      <c r="G54" s="10">
        <v>0</v>
      </c>
      <c r="H54" s="11">
        <v>4</v>
      </c>
      <c r="I54" s="10">
        <v>53</v>
      </c>
      <c r="J54" s="11">
        <v>0</v>
      </c>
      <c r="K54" s="10">
        <v>0</v>
      </c>
      <c r="L54" s="11">
        <v>0</v>
      </c>
      <c r="M54" s="10">
        <v>0</v>
      </c>
      <c r="N54" s="11">
        <v>0</v>
      </c>
      <c r="O54" s="10">
        <v>0</v>
      </c>
      <c r="P54" s="11">
        <v>2</v>
      </c>
      <c r="Q54" s="10">
        <v>40</v>
      </c>
      <c r="R54" s="11">
        <v>0</v>
      </c>
      <c r="S54" s="10">
        <v>0</v>
      </c>
      <c r="T54" s="11">
        <v>33</v>
      </c>
      <c r="U54" s="10">
        <v>389</v>
      </c>
      <c r="V54" s="11">
        <v>0</v>
      </c>
      <c r="W54" s="10">
        <v>0</v>
      </c>
      <c r="X54" s="11">
        <v>0</v>
      </c>
      <c r="Y54" s="10">
        <v>0</v>
      </c>
      <c r="Z54" s="11">
        <v>25</v>
      </c>
      <c r="AA54" s="10">
        <v>294</v>
      </c>
      <c r="AB54" s="11">
        <v>149</v>
      </c>
      <c r="AC54" s="10">
        <v>1115</v>
      </c>
      <c r="AD54" s="11">
        <v>6</v>
      </c>
      <c r="AE54" s="10">
        <v>26</v>
      </c>
      <c r="AF54" s="11">
        <v>7</v>
      </c>
      <c r="AG54" s="10">
        <v>50</v>
      </c>
      <c r="AH54" s="11">
        <v>0</v>
      </c>
      <c r="AI54" s="10">
        <v>0</v>
      </c>
      <c r="AJ54" s="11">
        <v>0</v>
      </c>
      <c r="AK54" s="10">
        <v>0</v>
      </c>
      <c r="AL54" s="11">
        <v>0</v>
      </c>
      <c r="AM54" s="10">
        <v>0</v>
      </c>
      <c r="AN54" s="11">
        <v>11</v>
      </c>
      <c r="AO54" s="10">
        <v>153</v>
      </c>
      <c r="AP54" s="11">
        <v>22</v>
      </c>
      <c r="AQ54" s="10">
        <v>317</v>
      </c>
      <c r="AR54" s="11">
        <v>0</v>
      </c>
      <c r="AS54" s="10">
        <v>0</v>
      </c>
      <c r="AT54" s="11">
        <v>127</v>
      </c>
      <c r="AU54" s="10">
        <v>2573</v>
      </c>
      <c r="AV54" s="11">
        <v>114</v>
      </c>
      <c r="AW54" s="10">
        <v>885</v>
      </c>
      <c r="AX54" s="11"/>
      <c r="AY54" s="10">
        <f t="shared" si="2"/>
        <v>516</v>
      </c>
      <c r="AZ54" s="10">
        <f t="shared" si="3"/>
        <v>5947</v>
      </c>
    </row>
    <row r="55" spans="1:52">
      <c r="A55" s="2" t="s">
        <v>700</v>
      </c>
      <c r="B55" s="2" t="s">
        <v>66</v>
      </c>
      <c r="C55" s="2">
        <v>52</v>
      </c>
      <c r="D55" s="11">
        <v>18</v>
      </c>
      <c r="E55" s="10">
        <v>107</v>
      </c>
      <c r="F55" s="11">
        <v>2</v>
      </c>
      <c r="G55" s="10">
        <v>11</v>
      </c>
      <c r="H55" s="11">
        <v>1</v>
      </c>
      <c r="I55" s="10">
        <v>10</v>
      </c>
      <c r="J55" s="11">
        <v>0</v>
      </c>
      <c r="K55" s="10">
        <v>0</v>
      </c>
      <c r="L55" s="11">
        <v>0</v>
      </c>
      <c r="M55" s="10">
        <v>0</v>
      </c>
      <c r="N55" s="11">
        <v>0</v>
      </c>
      <c r="O55" s="10">
        <v>0</v>
      </c>
      <c r="P55" s="11">
        <v>1</v>
      </c>
      <c r="Q55" s="10">
        <v>4</v>
      </c>
      <c r="R55" s="11">
        <v>0</v>
      </c>
      <c r="S55" s="10">
        <v>0</v>
      </c>
      <c r="T55" s="11">
        <v>18</v>
      </c>
      <c r="U55" s="10">
        <v>158</v>
      </c>
      <c r="V55" s="11">
        <v>0</v>
      </c>
      <c r="W55" s="10">
        <v>0</v>
      </c>
      <c r="X55" s="11">
        <v>0</v>
      </c>
      <c r="Y55" s="10">
        <v>0</v>
      </c>
      <c r="Z55" s="11">
        <v>1</v>
      </c>
      <c r="AA55" s="10">
        <v>1</v>
      </c>
      <c r="AB55" s="11">
        <v>24</v>
      </c>
      <c r="AC55" s="10">
        <v>408</v>
      </c>
      <c r="AD55" s="11">
        <v>0</v>
      </c>
      <c r="AE55" s="10">
        <v>0</v>
      </c>
      <c r="AF55" s="11">
        <v>0</v>
      </c>
      <c r="AG55" s="10">
        <v>0</v>
      </c>
      <c r="AH55" s="11">
        <v>0</v>
      </c>
      <c r="AI55" s="10">
        <v>0</v>
      </c>
      <c r="AJ55" s="11">
        <v>0</v>
      </c>
      <c r="AK55" s="10">
        <v>0</v>
      </c>
      <c r="AL55" s="11">
        <v>0</v>
      </c>
      <c r="AM55" s="10">
        <v>0</v>
      </c>
      <c r="AN55" s="11">
        <v>0</v>
      </c>
      <c r="AO55" s="10">
        <v>0</v>
      </c>
      <c r="AP55" s="11">
        <v>0</v>
      </c>
      <c r="AQ55" s="10">
        <v>0</v>
      </c>
      <c r="AR55" s="11">
        <v>0</v>
      </c>
      <c r="AS55" s="10">
        <v>0</v>
      </c>
      <c r="AT55" s="11">
        <v>0</v>
      </c>
      <c r="AU55" s="10">
        <v>0</v>
      </c>
      <c r="AV55" s="11">
        <v>0</v>
      </c>
      <c r="AW55" s="10">
        <v>0</v>
      </c>
      <c r="AX55" s="11"/>
      <c r="AY55" s="10">
        <f t="shared" si="2"/>
        <v>65</v>
      </c>
      <c r="AZ55" s="10">
        <f t="shared" si="3"/>
        <v>699</v>
      </c>
    </row>
    <row r="56" spans="1:52">
      <c r="A56" s="2" t="s">
        <v>334</v>
      </c>
      <c r="B56" s="2" t="s">
        <v>66</v>
      </c>
      <c r="C56" s="2">
        <v>53</v>
      </c>
      <c r="D56" s="11">
        <v>89</v>
      </c>
      <c r="E56" s="10">
        <v>665</v>
      </c>
      <c r="F56" s="11">
        <v>8</v>
      </c>
      <c r="G56" s="10">
        <v>38</v>
      </c>
      <c r="H56" s="11">
        <v>9</v>
      </c>
      <c r="I56" s="10">
        <v>87</v>
      </c>
      <c r="J56" s="11">
        <v>0</v>
      </c>
      <c r="K56" s="10">
        <v>0</v>
      </c>
      <c r="L56" s="11">
        <v>0</v>
      </c>
      <c r="M56" s="10">
        <v>0</v>
      </c>
      <c r="N56" s="11">
        <v>0</v>
      </c>
      <c r="O56" s="10">
        <v>0</v>
      </c>
      <c r="P56" s="11">
        <v>0</v>
      </c>
      <c r="Q56" s="10">
        <v>0</v>
      </c>
      <c r="R56" s="11">
        <v>0</v>
      </c>
      <c r="S56" s="10">
        <v>0</v>
      </c>
      <c r="T56" s="11">
        <v>93</v>
      </c>
      <c r="U56" s="10">
        <v>740</v>
      </c>
      <c r="V56" s="11">
        <v>19</v>
      </c>
      <c r="W56" s="10">
        <v>81</v>
      </c>
      <c r="X56" s="11">
        <v>1</v>
      </c>
      <c r="Y56" s="10">
        <v>2</v>
      </c>
      <c r="Z56" s="11">
        <v>9</v>
      </c>
      <c r="AA56" s="10">
        <v>283</v>
      </c>
      <c r="AB56" s="11">
        <v>303</v>
      </c>
      <c r="AC56" s="10">
        <v>6218</v>
      </c>
      <c r="AD56" s="11">
        <v>71</v>
      </c>
      <c r="AE56" s="10">
        <v>574</v>
      </c>
      <c r="AF56" s="11">
        <v>58</v>
      </c>
      <c r="AG56" s="10">
        <v>742</v>
      </c>
      <c r="AH56" s="11">
        <v>26</v>
      </c>
      <c r="AI56" s="10">
        <v>394</v>
      </c>
      <c r="AJ56" s="11">
        <v>1</v>
      </c>
      <c r="AK56" s="10">
        <v>13</v>
      </c>
      <c r="AL56" s="11">
        <v>0</v>
      </c>
      <c r="AM56" s="10">
        <v>0</v>
      </c>
      <c r="AN56" s="11">
        <v>7</v>
      </c>
      <c r="AO56" s="10">
        <v>119</v>
      </c>
      <c r="AP56" s="11">
        <v>8</v>
      </c>
      <c r="AQ56" s="10">
        <v>156</v>
      </c>
      <c r="AR56" s="11">
        <v>0</v>
      </c>
      <c r="AS56" s="10">
        <v>0</v>
      </c>
      <c r="AT56" s="11">
        <v>4</v>
      </c>
      <c r="AU56" s="10">
        <v>206</v>
      </c>
      <c r="AV56" s="11">
        <v>0</v>
      </c>
      <c r="AW56" s="10">
        <v>0</v>
      </c>
      <c r="AX56" s="11"/>
      <c r="AY56" s="10">
        <f t="shared" si="2"/>
        <v>706</v>
      </c>
      <c r="AZ56" s="10">
        <f t="shared" si="3"/>
        <v>10318</v>
      </c>
    </row>
    <row r="57" spans="1:52">
      <c r="A57" s="2" t="s">
        <v>629</v>
      </c>
      <c r="B57" s="2" t="s">
        <v>66</v>
      </c>
      <c r="C57" s="2">
        <v>54</v>
      </c>
      <c r="D57" s="11">
        <v>0</v>
      </c>
      <c r="E57" s="10">
        <v>0</v>
      </c>
      <c r="F57" s="11">
        <v>0</v>
      </c>
      <c r="G57" s="10">
        <v>0</v>
      </c>
      <c r="H57" s="11">
        <v>0</v>
      </c>
      <c r="I57" s="10">
        <v>0</v>
      </c>
      <c r="J57" s="11">
        <v>0</v>
      </c>
      <c r="K57" s="10">
        <v>0</v>
      </c>
      <c r="L57" s="11">
        <v>0</v>
      </c>
      <c r="M57" s="10">
        <v>0</v>
      </c>
      <c r="N57" s="11">
        <v>0</v>
      </c>
      <c r="O57" s="10">
        <v>0</v>
      </c>
      <c r="P57" s="11">
        <v>0</v>
      </c>
      <c r="Q57" s="10">
        <v>0</v>
      </c>
      <c r="R57" s="11">
        <v>0</v>
      </c>
      <c r="S57" s="10">
        <v>0</v>
      </c>
      <c r="T57" s="11">
        <v>0</v>
      </c>
      <c r="U57" s="10">
        <v>0</v>
      </c>
      <c r="V57" s="11">
        <v>0</v>
      </c>
      <c r="W57" s="10">
        <v>0</v>
      </c>
      <c r="X57" s="11">
        <v>0</v>
      </c>
      <c r="Y57" s="10">
        <v>0</v>
      </c>
      <c r="Z57" s="11">
        <v>0</v>
      </c>
      <c r="AA57" s="10">
        <v>0</v>
      </c>
      <c r="AB57" s="11">
        <v>16</v>
      </c>
      <c r="AC57" s="10">
        <v>126</v>
      </c>
      <c r="AD57" s="11">
        <v>0</v>
      </c>
      <c r="AE57" s="10">
        <v>0</v>
      </c>
      <c r="AF57" s="11">
        <v>0</v>
      </c>
      <c r="AG57" s="10">
        <v>0</v>
      </c>
      <c r="AH57" s="11">
        <v>0</v>
      </c>
      <c r="AI57" s="10">
        <v>0</v>
      </c>
      <c r="AJ57" s="11">
        <v>0</v>
      </c>
      <c r="AK57" s="10">
        <v>0</v>
      </c>
      <c r="AL57" s="11">
        <v>0</v>
      </c>
      <c r="AM57" s="10">
        <v>0</v>
      </c>
      <c r="AN57" s="11">
        <v>1</v>
      </c>
      <c r="AO57" s="10">
        <v>38</v>
      </c>
      <c r="AP57" s="11">
        <v>0</v>
      </c>
      <c r="AQ57" s="10">
        <v>0</v>
      </c>
      <c r="AR57" s="11">
        <v>0</v>
      </c>
      <c r="AS57" s="10">
        <v>0</v>
      </c>
      <c r="AT57" s="11">
        <v>1</v>
      </c>
      <c r="AU57" s="10">
        <v>32</v>
      </c>
      <c r="AV57" s="11">
        <v>1</v>
      </c>
      <c r="AW57" s="10">
        <v>20</v>
      </c>
      <c r="AX57" s="11"/>
      <c r="AY57" s="10">
        <f t="shared" si="2"/>
        <v>19</v>
      </c>
      <c r="AZ57" s="10">
        <f t="shared" si="3"/>
        <v>216</v>
      </c>
    </row>
    <row r="58" spans="1:52">
      <c r="A58" s="2" t="s">
        <v>701</v>
      </c>
      <c r="B58" s="2" t="s">
        <v>66</v>
      </c>
      <c r="C58" s="2">
        <v>55</v>
      </c>
      <c r="D58" s="11">
        <v>0</v>
      </c>
      <c r="E58" s="10">
        <v>0</v>
      </c>
      <c r="F58" s="11">
        <v>0</v>
      </c>
      <c r="G58" s="10">
        <v>0</v>
      </c>
      <c r="H58" s="11">
        <v>3</v>
      </c>
      <c r="I58" s="10">
        <v>144</v>
      </c>
      <c r="J58" s="11">
        <v>0</v>
      </c>
      <c r="K58" s="10">
        <v>0</v>
      </c>
      <c r="L58" s="11">
        <v>0</v>
      </c>
      <c r="M58" s="10">
        <v>0</v>
      </c>
      <c r="N58" s="11">
        <v>0</v>
      </c>
      <c r="O58" s="10">
        <v>0</v>
      </c>
      <c r="P58" s="11">
        <v>0</v>
      </c>
      <c r="Q58" s="10">
        <v>0</v>
      </c>
      <c r="R58" s="11">
        <v>0</v>
      </c>
      <c r="S58" s="10">
        <v>0</v>
      </c>
      <c r="T58" s="11">
        <v>8</v>
      </c>
      <c r="U58" s="10">
        <v>126</v>
      </c>
      <c r="V58" s="11">
        <v>0</v>
      </c>
      <c r="W58" s="10">
        <v>0</v>
      </c>
      <c r="X58" s="11">
        <v>0</v>
      </c>
      <c r="Y58" s="10">
        <v>0</v>
      </c>
      <c r="Z58" s="11">
        <v>0</v>
      </c>
      <c r="AA58" s="10">
        <v>0</v>
      </c>
      <c r="AB58" s="11">
        <v>1</v>
      </c>
      <c r="AC58" s="10">
        <v>11</v>
      </c>
      <c r="AD58" s="11">
        <v>0</v>
      </c>
      <c r="AE58" s="10">
        <v>0</v>
      </c>
      <c r="AF58" s="11">
        <v>0</v>
      </c>
      <c r="AG58" s="10">
        <v>0</v>
      </c>
      <c r="AH58" s="11">
        <v>0</v>
      </c>
      <c r="AI58" s="10">
        <v>0</v>
      </c>
      <c r="AJ58" s="11">
        <v>0</v>
      </c>
      <c r="AK58" s="10">
        <v>0</v>
      </c>
      <c r="AL58" s="11">
        <v>0</v>
      </c>
      <c r="AM58" s="10">
        <v>0</v>
      </c>
      <c r="AN58" s="11">
        <v>0</v>
      </c>
      <c r="AO58" s="10">
        <v>0</v>
      </c>
      <c r="AP58" s="11">
        <v>0</v>
      </c>
      <c r="AQ58" s="10">
        <v>0</v>
      </c>
      <c r="AR58" s="11">
        <v>0</v>
      </c>
      <c r="AS58" s="10">
        <v>0</v>
      </c>
      <c r="AT58" s="11">
        <v>1</v>
      </c>
      <c r="AU58" s="10">
        <v>5</v>
      </c>
      <c r="AV58" s="11">
        <v>0</v>
      </c>
      <c r="AW58" s="10">
        <v>0</v>
      </c>
      <c r="AX58" s="11"/>
      <c r="AY58" s="10">
        <f t="shared" si="2"/>
        <v>13</v>
      </c>
      <c r="AZ58" s="10">
        <f t="shared" si="3"/>
        <v>286</v>
      </c>
    </row>
    <row r="59" spans="1:52">
      <c r="A59" s="18" t="s">
        <v>702</v>
      </c>
      <c r="B59" s="18" t="s">
        <v>66</v>
      </c>
      <c r="C59" s="18">
        <v>56</v>
      </c>
      <c r="D59" s="19">
        <v>0</v>
      </c>
      <c r="E59" s="20">
        <v>0</v>
      </c>
      <c r="F59" s="19">
        <v>2</v>
      </c>
      <c r="G59" s="20">
        <v>16</v>
      </c>
      <c r="H59" s="19">
        <v>1</v>
      </c>
      <c r="I59" s="20">
        <v>10</v>
      </c>
      <c r="J59" s="19">
        <v>0</v>
      </c>
      <c r="K59" s="20">
        <v>0</v>
      </c>
      <c r="L59" s="19">
        <v>0</v>
      </c>
      <c r="M59" s="20">
        <v>0</v>
      </c>
      <c r="N59" s="19">
        <v>0</v>
      </c>
      <c r="O59" s="20">
        <v>0</v>
      </c>
      <c r="P59" s="19">
        <v>0</v>
      </c>
      <c r="Q59" s="20">
        <v>0</v>
      </c>
      <c r="R59" s="19">
        <v>0</v>
      </c>
      <c r="S59" s="20">
        <v>0</v>
      </c>
      <c r="T59" s="19">
        <v>2</v>
      </c>
      <c r="U59" s="20">
        <v>13</v>
      </c>
      <c r="V59" s="19">
        <v>0</v>
      </c>
      <c r="W59" s="20">
        <v>0</v>
      </c>
      <c r="X59" s="19">
        <v>0</v>
      </c>
      <c r="Y59" s="20">
        <v>0</v>
      </c>
      <c r="Z59" s="19">
        <v>0</v>
      </c>
      <c r="AA59" s="20">
        <v>0</v>
      </c>
      <c r="AB59" s="19">
        <v>1</v>
      </c>
      <c r="AC59" s="20">
        <v>16</v>
      </c>
      <c r="AD59" s="19">
        <v>0</v>
      </c>
      <c r="AE59" s="20">
        <v>0</v>
      </c>
      <c r="AF59" s="19">
        <v>0</v>
      </c>
      <c r="AG59" s="20">
        <v>0</v>
      </c>
      <c r="AH59" s="19">
        <v>0</v>
      </c>
      <c r="AI59" s="20">
        <v>0</v>
      </c>
      <c r="AJ59" s="11">
        <v>0</v>
      </c>
      <c r="AK59" s="10">
        <v>0</v>
      </c>
      <c r="AL59" s="19">
        <v>0</v>
      </c>
      <c r="AM59" s="20">
        <v>0</v>
      </c>
      <c r="AN59" s="19">
        <v>1</v>
      </c>
      <c r="AO59" s="20">
        <v>17</v>
      </c>
      <c r="AP59" s="19">
        <v>0</v>
      </c>
      <c r="AQ59" s="20">
        <v>0</v>
      </c>
      <c r="AR59" s="19">
        <v>0</v>
      </c>
      <c r="AS59" s="20">
        <v>0</v>
      </c>
      <c r="AT59" s="19">
        <v>0</v>
      </c>
      <c r="AU59" s="20">
        <v>0</v>
      </c>
      <c r="AV59" s="19">
        <v>0</v>
      </c>
      <c r="AW59" s="20">
        <v>0</v>
      </c>
      <c r="AX59" s="11"/>
      <c r="AY59" s="10">
        <f t="shared" si="2"/>
        <v>7</v>
      </c>
      <c r="AZ59" s="10">
        <f t="shared" si="3"/>
        <v>72</v>
      </c>
    </row>
    <row r="60" spans="1:52">
      <c r="A60" s="2" t="s">
        <v>703</v>
      </c>
      <c r="B60" s="2" t="s">
        <v>66</v>
      </c>
      <c r="C60" s="2">
        <v>57</v>
      </c>
      <c r="D60" s="11">
        <v>3</v>
      </c>
      <c r="E60" s="10">
        <v>19</v>
      </c>
      <c r="F60" s="11">
        <v>2</v>
      </c>
      <c r="G60" s="10">
        <v>58</v>
      </c>
      <c r="H60" s="11">
        <v>0</v>
      </c>
      <c r="I60" s="10">
        <v>0</v>
      </c>
      <c r="J60" s="11">
        <v>1</v>
      </c>
      <c r="K60" s="10">
        <v>5</v>
      </c>
      <c r="L60" s="11">
        <v>0</v>
      </c>
      <c r="M60" s="10">
        <v>0</v>
      </c>
      <c r="N60" s="11">
        <v>0</v>
      </c>
      <c r="O60" s="10">
        <v>0</v>
      </c>
      <c r="P60" s="11">
        <v>0</v>
      </c>
      <c r="Q60" s="10">
        <v>0</v>
      </c>
      <c r="R60" s="11">
        <v>0</v>
      </c>
      <c r="S60" s="10">
        <v>0</v>
      </c>
      <c r="T60" s="11">
        <v>22</v>
      </c>
      <c r="U60" s="10">
        <v>489</v>
      </c>
      <c r="V60" s="11">
        <v>2</v>
      </c>
      <c r="W60" s="10">
        <v>17</v>
      </c>
      <c r="X60" s="11">
        <v>0</v>
      </c>
      <c r="Y60" s="10">
        <v>0</v>
      </c>
      <c r="Z60" s="11">
        <v>0</v>
      </c>
      <c r="AA60" s="10">
        <v>0</v>
      </c>
      <c r="AB60" s="11">
        <v>0</v>
      </c>
      <c r="AC60" s="10">
        <v>0</v>
      </c>
      <c r="AD60" s="11">
        <v>6</v>
      </c>
      <c r="AE60" s="10">
        <v>37</v>
      </c>
      <c r="AF60" s="11">
        <v>0</v>
      </c>
      <c r="AG60" s="10">
        <v>0</v>
      </c>
      <c r="AH60" s="11">
        <v>0</v>
      </c>
      <c r="AI60" s="10">
        <v>0</v>
      </c>
      <c r="AJ60" s="11">
        <v>0</v>
      </c>
      <c r="AK60" s="10">
        <v>0</v>
      </c>
      <c r="AL60" s="11">
        <v>0</v>
      </c>
      <c r="AM60" s="10">
        <v>0</v>
      </c>
      <c r="AN60" s="11">
        <v>0</v>
      </c>
      <c r="AO60" s="10">
        <v>0</v>
      </c>
      <c r="AP60" s="11">
        <v>0</v>
      </c>
      <c r="AQ60" s="10">
        <v>0</v>
      </c>
      <c r="AR60" s="11">
        <v>0</v>
      </c>
      <c r="AS60" s="10">
        <v>0</v>
      </c>
      <c r="AT60" s="11">
        <v>0</v>
      </c>
      <c r="AU60" s="10">
        <v>0</v>
      </c>
      <c r="AV60" s="11">
        <v>0</v>
      </c>
      <c r="AW60" s="10">
        <v>0</v>
      </c>
      <c r="AX60" s="11"/>
      <c r="AY60" s="10">
        <f t="shared" si="2"/>
        <v>36</v>
      </c>
      <c r="AZ60" s="10">
        <f t="shared" si="3"/>
        <v>625</v>
      </c>
    </row>
    <row r="61" spans="1:52">
      <c r="A61" s="2" t="s">
        <v>349</v>
      </c>
      <c r="B61" s="2" t="s">
        <v>66</v>
      </c>
      <c r="C61" s="2">
        <v>58</v>
      </c>
      <c r="D61" s="11">
        <v>0</v>
      </c>
      <c r="E61" s="10">
        <v>0</v>
      </c>
      <c r="F61" s="11">
        <v>27</v>
      </c>
      <c r="G61" s="10">
        <v>1034</v>
      </c>
      <c r="H61" s="11">
        <v>0</v>
      </c>
      <c r="I61" s="10">
        <v>0</v>
      </c>
      <c r="J61" s="11">
        <v>0</v>
      </c>
      <c r="K61" s="10">
        <v>0</v>
      </c>
      <c r="L61" s="11">
        <v>0</v>
      </c>
      <c r="M61" s="10">
        <v>0</v>
      </c>
      <c r="N61" s="11">
        <v>0</v>
      </c>
      <c r="O61" s="10">
        <v>0</v>
      </c>
      <c r="P61" s="11">
        <v>0</v>
      </c>
      <c r="Q61" s="10">
        <v>0</v>
      </c>
      <c r="R61" s="11">
        <v>0</v>
      </c>
      <c r="S61" s="10">
        <v>0</v>
      </c>
      <c r="T61" s="11">
        <v>2</v>
      </c>
      <c r="U61" s="10">
        <v>63</v>
      </c>
      <c r="V61" s="11">
        <v>0</v>
      </c>
      <c r="W61" s="10">
        <v>0</v>
      </c>
      <c r="X61" s="11">
        <v>0</v>
      </c>
      <c r="Y61" s="10">
        <v>0</v>
      </c>
      <c r="Z61" s="11">
        <v>0</v>
      </c>
      <c r="AA61" s="10">
        <v>0</v>
      </c>
      <c r="AB61" s="11">
        <v>0</v>
      </c>
      <c r="AC61" s="10">
        <v>0</v>
      </c>
      <c r="AD61" s="11">
        <v>0</v>
      </c>
      <c r="AE61" s="10">
        <v>0</v>
      </c>
      <c r="AF61" s="11">
        <v>0</v>
      </c>
      <c r="AG61" s="10">
        <v>0</v>
      </c>
      <c r="AH61" s="11">
        <v>0</v>
      </c>
      <c r="AI61" s="10">
        <v>0</v>
      </c>
      <c r="AJ61" s="11">
        <v>0</v>
      </c>
      <c r="AK61" s="10">
        <v>0</v>
      </c>
      <c r="AL61" s="11">
        <v>0</v>
      </c>
      <c r="AM61" s="10">
        <v>0</v>
      </c>
      <c r="AN61" s="11">
        <v>0</v>
      </c>
      <c r="AO61" s="10">
        <v>0</v>
      </c>
      <c r="AP61" s="11">
        <v>0</v>
      </c>
      <c r="AQ61" s="10">
        <v>0</v>
      </c>
      <c r="AR61" s="11">
        <v>0</v>
      </c>
      <c r="AS61" s="10">
        <v>0</v>
      </c>
      <c r="AT61" s="11">
        <v>0</v>
      </c>
      <c r="AU61" s="10">
        <v>0</v>
      </c>
      <c r="AV61" s="11">
        <v>0</v>
      </c>
      <c r="AW61" s="10">
        <v>0</v>
      </c>
      <c r="AX61" s="11"/>
      <c r="AY61" s="10">
        <f t="shared" si="2"/>
        <v>29</v>
      </c>
      <c r="AZ61" s="10">
        <f t="shared" si="3"/>
        <v>1097</v>
      </c>
    </row>
    <row r="62" spans="1:52">
      <c r="A62" s="2" t="s">
        <v>351</v>
      </c>
      <c r="B62" s="2" t="s">
        <v>66</v>
      </c>
      <c r="C62" s="2">
        <v>59</v>
      </c>
      <c r="D62" s="11">
        <v>0</v>
      </c>
      <c r="E62" s="10">
        <v>0</v>
      </c>
      <c r="F62" s="11">
        <v>6</v>
      </c>
      <c r="G62" s="10">
        <v>101</v>
      </c>
      <c r="H62" s="11">
        <v>26</v>
      </c>
      <c r="I62" s="10">
        <v>614</v>
      </c>
      <c r="J62" s="11">
        <v>0</v>
      </c>
      <c r="K62" s="10">
        <v>0</v>
      </c>
      <c r="L62" s="11">
        <v>0</v>
      </c>
      <c r="M62" s="10">
        <v>0</v>
      </c>
      <c r="N62" s="11">
        <v>0</v>
      </c>
      <c r="O62" s="10">
        <v>0</v>
      </c>
      <c r="P62" s="11">
        <v>1</v>
      </c>
      <c r="Q62" s="10">
        <v>8</v>
      </c>
      <c r="R62" s="11">
        <v>0</v>
      </c>
      <c r="S62" s="10">
        <v>0</v>
      </c>
      <c r="T62" s="11">
        <v>4</v>
      </c>
      <c r="U62" s="10">
        <v>51</v>
      </c>
      <c r="V62" s="11">
        <v>0</v>
      </c>
      <c r="W62" s="10">
        <v>0</v>
      </c>
      <c r="X62" s="11">
        <v>0</v>
      </c>
      <c r="Y62" s="10">
        <v>0</v>
      </c>
      <c r="Z62" s="11">
        <v>0</v>
      </c>
      <c r="AA62" s="10">
        <v>0</v>
      </c>
      <c r="AB62" s="11">
        <v>0</v>
      </c>
      <c r="AC62" s="10">
        <v>0</v>
      </c>
      <c r="AD62" s="11">
        <v>0</v>
      </c>
      <c r="AE62" s="10">
        <v>0</v>
      </c>
      <c r="AF62" s="11">
        <v>0</v>
      </c>
      <c r="AG62" s="10">
        <v>0</v>
      </c>
      <c r="AH62" s="11">
        <v>0</v>
      </c>
      <c r="AI62" s="10">
        <v>0</v>
      </c>
      <c r="AJ62" s="11">
        <v>0</v>
      </c>
      <c r="AK62" s="10">
        <v>0</v>
      </c>
      <c r="AL62" s="11">
        <v>0</v>
      </c>
      <c r="AM62" s="10">
        <v>0</v>
      </c>
      <c r="AN62" s="11">
        <v>0</v>
      </c>
      <c r="AO62" s="10">
        <v>0</v>
      </c>
      <c r="AP62" s="11">
        <v>0</v>
      </c>
      <c r="AQ62" s="10">
        <v>0</v>
      </c>
      <c r="AR62" s="11">
        <v>0</v>
      </c>
      <c r="AS62" s="10">
        <v>0</v>
      </c>
      <c r="AT62" s="11">
        <v>10</v>
      </c>
      <c r="AU62" s="10">
        <v>320</v>
      </c>
      <c r="AV62" s="11">
        <v>0</v>
      </c>
      <c r="AW62" s="10">
        <v>0</v>
      </c>
      <c r="AX62" s="11"/>
      <c r="AY62" s="10">
        <f t="shared" si="2"/>
        <v>47</v>
      </c>
      <c r="AZ62" s="10">
        <f t="shared" si="3"/>
        <v>1094</v>
      </c>
    </row>
    <row r="63" spans="1:52">
      <c r="A63" s="2" t="s">
        <v>354</v>
      </c>
      <c r="B63" s="2" t="s">
        <v>66</v>
      </c>
      <c r="C63" s="2">
        <v>60</v>
      </c>
      <c r="D63" s="11">
        <v>4</v>
      </c>
      <c r="E63" s="10">
        <v>30</v>
      </c>
      <c r="F63" s="11">
        <v>84</v>
      </c>
      <c r="G63" s="10">
        <v>843</v>
      </c>
      <c r="H63" s="11">
        <v>25</v>
      </c>
      <c r="I63" s="10">
        <v>394</v>
      </c>
      <c r="J63" s="11">
        <v>1</v>
      </c>
      <c r="K63" s="10">
        <v>4</v>
      </c>
      <c r="L63" s="11">
        <v>0</v>
      </c>
      <c r="M63" s="10">
        <v>0</v>
      </c>
      <c r="N63" s="11">
        <v>0</v>
      </c>
      <c r="O63" s="10">
        <v>0</v>
      </c>
      <c r="P63" s="11">
        <v>1</v>
      </c>
      <c r="Q63" s="10">
        <v>12</v>
      </c>
      <c r="R63" s="11">
        <v>0</v>
      </c>
      <c r="S63" s="10">
        <v>0</v>
      </c>
      <c r="T63" s="11">
        <v>0</v>
      </c>
      <c r="U63" s="10">
        <v>0</v>
      </c>
      <c r="V63" s="11">
        <v>2</v>
      </c>
      <c r="W63" s="10">
        <v>1</v>
      </c>
      <c r="X63" s="11">
        <v>0</v>
      </c>
      <c r="Y63" s="10">
        <v>0</v>
      </c>
      <c r="Z63" s="11">
        <v>0</v>
      </c>
      <c r="AA63" s="10">
        <v>0</v>
      </c>
      <c r="AB63" s="11">
        <v>15</v>
      </c>
      <c r="AC63" s="10">
        <v>80</v>
      </c>
      <c r="AD63" s="11">
        <v>0</v>
      </c>
      <c r="AE63" s="10">
        <v>0</v>
      </c>
      <c r="AF63" s="11">
        <v>0</v>
      </c>
      <c r="AG63" s="10">
        <v>0</v>
      </c>
      <c r="AH63" s="11">
        <v>0</v>
      </c>
      <c r="AI63" s="10">
        <v>0</v>
      </c>
      <c r="AJ63" s="11">
        <v>0</v>
      </c>
      <c r="AK63" s="10">
        <v>0</v>
      </c>
      <c r="AL63" s="11">
        <v>0</v>
      </c>
      <c r="AM63" s="10">
        <v>0</v>
      </c>
      <c r="AN63" s="11">
        <v>2</v>
      </c>
      <c r="AO63" s="10">
        <v>12</v>
      </c>
      <c r="AP63" s="11">
        <v>0</v>
      </c>
      <c r="AQ63" s="10">
        <v>0</v>
      </c>
      <c r="AR63" s="11">
        <v>0</v>
      </c>
      <c r="AS63" s="10">
        <v>0</v>
      </c>
      <c r="AT63" s="11">
        <v>4</v>
      </c>
      <c r="AU63" s="10">
        <v>105</v>
      </c>
      <c r="AV63" s="11">
        <v>0</v>
      </c>
      <c r="AW63" s="10">
        <v>0</v>
      </c>
      <c r="AX63" s="11"/>
      <c r="AY63" s="10">
        <f t="shared" si="2"/>
        <v>138</v>
      </c>
      <c r="AZ63" s="10">
        <f t="shared" si="3"/>
        <v>1481</v>
      </c>
    </row>
    <row r="64" spans="1:52">
      <c r="A64" s="2" t="s">
        <v>630</v>
      </c>
      <c r="B64" s="2" t="s">
        <v>66</v>
      </c>
      <c r="C64" s="2">
        <v>61</v>
      </c>
      <c r="D64" s="11">
        <v>3</v>
      </c>
      <c r="E64" s="10">
        <v>8</v>
      </c>
      <c r="F64" s="11">
        <v>73</v>
      </c>
      <c r="G64" s="10">
        <v>569</v>
      </c>
      <c r="H64" s="11">
        <v>6</v>
      </c>
      <c r="I64" s="10">
        <v>91</v>
      </c>
      <c r="J64" s="11">
        <v>1</v>
      </c>
      <c r="K64" s="10">
        <v>7</v>
      </c>
      <c r="L64" s="11">
        <v>0</v>
      </c>
      <c r="M64" s="10">
        <v>0</v>
      </c>
      <c r="N64" s="11">
        <v>0</v>
      </c>
      <c r="O64" s="10">
        <v>0</v>
      </c>
      <c r="P64" s="11">
        <v>0</v>
      </c>
      <c r="Q64" s="10">
        <v>0</v>
      </c>
      <c r="R64" s="11">
        <v>0</v>
      </c>
      <c r="S64" s="10">
        <v>0</v>
      </c>
      <c r="T64" s="11">
        <v>1</v>
      </c>
      <c r="U64" s="10">
        <v>9</v>
      </c>
      <c r="V64" s="11">
        <v>0</v>
      </c>
      <c r="W64" s="10">
        <v>0</v>
      </c>
      <c r="X64" s="11">
        <v>0</v>
      </c>
      <c r="Y64" s="10">
        <v>0</v>
      </c>
      <c r="Z64" s="11">
        <v>1</v>
      </c>
      <c r="AA64" s="10">
        <v>52</v>
      </c>
      <c r="AB64" s="11">
        <v>0</v>
      </c>
      <c r="AC64" s="10">
        <v>0</v>
      </c>
      <c r="AD64" s="11">
        <v>0</v>
      </c>
      <c r="AE64" s="10">
        <v>0</v>
      </c>
      <c r="AF64" s="11">
        <v>0</v>
      </c>
      <c r="AG64" s="10">
        <v>0</v>
      </c>
      <c r="AH64" s="11">
        <v>0</v>
      </c>
      <c r="AI64" s="10">
        <v>0</v>
      </c>
      <c r="AJ64" s="11">
        <v>0</v>
      </c>
      <c r="AK64" s="10">
        <v>0</v>
      </c>
      <c r="AL64" s="11">
        <v>0</v>
      </c>
      <c r="AM64" s="10">
        <v>0</v>
      </c>
      <c r="AN64" s="11">
        <v>11</v>
      </c>
      <c r="AO64" s="10">
        <v>80</v>
      </c>
      <c r="AP64" s="11">
        <v>0</v>
      </c>
      <c r="AQ64" s="10">
        <v>0</v>
      </c>
      <c r="AR64" s="11">
        <v>0</v>
      </c>
      <c r="AS64" s="10">
        <v>0</v>
      </c>
      <c r="AT64" s="11">
        <v>2</v>
      </c>
      <c r="AU64" s="10">
        <v>20</v>
      </c>
      <c r="AV64" s="11">
        <v>0</v>
      </c>
      <c r="AW64" s="10">
        <v>0</v>
      </c>
      <c r="AX64" s="11"/>
      <c r="AY64" s="10">
        <f t="shared" si="2"/>
        <v>98</v>
      </c>
      <c r="AZ64" s="10">
        <f t="shared" si="3"/>
        <v>836</v>
      </c>
    </row>
    <row r="65" spans="1:52">
      <c r="A65" s="2" t="s">
        <v>364</v>
      </c>
      <c r="B65" s="2" t="s">
        <v>66</v>
      </c>
      <c r="C65" s="2">
        <v>62</v>
      </c>
      <c r="D65" s="11">
        <v>0</v>
      </c>
      <c r="E65" s="10">
        <v>0</v>
      </c>
      <c r="F65" s="11">
        <v>1</v>
      </c>
      <c r="G65" s="10">
        <v>4</v>
      </c>
      <c r="H65" s="11">
        <v>1</v>
      </c>
      <c r="I65" s="10">
        <v>2</v>
      </c>
      <c r="J65" s="11">
        <v>0</v>
      </c>
      <c r="K65" s="10">
        <v>0</v>
      </c>
      <c r="L65" s="11">
        <v>0</v>
      </c>
      <c r="M65" s="10">
        <v>0</v>
      </c>
      <c r="N65" s="11">
        <v>0</v>
      </c>
      <c r="O65" s="10">
        <v>0</v>
      </c>
      <c r="P65" s="11">
        <v>0</v>
      </c>
      <c r="Q65" s="10">
        <v>0</v>
      </c>
      <c r="R65" s="11">
        <v>0</v>
      </c>
      <c r="S65" s="10">
        <v>0</v>
      </c>
      <c r="T65" s="11">
        <v>0</v>
      </c>
      <c r="U65" s="10">
        <v>0</v>
      </c>
      <c r="V65" s="11">
        <v>0</v>
      </c>
      <c r="W65" s="10">
        <v>0</v>
      </c>
      <c r="X65" s="11">
        <v>0</v>
      </c>
      <c r="Y65" s="10">
        <v>0</v>
      </c>
      <c r="Z65" s="11">
        <v>0</v>
      </c>
      <c r="AA65" s="10">
        <v>0</v>
      </c>
      <c r="AB65" s="11">
        <v>3</v>
      </c>
      <c r="AC65" s="10">
        <v>71</v>
      </c>
      <c r="AD65" s="11">
        <v>8</v>
      </c>
      <c r="AE65" s="10">
        <v>18</v>
      </c>
      <c r="AF65" s="11">
        <v>0</v>
      </c>
      <c r="AG65" s="10">
        <v>0</v>
      </c>
      <c r="AH65" s="11">
        <v>0</v>
      </c>
      <c r="AI65" s="10">
        <v>0</v>
      </c>
      <c r="AJ65" s="11">
        <v>0</v>
      </c>
      <c r="AK65" s="10">
        <v>0</v>
      </c>
      <c r="AL65" s="11">
        <v>0</v>
      </c>
      <c r="AM65" s="10">
        <v>0</v>
      </c>
      <c r="AN65" s="11">
        <v>0</v>
      </c>
      <c r="AO65" s="10">
        <v>0</v>
      </c>
      <c r="AP65" s="11">
        <v>0</v>
      </c>
      <c r="AQ65" s="10">
        <v>0</v>
      </c>
      <c r="AR65" s="11">
        <v>0</v>
      </c>
      <c r="AS65" s="10">
        <v>0</v>
      </c>
      <c r="AT65" s="11">
        <v>0</v>
      </c>
      <c r="AU65" s="10">
        <v>0</v>
      </c>
      <c r="AV65" s="11">
        <v>0</v>
      </c>
      <c r="AW65" s="10">
        <v>0</v>
      </c>
      <c r="AX65" s="11"/>
      <c r="AY65" s="10">
        <f t="shared" si="2"/>
        <v>13</v>
      </c>
      <c r="AZ65" s="10">
        <f t="shared" si="3"/>
        <v>95</v>
      </c>
    </row>
    <row r="66" spans="1:52">
      <c r="A66" s="2" t="s">
        <v>368</v>
      </c>
      <c r="B66" s="2" t="s">
        <v>66</v>
      </c>
      <c r="C66" s="2">
        <v>63</v>
      </c>
      <c r="D66" s="11">
        <v>0</v>
      </c>
      <c r="E66" s="10">
        <v>0</v>
      </c>
      <c r="F66" s="11">
        <v>12</v>
      </c>
      <c r="G66" s="10">
        <v>120</v>
      </c>
      <c r="H66" s="11">
        <v>3</v>
      </c>
      <c r="I66" s="10">
        <v>24</v>
      </c>
      <c r="J66" s="11">
        <v>0</v>
      </c>
      <c r="K66" s="10">
        <v>0</v>
      </c>
      <c r="L66" s="11">
        <v>0</v>
      </c>
      <c r="M66" s="10">
        <v>0</v>
      </c>
      <c r="N66" s="11">
        <v>0</v>
      </c>
      <c r="O66" s="10">
        <v>0</v>
      </c>
      <c r="P66" s="11">
        <v>0</v>
      </c>
      <c r="Q66" s="10">
        <v>0</v>
      </c>
      <c r="R66" s="11">
        <v>0</v>
      </c>
      <c r="S66" s="10">
        <v>0</v>
      </c>
      <c r="T66" s="11">
        <v>12</v>
      </c>
      <c r="U66" s="10">
        <v>144</v>
      </c>
      <c r="V66" s="11">
        <v>0</v>
      </c>
      <c r="W66" s="10">
        <v>0</v>
      </c>
      <c r="X66" s="11">
        <v>0</v>
      </c>
      <c r="Y66" s="10">
        <v>0</v>
      </c>
      <c r="Z66" s="11">
        <v>0</v>
      </c>
      <c r="AA66" s="10">
        <v>0</v>
      </c>
      <c r="AB66" s="11">
        <v>0</v>
      </c>
      <c r="AC66" s="10">
        <v>0</v>
      </c>
      <c r="AD66" s="11">
        <v>29</v>
      </c>
      <c r="AE66" s="10">
        <v>403</v>
      </c>
      <c r="AF66" s="11">
        <v>1</v>
      </c>
      <c r="AG66" s="10">
        <v>14</v>
      </c>
      <c r="AH66" s="11">
        <v>0</v>
      </c>
      <c r="AI66" s="10">
        <v>0</v>
      </c>
      <c r="AJ66" s="11">
        <v>0</v>
      </c>
      <c r="AK66" s="10">
        <v>0</v>
      </c>
      <c r="AL66" s="11">
        <v>0</v>
      </c>
      <c r="AM66" s="10">
        <v>0</v>
      </c>
      <c r="AN66" s="11">
        <v>4</v>
      </c>
      <c r="AO66" s="10">
        <v>86</v>
      </c>
      <c r="AP66" s="11">
        <v>1</v>
      </c>
      <c r="AQ66" s="10">
        <v>3</v>
      </c>
      <c r="AR66" s="11">
        <v>0</v>
      </c>
      <c r="AS66" s="10">
        <v>0</v>
      </c>
      <c r="AT66" s="11">
        <v>4</v>
      </c>
      <c r="AU66" s="10">
        <v>78</v>
      </c>
      <c r="AV66" s="11">
        <v>4</v>
      </c>
      <c r="AW66" s="10">
        <v>22</v>
      </c>
      <c r="AX66" s="11"/>
      <c r="AY66" s="10">
        <f t="shared" si="2"/>
        <v>70</v>
      </c>
      <c r="AZ66" s="10">
        <f t="shared" si="3"/>
        <v>894</v>
      </c>
    </row>
    <row r="67" spans="1:52">
      <c r="A67" s="2" t="s">
        <v>631</v>
      </c>
      <c r="B67" s="2" t="s">
        <v>66</v>
      </c>
      <c r="C67" s="2">
        <v>64</v>
      </c>
      <c r="D67" s="11">
        <v>0</v>
      </c>
      <c r="E67" s="10">
        <v>0</v>
      </c>
      <c r="F67" s="11">
        <v>12</v>
      </c>
      <c r="G67" s="10">
        <v>67</v>
      </c>
      <c r="H67" s="11">
        <v>13</v>
      </c>
      <c r="I67" s="10">
        <v>123</v>
      </c>
      <c r="J67" s="11">
        <v>14</v>
      </c>
      <c r="K67" s="10">
        <v>122</v>
      </c>
      <c r="L67" s="11">
        <v>0</v>
      </c>
      <c r="M67" s="10">
        <v>0</v>
      </c>
      <c r="N67" s="11">
        <v>0</v>
      </c>
      <c r="O67" s="10">
        <v>0</v>
      </c>
      <c r="P67" s="11">
        <v>0</v>
      </c>
      <c r="Q67" s="10">
        <v>0</v>
      </c>
      <c r="R67" s="11">
        <v>0</v>
      </c>
      <c r="S67" s="10">
        <v>0</v>
      </c>
      <c r="T67" s="11">
        <v>0</v>
      </c>
      <c r="U67" s="10">
        <v>0</v>
      </c>
      <c r="V67" s="11">
        <v>0</v>
      </c>
      <c r="W67" s="10">
        <v>0</v>
      </c>
      <c r="X67" s="11">
        <v>0</v>
      </c>
      <c r="Y67" s="10">
        <v>0</v>
      </c>
      <c r="Z67" s="11">
        <v>0</v>
      </c>
      <c r="AA67" s="10">
        <v>0</v>
      </c>
      <c r="AB67" s="11">
        <v>1</v>
      </c>
      <c r="AC67" s="10">
        <v>8</v>
      </c>
      <c r="AD67" s="11">
        <v>2</v>
      </c>
      <c r="AE67" s="10">
        <v>9</v>
      </c>
      <c r="AF67" s="11">
        <v>0</v>
      </c>
      <c r="AG67" s="10">
        <v>0</v>
      </c>
      <c r="AH67" s="11">
        <v>0</v>
      </c>
      <c r="AI67" s="10">
        <v>0</v>
      </c>
      <c r="AJ67" s="11">
        <v>0</v>
      </c>
      <c r="AK67" s="10">
        <v>0</v>
      </c>
      <c r="AL67" s="11">
        <v>0</v>
      </c>
      <c r="AM67" s="10">
        <v>0</v>
      </c>
      <c r="AN67" s="11">
        <v>10</v>
      </c>
      <c r="AO67" s="10">
        <v>83</v>
      </c>
      <c r="AP67" s="11">
        <v>0</v>
      </c>
      <c r="AQ67" s="10">
        <v>0</v>
      </c>
      <c r="AR67" s="11">
        <v>2</v>
      </c>
      <c r="AS67" s="10">
        <v>3</v>
      </c>
      <c r="AT67" s="11">
        <v>7</v>
      </c>
      <c r="AU67" s="10">
        <v>150</v>
      </c>
      <c r="AV67" s="11">
        <v>20</v>
      </c>
      <c r="AW67" s="10">
        <v>186</v>
      </c>
      <c r="AX67" s="11"/>
      <c r="AY67" s="10">
        <f t="shared" si="2"/>
        <v>81</v>
      </c>
      <c r="AZ67" s="10">
        <f t="shared" si="3"/>
        <v>751</v>
      </c>
    </row>
    <row r="68" spans="1:52">
      <c r="A68" s="2" t="s">
        <v>632</v>
      </c>
      <c r="B68" s="2" t="s">
        <v>66</v>
      </c>
      <c r="C68" s="2">
        <v>65</v>
      </c>
      <c r="D68" s="11">
        <v>0</v>
      </c>
      <c r="E68" s="10">
        <v>0</v>
      </c>
      <c r="F68" s="11">
        <v>37</v>
      </c>
      <c r="G68" s="10">
        <v>1320</v>
      </c>
      <c r="H68" s="11">
        <v>44</v>
      </c>
      <c r="I68" s="10">
        <v>868</v>
      </c>
      <c r="J68" s="11">
        <v>2</v>
      </c>
      <c r="K68" s="10">
        <v>28</v>
      </c>
      <c r="L68" s="11">
        <v>1</v>
      </c>
      <c r="M68" s="10">
        <v>14</v>
      </c>
      <c r="N68" s="11">
        <v>0</v>
      </c>
      <c r="O68" s="10">
        <v>0</v>
      </c>
      <c r="P68" s="11">
        <v>0</v>
      </c>
      <c r="Q68" s="10">
        <v>0</v>
      </c>
      <c r="R68" s="11">
        <v>0</v>
      </c>
      <c r="S68" s="10">
        <v>0</v>
      </c>
      <c r="T68" s="11">
        <v>0</v>
      </c>
      <c r="U68" s="10">
        <v>0</v>
      </c>
      <c r="V68" s="11">
        <v>0</v>
      </c>
      <c r="W68" s="10">
        <v>0</v>
      </c>
      <c r="X68" s="11">
        <v>0</v>
      </c>
      <c r="Y68" s="10">
        <v>0</v>
      </c>
      <c r="Z68" s="11">
        <v>0</v>
      </c>
      <c r="AA68" s="10">
        <v>0</v>
      </c>
      <c r="AB68" s="11">
        <v>15</v>
      </c>
      <c r="AC68" s="10">
        <v>290</v>
      </c>
      <c r="AD68" s="11">
        <v>0</v>
      </c>
      <c r="AE68" s="10">
        <v>0</v>
      </c>
      <c r="AF68" s="11">
        <v>0</v>
      </c>
      <c r="AG68" s="10">
        <v>0</v>
      </c>
      <c r="AH68" s="11">
        <v>0</v>
      </c>
      <c r="AI68" s="10">
        <v>0</v>
      </c>
      <c r="AJ68" s="11">
        <v>10</v>
      </c>
      <c r="AK68" s="10">
        <v>115</v>
      </c>
      <c r="AL68" s="11">
        <v>0</v>
      </c>
      <c r="AM68" s="10">
        <v>0</v>
      </c>
      <c r="AN68" s="11">
        <v>8</v>
      </c>
      <c r="AO68" s="10">
        <v>121</v>
      </c>
      <c r="AP68" s="11">
        <v>0</v>
      </c>
      <c r="AQ68" s="10">
        <v>0</v>
      </c>
      <c r="AR68" s="11">
        <v>0</v>
      </c>
      <c r="AS68" s="10">
        <v>0</v>
      </c>
      <c r="AT68" s="11">
        <v>61</v>
      </c>
      <c r="AU68" s="10">
        <v>3206</v>
      </c>
      <c r="AV68" s="11">
        <v>24</v>
      </c>
      <c r="AW68" s="10">
        <v>206</v>
      </c>
      <c r="AX68" s="11"/>
      <c r="AY68" s="10">
        <f t="shared" ref="AY68:AY99" si="4">SUM(D68,F68,H68,J68,L68,N68,P68,R68,T68,V68,X68,Z68,AB68,AD68,AF68,AH68,AJ68,AL68,AN68,AP68,AR68,AT68,AV68)</f>
        <v>202</v>
      </c>
      <c r="AZ68" s="10">
        <f t="shared" ref="AZ68:AZ99" si="5">SUM(E68,G68,I68,K68,M68,O68,Q68,S68,U68,W68,Y68,AA68,AC68,AE68,AG68,AI68,AK68,AM68,AO68,AQ68,AS68,AU68,AW68)</f>
        <v>6168</v>
      </c>
    </row>
    <row r="69" spans="1:52">
      <c r="A69" s="2" t="s">
        <v>704</v>
      </c>
      <c r="B69" s="2" t="s">
        <v>66</v>
      </c>
      <c r="C69" s="2">
        <v>66</v>
      </c>
      <c r="D69" s="11">
        <v>0</v>
      </c>
      <c r="E69" s="10">
        <v>0</v>
      </c>
      <c r="F69" s="11">
        <v>19</v>
      </c>
      <c r="G69" s="10">
        <v>323</v>
      </c>
      <c r="H69" s="11">
        <v>39</v>
      </c>
      <c r="I69" s="10">
        <v>693</v>
      </c>
      <c r="J69" s="11">
        <v>0</v>
      </c>
      <c r="K69" s="10">
        <v>0</v>
      </c>
      <c r="L69" s="11">
        <v>0</v>
      </c>
      <c r="M69" s="10">
        <v>0</v>
      </c>
      <c r="N69" s="11">
        <v>0</v>
      </c>
      <c r="O69" s="10">
        <v>0</v>
      </c>
      <c r="P69" s="11">
        <v>0</v>
      </c>
      <c r="Q69" s="10">
        <v>0</v>
      </c>
      <c r="R69" s="11">
        <v>0</v>
      </c>
      <c r="S69" s="10">
        <v>0</v>
      </c>
      <c r="T69" s="11">
        <v>0</v>
      </c>
      <c r="U69" s="10">
        <v>0</v>
      </c>
      <c r="V69" s="11">
        <v>0</v>
      </c>
      <c r="W69" s="10">
        <v>0</v>
      </c>
      <c r="X69" s="11">
        <v>8</v>
      </c>
      <c r="Y69" s="10">
        <v>94</v>
      </c>
      <c r="Z69" s="11">
        <v>0</v>
      </c>
      <c r="AA69" s="10">
        <v>0</v>
      </c>
      <c r="AB69" s="11">
        <v>10</v>
      </c>
      <c r="AC69" s="10">
        <v>115</v>
      </c>
      <c r="AD69" s="11">
        <v>63</v>
      </c>
      <c r="AE69" s="10">
        <v>683</v>
      </c>
      <c r="AF69" s="11">
        <v>5</v>
      </c>
      <c r="AG69" s="10">
        <v>40</v>
      </c>
      <c r="AH69" s="11">
        <v>0</v>
      </c>
      <c r="AI69" s="10">
        <v>0</v>
      </c>
      <c r="AJ69" s="11">
        <v>0</v>
      </c>
      <c r="AK69" s="10">
        <v>0</v>
      </c>
      <c r="AL69" s="11">
        <v>0</v>
      </c>
      <c r="AM69" s="10">
        <v>0</v>
      </c>
      <c r="AN69" s="11">
        <v>2</v>
      </c>
      <c r="AO69" s="10">
        <v>8</v>
      </c>
      <c r="AP69" s="11">
        <v>2</v>
      </c>
      <c r="AQ69" s="10">
        <v>15</v>
      </c>
      <c r="AR69" s="11">
        <v>0</v>
      </c>
      <c r="AS69" s="10">
        <v>0</v>
      </c>
      <c r="AT69" s="11">
        <v>0</v>
      </c>
      <c r="AU69" s="10">
        <v>0</v>
      </c>
      <c r="AV69" s="11">
        <v>0</v>
      </c>
      <c r="AW69" s="10">
        <v>0</v>
      </c>
      <c r="AX69" s="11"/>
      <c r="AY69" s="10">
        <f t="shared" si="4"/>
        <v>148</v>
      </c>
      <c r="AZ69" s="10">
        <f t="shared" si="5"/>
        <v>1971</v>
      </c>
    </row>
    <row r="70" spans="1:52">
      <c r="A70" s="2" t="s">
        <v>705</v>
      </c>
      <c r="B70" s="2" t="s">
        <v>66</v>
      </c>
      <c r="C70" s="2">
        <v>67</v>
      </c>
      <c r="D70" s="11">
        <v>0</v>
      </c>
      <c r="E70" s="10">
        <v>0</v>
      </c>
      <c r="F70" s="11">
        <v>4</v>
      </c>
      <c r="G70" s="10">
        <v>63</v>
      </c>
      <c r="H70" s="11">
        <v>4</v>
      </c>
      <c r="I70" s="10">
        <v>68</v>
      </c>
      <c r="J70" s="11">
        <v>0</v>
      </c>
      <c r="K70" s="10">
        <v>0</v>
      </c>
      <c r="L70" s="11">
        <v>0</v>
      </c>
      <c r="M70" s="10">
        <v>0</v>
      </c>
      <c r="N70" s="11">
        <v>0</v>
      </c>
      <c r="O70" s="10">
        <v>0</v>
      </c>
      <c r="P70" s="11">
        <v>0</v>
      </c>
      <c r="Q70" s="10">
        <v>0</v>
      </c>
      <c r="R70" s="11">
        <v>0</v>
      </c>
      <c r="S70" s="10">
        <v>0</v>
      </c>
      <c r="T70" s="11">
        <v>2</v>
      </c>
      <c r="U70" s="10">
        <v>6</v>
      </c>
      <c r="V70" s="11">
        <v>0</v>
      </c>
      <c r="W70" s="10">
        <v>0</v>
      </c>
      <c r="X70" s="11">
        <v>0</v>
      </c>
      <c r="Y70" s="10">
        <v>0</v>
      </c>
      <c r="Z70" s="11">
        <v>0</v>
      </c>
      <c r="AA70" s="10">
        <v>0</v>
      </c>
      <c r="AB70" s="11">
        <v>1</v>
      </c>
      <c r="AC70" s="10">
        <v>11</v>
      </c>
      <c r="AD70" s="11">
        <v>0</v>
      </c>
      <c r="AE70" s="10">
        <v>0</v>
      </c>
      <c r="AF70" s="11">
        <v>0</v>
      </c>
      <c r="AG70" s="10">
        <v>0</v>
      </c>
      <c r="AH70" s="11">
        <v>0</v>
      </c>
      <c r="AI70" s="10">
        <v>0</v>
      </c>
      <c r="AJ70" s="11">
        <v>0</v>
      </c>
      <c r="AK70" s="10">
        <v>0</v>
      </c>
      <c r="AL70" s="11">
        <v>0</v>
      </c>
      <c r="AM70" s="10">
        <v>0</v>
      </c>
      <c r="AN70" s="11">
        <v>0</v>
      </c>
      <c r="AO70" s="10">
        <v>0</v>
      </c>
      <c r="AP70" s="11">
        <v>0</v>
      </c>
      <c r="AQ70" s="10">
        <v>0</v>
      </c>
      <c r="AR70" s="11">
        <v>0</v>
      </c>
      <c r="AS70" s="10">
        <v>0</v>
      </c>
      <c r="AT70" s="11">
        <v>0</v>
      </c>
      <c r="AU70" s="10">
        <v>0</v>
      </c>
      <c r="AV70" s="11">
        <v>0</v>
      </c>
      <c r="AW70" s="10">
        <v>0</v>
      </c>
      <c r="AX70" s="11"/>
      <c r="AY70" s="10">
        <f t="shared" si="4"/>
        <v>11</v>
      </c>
      <c r="AZ70" s="10">
        <f t="shared" si="5"/>
        <v>148</v>
      </c>
    </row>
    <row r="71" spans="1:52">
      <c r="A71" s="2" t="s">
        <v>706</v>
      </c>
      <c r="B71" s="2" t="s">
        <v>385</v>
      </c>
      <c r="C71" s="2">
        <v>68</v>
      </c>
      <c r="D71" s="11">
        <v>0</v>
      </c>
      <c r="E71" s="10">
        <v>0</v>
      </c>
      <c r="F71" s="11">
        <v>9</v>
      </c>
      <c r="G71" s="10">
        <v>91</v>
      </c>
      <c r="H71" s="11">
        <v>0</v>
      </c>
      <c r="I71" s="10">
        <v>0</v>
      </c>
      <c r="J71" s="11">
        <v>0</v>
      </c>
      <c r="K71" s="10">
        <v>0</v>
      </c>
      <c r="L71" s="11">
        <v>0</v>
      </c>
      <c r="M71" s="10">
        <v>0</v>
      </c>
      <c r="N71" s="11">
        <v>0</v>
      </c>
      <c r="O71" s="10">
        <v>0</v>
      </c>
      <c r="P71" s="11">
        <v>0</v>
      </c>
      <c r="Q71" s="10">
        <v>0</v>
      </c>
      <c r="R71" s="11">
        <v>0</v>
      </c>
      <c r="S71" s="10">
        <v>0</v>
      </c>
      <c r="T71" s="11">
        <v>0</v>
      </c>
      <c r="U71" s="10">
        <v>0</v>
      </c>
      <c r="V71" s="11">
        <v>0</v>
      </c>
      <c r="W71" s="10">
        <v>0</v>
      </c>
      <c r="X71" s="11">
        <v>0</v>
      </c>
      <c r="Y71" s="10">
        <v>0</v>
      </c>
      <c r="Z71" s="11">
        <v>0</v>
      </c>
      <c r="AA71" s="10">
        <v>0</v>
      </c>
      <c r="AB71" s="11">
        <v>2</v>
      </c>
      <c r="AC71" s="10">
        <v>8</v>
      </c>
      <c r="AD71" s="11">
        <v>0</v>
      </c>
      <c r="AE71" s="10">
        <v>0</v>
      </c>
      <c r="AF71" s="11">
        <v>0</v>
      </c>
      <c r="AG71" s="10">
        <v>0</v>
      </c>
      <c r="AH71" s="11">
        <v>0</v>
      </c>
      <c r="AI71" s="10">
        <v>0</v>
      </c>
      <c r="AJ71" s="11">
        <v>0</v>
      </c>
      <c r="AK71" s="10">
        <v>0</v>
      </c>
      <c r="AL71" s="11">
        <v>0</v>
      </c>
      <c r="AM71" s="10">
        <v>0</v>
      </c>
      <c r="AN71" s="11">
        <v>3</v>
      </c>
      <c r="AO71" s="10">
        <v>62</v>
      </c>
      <c r="AP71" s="11">
        <v>0</v>
      </c>
      <c r="AQ71" s="10">
        <v>0</v>
      </c>
      <c r="AR71" s="11">
        <v>0</v>
      </c>
      <c r="AS71" s="10">
        <v>0</v>
      </c>
      <c r="AT71" s="11">
        <v>7</v>
      </c>
      <c r="AU71" s="10">
        <v>63</v>
      </c>
      <c r="AV71" s="11">
        <v>0</v>
      </c>
      <c r="AW71" s="10">
        <v>0</v>
      </c>
      <c r="AX71" s="11"/>
      <c r="AY71" s="10">
        <f t="shared" si="4"/>
        <v>21</v>
      </c>
      <c r="AZ71" s="10">
        <f t="shared" si="5"/>
        <v>224</v>
      </c>
    </row>
    <row r="72" spans="1:52">
      <c r="A72" s="2" t="s">
        <v>388</v>
      </c>
      <c r="B72" s="2" t="s">
        <v>389</v>
      </c>
      <c r="C72" s="2">
        <v>69</v>
      </c>
      <c r="D72" s="11">
        <v>2</v>
      </c>
      <c r="E72" s="10">
        <v>7</v>
      </c>
      <c r="F72" s="11">
        <v>12</v>
      </c>
      <c r="G72" s="10">
        <v>369</v>
      </c>
      <c r="H72" s="11">
        <v>9</v>
      </c>
      <c r="I72" s="10">
        <v>157</v>
      </c>
      <c r="J72" s="11">
        <v>0</v>
      </c>
      <c r="K72" s="10">
        <v>0</v>
      </c>
      <c r="L72" s="11">
        <v>0</v>
      </c>
      <c r="M72" s="10">
        <v>0</v>
      </c>
      <c r="N72" s="11">
        <v>0</v>
      </c>
      <c r="O72" s="10">
        <v>0</v>
      </c>
      <c r="P72" s="11">
        <v>0</v>
      </c>
      <c r="Q72" s="10">
        <v>0</v>
      </c>
      <c r="R72" s="11">
        <v>0</v>
      </c>
      <c r="S72" s="10">
        <v>0</v>
      </c>
      <c r="T72" s="11">
        <v>1</v>
      </c>
      <c r="U72" s="10">
        <v>3</v>
      </c>
      <c r="V72" s="11">
        <v>0</v>
      </c>
      <c r="W72" s="10">
        <v>0</v>
      </c>
      <c r="X72" s="11">
        <v>0</v>
      </c>
      <c r="Y72" s="10">
        <v>0</v>
      </c>
      <c r="Z72" s="11">
        <v>0</v>
      </c>
      <c r="AA72" s="10">
        <v>0</v>
      </c>
      <c r="AB72" s="11">
        <v>0</v>
      </c>
      <c r="AC72" s="10">
        <v>0</v>
      </c>
      <c r="AD72" s="11">
        <v>7</v>
      </c>
      <c r="AE72" s="10">
        <v>14</v>
      </c>
      <c r="AF72" s="11">
        <v>0</v>
      </c>
      <c r="AG72" s="10">
        <v>0</v>
      </c>
      <c r="AH72" s="11">
        <v>0</v>
      </c>
      <c r="AI72" s="10">
        <v>0</v>
      </c>
      <c r="AJ72" s="11">
        <v>0</v>
      </c>
      <c r="AK72" s="10">
        <v>0</v>
      </c>
      <c r="AL72" s="11">
        <v>0</v>
      </c>
      <c r="AM72" s="10">
        <v>0</v>
      </c>
      <c r="AN72" s="11">
        <v>0</v>
      </c>
      <c r="AO72" s="10">
        <v>0</v>
      </c>
      <c r="AP72" s="11">
        <v>1</v>
      </c>
      <c r="AQ72" s="10">
        <v>2</v>
      </c>
      <c r="AR72" s="11">
        <v>0</v>
      </c>
      <c r="AS72" s="10">
        <v>0</v>
      </c>
      <c r="AT72" s="11">
        <v>0</v>
      </c>
      <c r="AU72" s="10">
        <v>0</v>
      </c>
      <c r="AV72" s="11">
        <v>0</v>
      </c>
      <c r="AW72" s="10">
        <v>0</v>
      </c>
      <c r="AX72" s="11"/>
      <c r="AY72" s="10">
        <f t="shared" si="4"/>
        <v>32</v>
      </c>
      <c r="AZ72" s="10">
        <f t="shared" si="5"/>
        <v>552</v>
      </c>
    </row>
    <row r="73" spans="1:52">
      <c r="A73" s="2" t="s">
        <v>707</v>
      </c>
      <c r="B73" s="2" t="s">
        <v>389</v>
      </c>
      <c r="C73" s="2">
        <v>70</v>
      </c>
      <c r="D73" s="11">
        <v>0</v>
      </c>
      <c r="E73" s="10">
        <v>0</v>
      </c>
      <c r="F73" s="11">
        <v>45</v>
      </c>
      <c r="G73" s="10">
        <v>280</v>
      </c>
      <c r="H73" s="11">
        <v>4</v>
      </c>
      <c r="I73" s="10">
        <v>56</v>
      </c>
      <c r="J73" s="11">
        <v>0</v>
      </c>
      <c r="K73" s="10">
        <v>0</v>
      </c>
      <c r="L73" s="11">
        <v>0</v>
      </c>
      <c r="M73" s="10">
        <v>0</v>
      </c>
      <c r="N73" s="11">
        <v>0</v>
      </c>
      <c r="O73" s="10">
        <v>0</v>
      </c>
      <c r="P73" s="11">
        <v>0</v>
      </c>
      <c r="Q73" s="10">
        <v>0</v>
      </c>
      <c r="R73" s="11">
        <v>0</v>
      </c>
      <c r="S73" s="10">
        <v>0</v>
      </c>
      <c r="T73" s="11">
        <v>0</v>
      </c>
      <c r="U73" s="10">
        <v>0</v>
      </c>
      <c r="V73" s="11">
        <v>0</v>
      </c>
      <c r="W73" s="10">
        <v>0</v>
      </c>
      <c r="X73" s="11">
        <v>0</v>
      </c>
      <c r="Y73" s="10">
        <v>0</v>
      </c>
      <c r="Z73" s="11">
        <v>0</v>
      </c>
      <c r="AA73" s="10">
        <v>0</v>
      </c>
      <c r="AB73" s="11">
        <v>0</v>
      </c>
      <c r="AC73" s="10">
        <v>0</v>
      </c>
      <c r="AD73" s="11">
        <v>0</v>
      </c>
      <c r="AE73" s="10">
        <v>0</v>
      </c>
      <c r="AF73" s="11">
        <v>0</v>
      </c>
      <c r="AG73" s="10">
        <v>0</v>
      </c>
      <c r="AH73" s="11">
        <v>0</v>
      </c>
      <c r="AI73" s="10">
        <v>0</v>
      </c>
      <c r="AJ73" s="11">
        <v>0</v>
      </c>
      <c r="AK73" s="10">
        <v>0</v>
      </c>
      <c r="AL73" s="11">
        <v>0</v>
      </c>
      <c r="AM73" s="10">
        <v>0</v>
      </c>
      <c r="AN73" s="11">
        <v>0</v>
      </c>
      <c r="AO73" s="10">
        <v>0</v>
      </c>
      <c r="AP73" s="11">
        <v>0</v>
      </c>
      <c r="AQ73" s="10">
        <v>0</v>
      </c>
      <c r="AR73" s="11">
        <v>0</v>
      </c>
      <c r="AS73" s="10">
        <v>0</v>
      </c>
      <c r="AT73" s="11">
        <v>0</v>
      </c>
      <c r="AU73" s="10">
        <v>0</v>
      </c>
      <c r="AV73" s="11">
        <v>2</v>
      </c>
      <c r="AW73" s="10">
        <v>3</v>
      </c>
      <c r="AX73" s="11"/>
      <c r="AY73" s="10">
        <f t="shared" si="4"/>
        <v>51</v>
      </c>
      <c r="AZ73" s="10">
        <f t="shared" si="5"/>
        <v>339</v>
      </c>
    </row>
    <row r="74" spans="1:52">
      <c r="A74" s="2" t="s">
        <v>633</v>
      </c>
      <c r="B74" s="2" t="s">
        <v>389</v>
      </c>
      <c r="C74" s="2">
        <v>71</v>
      </c>
      <c r="D74" s="11">
        <v>1</v>
      </c>
      <c r="E74" s="10">
        <v>3</v>
      </c>
      <c r="F74" s="11">
        <v>9</v>
      </c>
      <c r="G74" s="10">
        <v>39</v>
      </c>
      <c r="H74" s="11">
        <v>3</v>
      </c>
      <c r="I74" s="10">
        <v>30</v>
      </c>
      <c r="J74" s="11">
        <v>0</v>
      </c>
      <c r="K74" s="10">
        <v>0</v>
      </c>
      <c r="L74" s="11">
        <v>0</v>
      </c>
      <c r="M74" s="10">
        <v>0</v>
      </c>
      <c r="N74" s="11">
        <v>0</v>
      </c>
      <c r="O74" s="10">
        <v>0</v>
      </c>
      <c r="P74" s="11">
        <v>0</v>
      </c>
      <c r="Q74" s="10">
        <v>0</v>
      </c>
      <c r="R74" s="11">
        <v>0</v>
      </c>
      <c r="S74" s="10">
        <v>0</v>
      </c>
      <c r="T74" s="11">
        <v>0</v>
      </c>
      <c r="U74" s="10">
        <v>0</v>
      </c>
      <c r="V74" s="11">
        <v>0</v>
      </c>
      <c r="W74" s="10">
        <v>0</v>
      </c>
      <c r="X74" s="11">
        <v>0</v>
      </c>
      <c r="Y74" s="10">
        <v>0</v>
      </c>
      <c r="Z74" s="11">
        <v>0</v>
      </c>
      <c r="AA74" s="10">
        <v>0</v>
      </c>
      <c r="AB74" s="11">
        <v>0</v>
      </c>
      <c r="AC74" s="10">
        <v>0</v>
      </c>
      <c r="AD74" s="11">
        <v>0</v>
      </c>
      <c r="AE74" s="10">
        <v>0</v>
      </c>
      <c r="AF74" s="11">
        <v>0</v>
      </c>
      <c r="AG74" s="10">
        <v>0</v>
      </c>
      <c r="AH74" s="11">
        <v>0</v>
      </c>
      <c r="AI74" s="10">
        <v>0</v>
      </c>
      <c r="AJ74" s="11">
        <v>0</v>
      </c>
      <c r="AK74" s="10">
        <v>0</v>
      </c>
      <c r="AL74" s="11">
        <v>0</v>
      </c>
      <c r="AM74" s="10">
        <v>0</v>
      </c>
      <c r="AN74" s="11">
        <v>2</v>
      </c>
      <c r="AO74" s="10">
        <v>26</v>
      </c>
      <c r="AP74" s="11">
        <v>0</v>
      </c>
      <c r="AQ74" s="10">
        <v>0</v>
      </c>
      <c r="AR74" s="11">
        <v>0</v>
      </c>
      <c r="AS74" s="10">
        <v>0</v>
      </c>
      <c r="AT74" s="11">
        <v>0</v>
      </c>
      <c r="AU74" s="10">
        <v>0</v>
      </c>
      <c r="AV74" s="11">
        <v>0</v>
      </c>
      <c r="AW74" s="10">
        <v>0</v>
      </c>
      <c r="AX74" s="11"/>
      <c r="AY74" s="10">
        <f t="shared" si="4"/>
        <v>15</v>
      </c>
      <c r="AZ74" s="10">
        <f t="shared" si="5"/>
        <v>98</v>
      </c>
    </row>
    <row r="75" spans="1:52">
      <c r="A75" s="2" t="s">
        <v>401</v>
      </c>
      <c r="B75" s="2" t="s">
        <v>389</v>
      </c>
      <c r="C75" s="2">
        <v>72</v>
      </c>
      <c r="D75" s="11">
        <v>0</v>
      </c>
      <c r="E75" s="10">
        <v>0</v>
      </c>
      <c r="F75" s="11">
        <v>59</v>
      </c>
      <c r="G75" s="10">
        <v>263</v>
      </c>
      <c r="H75" s="11">
        <v>4</v>
      </c>
      <c r="I75" s="10">
        <v>19</v>
      </c>
      <c r="J75" s="11">
        <v>0</v>
      </c>
      <c r="K75" s="10">
        <v>0</v>
      </c>
      <c r="L75" s="11">
        <v>0</v>
      </c>
      <c r="M75" s="10">
        <v>0</v>
      </c>
      <c r="N75" s="11">
        <v>0</v>
      </c>
      <c r="O75" s="10">
        <v>0</v>
      </c>
      <c r="P75" s="11">
        <v>0</v>
      </c>
      <c r="Q75" s="10">
        <v>0</v>
      </c>
      <c r="R75" s="11">
        <v>0</v>
      </c>
      <c r="S75" s="10">
        <v>0</v>
      </c>
      <c r="T75" s="11">
        <v>0</v>
      </c>
      <c r="U75" s="10">
        <v>0</v>
      </c>
      <c r="V75" s="11">
        <v>0</v>
      </c>
      <c r="W75" s="10">
        <v>0</v>
      </c>
      <c r="X75" s="11">
        <v>0</v>
      </c>
      <c r="Y75" s="10">
        <v>0</v>
      </c>
      <c r="Z75" s="11">
        <v>0</v>
      </c>
      <c r="AA75" s="10">
        <v>0</v>
      </c>
      <c r="AB75" s="11">
        <v>0</v>
      </c>
      <c r="AC75" s="10">
        <v>0</v>
      </c>
      <c r="AD75" s="11">
        <v>0</v>
      </c>
      <c r="AE75" s="10">
        <v>0</v>
      </c>
      <c r="AF75" s="11">
        <v>0</v>
      </c>
      <c r="AG75" s="10">
        <v>0</v>
      </c>
      <c r="AH75" s="11">
        <v>0</v>
      </c>
      <c r="AI75" s="10">
        <v>0</v>
      </c>
      <c r="AJ75" s="11">
        <v>0</v>
      </c>
      <c r="AK75" s="10">
        <v>0</v>
      </c>
      <c r="AL75" s="11">
        <v>0</v>
      </c>
      <c r="AM75" s="10">
        <v>0</v>
      </c>
      <c r="AN75" s="11">
        <v>6</v>
      </c>
      <c r="AO75" s="10">
        <v>72</v>
      </c>
      <c r="AP75" s="11">
        <v>0</v>
      </c>
      <c r="AQ75" s="10">
        <v>0</v>
      </c>
      <c r="AR75" s="11">
        <v>0</v>
      </c>
      <c r="AS75" s="10">
        <v>0</v>
      </c>
      <c r="AT75" s="11">
        <v>4</v>
      </c>
      <c r="AU75" s="10">
        <v>167</v>
      </c>
      <c r="AV75" s="11">
        <v>12</v>
      </c>
      <c r="AW75" s="10">
        <v>127</v>
      </c>
      <c r="AX75" s="11"/>
      <c r="AY75" s="10">
        <f t="shared" si="4"/>
        <v>85</v>
      </c>
      <c r="AZ75" s="10">
        <f t="shared" si="5"/>
        <v>648</v>
      </c>
    </row>
    <row r="76" spans="1:52">
      <c r="A76" s="2" t="s">
        <v>405</v>
      </c>
      <c r="B76" s="2" t="s">
        <v>389</v>
      </c>
      <c r="C76" s="2">
        <v>73</v>
      </c>
      <c r="D76" s="11">
        <v>0</v>
      </c>
      <c r="E76" s="10">
        <v>0</v>
      </c>
      <c r="F76" s="11">
        <v>30</v>
      </c>
      <c r="G76" s="10">
        <v>515</v>
      </c>
      <c r="H76" s="11">
        <v>1</v>
      </c>
      <c r="I76" s="10">
        <v>5</v>
      </c>
      <c r="J76" s="11">
        <v>0</v>
      </c>
      <c r="K76" s="10">
        <v>0</v>
      </c>
      <c r="L76" s="11">
        <v>0</v>
      </c>
      <c r="M76" s="10">
        <v>0</v>
      </c>
      <c r="N76" s="11">
        <v>0</v>
      </c>
      <c r="O76" s="10">
        <v>0</v>
      </c>
      <c r="P76" s="11">
        <v>0</v>
      </c>
      <c r="Q76" s="10">
        <v>0</v>
      </c>
      <c r="R76" s="11">
        <v>0</v>
      </c>
      <c r="S76" s="10">
        <v>0</v>
      </c>
      <c r="T76" s="11">
        <v>0</v>
      </c>
      <c r="U76" s="10">
        <v>0</v>
      </c>
      <c r="V76" s="11">
        <v>0</v>
      </c>
      <c r="W76" s="10">
        <v>0</v>
      </c>
      <c r="X76" s="11">
        <v>0</v>
      </c>
      <c r="Y76" s="10">
        <v>0</v>
      </c>
      <c r="Z76" s="11">
        <v>0</v>
      </c>
      <c r="AA76" s="10">
        <v>0</v>
      </c>
      <c r="AB76" s="11">
        <v>0</v>
      </c>
      <c r="AC76" s="10">
        <v>0</v>
      </c>
      <c r="AD76" s="11">
        <v>0</v>
      </c>
      <c r="AE76" s="10">
        <v>0</v>
      </c>
      <c r="AF76" s="11">
        <v>0</v>
      </c>
      <c r="AG76" s="10">
        <v>0</v>
      </c>
      <c r="AH76" s="11">
        <v>0</v>
      </c>
      <c r="AI76" s="10">
        <v>0</v>
      </c>
      <c r="AJ76" s="11">
        <v>0</v>
      </c>
      <c r="AK76" s="10">
        <v>0</v>
      </c>
      <c r="AL76" s="11">
        <v>0</v>
      </c>
      <c r="AM76" s="10">
        <v>0</v>
      </c>
      <c r="AN76" s="11">
        <v>0</v>
      </c>
      <c r="AO76" s="10">
        <v>0</v>
      </c>
      <c r="AP76" s="11">
        <v>0</v>
      </c>
      <c r="AQ76" s="10">
        <v>0</v>
      </c>
      <c r="AR76" s="11">
        <v>0</v>
      </c>
      <c r="AS76" s="10">
        <v>0</v>
      </c>
      <c r="AT76" s="11">
        <v>0</v>
      </c>
      <c r="AU76" s="10">
        <v>0</v>
      </c>
      <c r="AV76" s="11">
        <v>0</v>
      </c>
      <c r="AW76" s="10">
        <v>0</v>
      </c>
      <c r="AX76" s="11"/>
      <c r="AY76" s="10">
        <f t="shared" si="4"/>
        <v>31</v>
      </c>
      <c r="AZ76" s="10">
        <f t="shared" si="5"/>
        <v>520</v>
      </c>
    </row>
    <row r="77" spans="1:52">
      <c r="A77" s="18" t="s">
        <v>708</v>
      </c>
      <c r="B77" s="18" t="s">
        <v>389</v>
      </c>
      <c r="C77" s="18">
        <v>74</v>
      </c>
      <c r="D77" s="19">
        <v>0</v>
      </c>
      <c r="E77" s="20">
        <v>0</v>
      </c>
      <c r="F77" s="19">
        <v>2</v>
      </c>
      <c r="G77" s="20">
        <v>16</v>
      </c>
      <c r="H77" s="19">
        <v>1</v>
      </c>
      <c r="I77" s="20">
        <v>9</v>
      </c>
      <c r="J77" s="19">
        <v>0</v>
      </c>
      <c r="K77" s="20">
        <v>0</v>
      </c>
      <c r="L77" s="19">
        <v>0</v>
      </c>
      <c r="M77" s="20">
        <v>0</v>
      </c>
      <c r="N77" s="19">
        <v>0</v>
      </c>
      <c r="O77" s="20">
        <v>0</v>
      </c>
      <c r="P77" s="19">
        <v>0</v>
      </c>
      <c r="Q77" s="20">
        <v>0</v>
      </c>
      <c r="R77" s="19">
        <v>0</v>
      </c>
      <c r="S77" s="20">
        <v>0</v>
      </c>
      <c r="T77" s="19">
        <v>0</v>
      </c>
      <c r="U77" s="20">
        <v>0</v>
      </c>
      <c r="V77" s="19">
        <v>0</v>
      </c>
      <c r="W77" s="20">
        <v>0</v>
      </c>
      <c r="X77" s="19">
        <v>0</v>
      </c>
      <c r="Y77" s="20">
        <v>0</v>
      </c>
      <c r="Z77" s="19">
        <v>0</v>
      </c>
      <c r="AA77" s="20">
        <v>0</v>
      </c>
      <c r="AB77" s="19">
        <v>0</v>
      </c>
      <c r="AC77" s="20">
        <v>0</v>
      </c>
      <c r="AD77" s="19">
        <v>0</v>
      </c>
      <c r="AE77" s="20">
        <v>0</v>
      </c>
      <c r="AF77" s="19">
        <v>0</v>
      </c>
      <c r="AG77" s="20">
        <v>0</v>
      </c>
      <c r="AH77" s="19">
        <v>0</v>
      </c>
      <c r="AI77" s="20">
        <v>0</v>
      </c>
      <c r="AJ77" s="11">
        <v>0</v>
      </c>
      <c r="AK77" s="10">
        <v>0</v>
      </c>
      <c r="AL77" s="19">
        <v>0</v>
      </c>
      <c r="AM77" s="20">
        <v>0</v>
      </c>
      <c r="AN77" s="19">
        <v>1</v>
      </c>
      <c r="AO77" s="20">
        <v>5</v>
      </c>
      <c r="AP77" s="19">
        <v>0</v>
      </c>
      <c r="AQ77" s="20">
        <v>0</v>
      </c>
      <c r="AR77" s="19">
        <v>0</v>
      </c>
      <c r="AS77" s="20">
        <v>0</v>
      </c>
      <c r="AT77" s="19">
        <v>1</v>
      </c>
      <c r="AU77" s="20">
        <v>10</v>
      </c>
      <c r="AV77" s="19">
        <v>2</v>
      </c>
      <c r="AW77" s="20">
        <v>24</v>
      </c>
      <c r="AX77" s="11"/>
      <c r="AY77" s="10">
        <f t="shared" si="4"/>
        <v>7</v>
      </c>
      <c r="AZ77" s="10">
        <f t="shared" si="5"/>
        <v>64</v>
      </c>
    </row>
    <row r="78" spans="1:52">
      <c r="A78" s="2" t="s">
        <v>410</v>
      </c>
      <c r="B78" s="2" t="s">
        <v>389</v>
      </c>
      <c r="C78" s="2">
        <v>75</v>
      </c>
      <c r="D78" s="11">
        <v>0</v>
      </c>
      <c r="E78" s="10">
        <v>0</v>
      </c>
      <c r="F78" s="11">
        <v>36</v>
      </c>
      <c r="G78" s="10">
        <v>374</v>
      </c>
      <c r="H78" s="11">
        <v>6</v>
      </c>
      <c r="I78" s="10">
        <v>46</v>
      </c>
      <c r="J78" s="11">
        <v>1</v>
      </c>
      <c r="K78" s="10">
        <v>34</v>
      </c>
      <c r="L78" s="11">
        <v>0</v>
      </c>
      <c r="M78" s="10">
        <v>0</v>
      </c>
      <c r="N78" s="11">
        <v>0</v>
      </c>
      <c r="O78" s="10">
        <v>0</v>
      </c>
      <c r="P78" s="11">
        <v>0</v>
      </c>
      <c r="Q78" s="10">
        <v>0</v>
      </c>
      <c r="R78" s="11">
        <v>0</v>
      </c>
      <c r="S78" s="10">
        <v>0</v>
      </c>
      <c r="T78" s="11">
        <v>0</v>
      </c>
      <c r="U78" s="10">
        <v>0</v>
      </c>
      <c r="V78" s="11">
        <v>0</v>
      </c>
      <c r="W78" s="10">
        <v>0</v>
      </c>
      <c r="X78" s="11">
        <v>0</v>
      </c>
      <c r="Y78" s="10">
        <v>0</v>
      </c>
      <c r="Z78" s="11">
        <v>0</v>
      </c>
      <c r="AA78" s="10">
        <v>0</v>
      </c>
      <c r="AB78" s="11">
        <v>4</v>
      </c>
      <c r="AC78" s="10">
        <v>47</v>
      </c>
      <c r="AD78" s="11">
        <v>0</v>
      </c>
      <c r="AE78" s="10">
        <v>0</v>
      </c>
      <c r="AF78" s="11">
        <v>0</v>
      </c>
      <c r="AG78" s="10">
        <v>0</v>
      </c>
      <c r="AH78" s="11">
        <v>0</v>
      </c>
      <c r="AI78" s="10">
        <v>0</v>
      </c>
      <c r="AJ78" s="11">
        <v>0</v>
      </c>
      <c r="AK78" s="10">
        <v>0</v>
      </c>
      <c r="AL78" s="11">
        <v>0</v>
      </c>
      <c r="AM78" s="10">
        <v>0</v>
      </c>
      <c r="AN78" s="11">
        <v>0</v>
      </c>
      <c r="AO78" s="10">
        <v>0</v>
      </c>
      <c r="AP78" s="11">
        <v>1</v>
      </c>
      <c r="AQ78" s="10">
        <v>1</v>
      </c>
      <c r="AR78" s="11">
        <v>0</v>
      </c>
      <c r="AS78" s="10">
        <v>0</v>
      </c>
      <c r="AT78" s="11">
        <v>0</v>
      </c>
      <c r="AU78" s="10">
        <v>0</v>
      </c>
      <c r="AV78" s="11">
        <v>0</v>
      </c>
      <c r="AW78" s="10">
        <v>0</v>
      </c>
      <c r="AX78" s="11"/>
      <c r="AY78" s="10">
        <f t="shared" si="4"/>
        <v>48</v>
      </c>
      <c r="AZ78" s="10">
        <f t="shared" si="5"/>
        <v>502</v>
      </c>
    </row>
    <row r="79" spans="1:52">
      <c r="A79" s="2" t="s">
        <v>414</v>
      </c>
      <c r="B79" s="2" t="s">
        <v>389</v>
      </c>
      <c r="C79" s="2">
        <v>76</v>
      </c>
      <c r="D79" s="11">
        <v>1</v>
      </c>
      <c r="E79" s="10">
        <v>6</v>
      </c>
      <c r="F79" s="11">
        <v>12</v>
      </c>
      <c r="G79" s="10">
        <v>226</v>
      </c>
      <c r="H79" s="11">
        <v>8</v>
      </c>
      <c r="I79" s="10">
        <v>182</v>
      </c>
      <c r="J79" s="11">
        <v>0</v>
      </c>
      <c r="K79" s="10">
        <v>0</v>
      </c>
      <c r="L79" s="11">
        <v>0</v>
      </c>
      <c r="M79" s="10">
        <v>0</v>
      </c>
      <c r="N79" s="11">
        <v>0</v>
      </c>
      <c r="O79" s="10">
        <v>0</v>
      </c>
      <c r="P79" s="11">
        <v>0</v>
      </c>
      <c r="Q79" s="10">
        <v>0</v>
      </c>
      <c r="R79" s="11">
        <v>0</v>
      </c>
      <c r="S79" s="10">
        <v>0</v>
      </c>
      <c r="T79" s="11">
        <v>6</v>
      </c>
      <c r="U79" s="10">
        <v>213</v>
      </c>
      <c r="V79" s="11">
        <v>0</v>
      </c>
      <c r="W79" s="10">
        <v>0</v>
      </c>
      <c r="X79" s="11">
        <v>0</v>
      </c>
      <c r="Y79" s="10">
        <v>0</v>
      </c>
      <c r="Z79" s="11">
        <v>0</v>
      </c>
      <c r="AA79" s="10">
        <v>0</v>
      </c>
      <c r="AB79" s="11">
        <v>0</v>
      </c>
      <c r="AC79" s="10">
        <v>0</v>
      </c>
      <c r="AD79" s="11">
        <v>0</v>
      </c>
      <c r="AE79" s="10">
        <v>0</v>
      </c>
      <c r="AF79" s="11">
        <v>0</v>
      </c>
      <c r="AG79" s="10">
        <v>0</v>
      </c>
      <c r="AH79" s="11">
        <v>0</v>
      </c>
      <c r="AI79" s="10">
        <v>0</v>
      </c>
      <c r="AJ79" s="11">
        <v>0</v>
      </c>
      <c r="AK79" s="10">
        <v>0</v>
      </c>
      <c r="AL79" s="11">
        <v>0</v>
      </c>
      <c r="AM79" s="10">
        <v>0</v>
      </c>
      <c r="AN79" s="11">
        <v>0</v>
      </c>
      <c r="AO79" s="10">
        <v>0</v>
      </c>
      <c r="AP79" s="11">
        <v>0</v>
      </c>
      <c r="AQ79" s="10">
        <v>0</v>
      </c>
      <c r="AR79" s="11">
        <v>0</v>
      </c>
      <c r="AS79" s="10">
        <v>0</v>
      </c>
      <c r="AT79" s="11">
        <v>0</v>
      </c>
      <c r="AU79" s="10">
        <v>0</v>
      </c>
      <c r="AV79" s="11">
        <v>0</v>
      </c>
      <c r="AW79" s="10">
        <v>0</v>
      </c>
      <c r="AX79" s="11"/>
      <c r="AY79" s="10">
        <f t="shared" si="4"/>
        <v>27</v>
      </c>
      <c r="AZ79" s="10">
        <f t="shared" si="5"/>
        <v>627</v>
      </c>
    </row>
    <row r="80" spans="1:52">
      <c r="A80" s="2" t="s">
        <v>634</v>
      </c>
      <c r="B80" s="2" t="s">
        <v>418</v>
      </c>
      <c r="C80" s="2">
        <v>77</v>
      </c>
      <c r="D80" s="11">
        <v>0</v>
      </c>
      <c r="E80" s="10">
        <v>0</v>
      </c>
      <c r="F80" s="11">
        <v>4</v>
      </c>
      <c r="G80" s="10">
        <v>30</v>
      </c>
      <c r="H80" s="11">
        <v>18</v>
      </c>
      <c r="I80" s="10">
        <v>248</v>
      </c>
      <c r="J80" s="11">
        <v>0</v>
      </c>
      <c r="K80" s="10">
        <v>0</v>
      </c>
      <c r="L80" s="11">
        <v>0</v>
      </c>
      <c r="M80" s="10">
        <v>0</v>
      </c>
      <c r="N80" s="11">
        <v>0</v>
      </c>
      <c r="O80" s="10">
        <v>0</v>
      </c>
      <c r="P80" s="11">
        <v>0</v>
      </c>
      <c r="Q80" s="10">
        <v>0</v>
      </c>
      <c r="R80" s="11">
        <v>0</v>
      </c>
      <c r="S80" s="10">
        <v>0</v>
      </c>
      <c r="T80" s="11">
        <v>0</v>
      </c>
      <c r="U80" s="10">
        <v>0</v>
      </c>
      <c r="V80" s="11">
        <v>0</v>
      </c>
      <c r="W80" s="10">
        <v>0</v>
      </c>
      <c r="X80" s="11">
        <v>0</v>
      </c>
      <c r="Y80" s="10">
        <v>0</v>
      </c>
      <c r="Z80" s="11">
        <v>0</v>
      </c>
      <c r="AA80" s="10">
        <v>0</v>
      </c>
      <c r="AB80" s="11">
        <v>0</v>
      </c>
      <c r="AC80" s="10">
        <v>0</v>
      </c>
      <c r="AD80" s="11">
        <v>0</v>
      </c>
      <c r="AE80" s="10">
        <v>0</v>
      </c>
      <c r="AF80" s="11">
        <v>0</v>
      </c>
      <c r="AG80" s="10">
        <v>0</v>
      </c>
      <c r="AH80" s="11">
        <v>0</v>
      </c>
      <c r="AI80" s="10">
        <v>0</v>
      </c>
      <c r="AJ80" s="11">
        <v>0</v>
      </c>
      <c r="AK80" s="10">
        <v>0</v>
      </c>
      <c r="AL80" s="11">
        <v>0</v>
      </c>
      <c r="AM80" s="10">
        <v>0</v>
      </c>
      <c r="AN80" s="11">
        <v>2</v>
      </c>
      <c r="AO80" s="10">
        <v>59</v>
      </c>
      <c r="AP80" s="11">
        <v>0</v>
      </c>
      <c r="AQ80" s="10">
        <v>0</v>
      </c>
      <c r="AR80" s="11">
        <v>1</v>
      </c>
      <c r="AS80" s="10">
        <v>1</v>
      </c>
      <c r="AT80" s="11">
        <v>5</v>
      </c>
      <c r="AU80" s="10">
        <v>43</v>
      </c>
      <c r="AV80" s="11">
        <v>6</v>
      </c>
      <c r="AW80" s="10">
        <v>33</v>
      </c>
      <c r="AX80" s="11"/>
      <c r="AY80" s="10">
        <f t="shared" si="4"/>
        <v>36</v>
      </c>
      <c r="AZ80" s="10">
        <f t="shared" si="5"/>
        <v>414</v>
      </c>
    </row>
    <row r="81" spans="1:52">
      <c r="A81" s="2" t="s">
        <v>635</v>
      </c>
      <c r="B81" s="2" t="s">
        <v>418</v>
      </c>
      <c r="C81" s="2">
        <v>78</v>
      </c>
      <c r="D81" s="11">
        <v>2</v>
      </c>
      <c r="E81" s="10">
        <v>12</v>
      </c>
      <c r="F81" s="11">
        <v>122</v>
      </c>
      <c r="G81" s="10">
        <v>1952</v>
      </c>
      <c r="H81" s="11">
        <v>67</v>
      </c>
      <c r="I81" s="10">
        <v>718</v>
      </c>
      <c r="J81" s="11">
        <v>5</v>
      </c>
      <c r="K81" s="10">
        <v>39</v>
      </c>
      <c r="L81" s="11">
        <v>0</v>
      </c>
      <c r="M81" s="10">
        <v>0</v>
      </c>
      <c r="N81" s="11">
        <v>0</v>
      </c>
      <c r="O81" s="10">
        <v>0</v>
      </c>
      <c r="P81" s="11">
        <v>0</v>
      </c>
      <c r="Q81" s="10">
        <v>0</v>
      </c>
      <c r="R81" s="11">
        <v>0</v>
      </c>
      <c r="S81" s="10">
        <v>0</v>
      </c>
      <c r="T81" s="11">
        <v>0</v>
      </c>
      <c r="U81" s="10">
        <v>0</v>
      </c>
      <c r="V81" s="11">
        <v>0</v>
      </c>
      <c r="W81" s="10">
        <v>0</v>
      </c>
      <c r="X81" s="11">
        <v>0</v>
      </c>
      <c r="Y81" s="10">
        <v>0</v>
      </c>
      <c r="Z81" s="11">
        <v>0</v>
      </c>
      <c r="AA81" s="10">
        <v>0</v>
      </c>
      <c r="AB81" s="11">
        <v>0</v>
      </c>
      <c r="AC81" s="10">
        <v>0</v>
      </c>
      <c r="AD81" s="11">
        <v>0</v>
      </c>
      <c r="AE81" s="10">
        <v>0</v>
      </c>
      <c r="AF81" s="11">
        <v>0</v>
      </c>
      <c r="AG81" s="10">
        <v>0</v>
      </c>
      <c r="AH81" s="11">
        <v>0</v>
      </c>
      <c r="AI81" s="10">
        <v>0</v>
      </c>
      <c r="AJ81" s="11">
        <v>0</v>
      </c>
      <c r="AK81" s="10">
        <v>0</v>
      </c>
      <c r="AL81" s="11">
        <v>0</v>
      </c>
      <c r="AM81" s="10">
        <v>0</v>
      </c>
      <c r="AN81" s="11">
        <v>9</v>
      </c>
      <c r="AO81" s="10">
        <v>75</v>
      </c>
      <c r="AP81" s="11">
        <v>2</v>
      </c>
      <c r="AQ81" s="10">
        <v>4</v>
      </c>
      <c r="AR81" s="11">
        <v>0</v>
      </c>
      <c r="AS81" s="10">
        <v>0</v>
      </c>
      <c r="AT81" s="11">
        <v>9</v>
      </c>
      <c r="AU81" s="10">
        <v>233</v>
      </c>
      <c r="AV81" s="11">
        <v>0</v>
      </c>
      <c r="AW81" s="10">
        <v>0</v>
      </c>
      <c r="AX81" s="11"/>
      <c r="AY81" s="10">
        <f t="shared" si="4"/>
        <v>216</v>
      </c>
      <c r="AZ81" s="10">
        <f t="shared" si="5"/>
        <v>3033</v>
      </c>
    </row>
    <row r="82" spans="1:52">
      <c r="A82" s="2" t="s">
        <v>434</v>
      </c>
      <c r="B82" s="2" t="s">
        <v>418</v>
      </c>
      <c r="C82" s="2">
        <v>79</v>
      </c>
      <c r="D82" s="11">
        <v>0</v>
      </c>
      <c r="E82" s="10">
        <v>0</v>
      </c>
      <c r="F82" s="11">
        <v>108</v>
      </c>
      <c r="G82" s="10">
        <v>2007</v>
      </c>
      <c r="H82" s="11">
        <v>29</v>
      </c>
      <c r="I82" s="10">
        <v>295</v>
      </c>
      <c r="J82" s="11">
        <v>4</v>
      </c>
      <c r="K82" s="10">
        <v>18</v>
      </c>
      <c r="L82" s="11">
        <v>0</v>
      </c>
      <c r="M82" s="10">
        <v>0</v>
      </c>
      <c r="N82" s="11">
        <v>0</v>
      </c>
      <c r="O82" s="10">
        <v>0</v>
      </c>
      <c r="P82" s="11">
        <v>0</v>
      </c>
      <c r="Q82" s="10">
        <v>0</v>
      </c>
      <c r="R82" s="11">
        <v>0</v>
      </c>
      <c r="S82" s="10">
        <v>0</v>
      </c>
      <c r="T82" s="11">
        <v>2</v>
      </c>
      <c r="U82" s="10">
        <v>24</v>
      </c>
      <c r="V82" s="11">
        <v>0</v>
      </c>
      <c r="W82" s="10">
        <v>0</v>
      </c>
      <c r="X82" s="11">
        <v>0</v>
      </c>
      <c r="Y82" s="10">
        <v>0</v>
      </c>
      <c r="Z82" s="11">
        <v>0</v>
      </c>
      <c r="AA82" s="10">
        <v>0</v>
      </c>
      <c r="AB82" s="11">
        <v>3</v>
      </c>
      <c r="AC82" s="10">
        <v>132</v>
      </c>
      <c r="AD82" s="11">
        <v>0</v>
      </c>
      <c r="AE82" s="10">
        <v>0</v>
      </c>
      <c r="AF82" s="11">
        <v>0</v>
      </c>
      <c r="AG82" s="10">
        <v>0</v>
      </c>
      <c r="AH82" s="11">
        <v>0</v>
      </c>
      <c r="AI82" s="10">
        <v>0</v>
      </c>
      <c r="AJ82" s="11">
        <v>0</v>
      </c>
      <c r="AK82" s="10">
        <v>0</v>
      </c>
      <c r="AL82" s="11">
        <v>0</v>
      </c>
      <c r="AM82" s="10">
        <v>0</v>
      </c>
      <c r="AN82" s="11">
        <v>5</v>
      </c>
      <c r="AO82" s="10">
        <v>32</v>
      </c>
      <c r="AP82" s="11">
        <v>0</v>
      </c>
      <c r="AQ82" s="10">
        <v>0</v>
      </c>
      <c r="AR82" s="11">
        <v>0</v>
      </c>
      <c r="AS82" s="10">
        <v>0</v>
      </c>
      <c r="AT82" s="11">
        <v>0</v>
      </c>
      <c r="AU82" s="10">
        <v>0</v>
      </c>
      <c r="AV82" s="11">
        <v>1</v>
      </c>
      <c r="AW82" s="10">
        <v>1</v>
      </c>
      <c r="AX82" s="11"/>
      <c r="AY82" s="10">
        <f t="shared" si="4"/>
        <v>152</v>
      </c>
      <c r="AZ82" s="10">
        <f t="shared" si="5"/>
        <v>2509</v>
      </c>
    </row>
    <row r="83" spans="1:52">
      <c r="A83" s="2" t="s">
        <v>440</v>
      </c>
      <c r="B83" s="2" t="s">
        <v>418</v>
      </c>
      <c r="C83" s="2">
        <v>80</v>
      </c>
      <c r="D83" s="11">
        <v>4</v>
      </c>
      <c r="E83" s="10">
        <v>25</v>
      </c>
      <c r="F83" s="11">
        <v>39</v>
      </c>
      <c r="G83" s="10">
        <v>504</v>
      </c>
      <c r="H83" s="11">
        <v>59</v>
      </c>
      <c r="I83" s="10">
        <v>620</v>
      </c>
      <c r="J83" s="11">
        <v>21</v>
      </c>
      <c r="K83" s="10">
        <v>388</v>
      </c>
      <c r="L83" s="11">
        <v>0</v>
      </c>
      <c r="M83" s="10">
        <v>0</v>
      </c>
      <c r="N83" s="11">
        <v>0</v>
      </c>
      <c r="O83" s="10">
        <v>0</v>
      </c>
      <c r="P83" s="11">
        <v>2</v>
      </c>
      <c r="Q83" s="10">
        <v>19</v>
      </c>
      <c r="R83" s="11">
        <v>0</v>
      </c>
      <c r="S83" s="10">
        <v>0</v>
      </c>
      <c r="T83" s="11">
        <v>2</v>
      </c>
      <c r="U83" s="10">
        <v>12</v>
      </c>
      <c r="V83" s="11">
        <v>0</v>
      </c>
      <c r="W83" s="10">
        <v>0</v>
      </c>
      <c r="X83" s="11">
        <v>0</v>
      </c>
      <c r="Y83" s="10">
        <v>0</v>
      </c>
      <c r="Z83" s="11">
        <v>0</v>
      </c>
      <c r="AA83" s="10">
        <v>0</v>
      </c>
      <c r="AB83" s="11">
        <v>44</v>
      </c>
      <c r="AC83" s="10">
        <v>447</v>
      </c>
      <c r="AD83" s="11">
        <v>0</v>
      </c>
      <c r="AE83" s="10">
        <v>0</v>
      </c>
      <c r="AF83" s="11">
        <v>0</v>
      </c>
      <c r="AG83" s="10">
        <v>0</v>
      </c>
      <c r="AH83" s="11">
        <v>0</v>
      </c>
      <c r="AI83" s="10">
        <v>0</v>
      </c>
      <c r="AJ83" s="11">
        <v>0</v>
      </c>
      <c r="AK83" s="10">
        <v>0</v>
      </c>
      <c r="AL83" s="11">
        <v>0</v>
      </c>
      <c r="AM83" s="10">
        <v>0</v>
      </c>
      <c r="AN83" s="11">
        <v>36</v>
      </c>
      <c r="AO83" s="10">
        <v>312</v>
      </c>
      <c r="AP83" s="11">
        <v>0</v>
      </c>
      <c r="AQ83" s="10">
        <v>0</v>
      </c>
      <c r="AR83" s="11">
        <v>0</v>
      </c>
      <c r="AS83" s="10">
        <v>0</v>
      </c>
      <c r="AT83" s="11">
        <v>0</v>
      </c>
      <c r="AU83" s="10">
        <v>0</v>
      </c>
      <c r="AV83" s="11">
        <v>0</v>
      </c>
      <c r="AW83" s="10">
        <v>0</v>
      </c>
      <c r="AX83" s="11"/>
      <c r="AY83" s="10">
        <f t="shared" si="4"/>
        <v>207</v>
      </c>
      <c r="AZ83" s="10">
        <f t="shared" si="5"/>
        <v>2327</v>
      </c>
    </row>
    <row r="84" spans="1:52">
      <c r="A84" s="2" t="s">
        <v>636</v>
      </c>
      <c r="B84" s="2" t="s">
        <v>418</v>
      </c>
      <c r="C84" s="2">
        <v>81</v>
      </c>
      <c r="D84" s="11">
        <v>1</v>
      </c>
      <c r="E84" s="10">
        <v>4</v>
      </c>
      <c r="F84" s="11">
        <v>14</v>
      </c>
      <c r="G84" s="10">
        <v>392</v>
      </c>
      <c r="H84" s="11">
        <v>119</v>
      </c>
      <c r="I84" s="10">
        <v>5467</v>
      </c>
      <c r="J84" s="11">
        <v>2</v>
      </c>
      <c r="K84" s="10">
        <v>5</v>
      </c>
      <c r="L84" s="11">
        <v>0</v>
      </c>
      <c r="M84" s="10">
        <v>0</v>
      </c>
      <c r="N84" s="11">
        <v>0</v>
      </c>
      <c r="O84" s="10">
        <v>0</v>
      </c>
      <c r="P84" s="11">
        <v>0</v>
      </c>
      <c r="Q84" s="10">
        <v>0</v>
      </c>
      <c r="R84" s="11">
        <v>0</v>
      </c>
      <c r="S84" s="10">
        <v>0</v>
      </c>
      <c r="T84" s="11">
        <v>0</v>
      </c>
      <c r="U84" s="10">
        <v>0</v>
      </c>
      <c r="V84" s="11">
        <v>0</v>
      </c>
      <c r="W84" s="10">
        <v>0</v>
      </c>
      <c r="X84" s="11">
        <v>0</v>
      </c>
      <c r="Y84" s="10">
        <v>0</v>
      </c>
      <c r="Z84" s="11">
        <v>0</v>
      </c>
      <c r="AA84" s="10">
        <v>0</v>
      </c>
      <c r="AB84" s="11">
        <v>0</v>
      </c>
      <c r="AC84" s="10">
        <v>0</v>
      </c>
      <c r="AD84" s="11">
        <v>0</v>
      </c>
      <c r="AE84" s="10">
        <v>0</v>
      </c>
      <c r="AF84" s="11">
        <v>1</v>
      </c>
      <c r="AG84" s="10">
        <v>3</v>
      </c>
      <c r="AH84" s="11">
        <v>0</v>
      </c>
      <c r="AI84" s="10">
        <v>0</v>
      </c>
      <c r="AJ84" s="11">
        <v>0</v>
      </c>
      <c r="AK84" s="10">
        <v>0</v>
      </c>
      <c r="AL84" s="11">
        <v>0</v>
      </c>
      <c r="AM84" s="10">
        <v>0</v>
      </c>
      <c r="AN84" s="11">
        <v>0</v>
      </c>
      <c r="AO84" s="10">
        <v>0</v>
      </c>
      <c r="AP84" s="11">
        <v>1</v>
      </c>
      <c r="AQ84" s="10">
        <v>4</v>
      </c>
      <c r="AR84" s="11">
        <v>0</v>
      </c>
      <c r="AS84" s="10">
        <v>0</v>
      </c>
      <c r="AT84" s="11">
        <v>0</v>
      </c>
      <c r="AU84" s="10">
        <v>0</v>
      </c>
      <c r="AV84" s="11">
        <v>1</v>
      </c>
      <c r="AW84" s="10">
        <v>4</v>
      </c>
      <c r="AX84" s="11"/>
      <c r="AY84" s="10">
        <f t="shared" si="4"/>
        <v>139</v>
      </c>
      <c r="AZ84" s="10">
        <f t="shared" si="5"/>
        <v>5879</v>
      </c>
    </row>
    <row r="85" spans="1:52">
      <c r="A85" s="2" t="s">
        <v>448</v>
      </c>
      <c r="B85" s="2" t="s">
        <v>418</v>
      </c>
      <c r="C85" s="2">
        <v>82</v>
      </c>
      <c r="D85" s="11">
        <v>0</v>
      </c>
      <c r="E85" s="10">
        <v>0</v>
      </c>
      <c r="F85" s="11">
        <v>1</v>
      </c>
      <c r="G85" s="10">
        <v>18</v>
      </c>
      <c r="H85" s="11">
        <v>30</v>
      </c>
      <c r="I85" s="10">
        <v>475</v>
      </c>
      <c r="J85" s="11">
        <v>0</v>
      </c>
      <c r="K85" s="10">
        <v>0</v>
      </c>
      <c r="L85" s="11">
        <v>0</v>
      </c>
      <c r="M85" s="10">
        <v>0</v>
      </c>
      <c r="N85" s="11">
        <v>0</v>
      </c>
      <c r="O85" s="10">
        <v>0</v>
      </c>
      <c r="P85" s="11">
        <v>0</v>
      </c>
      <c r="Q85" s="10">
        <v>0</v>
      </c>
      <c r="R85" s="11">
        <v>0</v>
      </c>
      <c r="S85" s="10">
        <v>0</v>
      </c>
      <c r="T85" s="11">
        <v>0</v>
      </c>
      <c r="U85" s="10">
        <v>0</v>
      </c>
      <c r="V85" s="11">
        <v>0</v>
      </c>
      <c r="W85" s="10">
        <v>0</v>
      </c>
      <c r="X85" s="11">
        <v>0</v>
      </c>
      <c r="Y85" s="10">
        <v>0</v>
      </c>
      <c r="Z85" s="11">
        <v>0</v>
      </c>
      <c r="AA85" s="10">
        <v>0</v>
      </c>
      <c r="AB85" s="11">
        <v>0</v>
      </c>
      <c r="AC85" s="10">
        <v>0</v>
      </c>
      <c r="AD85" s="11">
        <v>0</v>
      </c>
      <c r="AE85" s="10">
        <v>0</v>
      </c>
      <c r="AF85" s="11">
        <v>0</v>
      </c>
      <c r="AG85" s="10">
        <v>0</v>
      </c>
      <c r="AH85" s="11">
        <v>0</v>
      </c>
      <c r="AI85" s="10">
        <v>0</v>
      </c>
      <c r="AJ85" s="11">
        <v>0</v>
      </c>
      <c r="AK85" s="10">
        <v>0</v>
      </c>
      <c r="AL85" s="11">
        <v>0</v>
      </c>
      <c r="AM85" s="10">
        <v>0</v>
      </c>
      <c r="AN85" s="11">
        <v>0</v>
      </c>
      <c r="AO85" s="10">
        <v>0</v>
      </c>
      <c r="AP85" s="11">
        <v>0</v>
      </c>
      <c r="AQ85" s="10">
        <v>0</v>
      </c>
      <c r="AR85" s="11">
        <v>0</v>
      </c>
      <c r="AS85" s="10">
        <v>0</v>
      </c>
      <c r="AT85" s="11">
        <v>6</v>
      </c>
      <c r="AU85" s="10">
        <v>182</v>
      </c>
      <c r="AV85" s="11">
        <v>1</v>
      </c>
      <c r="AW85" s="10">
        <v>14</v>
      </c>
      <c r="AX85" s="11"/>
      <c r="AY85" s="10">
        <f t="shared" si="4"/>
        <v>38</v>
      </c>
      <c r="AZ85" s="10">
        <f t="shared" si="5"/>
        <v>689</v>
      </c>
    </row>
    <row r="86" spans="1:52">
      <c r="A86" s="2" t="s">
        <v>637</v>
      </c>
      <c r="B86" s="2" t="s">
        <v>418</v>
      </c>
      <c r="C86" s="2">
        <v>83</v>
      </c>
      <c r="D86" s="11">
        <v>0</v>
      </c>
      <c r="E86" s="10">
        <v>0</v>
      </c>
      <c r="F86" s="11">
        <v>1</v>
      </c>
      <c r="G86" s="10">
        <v>16</v>
      </c>
      <c r="H86" s="11">
        <v>89</v>
      </c>
      <c r="I86" s="10">
        <v>1425</v>
      </c>
      <c r="J86" s="11">
        <v>1</v>
      </c>
      <c r="K86" s="10">
        <v>14</v>
      </c>
      <c r="L86" s="11">
        <v>0</v>
      </c>
      <c r="M86" s="10">
        <v>0</v>
      </c>
      <c r="N86" s="11">
        <v>0</v>
      </c>
      <c r="O86" s="10">
        <v>0</v>
      </c>
      <c r="P86" s="11">
        <v>0</v>
      </c>
      <c r="Q86" s="10">
        <v>0</v>
      </c>
      <c r="R86" s="11">
        <v>0</v>
      </c>
      <c r="S86" s="10">
        <v>0</v>
      </c>
      <c r="T86" s="11">
        <v>3</v>
      </c>
      <c r="U86" s="10">
        <v>20</v>
      </c>
      <c r="V86" s="11">
        <v>0</v>
      </c>
      <c r="W86" s="10">
        <v>0</v>
      </c>
      <c r="X86" s="11">
        <v>0</v>
      </c>
      <c r="Y86" s="10">
        <v>0</v>
      </c>
      <c r="Z86" s="11">
        <v>0</v>
      </c>
      <c r="AA86" s="10">
        <v>0</v>
      </c>
      <c r="AB86" s="11">
        <v>0</v>
      </c>
      <c r="AC86" s="10">
        <v>0</v>
      </c>
      <c r="AD86" s="11">
        <v>0</v>
      </c>
      <c r="AE86" s="10">
        <v>0</v>
      </c>
      <c r="AF86" s="11">
        <v>0</v>
      </c>
      <c r="AG86" s="10">
        <v>0</v>
      </c>
      <c r="AH86" s="11">
        <v>0</v>
      </c>
      <c r="AI86" s="10">
        <v>0</v>
      </c>
      <c r="AJ86" s="11">
        <v>0</v>
      </c>
      <c r="AK86" s="10">
        <v>0</v>
      </c>
      <c r="AL86" s="11">
        <v>0</v>
      </c>
      <c r="AM86" s="10">
        <v>0</v>
      </c>
      <c r="AN86" s="11">
        <v>15</v>
      </c>
      <c r="AO86" s="10">
        <v>327</v>
      </c>
      <c r="AP86" s="11">
        <v>1</v>
      </c>
      <c r="AQ86" s="10">
        <v>6</v>
      </c>
      <c r="AR86" s="11">
        <v>1</v>
      </c>
      <c r="AS86" s="10">
        <v>9</v>
      </c>
      <c r="AT86" s="11">
        <v>3</v>
      </c>
      <c r="AU86" s="10">
        <v>77</v>
      </c>
      <c r="AV86" s="11">
        <v>0</v>
      </c>
      <c r="AW86" s="10">
        <v>0</v>
      </c>
      <c r="AX86" s="11"/>
      <c r="AY86" s="10">
        <f t="shared" si="4"/>
        <v>114</v>
      </c>
      <c r="AZ86" s="10">
        <f t="shared" si="5"/>
        <v>1894</v>
      </c>
    </row>
    <row r="87" spans="1:52">
      <c r="A87" s="2" t="s">
        <v>460</v>
      </c>
      <c r="B87" s="2" t="s">
        <v>418</v>
      </c>
      <c r="C87" s="2">
        <v>84</v>
      </c>
      <c r="D87" s="11">
        <v>4</v>
      </c>
      <c r="E87" s="10">
        <v>23</v>
      </c>
      <c r="F87" s="11">
        <v>120</v>
      </c>
      <c r="G87" s="10">
        <v>959</v>
      </c>
      <c r="H87" s="11">
        <v>95</v>
      </c>
      <c r="I87" s="10">
        <v>451</v>
      </c>
      <c r="J87" s="11">
        <v>0</v>
      </c>
      <c r="K87" s="10">
        <v>0</v>
      </c>
      <c r="L87" s="11">
        <v>0</v>
      </c>
      <c r="M87" s="10">
        <v>0</v>
      </c>
      <c r="N87" s="11">
        <v>0</v>
      </c>
      <c r="O87" s="10">
        <v>0</v>
      </c>
      <c r="P87" s="11">
        <v>0</v>
      </c>
      <c r="Q87" s="10">
        <v>0</v>
      </c>
      <c r="R87" s="11">
        <v>0</v>
      </c>
      <c r="S87" s="10">
        <v>0</v>
      </c>
      <c r="T87" s="11">
        <v>0</v>
      </c>
      <c r="U87" s="10">
        <v>0</v>
      </c>
      <c r="V87" s="11">
        <v>0</v>
      </c>
      <c r="W87" s="10">
        <v>0</v>
      </c>
      <c r="X87" s="11">
        <v>0</v>
      </c>
      <c r="Y87" s="10">
        <v>0</v>
      </c>
      <c r="Z87" s="11">
        <v>0</v>
      </c>
      <c r="AA87" s="10">
        <v>0</v>
      </c>
      <c r="AB87" s="11">
        <v>5</v>
      </c>
      <c r="AC87" s="10">
        <v>30</v>
      </c>
      <c r="AD87" s="11">
        <v>4</v>
      </c>
      <c r="AE87" s="10">
        <v>24</v>
      </c>
      <c r="AF87" s="11">
        <v>0</v>
      </c>
      <c r="AG87" s="10">
        <v>0</v>
      </c>
      <c r="AH87" s="11">
        <v>0</v>
      </c>
      <c r="AI87" s="10">
        <v>0</v>
      </c>
      <c r="AJ87" s="11">
        <v>0</v>
      </c>
      <c r="AK87" s="10">
        <v>0</v>
      </c>
      <c r="AL87" s="11">
        <v>0</v>
      </c>
      <c r="AM87" s="10">
        <v>0</v>
      </c>
      <c r="AN87" s="11">
        <v>16</v>
      </c>
      <c r="AO87" s="10">
        <v>233</v>
      </c>
      <c r="AP87" s="11">
        <v>0</v>
      </c>
      <c r="AQ87" s="10">
        <v>0</v>
      </c>
      <c r="AR87" s="11">
        <v>0</v>
      </c>
      <c r="AS87" s="10">
        <v>0</v>
      </c>
      <c r="AT87" s="11">
        <v>17</v>
      </c>
      <c r="AU87" s="10">
        <v>306</v>
      </c>
      <c r="AV87" s="11">
        <v>6</v>
      </c>
      <c r="AW87" s="10">
        <v>22</v>
      </c>
      <c r="AX87" s="11"/>
      <c r="AY87" s="10">
        <f t="shared" si="4"/>
        <v>267</v>
      </c>
      <c r="AZ87" s="10">
        <f t="shared" si="5"/>
        <v>2048</v>
      </c>
    </row>
    <row r="88" spans="1:52">
      <c r="A88" s="2" t="s">
        <v>464</v>
      </c>
      <c r="B88" s="2" t="s">
        <v>418</v>
      </c>
      <c r="C88" s="2">
        <v>85</v>
      </c>
      <c r="D88" s="11">
        <v>3</v>
      </c>
      <c r="E88" s="10">
        <v>8</v>
      </c>
      <c r="F88" s="11">
        <v>83</v>
      </c>
      <c r="G88" s="10">
        <v>395</v>
      </c>
      <c r="H88" s="11">
        <v>25</v>
      </c>
      <c r="I88" s="10">
        <v>61</v>
      </c>
      <c r="J88" s="11">
        <v>1</v>
      </c>
      <c r="K88" s="10">
        <v>2</v>
      </c>
      <c r="L88" s="11">
        <v>0</v>
      </c>
      <c r="M88" s="10">
        <v>0</v>
      </c>
      <c r="N88" s="11">
        <v>0</v>
      </c>
      <c r="O88" s="10">
        <v>0</v>
      </c>
      <c r="P88" s="11">
        <v>0</v>
      </c>
      <c r="Q88" s="10">
        <v>0</v>
      </c>
      <c r="R88" s="11">
        <v>0</v>
      </c>
      <c r="S88" s="10">
        <v>0</v>
      </c>
      <c r="T88" s="11">
        <v>9</v>
      </c>
      <c r="U88" s="10">
        <v>246</v>
      </c>
      <c r="V88" s="11">
        <v>0</v>
      </c>
      <c r="W88" s="10">
        <v>0</v>
      </c>
      <c r="X88" s="11">
        <v>0</v>
      </c>
      <c r="Y88" s="10">
        <v>0</v>
      </c>
      <c r="Z88" s="11">
        <v>0</v>
      </c>
      <c r="AA88" s="10">
        <v>0</v>
      </c>
      <c r="AB88" s="11">
        <v>0</v>
      </c>
      <c r="AC88" s="10">
        <v>0</v>
      </c>
      <c r="AD88" s="11">
        <v>0</v>
      </c>
      <c r="AE88" s="10">
        <v>0</v>
      </c>
      <c r="AF88" s="11">
        <v>0</v>
      </c>
      <c r="AG88" s="10">
        <v>0</v>
      </c>
      <c r="AH88" s="11">
        <v>0</v>
      </c>
      <c r="AI88" s="10">
        <v>0</v>
      </c>
      <c r="AJ88" s="11">
        <v>1</v>
      </c>
      <c r="AK88" s="10">
        <v>4</v>
      </c>
      <c r="AL88" s="11">
        <v>0</v>
      </c>
      <c r="AM88" s="10">
        <v>0</v>
      </c>
      <c r="AN88" s="11">
        <v>149</v>
      </c>
      <c r="AO88" s="10">
        <v>1076</v>
      </c>
      <c r="AP88" s="11">
        <v>25</v>
      </c>
      <c r="AQ88" s="10">
        <v>76</v>
      </c>
      <c r="AR88" s="11">
        <v>24</v>
      </c>
      <c r="AS88" s="10">
        <v>35</v>
      </c>
      <c r="AT88" s="11">
        <v>103</v>
      </c>
      <c r="AU88" s="10">
        <v>359</v>
      </c>
      <c r="AV88" s="11">
        <v>60</v>
      </c>
      <c r="AW88" s="10">
        <v>497</v>
      </c>
      <c r="AX88" s="11"/>
      <c r="AY88" s="10">
        <f t="shared" si="4"/>
        <v>483</v>
      </c>
      <c r="AZ88" s="10">
        <f t="shared" si="5"/>
        <v>2759</v>
      </c>
    </row>
    <row r="89" spans="1:52">
      <c r="A89" s="2" t="s">
        <v>469</v>
      </c>
      <c r="B89" s="2" t="s">
        <v>418</v>
      </c>
      <c r="C89" s="2">
        <v>86</v>
      </c>
      <c r="D89" s="11">
        <v>3</v>
      </c>
      <c r="E89" s="10">
        <v>7</v>
      </c>
      <c r="F89" s="11">
        <v>10</v>
      </c>
      <c r="G89" s="10">
        <v>32</v>
      </c>
      <c r="H89" s="11">
        <v>8</v>
      </c>
      <c r="I89" s="10">
        <v>26</v>
      </c>
      <c r="J89" s="11">
        <v>0</v>
      </c>
      <c r="K89" s="10">
        <v>0</v>
      </c>
      <c r="L89" s="11">
        <v>0</v>
      </c>
      <c r="M89" s="10">
        <v>0</v>
      </c>
      <c r="N89" s="11">
        <v>0</v>
      </c>
      <c r="O89" s="10">
        <v>0</v>
      </c>
      <c r="P89" s="11">
        <v>0</v>
      </c>
      <c r="Q89" s="10">
        <v>0</v>
      </c>
      <c r="R89" s="11">
        <v>0</v>
      </c>
      <c r="S89" s="10">
        <v>0</v>
      </c>
      <c r="T89" s="11">
        <v>0</v>
      </c>
      <c r="U89" s="10">
        <v>0</v>
      </c>
      <c r="V89" s="11">
        <v>0</v>
      </c>
      <c r="W89" s="10">
        <v>0</v>
      </c>
      <c r="X89" s="11">
        <v>0</v>
      </c>
      <c r="Y89" s="10">
        <v>0</v>
      </c>
      <c r="Z89" s="11">
        <v>0</v>
      </c>
      <c r="AA89" s="10">
        <v>0</v>
      </c>
      <c r="AB89" s="11">
        <v>0</v>
      </c>
      <c r="AC89" s="10">
        <v>0</v>
      </c>
      <c r="AD89" s="11">
        <v>0</v>
      </c>
      <c r="AE89" s="10">
        <v>0</v>
      </c>
      <c r="AF89" s="11">
        <v>0</v>
      </c>
      <c r="AG89" s="10">
        <v>0</v>
      </c>
      <c r="AH89" s="11">
        <v>0</v>
      </c>
      <c r="AI89" s="10">
        <v>0</v>
      </c>
      <c r="AJ89" s="11">
        <v>0</v>
      </c>
      <c r="AK89" s="10">
        <v>0</v>
      </c>
      <c r="AL89" s="11">
        <v>0</v>
      </c>
      <c r="AM89" s="10">
        <v>0</v>
      </c>
      <c r="AN89" s="11">
        <v>0</v>
      </c>
      <c r="AO89" s="10">
        <v>0</v>
      </c>
      <c r="AP89" s="11">
        <v>0</v>
      </c>
      <c r="AQ89" s="10">
        <v>0</v>
      </c>
      <c r="AR89" s="11">
        <v>0</v>
      </c>
      <c r="AS89" s="10">
        <v>0</v>
      </c>
      <c r="AT89" s="11">
        <v>15</v>
      </c>
      <c r="AU89" s="10">
        <v>160</v>
      </c>
      <c r="AV89" s="11">
        <v>5</v>
      </c>
      <c r="AW89" s="10">
        <v>11</v>
      </c>
      <c r="AX89" s="11"/>
      <c r="AY89" s="10">
        <f t="shared" si="4"/>
        <v>41</v>
      </c>
      <c r="AZ89" s="10">
        <f t="shared" si="5"/>
        <v>236</v>
      </c>
    </row>
    <row r="90" spans="1:52">
      <c r="A90" s="2" t="s">
        <v>471</v>
      </c>
      <c r="B90" s="2" t="s">
        <v>418</v>
      </c>
      <c r="C90" s="2">
        <v>87</v>
      </c>
      <c r="D90" s="11">
        <v>0</v>
      </c>
      <c r="E90" s="10">
        <v>0</v>
      </c>
      <c r="F90" s="11">
        <v>85</v>
      </c>
      <c r="G90" s="10">
        <v>964</v>
      </c>
      <c r="H90" s="11">
        <v>98</v>
      </c>
      <c r="I90" s="10">
        <v>631</v>
      </c>
      <c r="J90" s="11">
        <v>0</v>
      </c>
      <c r="K90" s="10">
        <v>0</v>
      </c>
      <c r="L90" s="11">
        <v>0</v>
      </c>
      <c r="M90" s="10">
        <v>0</v>
      </c>
      <c r="N90" s="11">
        <v>0</v>
      </c>
      <c r="O90" s="10">
        <v>0</v>
      </c>
      <c r="P90" s="11">
        <v>1</v>
      </c>
      <c r="Q90" s="10">
        <v>99</v>
      </c>
      <c r="R90" s="11">
        <v>0</v>
      </c>
      <c r="S90" s="10">
        <v>0</v>
      </c>
      <c r="T90" s="11">
        <v>0</v>
      </c>
      <c r="U90" s="10">
        <v>0</v>
      </c>
      <c r="V90" s="11">
        <v>0</v>
      </c>
      <c r="W90" s="10">
        <v>0</v>
      </c>
      <c r="X90" s="11">
        <v>1</v>
      </c>
      <c r="Y90" s="10">
        <v>7</v>
      </c>
      <c r="Z90" s="11">
        <v>0</v>
      </c>
      <c r="AA90" s="10">
        <v>0</v>
      </c>
      <c r="AB90" s="11">
        <v>9</v>
      </c>
      <c r="AC90" s="10">
        <v>179</v>
      </c>
      <c r="AD90" s="11">
        <v>0</v>
      </c>
      <c r="AE90" s="10">
        <v>0</v>
      </c>
      <c r="AF90" s="11">
        <v>0</v>
      </c>
      <c r="AG90" s="10">
        <v>0</v>
      </c>
      <c r="AH90" s="11">
        <v>0</v>
      </c>
      <c r="AI90" s="10">
        <v>0</v>
      </c>
      <c r="AJ90" s="11">
        <v>0</v>
      </c>
      <c r="AK90" s="10">
        <v>0</v>
      </c>
      <c r="AL90" s="11">
        <v>0</v>
      </c>
      <c r="AM90" s="10">
        <v>0</v>
      </c>
      <c r="AN90" s="11">
        <v>8</v>
      </c>
      <c r="AO90" s="10">
        <v>56</v>
      </c>
      <c r="AP90" s="11">
        <v>0</v>
      </c>
      <c r="AQ90" s="10">
        <v>0</v>
      </c>
      <c r="AR90" s="11">
        <v>0</v>
      </c>
      <c r="AS90" s="10">
        <v>0</v>
      </c>
      <c r="AT90" s="11">
        <v>41</v>
      </c>
      <c r="AU90" s="10">
        <v>459</v>
      </c>
      <c r="AV90" s="11">
        <v>1</v>
      </c>
      <c r="AW90" s="10">
        <v>1</v>
      </c>
      <c r="AX90" s="11"/>
      <c r="AY90" s="10">
        <f t="shared" si="4"/>
        <v>244</v>
      </c>
      <c r="AZ90" s="10">
        <f t="shared" si="5"/>
        <v>2396</v>
      </c>
    </row>
    <row r="91" spans="1:52">
      <c r="A91" s="2" t="s">
        <v>638</v>
      </c>
      <c r="B91" s="2" t="s">
        <v>418</v>
      </c>
      <c r="C91" s="2">
        <v>88</v>
      </c>
      <c r="D91" s="11">
        <v>0</v>
      </c>
      <c r="E91" s="10">
        <v>0</v>
      </c>
      <c r="F91" s="11">
        <v>0</v>
      </c>
      <c r="G91" s="10">
        <v>0</v>
      </c>
      <c r="H91" s="11">
        <v>9</v>
      </c>
      <c r="I91" s="10">
        <v>137</v>
      </c>
      <c r="J91" s="11">
        <v>0</v>
      </c>
      <c r="K91" s="10">
        <v>0</v>
      </c>
      <c r="L91" s="11">
        <v>0</v>
      </c>
      <c r="M91" s="10">
        <v>0</v>
      </c>
      <c r="N91" s="11">
        <v>0</v>
      </c>
      <c r="O91" s="10">
        <v>0</v>
      </c>
      <c r="P91" s="11">
        <v>0</v>
      </c>
      <c r="Q91" s="10">
        <v>0</v>
      </c>
      <c r="R91" s="11">
        <v>0</v>
      </c>
      <c r="S91" s="10">
        <v>0</v>
      </c>
      <c r="T91" s="11">
        <v>0</v>
      </c>
      <c r="U91" s="10">
        <v>0</v>
      </c>
      <c r="V91" s="11">
        <v>0</v>
      </c>
      <c r="W91" s="10">
        <v>0</v>
      </c>
      <c r="X91" s="11">
        <v>0</v>
      </c>
      <c r="Y91" s="10">
        <v>0</v>
      </c>
      <c r="Z91" s="11">
        <v>0</v>
      </c>
      <c r="AA91" s="10">
        <v>0</v>
      </c>
      <c r="AB91" s="11">
        <v>0</v>
      </c>
      <c r="AC91" s="10">
        <v>0</v>
      </c>
      <c r="AD91" s="11">
        <v>0</v>
      </c>
      <c r="AE91" s="10">
        <v>0</v>
      </c>
      <c r="AF91" s="11">
        <v>0</v>
      </c>
      <c r="AG91" s="10">
        <v>0</v>
      </c>
      <c r="AH91" s="11">
        <v>0</v>
      </c>
      <c r="AI91" s="10">
        <v>0</v>
      </c>
      <c r="AJ91" s="11">
        <v>0</v>
      </c>
      <c r="AK91" s="10">
        <v>0</v>
      </c>
      <c r="AL91" s="11">
        <v>0</v>
      </c>
      <c r="AM91" s="10">
        <v>0</v>
      </c>
      <c r="AN91" s="11">
        <v>0</v>
      </c>
      <c r="AO91" s="10">
        <v>0</v>
      </c>
      <c r="AP91" s="11">
        <v>0</v>
      </c>
      <c r="AQ91" s="10">
        <v>0</v>
      </c>
      <c r="AR91" s="11">
        <v>0</v>
      </c>
      <c r="AS91" s="10">
        <v>0</v>
      </c>
      <c r="AT91" s="11">
        <v>3</v>
      </c>
      <c r="AU91" s="10">
        <v>326</v>
      </c>
      <c r="AV91" s="11">
        <v>0</v>
      </c>
      <c r="AW91" s="10">
        <v>0</v>
      </c>
      <c r="AX91" s="11"/>
      <c r="AY91" s="10">
        <f t="shared" si="4"/>
        <v>12</v>
      </c>
      <c r="AZ91" s="10">
        <f t="shared" si="5"/>
        <v>463</v>
      </c>
    </row>
    <row r="92" spans="1:52">
      <c r="A92" s="2" t="s">
        <v>475</v>
      </c>
      <c r="B92" s="2" t="s">
        <v>418</v>
      </c>
      <c r="C92" s="2">
        <v>89</v>
      </c>
      <c r="D92" s="11">
        <v>7</v>
      </c>
      <c r="E92" s="10">
        <v>65</v>
      </c>
      <c r="F92" s="11">
        <v>76</v>
      </c>
      <c r="G92" s="10">
        <v>886</v>
      </c>
      <c r="H92" s="11">
        <v>575</v>
      </c>
      <c r="I92" s="10">
        <v>7529</v>
      </c>
      <c r="J92" s="11">
        <v>106</v>
      </c>
      <c r="K92" s="10">
        <v>1992</v>
      </c>
      <c r="L92" s="11">
        <v>0</v>
      </c>
      <c r="M92" s="10">
        <v>42</v>
      </c>
      <c r="N92" s="11">
        <v>0</v>
      </c>
      <c r="O92" s="10">
        <v>0</v>
      </c>
      <c r="P92" s="11">
        <v>0</v>
      </c>
      <c r="Q92" s="10">
        <v>0</v>
      </c>
      <c r="R92" s="11">
        <v>0</v>
      </c>
      <c r="S92" s="10">
        <v>0</v>
      </c>
      <c r="T92" s="11">
        <v>15</v>
      </c>
      <c r="U92" s="10">
        <v>64</v>
      </c>
      <c r="V92" s="11">
        <v>0</v>
      </c>
      <c r="W92" s="10">
        <v>0</v>
      </c>
      <c r="X92" s="11">
        <v>0</v>
      </c>
      <c r="Y92" s="10">
        <v>0</v>
      </c>
      <c r="Z92" s="11">
        <v>0</v>
      </c>
      <c r="AA92" s="10">
        <v>0</v>
      </c>
      <c r="AB92" s="11">
        <v>3</v>
      </c>
      <c r="AC92" s="10">
        <v>31</v>
      </c>
      <c r="AD92" s="11">
        <v>1</v>
      </c>
      <c r="AE92" s="10">
        <v>7</v>
      </c>
      <c r="AF92" s="11">
        <v>0</v>
      </c>
      <c r="AG92" s="10">
        <v>0</v>
      </c>
      <c r="AH92" s="11">
        <v>0</v>
      </c>
      <c r="AI92" s="10">
        <v>0</v>
      </c>
      <c r="AJ92" s="11">
        <v>0</v>
      </c>
      <c r="AK92" s="10">
        <v>0</v>
      </c>
      <c r="AL92" s="11">
        <v>0</v>
      </c>
      <c r="AM92" s="10">
        <v>0</v>
      </c>
      <c r="AN92" s="11">
        <v>94</v>
      </c>
      <c r="AO92" s="10">
        <v>1095</v>
      </c>
      <c r="AP92" s="11">
        <v>97</v>
      </c>
      <c r="AQ92" s="10">
        <v>963</v>
      </c>
      <c r="AR92" s="11">
        <v>7</v>
      </c>
      <c r="AS92" s="10">
        <v>69</v>
      </c>
      <c r="AT92" s="11">
        <v>3</v>
      </c>
      <c r="AU92" s="10">
        <v>88</v>
      </c>
      <c r="AV92" s="11">
        <v>5</v>
      </c>
      <c r="AW92" s="10">
        <v>239</v>
      </c>
      <c r="AX92" s="11"/>
      <c r="AY92" s="10">
        <f t="shared" si="4"/>
        <v>989</v>
      </c>
      <c r="AZ92" s="10">
        <f t="shared" si="5"/>
        <v>13070</v>
      </c>
    </row>
    <row r="93" spans="1:52">
      <c r="A93" s="2" t="s">
        <v>639</v>
      </c>
      <c r="B93" s="2" t="s">
        <v>418</v>
      </c>
      <c r="C93" s="2">
        <v>90</v>
      </c>
      <c r="D93" s="11">
        <v>3</v>
      </c>
      <c r="E93" s="10">
        <v>50</v>
      </c>
      <c r="F93" s="11">
        <v>3</v>
      </c>
      <c r="G93" s="10">
        <v>53</v>
      </c>
      <c r="H93" s="11">
        <v>2</v>
      </c>
      <c r="I93" s="10">
        <v>54</v>
      </c>
      <c r="J93" s="11">
        <v>173</v>
      </c>
      <c r="K93" s="10">
        <v>3332</v>
      </c>
      <c r="L93" s="11">
        <v>0</v>
      </c>
      <c r="M93" s="10">
        <v>0</v>
      </c>
      <c r="N93" s="11">
        <v>0</v>
      </c>
      <c r="O93" s="10">
        <v>0</v>
      </c>
      <c r="P93" s="11">
        <v>0</v>
      </c>
      <c r="Q93" s="10">
        <v>0</v>
      </c>
      <c r="R93" s="11">
        <v>0</v>
      </c>
      <c r="S93" s="10">
        <v>0</v>
      </c>
      <c r="T93" s="11">
        <v>2</v>
      </c>
      <c r="U93" s="10">
        <v>8</v>
      </c>
      <c r="V93" s="11">
        <v>0</v>
      </c>
      <c r="W93" s="10">
        <v>0</v>
      </c>
      <c r="X93" s="11">
        <v>0</v>
      </c>
      <c r="Y93" s="10">
        <v>0</v>
      </c>
      <c r="Z93" s="11">
        <v>0</v>
      </c>
      <c r="AA93" s="10">
        <v>0</v>
      </c>
      <c r="AB93" s="11">
        <v>0</v>
      </c>
      <c r="AC93" s="10">
        <v>0</v>
      </c>
      <c r="AD93" s="11">
        <v>0</v>
      </c>
      <c r="AE93" s="10">
        <v>0</v>
      </c>
      <c r="AF93" s="11">
        <v>0</v>
      </c>
      <c r="AG93" s="10">
        <v>0</v>
      </c>
      <c r="AH93" s="11">
        <v>0</v>
      </c>
      <c r="AI93" s="10">
        <v>0</v>
      </c>
      <c r="AJ93" s="11">
        <v>0</v>
      </c>
      <c r="AK93" s="10">
        <v>0</v>
      </c>
      <c r="AL93" s="11">
        <v>0</v>
      </c>
      <c r="AM93" s="10">
        <v>0</v>
      </c>
      <c r="AN93" s="11">
        <v>3</v>
      </c>
      <c r="AO93" s="10">
        <v>70</v>
      </c>
      <c r="AP93" s="11">
        <v>1</v>
      </c>
      <c r="AQ93" s="10">
        <v>18</v>
      </c>
      <c r="AR93" s="11">
        <v>0</v>
      </c>
      <c r="AS93" s="10">
        <v>0</v>
      </c>
      <c r="AT93" s="11">
        <v>0</v>
      </c>
      <c r="AU93" s="10">
        <v>0</v>
      </c>
      <c r="AV93" s="11">
        <v>0</v>
      </c>
      <c r="AW93" s="10">
        <v>0</v>
      </c>
      <c r="AX93" s="11"/>
      <c r="AY93" s="10">
        <f t="shared" si="4"/>
        <v>187</v>
      </c>
      <c r="AZ93" s="10">
        <f t="shared" si="5"/>
        <v>3585</v>
      </c>
    </row>
    <row r="94" spans="1:52">
      <c r="A94" s="2" t="s">
        <v>640</v>
      </c>
      <c r="B94" s="2" t="s">
        <v>418</v>
      </c>
      <c r="C94" s="2">
        <v>91</v>
      </c>
      <c r="D94" s="11">
        <v>0</v>
      </c>
      <c r="E94" s="10">
        <v>0</v>
      </c>
      <c r="F94" s="11">
        <v>0</v>
      </c>
      <c r="G94" s="10">
        <v>0</v>
      </c>
      <c r="H94" s="11">
        <v>8</v>
      </c>
      <c r="I94" s="10">
        <v>96</v>
      </c>
      <c r="J94" s="11">
        <v>3</v>
      </c>
      <c r="K94" s="10">
        <v>14</v>
      </c>
      <c r="L94" s="11">
        <v>0</v>
      </c>
      <c r="M94" s="10">
        <v>0</v>
      </c>
      <c r="N94" s="11">
        <v>0</v>
      </c>
      <c r="O94" s="10">
        <v>0</v>
      </c>
      <c r="P94" s="11">
        <v>0</v>
      </c>
      <c r="Q94" s="10">
        <v>0</v>
      </c>
      <c r="R94" s="11">
        <v>0</v>
      </c>
      <c r="S94" s="10">
        <v>0</v>
      </c>
      <c r="T94" s="11">
        <v>0</v>
      </c>
      <c r="U94" s="10">
        <v>0</v>
      </c>
      <c r="V94" s="11">
        <v>0</v>
      </c>
      <c r="W94" s="10">
        <v>0</v>
      </c>
      <c r="X94" s="11">
        <v>0</v>
      </c>
      <c r="Y94" s="10">
        <v>0</v>
      </c>
      <c r="Z94" s="11">
        <v>0</v>
      </c>
      <c r="AA94" s="10">
        <v>0</v>
      </c>
      <c r="AB94" s="11">
        <v>0</v>
      </c>
      <c r="AC94" s="10">
        <v>0</v>
      </c>
      <c r="AD94" s="11">
        <v>0</v>
      </c>
      <c r="AE94" s="10">
        <v>0</v>
      </c>
      <c r="AF94" s="11">
        <v>0</v>
      </c>
      <c r="AG94" s="10">
        <v>0</v>
      </c>
      <c r="AH94" s="11">
        <v>0</v>
      </c>
      <c r="AI94" s="10">
        <v>0</v>
      </c>
      <c r="AJ94" s="11">
        <v>0</v>
      </c>
      <c r="AK94" s="10">
        <v>0</v>
      </c>
      <c r="AL94" s="11">
        <v>0</v>
      </c>
      <c r="AM94" s="10">
        <v>0</v>
      </c>
      <c r="AN94" s="11">
        <v>0</v>
      </c>
      <c r="AO94" s="10">
        <v>0</v>
      </c>
      <c r="AP94" s="11">
        <v>0</v>
      </c>
      <c r="AQ94" s="10">
        <v>0</v>
      </c>
      <c r="AR94" s="11">
        <v>0</v>
      </c>
      <c r="AS94" s="10">
        <v>0</v>
      </c>
      <c r="AT94" s="11">
        <v>0</v>
      </c>
      <c r="AU94" s="10">
        <v>0</v>
      </c>
      <c r="AV94" s="11">
        <v>2</v>
      </c>
      <c r="AW94" s="10">
        <v>131</v>
      </c>
      <c r="AX94" s="11"/>
      <c r="AY94" s="10">
        <f t="shared" si="4"/>
        <v>13</v>
      </c>
      <c r="AZ94" s="10">
        <f t="shared" si="5"/>
        <v>241</v>
      </c>
    </row>
    <row r="95" spans="1:52">
      <c r="A95" s="2" t="s">
        <v>488</v>
      </c>
      <c r="B95" s="2" t="s">
        <v>418</v>
      </c>
      <c r="C95" s="2">
        <v>92</v>
      </c>
      <c r="D95" s="11">
        <v>2</v>
      </c>
      <c r="E95" s="10">
        <v>2</v>
      </c>
      <c r="F95" s="11">
        <v>41</v>
      </c>
      <c r="G95" s="10">
        <v>283</v>
      </c>
      <c r="H95" s="11">
        <v>67</v>
      </c>
      <c r="I95" s="10">
        <v>392</v>
      </c>
      <c r="J95" s="11">
        <v>0</v>
      </c>
      <c r="K95" s="10">
        <v>0</v>
      </c>
      <c r="L95" s="11">
        <v>2</v>
      </c>
      <c r="M95" s="10">
        <v>10</v>
      </c>
      <c r="N95" s="11">
        <v>0</v>
      </c>
      <c r="O95" s="10">
        <v>0</v>
      </c>
      <c r="P95" s="11">
        <v>0</v>
      </c>
      <c r="Q95" s="10">
        <v>0</v>
      </c>
      <c r="R95" s="11">
        <v>0</v>
      </c>
      <c r="S95" s="10">
        <v>0</v>
      </c>
      <c r="T95" s="11">
        <v>0</v>
      </c>
      <c r="U95" s="10">
        <v>0</v>
      </c>
      <c r="V95" s="11">
        <v>0</v>
      </c>
      <c r="W95" s="10">
        <v>0</v>
      </c>
      <c r="X95" s="11">
        <v>0</v>
      </c>
      <c r="Y95" s="10">
        <v>0</v>
      </c>
      <c r="Z95" s="11">
        <v>0</v>
      </c>
      <c r="AA95" s="10">
        <v>0</v>
      </c>
      <c r="AB95" s="11">
        <v>5</v>
      </c>
      <c r="AC95" s="10">
        <v>23</v>
      </c>
      <c r="AD95" s="11">
        <v>0</v>
      </c>
      <c r="AE95" s="10">
        <v>0</v>
      </c>
      <c r="AF95" s="11">
        <v>0</v>
      </c>
      <c r="AG95" s="10">
        <v>0</v>
      </c>
      <c r="AH95" s="11">
        <v>0</v>
      </c>
      <c r="AI95" s="10">
        <v>0</v>
      </c>
      <c r="AJ95" s="11">
        <v>0</v>
      </c>
      <c r="AK95" s="10">
        <v>0</v>
      </c>
      <c r="AL95" s="11">
        <v>0</v>
      </c>
      <c r="AM95" s="10">
        <v>0</v>
      </c>
      <c r="AN95" s="11">
        <v>47</v>
      </c>
      <c r="AO95" s="10">
        <v>320</v>
      </c>
      <c r="AP95" s="11">
        <v>0</v>
      </c>
      <c r="AQ95" s="10">
        <v>0</v>
      </c>
      <c r="AR95" s="11">
        <v>0</v>
      </c>
      <c r="AS95" s="10">
        <v>0</v>
      </c>
      <c r="AT95" s="11">
        <v>57</v>
      </c>
      <c r="AU95" s="10">
        <v>581</v>
      </c>
      <c r="AV95" s="11">
        <v>5</v>
      </c>
      <c r="AW95" s="10">
        <v>26</v>
      </c>
      <c r="AX95" s="11"/>
      <c r="AY95" s="10">
        <f t="shared" si="4"/>
        <v>226</v>
      </c>
      <c r="AZ95" s="10">
        <f t="shared" si="5"/>
        <v>1637</v>
      </c>
    </row>
    <row r="96" spans="1:52">
      <c r="A96" s="2" t="s">
        <v>491</v>
      </c>
      <c r="B96" s="2" t="s">
        <v>418</v>
      </c>
      <c r="C96" s="2">
        <v>93</v>
      </c>
      <c r="D96" s="11">
        <v>3</v>
      </c>
      <c r="E96" s="10">
        <v>14</v>
      </c>
      <c r="F96" s="11">
        <v>51</v>
      </c>
      <c r="G96" s="10">
        <v>276</v>
      </c>
      <c r="H96" s="11">
        <v>272</v>
      </c>
      <c r="I96" s="10">
        <v>1710</v>
      </c>
      <c r="J96" s="11">
        <v>0</v>
      </c>
      <c r="K96" s="10">
        <v>0</v>
      </c>
      <c r="L96" s="11">
        <v>0</v>
      </c>
      <c r="M96" s="10">
        <v>0</v>
      </c>
      <c r="N96" s="11">
        <v>0</v>
      </c>
      <c r="O96" s="10">
        <v>0</v>
      </c>
      <c r="P96" s="11">
        <v>0</v>
      </c>
      <c r="Q96" s="10">
        <v>0</v>
      </c>
      <c r="R96" s="11">
        <v>0</v>
      </c>
      <c r="S96" s="10">
        <v>0</v>
      </c>
      <c r="T96" s="11">
        <v>0</v>
      </c>
      <c r="U96" s="10">
        <v>0</v>
      </c>
      <c r="V96" s="11">
        <v>0</v>
      </c>
      <c r="W96" s="10">
        <v>0</v>
      </c>
      <c r="X96" s="11">
        <v>0</v>
      </c>
      <c r="Y96" s="10">
        <v>0</v>
      </c>
      <c r="Z96" s="11">
        <v>0</v>
      </c>
      <c r="AA96" s="10">
        <v>0</v>
      </c>
      <c r="AB96" s="11">
        <v>14</v>
      </c>
      <c r="AC96" s="10">
        <v>197</v>
      </c>
      <c r="AD96" s="11">
        <v>2</v>
      </c>
      <c r="AE96" s="10">
        <v>3</v>
      </c>
      <c r="AF96" s="11">
        <v>0</v>
      </c>
      <c r="AG96" s="10">
        <v>0</v>
      </c>
      <c r="AH96" s="11">
        <v>0</v>
      </c>
      <c r="AI96" s="10">
        <v>0</v>
      </c>
      <c r="AJ96" s="11">
        <v>0</v>
      </c>
      <c r="AK96" s="10">
        <v>0</v>
      </c>
      <c r="AL96" s="11">
        <v>0</v>
      </c>
      <c r="AM96" s="10">
        <v>0</v>
      </c>
      <c r="AN96" s="11">
        <v>33</v>
      </c>
      <c r="AO96" s="10">
        <v>236</v>
      </c>
      <c r="AP96" s="11">
        <v>0</v>
      </c>
      <c r="AQ96" s="10">
        <v>0</v>
      </c>
      <c r="AR96" s="11">
        <v>0</v>
      </c>
      <c r="AS96" s="10">
        <v>0</v>
      </c>
      <c r="AT96" s="11">
        <v>68</v>
      </c>
      <c r="AU96" s="10">
        <v>475</v>
      </c>
      <c r="AV96" s="11">
        <v>0</v>
      </c>
      <c r="AW96" s="10">
        <v>0</v>
      </c>
      <c r="AX96" s="11"/>
      <c r="AY96" s="10">
        <f t="shared" si="4"/>
        <v>443</v>
      </c>
      <c r="AZ96" s="10">
        <f t="shared" si="5"/>
        <v>2911</v>
      </c>
    </row>
    <row r="97" spans="1:52">
      <c r="A97" s="2" t="s">
        <v>495</v>
      </c>
      <c r="B97" s="2" t="s">
        <v>418</v>
      </c>
      <c r="C97" s="2">
        <v>94</v>
      </c>
      <c r="D97" s="11">
        <v>0</v>
      </c>
      <c r="E97" s="10">
        <v>0</v>
      </c>
      <c r="F97" s="11">
        <v>26</v>
      </c>
      <c r="G97" s="10">
        <v>157</v>
      </c>
      <c r="H97" s="11">
        <v>60</v>
      </c>
      <c r="I97" s="10">
        <v>400</v>
      </c>
      <c r="J97" s="11">
        <v>3</v>
      </c>
      <c r="K97" s="10">
        <v>8</v>
      </c>
      <c r="L97" s="11">
        <v>0</v>
      </c>
      <c r="M97" s="10">
        <v>0</v>
      </c>
      <c r="N97" s="11">
        <v>0</v>
      </c>
      <c r="O97" s="10">
        <v>0</v>
      </c>
      <c r="P97" s="11">
        <v>0</v>
      </c>
      <c r="Q97" s="10">
        <v>0</v>
      </c>
      <c r="R97" s="11">
        <v>0</v>
      </c>
      <c r="S97" s="10">
        <v>0</v>
      </c>
      <c r="T97" s="11">
        <v>3</v>
      </c>
      <c r="U97" s="10">
        <v>7</v>
      </c>
      <c r="V97" s="11">
        <v>0</v>
      </c>
      <c r="W97" s="10">
        <v>0</v>
      </c>
      <c r="X97" s="11">
        <v>1</v>
      </c>
      <c r="Y97" s="10">
        <v>4</v>
      </c>
      <c r="Z97" s="11">
        <v>0</v>
      </c>
      <c r="AA97" s="10">
        <v>0</v>
      </c>
      <c r="AB97" s="11">
        <v>2</v>
      </c>
      <c r="AC97" s="10">
        <v>6</v>
      </c>
      <c r="AD97" s="11">
        <v>0</v>
      </c>
      <c r="AE97" s="10">
        <v>0</v>
      </c>
      <c r="AF97" s="11">
        <v>0</v>
      </c>
      <c r="AG97" s="10">
        <v>0</v>
      </c>
      <c r="AH97" s="11">
        <v>0</v>
      </c>
      <c r="AI97" s="10">
        <v>0</v>
      </c>
      <c r="AJ97" s="11">
        <v>0</v>
      </c>
      <c r="AK97" s="10">
        <v>0</v>
      </c>
      <c r="AL97" s="11">
        <v>0</v>
      </c>
      <c r="AM97" s="10">
        <v>0</v>
      </c>
      <c r="AN97" s="11">
        <v>0</v>
      </c>
      <c r="AO97" s="10">
        <v>0</v>
      </c>
      <c r="AP97" s="11">
        <v>2</v>
      </c>
      <c r="AQ97" s="10">
        <v>46</v>
      </c>
      <c r="AR97" s="11">
        <v>0</v>
      </c>
      <c r="AS97" s="10">
        <v>0</v>
      </c>
      <c r="AT97" s="11">
        <v>37</v>
      </c>
      <c r="AU97" s="10">
        <v>318</v>
      </c>
      <c r="AV97" s="11">
        <v>8</v>
      </c>
      <c r="AW97" s="10">
        <v>44</v>
      </c>
      <c r="AX97" s="11"/>
      <c r="AY97" s="10">
        <f t="shared" si="4"/>
        <v>142</v>
      </c>
      <c r="AZ97" s="10">
        <f t="shared" si="5"/>
        <v>990</v>
      </c>
    </row>
    <row r="98" spans="1:52">
      <c r="A98" s="2" t="s">
        <v>709</v>
      </c>
      <c r="B98" s="2" t="s">
        <v>418</v>
      </c>
      <c r="C98" s="2">
        <v>95</v>
      </c>
      <c r="D98" s="11">
        <v>0</v>
      </c>
      <c r="E98" s="10">
        <v>0</v>
      </c>
      <c r="F98" s="11">
        <v>3</v>
      </c>
      <c r="G98" s="10">
        <v>35</v>
      </c>
      <c r="H98" s="11">
        <v>2</v>
      </c>
      <c r="I98" s="10">
        <v>22</v>
      </c>
      <c r="J98" s="11">
        <v>0</v>
      </c>
      <c r="K98" s="10">
        <v>0</v>
      </c>
      <c r="L98" s="11">
        <v>0</v>
      </c>
      <c r="M98" s="10">
        <v>0</v>
      </c>
      <c r="N98" s="11">
        <v>0</v>
      </c>
      <c r="O98" s="10">
        <v>0</v>
      </c>
      <c r="P98" s="11">
        <v>0</v>
      </c>
      <c r="Q98" s="10">
        <v>0</v>
      </c>
      <c r="R98" s="11">
        <v>0</v>
      </c>
      <c r="S98" s="10">
        <v>0</v>
      </c>
      <c r="T98" s="11">
        <v>1</v>
      </c>
      <c r="U98" s="10">
        <v>3</v>
      </c>
      <c r="V98" s="11">
        <v>0</v>
      </c>
      <c r="W98" s="10">
        <v>0</v>
      </c>
      <c r="X98" s="11">
        <v>0</v>
      </c>
      <c r="Y98" s="10">
        <v>0</v>
      </c>
      <c r="Z98" s="11">
        <v>0</v>
      </c>
      <c r="AA98" s="10">
        <v>0</v>
      </c>
      <c r="AB98" s="11">
        <v>0</v>
      </c>
      <c r="AC98" s="10">
        <v>0</v>
      </c>
      <c r="AD98" s="11">
        <v>0</v>
      </c>
      <c r="AE98" s="10">
        <v>0</v>
      </c>
      <c r="AF98" s="11">
        <v>0</v>
      </c>
      <c r="AG98" s="10">
        <v>0</v>
      </c>
      <c r="AH98" s="11">
        <v>0</v>
      </c>
      <c r="AI98" s="10">
        <v>0</v>
      </c>
      <c r="AJ98" s="11">
        <v>0</v>
      </c>
      <c r="AK98" s="10">
        <v>0</v>
      </c>
      <c r="AL98" s="11">
        <v>0</v>
      </c>
      <c r="AM98" s="10">
        <v>0</v>
      </c>
      <c r="AN98" s="11">
        <v>3</v>
      </c>
      <c r="AO98" s="10">
        <v>120</v>
      </c>
      <c r="AP98" s="11">
        <v>0</v>
      </c>
      <c r="AQ98" s="10">
        <v>0</v>
      </c>
      <c r="AR98" s="11">
        <v>1</v>
      </c>
      <c r="AS98" s="10">
        <v>7</v>
      </c>
      <c r="AT98" s="11">
        <v>0</v>
      </c>
      <c r="AU98" s="10">
        <v>0</v>
      </c>
      <c r="AV98" s="11">
        <v>0</v>
      </c>
      <c r="AW98" s="10">
        <v>0</v>
      </c>
      <c r="AX98" s="11"/>
      <c r="AY98" s="10">
        <f t="shared" si="4"/>
        <v>10</v>
      </c>
      <c r="AZ98" s="10">
        <f t="shared" si="5"/>
        <v>187</v>
      </c>
    </row>
    <row r="99" spans="1:52">
      <c r="A99" s="2" t="s">
        <v>710</v>
      </c>
      <c r="B99" s="2" t="s">
        <v>418</v>
      </c>
      <c r="C99" s="2">
        <v>96</v>
      </c>
      <c r="D99" s="11">
        <v>0</v>
      </c>
      <c r="E99" s="10">
        <v>0</v>
      </c>
      <c r="F99" s="11">
        <v>22</v>
      </c>
      <c r="G99" s="10">
        <v>106</v>
      </c>
      <c r="H99" s="11">
        <v>21</v>
      </c>
      <c r="I99" s="10">
        <v>210</v>
      </c>
      <c r="J99" s="11">
        <v>1</v>
      </c>
      <c r="K99" s="10">
        <v>8</v>
      </c>
      <c r="L99" s="11">
        <v>0</v>
      </c>
      <c r="M99" s="10">
        <v>0</v>
      </c>
      <c r="N99" s="11">
        <v>0</v>
      </c>
      <c r="O99" s="10">
        <v>0</v>
      </c>
      <c r="P99" s="11">
        <v>0</v>
      </c>
      <c r="Q99" s="10">
        <v>0</v>
      </c>
      <c r="R99" s="11">
        <v>0</v>
      </c>
      <c r="S99" s="10">
        <v>0</v>
      </c>
      <c r="T99" s="11">
        <v>0</v>
      </c>
      <c r="U99" s="10">
        <v>0</v>
      </c>
      <c r="V99" s="11">
        <v>0</v>
      </c>
      <c r="W99" s="10">
        <v>0</v>
      </c>
      <c r="X99" s="11">
        <v>0</v>
      </c>
      <c r="Y99" s="10">
        <v>0</v>
      </c>
      <c r="Z99" s="11">
        <v>0</v>
      </c>
      <c r="AA99" s="10">
        <v>0</v>
      </c>
      <c r="AB99" s="11">
        <v>0</v>
      </c>
      <c r="AC99" s="10">
        <v>0</v>
      </c>
      <c r="AD99" s="11">
        <v>0</v>
      </c>
      <c r="AE99" s="10">
        <v>0</v>
      </c>
      <c r="AF99" s="11">
        <v>0</v>
      </c>
      <c r="AG99" s="10">
        <v>0</v>
      </c>
      <c r="AH99" s="11">
        <v>0</v>
      </c>
      <c r="AI99" s="10">
        <v>0</v>
      </c>
      <c r="AJ99" s="11">
        <v>0</v>
      </c>
      <c r="AK99" s="10">
        <v>0</v>
      </c>
      <c r="AL99" s="11">
        <v>0</v>
      </c>
      <c r="AM99" s="10">
        <v>0</v>
      </c>
      <c r="AN99" s="11">
        <v>6</v>
      </c>
      <c r="AO99" s="10">
        <v>45</v>
      </c>
      <c r="AP99" s="11">
        <v>0</v>
      </c>
      <c r="AQ99" s="10">
        <v>0</v>
      </c>
      <c r="AR99" s="11">
        <v>0</v>
      </c>
      <c r="AS99" s="10">
        <v>0</v>
      </c>
      <c r="AT99" s="11">
        <v>0</v>
      </c>
      <c r="AU99" s="10">
        <v>0</v>
      </c>
      <c r="AV99" s="11">
        <v>0</v>
      </c>
      <c r="AW99" s="10">
        <v>0</v>
      </c>
      <c r="AX99" s="11"/>
      <c r="AY99" s="10">
        <f t="shared" si="4"/>
        <v>50</v>
      </c>
      <c r="AZ99" s="10">
        <f t="shared" si="5"/>
        <v>369</v>
      </c>
    </row>
    <row r="100" spans="1:52">
      <c r="A100" s="2" t="s">
        <v>641</v>
      </c>
      <c r="B100" s="2" t="s">
        <v>82</v>
      </c>
      <c r="C100" s="2">
        <v>97</v>
      </c>
      <c r="D100" s="11">
        <v>2</v>
      </c>
      <c r="E100" s="10">
        <v>24</v>
      </c>
      <c r="F100" s="11">
        <v>1022</v>
      </c>
      <c r="G100" s="10">
        <v>13406</v>
      </c>
      <c r="H100" s="11">
        <v>1699</v>
      </c>
      <c r="I100" s="10">
        <v>21201</v>
      </c>
      <c r="J100" s="11">
        <v>2</v>
      </c>
      <c r="K100" s="10">
        <v>89</v>
      </c>
      <c r="L100" s="11">
        <v>20</v>
      </c>
      <c r="M100" s="10">
        <v>363</v>
      </c>
      <c r="N100" s="11">
        <v>0</v>
      </c>
      <c r="O100" s="10">
        <v>0</v>
      </c>
      <c r="P100" s="11">
        <v>81</v>
      </c>
      <c r="Q100" s="10">
        <v>1440</v>
      </c>
      <c r="R100" s="11">
        <v>0</v>
      </c>
      <c r="S100" s="10">
        <v>0</v>
      </c>
      <c r="T100" s="11">
        <v>1</v>
      </c>
      <c r="U100" s="10">
        <v>13</v>
      </c>
      <c r="V100" s="11">
        <v>0</v>
      </c>
      <c r="W100" s="10">
        <v>0</v>
      </c>
      <c r="X100" s="11">
        <v>0</v>
      </c>
      <c r="Y100" s="10">
        <v>0</v>
      </c>
      <c r="Z100" s="11">
        <v>2</v>
      </c>
      <c r="AA100" s="10">
        <v>39</v>
      </c>
      <c r="AB100" s="11">
        <v>41</v>
      </c>
      <c r="AC100" s="10">
        <v>670</v>
      </c>
      <c r="AD100" s="11">
        <v>0</v>
      </c>
      <c r="AE100" s="10">
        <v>0</v>
      </c>
      <c r="AF100" s="11">
        <v>0</v>
      </c>
      <c r="AG100" s="10">
        <v>0</v>
      </c>
      <c r="AH100" s="11">
        <v>0</v>
      </c>
      <c r="AI100" s="10">
        <v>0</v>
      </c>
      <c r="AJ100" s="11">
        <v>0</v>
      </c>
      <c r="AK100" s="10">
        <v>0</v>
      </c>
      <c r="AL100" s="11">
        <v>3</v>
      </c>
      <c r="AM100" s="10">
        <v>89</v>
      </c>
      <c r="AN100" s="11">
        <v>6</v>
      </c>
      <c r="AO100" s="10">
        <v>43</v>
      </c>
      <c r="AP100" s="11">
        <v>0</v>
      </c>
      <c r="AQ100" s="10">
        <v>0</v>
      </c>
      <c r="AR100" s="11">
        <v>0</v>
      </c>
      <c r="AS100" s="10">
        <v>0</v>
      </c>
      <c r="AT100" s="11">
        <v>0</v>
      </c>
      <c r="AU100" s="10">
        <v>0</v>
      </c>
      <c r="AV100" s="11">
        <v>0</v>
      </c>
      <c r="AW100" s="10">
        <v>0</v>
      </c>
      <c r="AX100" s="11"/>
      <c r="AY100" s="10">
        <f t="shared" ref="AY100:AY131" si="6">SUM(D100,F100,H100,J100,L100,N100,P100,R100,T100,V100,X100,Z100,AB100,AD100,AF100,AH100,AJ100,AL100,AN100,AP100,AR100,AT100,AV100)</f>
        <v>2879</v>
      </c>
      <c r="AZ100" s="10">
        <f t="shared" ref="AZ100:AZ131" si="7">SUM(E100,G100,I100,K100,M100,O100,Q100,S100,U100,W100,Y100,AA100,AC100,AE100,AG100,AI100,AK100,AM100,AO100,AQ100,AS100,AU100,AW100)</f>
        <v>37377</v>
      </c>
    </row>
    <row r="101" spans="1:52">
      <c r="A101" s="2" t="s">
        <v>513</v>
      </c>
      <c r="B101" s="2" t="s">
        <v>82</v>
      </c>
      <c r="C101" s="2">
        <v>98</v>
      </c>
      <c r="D101" s="11">
        <v>2</v>
      </c>
      <c r="E101" s="10">
        <v>2</v>
      </c>
      <c r="F101" s="11">
        <v>9</v>
      </c>
      <c r="G101" s="10">
        <v>59</v>
      </c>
      <c r="H101" s="11">
        <v>0</v>
      </c>
      <c r="I101" s="10">
        <v>0</v>
      </c>
      <c r="J101" s="11">
        <v>0</v>
      </c>
      <c r="K101" s="10">
        <v>0</v>
      </c>
      <c r="L101" s="11">
        <v>0</v>
      </c>
      <c r="M101" s="10">
        <v>0</v>
      </c>
      <c r="N101" s="11">
        <v>0</v>
      </c>
      <c r="O101" s="10">
        <v>0</v>
      </c>
      <c r="P101" s="11">
        <v>1</v>
      </c>
      <c r="Q101" s="10">
        <v>56</v>
      </c>
      <c r="R101" s="11">
        <v>0</v>
      </c>
      <c r="S101" s="10">
        <v>0</v>
      </c>
      <c r="T101" s="11">
        <v>1</v>
      </c>
      <c r="U101" s="10">
        <v>2</v>
      </c>
      <c r="V101" s="11">
        <v>0</v>
      </c>
      <c r="W101" s="10">
        <v>0</v>
      </c>
      <c r="X101" s="11">
        <v>0</v>
      </c>
      <c r="Y101" s="10">
        <v>0</v>
      </c>
      <c r="Z101" s="11">
        <v>0</v>
      </c>
      <c r="AA101" s="10">
        <v>0</v>
      </c>
      <c r="AB101" s="11">
        <v>0</v>
      </c>
      <c r="AC101" s="10">
        <v>0</v>
      </c>
      <c r="AD101" s="11">
        <v>0</v>
      </c>
      <c r="AE101" s="10">
        <v>0</v>
      </c>
      <c r="AF101" s="11">
        <v>0</v>
      </c>
      <c r="AG101" s="10">
        <v>0</v>
      </c>
      <c r="AH101" s="11">
        <v>0</v>
      </c>
      <c r="AI101" s="10">
        <v>0</v>
      </c>
      <c r="AJ101" s="11">
        <v>0</v>
      </c>
      <c r="AK101" s="10">
        <v>0</v>
      </c>
      <c r="AL101" s="11">
        <v>0</v>
      </c>
      <c r="AM101" s="10">
        <v>0</v>
      </c>
      <c r="AN101" s="11">
        <v>1</v>
      </c>
      <c r="AO101" s="10">
        <v>2</v>
      </c>
      <c r="AP101" s="11">
        <v>1</v>
      </c>
      <c r="AQ101" s="10">
        <v>2</v>
      </c>
      <c r="AR101" s="11">
        <v>0</v>
      </c>
      <c r="AS101" s="10">
        <v>0</v>
      </c>
      <c r="AT101" s="11">
        <v>1</v>
      </c>
      <c r="AU101" s="10">
        <v>32</v>
      </c>
      <c r="AV101" s="11">
        <v>0</v>
      </c>
      <c r="AW101" s="10">
        <v>0</v>
      </c>
      <c r="AX101" s="11"/>
      <c r="AY101" s="10">
        <f t="shared" si="6"/>
        <v>16</v>
      </c>
      <c r="AZ101" s="10">
        <f t="shared" si="7"/>
        <v>155</v>
      </c>
    </row>
    <row r="102" spans="1:52">
      <c r="A102" s="2" t="s">
        <v>519</v>
      </c>
      <c r="B102" s="2" t="s">
        <v>82</v>
      </c>
      <c r="C102" s="2">
        <v>99</v>
      </c>
      <c r="D102" s="11">
        <v>4</v>
      </c>
      <c r="E102" s="10">
        <v>15</v>
      </c>
      <c r="F102" s="11">
        <v>5</v>
      </c>
      <c r="G102" s="10">
        <v>35</v>
      </c>
      <c r="H102" s="11">
        <v>1</v>
      </c>
      <c r="I102" s="10">
        <v>1</v>
      </c>
      <c r="J102" s="11">
        <v>0</v>
      </c>
      <c r="K102" s="10">
        <v>0</v>
      </c>
      <c r="L102" s="11">
        <v>0</v>
      </c>
      <c r="M102" s="10">
        <v>0</v>
      </c>
      <c r="N102" s="11">
        <v>0</v>
      </c>
      <c r="O102" s="10">
        <v>0</v>
      </c>
      <c r="P102" s="11">
        <v>0</v>
      </c>
      <c r="Q102" s="10">
        <v>0</v>
      </c>
      <c r="R102" s="11">
        <v>0</v>
      </c>
      <c r="S102" s="10">
        <v>0</v>
      </c>
      <c r="T102" s="11">
        <v>0</v>
      </c>
      <c r="U102" s="10">
        <v>0</v>
      </c>
      <c r="V102" s="11">
        <v>0</v>
      </c>
      <c r="W102" s="10">
        <v>0</v>
      </c>
      <c r="X102" s="11">
        <v>0</v>
      </c>
      <c r="Y102" s="10">
        <v>0</v>
      </c>
      <c r="Z102" s="11">
        <v>0</v>
      </c>
      <c r="AA102" s="10">
        <v>0</v>
      </c>
      <c r="AB102" s="11">
        <v>1</v>
      </c>
      <c r="AC102" s="10">
        <v>7</v>
      </c>
      <c r="AD102" s="11">
        <v>0</v>
      </c>
      <c r="AE102" s="10">
        <v>0</v>
      </c>
      <c r="AF102" s="11">
        <v>0</v>
      </c>
      <c r="AG102" s="10">
        <v>0</v>
      </c>
      <c r="AH102" s="11">
        <v>0</v>
      </c>
      <c r="AI102" s="10">
        <v>0</v>
      </c>
      <c r="AJ102" s="11">
        <v>0</v>
      </c>
      <c r="AK102" s="10">
        <v>0</v>
      </c>
      <c r="AL102" s="11">
        <v>0</v>
      </c>
      <c r="AM102" s="10">
        <v>0</v>
      </c>
      <c r="AN102" s="11">
        <v>0</v>
      </c>
      <c r="AO102" s="10">
        <v>0</v>
      </c>
      <c r="AP102" s="11">
        <v>0</v>
      </c>
      <c r="AQ102" s="10">
        <v>0</v>
      </c>
      <c r="AR102" s="11">
        <v>0</v>
      </c>
      <c r="AS102" s="10">
        <v>0</v>
      </c>
      <c r="AT102" s="11">
        <v>0</v>
      </c>
      <c r="AU102" s="10">
        <v>0</v>
      </c>
      <c r="AV102" s="11">
        <v>0</v>
      </c>
      <c r="AW102" s="10">
        <v>0</v>
      </c>
      <c r="AX102" s="11"/>
      <c r="AY102" s="10">
        <f t="shared" si="6"/>
        <v>11</v>
      </c>
      <c r="AZ102" s="10">
        <f t="shared" si="7"/>
        <v>58</v>
      </c>
    </row>
    <row r="103" spans="1:52">
      <c r="A103" s="2" t="s">
        <v>81</v>
      </c>
      <c r="B103" s="2" t="s">
        <v>82</v>
      </c>
      <c r="C103" s="2">
        <v>100</v>
      </c>
      <c r="D103" s="11">
        <v>10</v>
      </c>
      <c r="E103" s="10">
        <v>69</v>
      </c>
      <c r="F103" s="11">
        <v>437</v>
      </c>
      <c r="G103" s="10">
        <v>6889</v>
      </c>
      <c r="H103" s="11">
        <v>340</v>
      </c>
      <c r="I103" s="10">
        <v>6015</v>
      </c>
      <c r="J103" s="11">
        <v>2</v>
      </c>
      <c r="K103" s="10">
        <v>24</v>
      </c>
      <c r="L103" s="11">
        <v>4</v>
      </c>
      <c r="M103" s="10">
        <v>87</v>
      </c>
      <c r="N103" s="11">
        <v>0</v>
      </c>
      <c r="O103" s="10">
        <v>0</v>
      </c>
      <c r="P103" s="11">
        <v>86</v>
      </c>
      <c r="Q103" s="10">
        <v>2089</v>
      </c>
      <c r="R103" s="11">
        <v>0</v>
      </c>
      <c r="S103" s="10">
        <v>0</v>
      </c>
      <c r="T103" s="11">
        <v>29</v>
      </c>
      <c r="U103" s="10">
        <v>397</v>
      </c>
      <c r="V103" s="11">
        <v>4</v>
      </c>
      <c r="W103" s="10">
        <v>28</v>
      </c>
      <c r="X103" s="11">
        <v>0</v>
      </c>
      <c r="Y103" s="10">
        <v>0</v>
      </c>
      <c r="Z103" s="11">
        <v>1</v>
      </c>
      <c r="AA103" s="10">
        <v>22</v>
      </c>
      <c r="AB103" s="11">
        <v>8</v>
      </c>
      <c r="AC103" s="10">
        <v>87</v>
      </c>
      <c r="AD103" s="11">
        <v>0</v>
      </c>
      <c r="AE103" s="10">
        <v>0</v>
      </c>
      <c r="AF103" s="11">
        <v>0</v>
      </c>
      <c r="AG103" s="10">
        <v>0</v>
      </c>
      <c r="AH103" s="11">
        <v>0</v>
      </c>
      <c r="AI103" s="10">
        <v>0</v>
      </c>
      <c r="AJ103" s="11">
        <v>14</v>
      </c>
      <c r="AK103" s="10">
        <v>59</v>
      </c>
      <c r="AL103" s="11">
        <v>0</v>
      </c>
      <c r="AM103" s="10">
        <v>0</v>
      </c>
      <c r="AN103" s="11">
        <v>189</v>
      </c>
      <c r="AO103" s="10">
        <v>4458</v>
      </c>
      <c r="AP103" s="11">
        <v>4</v>
      </c>
      <c r="AQ103" s="10">
        <v>77</v>
      </c>
      <c r="AR103" s="11">
        <v>3</v>
      </c>
      <c r="AS103" s="10">
        <v>8</v>
      </c>
      <c r="AT103" s="11">
        <v>279</v>
      </c>
      <c r="AU103" s="10">
        <v>10663</v>
      </c>
      <c r="AV103" s="11">
        <v>482</v>
      </c>
      <c r="AW103" s="10">
        <v>8770</v>
      </c>
      <c r="AX103" s="11"/>
      <c r="AY103" s="10">
        <f t="shared" si="6"/>
        <v>1892</v>
      </c>
      <c r="AZ103" s="10">
        <f t="shared" si="7"/>
        <v>39742</v>
      </c>
    </row>
    <row r="104" spans="1:52">
      <c r="A104" s="18" t="s">
        <v>711</v>
      </c>
      <c r="B104" s="18" t="s">
        <v>66</v>
      </c>
      <c r="C104" s="18">
        <v>101</v>
      </c>
      <c r="D104" s="19">
        <v>1</v>
      </c>
      <c r="E104" s="20">
        <v>11</v>
      </c>
      <c r="F104" s="19">
        <v>1</v>
      </c>
      <c r="G104" s="20">
        <v>83</v>
      </c>
      <c r="H104" s="19">
        <v>0</v>
      </c>
      <c r="I104" s="20">
        <v>0</v>
      </c>
      <c r="J104" s="19">
        <v>0</v>
      </c>
      <c r="K104" s="20">
        <v>0</v>
      </c>
      <c r="L104" s="19">
        <v>0</v>
      </c>
      <c r="M104" s="20">
        <v>0</v>
      </c>
      <c r="N104" s="19">
        <v>0</v>
      </c>
      <c r="O104" s="20">
        <v>0</v>
      </c>
      <c r="P104" s="19">
        <v>0</v>
      </c>
      <c r="Q104" s="20">
        <v>0</v>
      </c>
      <c r="R104" s="19">
        <v>0</v>
      </c>
      <c r="S104" s="20">
        <v>0</v>
      </c>
      <c r="T104" s="19">
        <v>0</v>
      </c>
      <c r="U104" s="20">
        <v>0</v>
      </c>
      <c r="V104" s="19">
        <v>0</v>
      </c>
      <c r="W104" s="20">
        <v>0</v>
      </c>
      <c r="X104" s="19">
        <v>0</v>
      </c>
      <c r="Y104" s="20">
        <v>0</v>
      </c>
      <c r="Z104" s="19">
        <v>0</v>
      </c>
      <c r="AA104" s="20">
        <v>0</v>
      </c>
      <c r="AB104" s="19">
        <v>0</v>
      </c>
      <c r="AC104" s="20">
        <v>0</v>
      </c>
      <c r="AD104" s="19">
        <v>4</v>
      </c>
      <c r="AE104" s="20">
        <v>38</v>
      </c>
      <c r="AF104" s="19">
        <v>0</v>
      </c>
      <c r="AG104" s="20">
        <v>0</v>
      </c>
      <c r="AH104" s="19">
        <v>0</v>
      </c>
      <c r="AI104" s="20">
        <v>0</v>
      </c>
      <c r="AJ104" s="11">
        <v>0</v>
      </c>
      <c r="AK104" s="10">
        <v>0</v>
      </c>
      <c r="AL104" s="19">
        <v>0</v>
      </c>
      <c r="AM104" s="20">
        <v>0</v>
      </c>
      <c r="AN104" s="19">
        <v>0</v>
      </c>
      <c r="AO104" s="20">
        <v>0</v>
      </c>
      <c r="AP104" s="19">
        <v>0</v>
      </c>
      <c r="AQ104" s="20">
        <v>0</v>
      </c>
      <c r="AR104" s="19">
        <v>0</v>
      </c>
      <c r="AS104" s="20">
        <v>0</v>
      </c>
      <c r="AT104" s="19">
        <v>0</v>
      </c>
      <c r="AU104" s="20">
        <v>0</v>
      </c>
      <c r="AV104" s="19">
        <v>0</v>
      </c>
      <c r="AW104" s="20">
        <v>0</v>
      </c>
      <c r="AX104" s="11"/>
      <c r="AY104" s="10">
        <f t="shared" si="6"/>
        <v>6</v>
      </c>
      <c r="AZ104" s="10">
        <f t="shared" si="7"/>
        <v>132</v>
      </c>
    </row>
    <row r="105" spans="1:52">
      <c r="A105" s="18" t="s">
        <v>712</v>
      </c>
      <c r="B105" s="18" t="s">
        <v>66</v>
      </c>
      <c r="C105" s="18">
        <v>102</v>
      </c>
      <c r="D105" s="19">
        <v>0</v>
      </c>
      <c r="E105" s="20">
        <v>0</v>
      </c>
      <c r="F105" s="19">
        <v>0</v>
      </c>
      <c r="G105" s="20">
        <v>0</v>
      </c>
      <c r="H105" s="19">
        <v>0</v>
      </c>
      <c r="I105" s="20">
        <v>0</v>
      </c>
      <c r="J105" s="19">
        <v>1</v>
      </c>
      <c r="K105" s="20">
        <v>6</v>
      </c>
      <c r="L105" s="19">
        <v>0</v>
      </c>
      <c r="M105" s="20">
        <v>0</v>
      </c>
      <c r="N105" s="19">
        <v>0</v>
      </c>
      <c r="O105" s="20">
        <v>0</v>
      </c>
      <c r="P105" s="19">
        <v>0</v>
      </c>
      <c r="Q105" s="20">
        <v>0</v>
      </c>
      <c r="R105" s="19">
        <v>0</v>
      </c>
      <c r="S105" s="20">
        <v>0</v>
      </c>
      <c r="T105" s="19">
        <v>0</v>
      </c>
      <c r="U105" s="20">
        <v>0</v>
      </c>
      <c r="V105" s="19">
        <v>0</v>
      </c>
      <c r="W105" s="20">
        <v>0</v>
      </c>
      <c r="X105" s="19">
        <v>0</v>
      </c>
      <c r="Y105" s="20">
        <v>0</v>
      </c>
      <c r="Z105" s="19">
        <v>0</v>
      </c>
      <c r="AA105" s="20">
        <v>0</v>
      </c>
      <c r="AB105" s="19">
        <v>2</v>
      </c>
      <c r="AC105" s="20">
        <v>74</v>
      </c>
      <c r="AD105" s="19">
        <v>0</v>
      </c>
      <c r="AE105" s="20">
        <v>0</v>
      </c>
      <c r="AF105" s="19">
        <v>0</v>
      </c>
      <c r="AG105" s="20">
        <v>0</v>
      </c>
      <c r="AH105" s="19">
        <v>0</v>
      </c>
      <c r="AI105" s="20">
        <v>0</v>
      </c>
      <c r="AJ105" s="11">
        <v>0</v>
      </c>
      <c r="AK105" s="10">
        <v>0</v>
      </c>
      <c r="AL105" s="19">
        <v>0</v>
      </c>
      <c r="AM105" s="20">
        <v>0</v>
      </c>
      <c r="AN105" s="19">
        <v>4</v>
      </c>
      <c r="AO105" s="20">
        <v>293</v>
      </c>
      <c r="AP105" s="19">
        <v>0</v>
      </c>
      <c r="AQ105" s="20">
        <v>0</v>
      </c>
      <c r="AR105" s="19">
        <v>0</v>
      </c>
      <c r="AS105" s="20">
        <v>0</v>
      </c>
      <c r="AT105" s="19">
        <v>1</v>
      </c>
      <c r="AU105" s="20">
        <v>6</v>
      </c>
      <c r="AV105" s="19">
        <v>0</v>
      </c>
      <c r="AW105" s="20">
        <v>0</v>
      </c>
      <c r="AX105" s="11"/>
      <c r="AY105" s="10">
        <f t="shared" si="6"/>
        <v>8</v>
      </c>
      <c r="AZ105" s="10">
        <f t="shared" si="7"/>
        <v>379</v>
      </c>
    </row>
    <row r="106" spans="1:52">
      <c r="A106" s="27" t="s">
        <v>525</v>
      </c>
      <c r="B106" s="27" t="s">
        <v>389</v>
      </c>
      <c r="C106" s="28">
        <v>103</v>
      </c>
      <c r="D106" s="19">
        <v>3</v>
      </c>
      <c r="E106" s="20">
        <v>9</v>
      </c>
      <c r="F106" s="19">
        <v>2</v>
      </c>
      <c r="G106" s="20">
        <v>6</v>
      </c>
      <c r="H106" s="19">
        <v>0</v>
      </c>
      <c r="I106" s="20">
        <v>0</v>
      </c>
      <c r="J106" s="19">
        <v>0</v>
      </c>
      <c r="K106" s="20">
        <v>0</v>
      </c>
      <c r="L106" s="19">
        <v>0</v>
      </c>
      <c r="M106" s="20">
        <v>0</v>
      </c>
      <c r="N106" s="19">
        <v>0</v>
      </c>
      <c r="O106" s="20">
        <v>0</v>
      </c>
      <c r="P106" s="19">
        <v>0</v>
      </c>
      <c r="Q106" s="20">
        <v>0</v>
      </c>
      <c r="R106" s="19">
        <v>0</v>
      </c>
      <c r="S106" s="20">
        <v>0</v>
      </c>
      <c r="T106" s="19">
        <v>0</v>
      </c>
      <c r="U106" s="20">
        <v>0</v>
      </c>
      <c r="V106" s="19">
        <v>3</v>
      </c>
      <c r="W106" s="20">
        <v>30</v>
      </c>
      <c r="X106" s="19">
        <v>0</v>
      </c>
      <c r="Y106" s="20">
        <v>0</v>
      </c>
      <c r="Z106" s="19">
        <v>0</v>
      </c>
      <c r="AA106" s="20">
        <v>0</v>
      </c>
      <c r="AB106" s="19">
        <v>0</v>
      </c>
      <c r="AC106" s="20">
        <v>0</v>
      </c>
      <c r="AD106" s="19">
        <v>0</v>
      </c>
      <c r="AE106" s="20">
        <v>0</v>
      </c>
      <c r="AF106" s="19">
        <v>0</v>
      </c>
      <c r="AG106" s="20">
        <v>0</v>
      </c>
      <c r="AH106" s="19">
        <v>0</v>
      </c>
      <c r="AI106" s="20">
        <v>0</v>
      </c>
      <c r="AJ106" s="11">
        <v>0</v>
      </c>
      <c r="AK106" s="10">
        <v>0</v>
      </c>
      <c r="AL106" s="19">
        <v>0</v>
      </c>
      <c r="AM106" s="20">
        <v>0</v>
      </c>
      <c r="AN106" s="19">
        <v>0</v>
      </c>
      <c r="AO106" s="20">
        <v>0</v>
      </c>
      <c r="AP106" s="19">
        <v>0</v>
      </c>
      <c r="AQ106" s="20">
        <v>0</v>
      </c>
      <c r="AR106" s="19">
        <v>0</v>
      </c>
      <c r="AS106" s="20">
        <v>0</v>
      </c>
      <c r="AT106" s="19">
        <v>0</v>
      </c>
      <c r="AU106" s="20">
        <v>0</v>
      </c>
      <c r="AV106" s="19">
        <v>0</v>
      </c>
      <c r="AW106" s="20">
        <v>0</v>
      </c>
      <c r="AX106" s="11"/>
      <c r="AY106" s="10">
        <f t="shared" si="6"/>
        <v>8</v>
      </c>
      <c r="AZ106" s="10">
        <f t="shared" si="7"/>
        <v>45</v>
      </c>
    </row>
    <row r="107" spans="1:52">
      <c r="A107" s="2" t="s">
        <v>538</v>
      </c>
      <c r="B107" s="2" t="s">
        <v>42</v>
      </c>
      <c r="C107" s="2" t="s">
        <v>642</v>
      </c>
      <c r="D107" s="11">
        <v>2</v>
      </c>
      <c r="E107" s="10">
        <v>26</v>
      </c>
      <c r="F107" s="11">
        <v>663</v>
      </c>
      <c r="G107" s="10">
        <v>19188</v>
      </c>
      <c r="H107" s="11">
        <v>72</v>
      </c>
      <c r="I107" s="10">
        <v>2298</v>
      </c>
      <c r="J107" s="11">
        <v>0</v>
      </c>
      <c r="K107" s="10">
        <v>0</v>
      </c>
      <c r="L107" s="11">
        <v>10</v>
      </c>
      <c r="M107" s="10">
        <v>514</v>
      </c>
      <c r="N107" s="11">
        <v>0</v>
      </c>
      <c r="O107" s="10">
        <v>0</v>
      </c>
      <c r="P107" s="11">
        <v>12</v>
      </c>
      <c r="Q107" s="10">
        <v>1719</v>
      </c>
      <c r="R107" s="11">
        <v>0</v>
      </c>
      <c r="S107" s="10">
        <v>0</v>
      </c>
      <c r="T107" s="11">
        <v>0</v>
      </c>
      <c r="U107" s="10">
        <v>0</v>
      </c>
      <c r="V107" s="11">
        <v>0</v>
      </c>
      <c r="W107" s="10">
        <v>0</v>
      </c>
      <c r="X107" s="11">
        <v>0</v>
      </c>
      <c r="Y107" s="10">
        <v>0</v>
      </c>
      <c r="Z107" s="11">
        <v>1</v>
      </c>
      <c r="AA107" s="10">
        <v>18</v>
      </c>
      <c r="AB107" s="11">
        <v>13</v>
      </c>
      <c r="AC107" s="10">
        <v>363</v>
      </c>
      <c r="AD107" s="11">
        <v>2</v>
      </c>
      <c r="AE107" s="10">
        <v>23</v>
      </c>
      <c r="AF107" s="11">
        <v>0</v>
      </c>
      <c r="AG107" s="10">
        <v>0</v>
      </c>
      <c r="AH107" s="11">
        <v>0</v>
      </c>
      <c r="AI107" s="10">
        <v>0</v>
      </c>
      <c r="AJ107" s="11">
        <v>0</v>
      </c>
      <c r="AK107" s="10">
        <v>0</v>
      </c>
      <c r="AL107" s="11">
        <v>0</v>
      </c>
      <c r="AM107" s="10">
        <v>0</v>
      </c>
      <c r="AN107" s="11">
        <v>2</v>
      </c>
      <c r="AO107" s="10">
        <v>31</v>
      </c>
      <c r="AP107" s="11">
        <v>1</v>
      </c>
      <c r="AQ107" s="10">
        <v>16</v>
      </c>
      <c r="AR107" s="11">
        <v>2</v>
      </c>
      <c r="AS107" s="10">
        <v>40</v>
      </c>
      <c r="AT107" s="11">
        <v>25</v>
      </c>
      <c r="AU107" s="10">
        <v>1597</v>
      </c>
      <c r="AV107" s="11">
        <v>14</v>
      </c>
      <c r="AW107" s="10">
        <v>268</v>
      </c>
      <c r="AX107" s="11"/>
      <c r="AY107" s="10">
        <f t="shared" si="6"/>
        <v>819</v>
      </c>
      <c r="AZ107" s="10">
        <f t="shared" si="7"/>
        <v>26101</v>
      </c>
    </row>
    <row r="108" spans="1:52">
      <c r="A108" s="2" t="s">
        <v>78</v>
      </c>
      <c r="B108" s="2" t="s">
        <v>42</v>
      </c>
      <c r="C108" s="2" t="s">
        <v>643</v>
      </c>
      <c r="D108" s="11">
        <v>86</v>
      </c>
      <c r="E108" s="10">
        <v>821</v>
      </c>
      <c r="F108" s="11">
        <v>1306</v>
      </c>
      <c r="G108" s="10">
        <v>22520</v>
      </c>
      <c r="H108" s="11">
        <v>353</v>
      </c>
      <c r="I108" s="10">
        <v>8644</v>
      </c>
      <c r="J108" s="11">
        <v>13</v>
      </c>
      <c r="K108" s="10">
        <v>460</v>
      </c>
      <c r="L108" s="11">
        <v>31</v>
      </c>
      <c r="M108" s="10">
        <v>628</v>
      </c>
      <c r="N108" s="11">
        <v>4</v>
      </c>
      <c r="O108" s="10">
        <v>44</v>
      </c>
      <c r="P108" s="11">
        <v>63</v>
      </c>
      <c r="Q108" s="10">
        <v>898</v>
      </c>
      <c r="R108" s="11">
        <v>0</v>
      </c>
      <c r="S108" s="10">
        <v>0</v>
      </c>
      <c r="T108" s="11">
        <v>103</v>
      </c>
      <c r="U108" s="10">
        <v>2640</v>
      </c>
      <c r="V108" s="11">
        <v>2</v>
      </c>
      <c r="W108" s="10">
        <v>10</v>
      </c>
      <c r="X108" s="11">
        <v>1</v>
      </c>
      <c r="Y108" s="10">
        <v>4</v>
      </c>
      <c r="Z108" s="11">
        <v>5</v>
      </c>
      <c r="AA108" s="10">
        <v>94</v>
      </c>
      <c r="AB108" s="11">
        <v>1</v>
      </c>
      <c r="AC108" s="10">
        <v>17</v>
      </c>
      <c r="AD108" s="11">
        <v>3</v>
      </c>
      <c r="AE108" s="10">
        <v>15</v>
      </c>
      <c r="AF108" s="11">
        <v>0</v>
      </c>
      <c r="AG108" s="10">
        <v>0</v>
      </c>
      <c r="AH108" s="11">
        <v>0</v>
      </c>
      <c r="AI108" s="10">
        <v>0</v>
      </c>
      <c r="AJ108" s="11">
        <v>14</v>
      </c>
      <c r="AK108" s="10">
        <v>51</v>
      </c>
      <c r="AL108" s="11">
        <v>2</v>
      </c>
      <c r="AM108" s="10">
        <v>8</v>
      </c>
      <c r="AN108" s="11">
        <v>191</v>
      </c>
      <c r="AO108" s="10">
        <v>4422</v>
      </c>
      <c r="AP108" s="11">
        <v>8</v>
      </c>
      <c r="AQ108" s="10">
        <v>255</v>
      </c>
      <c r="AR108" s="11">
        <v>11</v>
      </c>
      <c r="AS108" s="10">
        <v>110</v>
      </c>
      <c r="AT108" s="11">
        <v>233</v>
      </c>
      <c r="AU108" s="10">
        <v>12829</v>
      </c>
      <c r="AV108" s="11">
        <v>159</v>
      </c>
      <c r="AW108" s="10">
        <v>4833</v>
      </c>
      <c r="AX108" s="11"/>
      <c r="AY108" s="10">
        <f t="shared" si="6"/>
        <v>2589</v>
      </c>
      <c r="AZ108" s="10">
        <f t="shared" si="7"/>
        <v>59303</v>
      </c>
    </row>
    <row r="109" spans="1:52">
      <c r="A109" s="2" t="s">
        <v>592</v>
      </c>
      <c r="B109" s="2" t="s">
        <v>42</v>
      </c>
      <c r="C109" s="2" t="s">
        <v>644</v>
      </c>
      <c r="D109" s="11">
        <v>2</v>
      </c>
      <c r="E109" s="10">
        <v>19</v>
      </c>
      <c r="F109" s="11">
        <v>21</v>
      </c>
      <c r="G109" s="10">
        <v>191</v>
      </c>
      <c r="H109" s="11">
        <v>2</v>
      </c>
      <c r="I109" s="10">
        <v>37</v>
      </c>
      <c r="J109" s="11">
        <v>0</v>
      </c>
      <c r="K109" s="10">
        <v>0</v>
      </c>
      <c r="L109" s="11">
        <v>0</v>
      </c>
      <c r="M109" s="10">
        <v>0</v>
      </c>
      <c r="N109" s="11">
        <v>0</v>
      </c>
      <c r="O109" s="10">
        <v>0</v>
      </c>
      <c r="P109" s="11">
        <v>1</v>
      </c>
      <c r="Q109" s="10">
        <v>7</v>
      </c>
      <c r="R109" s="11">
        <v>0</v>
      </c>
      <c r="S109" s="10">
        <v>0</v>
      </c>
      <c r="T109" s="11">
        <v>0</v>
      </c>
      <c r="U109" s="10">
        <v>0</v>
      </c>
      <c r="V109" s="11">
        <v>0</v>
      </c>
      <c r="W109" s="10">
        <v>0</v>
      </c>
      <c r="X109" s="11">
        <v>0</v>
      </c>
      <c r="Y109" s="10">
        <v>0</v>
      </c>
      <c r="Z109" s="11">
        <v>0</v>
      </c>
      <c r="AA109" s="10">
        <v>0</v>
      </c>
      <c r="AB109" s="11">
        <v>0</v>
      </c>
      <c r="AC109" s="10">
        <v>0</v>
      </c>
      <c r="AD109" s="11">
        <v>0</v>
      </c>
      <c r="AE109" s="10">
        <v>0</v>
      </c>
      <c r="AF109" s="11">
        <v>0</v>
      </c>
      <c r="AG109" s="10">
        <v>0</v>
      </c>
      <c r="AH109" s="11">
        <v>0</v>
      </c>
      <c r="AI109" s="10">
        <v>0</v>
      </c>
      <c r="AJ109" s="11">
        <v>0</v>
      </c>
      <c r="AK109" s="10">
        <v>0</v>
      </c>
      <c r="AL109" s="11">
        <v>0</v>
      </c>
      <c r="AM109" s="10">
        <v>0</v>
      </c>
      <c r="AN109" s="11">
        <v>0</v>
      </c>
      <c r="AO109" s="10">
        <v>0</v>
      </c>
      <c r="AP109" s="11">
        <v>0</v>
      </c>
      <c r="AQ109" s="10">
        <v>0</v>
      </c>
      <c r="AR109" s="11">
        <v>1</v>
      </c>
      <c r="AS109" s="10">
        <v>8</v>
      </c>
      <c r="AT109" s="11">
        <v>0</v>
      </c>
      <c r="AU109" s="10">
        <v>0</v>
      </c>
      <c r="AV109" s="11">
        <v>0</v>
      </c>
      <c r="AW109" s="10">
        <v>0</v>
      </c>
      <c r="AX109" s="11"/>
      <c r="AY109" s="10">
        <f t="shared" si="6"/>
        <v>27</v>
      </c>
      <c r="AZ109" s="10">
        <f t="shared" si="7"/>
        <v>262</v>
      </c>
    </row>
    <row r="110" spans="1:52">
      <c r="A110" s="2" t="s">
        <v>98</v>
      </c>
      <c r="B110" s="2" t="s">
        <v>42</v>
      </c>
      <c r="C110" s="2" t="s">
        <v>645</v>
      </c>
      <c r="D110" s="11">
        <v>18</v>
      </c>
      <c r="E110" s="10">
        <v>177</v>
      </c>
      <c r="F110" s="11">
        <v>1235</v>
      </c>
      <c r="G110" s="10">
        <v>21234</v>
      </c>
      <c r="H110" s="11">
        <v>262</v>
      </c>
      <c r="I110" s="10">
        <v>3796</v>
      </c>
      <c r="J110" s="11">
        <v>0</v>
      </c>
      <c r="K110" s="10">
        <v>0</v>
      </c>
      <c r="L110" s="11">
        <v>10</v>
      </c>
      <c r="M110" s="10">
        <v>89</v>
      </c>
      <c r="N110" s="11">
        <v>0</v>
      </c>
      <c r="O110" s="10">
        <v>0</v>
      </c>
      <c r="P110" s="11">
        <v>89</v>
      </c>
      <c r="Q110" s="10">
        <v>1220</v>
      </c>
      <c r="R110" s="11">
        <v>3</v>
      </c>
      <c r="S110" s="10">
        <v>35</v>
      </c>
      <c r="T110" s="11">
        <v>0</v>
      </c>
      <c r="U110" s="10">
        <v>0</v>
      </c>
      <c r="V110" s="11">
        <v>0</v>
      </c>
      <c r="W110" s="10">
        <v>0</v>
      </c>
      <c r="X110" s="11">
        <v>6</v>
      </c>
      <c r="Y110" s="10">
        <v>112</v>
      </c>
      <c r="Z110" s="11">
        <v>0</v>
      </c>
      <c r="AA110" s="10">
        <v>0</v>
      </c>
      <c r="AB110" s="11">
        <v>38</v>
      </c>
      <c r="AC110" s="10">
        <v>594</v>
      </c>
      <c r="AD110" s="11">
        <v>0</v>
      </c>
      <c r="AE110" s="10">
        <v>0</v>
      </c>
      <c r="AF110" s="11">
        <v>0</v>
      </c>
      <c r="AG110" s="10">
        <v>0</v>
      </c>
      <c r="AH110" s="11">
        <v>0</v>
      </c>
      <c r="AI110" s="10">
        <v>0</v>
      </c>
      <c r="AJ110" s="11">
        <v>75</v>
      </c>
      <c r="AK110" s="10">
        <v>451</v>
      </c>
      <c r="AL110" s="11">
        <v>0</v>
      </c>
      <c r="AM110" s="10">
        <v>0</v>
      </c>
      <c r="AN110" s="11">
        <v>342</v>
      </c>
      <c r="AO110" s="10">
        <v>4827</v>
      </c>
      <c r="AP110" s="11">
        <v>3</v>
      </c>
      <c r="AQ110" s="10">
        <v>18</v>
      </c>
      <c r="AR110" s="11">
        <v>3</v>
      </c>
      <c r="AS110" s="10">
        <v>41</v>
      </c>
      <c r="AT110" s="11">
        <v>274</v>
      </c>
      <c r="AU110" s="10">
        <v>7562</v>
      </c>
      <c r="AV110" s="11">
        <v>74</v>
      </c>
      <c r="AW110" s="10">
        <v>638</v>
      </c>
      <c r="AX110" s="11"/>
      <c r="AY110" s="10">
        <f t="shared" si="6"/>
        <v>2432</v>
      </c>
      <c r="AZ110" s="10">
        <f t="shared" si="7"/>
        <v>40794</v>
      </c>
    </row>
    <row r="111" spans="1:52">
      <c r="A111" s="2" t="s">
        <v>596</v>
      </c>
      <c r="B111" s="2" t="s">
        <v>42</v>
      </c>
      <c r="C111" s="2" t="s">
        <v>645</v>
      </c>
      <c r="D111" s="11">
        <v>6</v>
      </c>
      <c r="E111" s="10">
        <v>44</v>
      </c>
      <c r="F111" s="11">
        <v>27</v>
      </c>
      <c r="G111" s="10">
        <v>362</v>
      </c>
      <c r="H111" s="11">
        <v>9</v>
      </c>
      <c r="I111" s="10">
        <v>153</v>
      </c>
      <c r="J111" s="11">
        <v>1</v>
      </c>
      <c r="K111" s="10">
        <v>37</v>
      </c>
      <c r="L111" s="11">
        <v>1</v>
      </c>
      <c r="M111" s="10">
        <v>103</v>
      </c>
      <c r="N111" s="11">
        <v>0</v>
      </c>
      <c r="O111" s="10">
        <v>0</v>
      </c>
      <c r="P111" s="11">
        <v>0</v>
      </c>
      <c r="Q111" s="10">
        <v>0</v>
      </c>
      <c r="R111" s="11">
        <v>0</v>
      </c>
      <c r="S111" s="10">
        <v>0</v>
      </c>
      <c r="T111" s="11">
        <v>0</v>
      </c>
      <c r="U111" s="10">
        <v>0</v>
      </c>
      <c r="V111" s="11">
        <v>0</v>
      </c>
      <c r="W111" s="10">
        <v>0</v>
      </c>
      <c r="X111" s="11">
        <v>0</v>
      </c>
      <c r="Y111" s="10">
        <v>0</v>
      </c>
      <c r="Z111" s="11">
        <v>0</v>
      </c>
      <c r="AA111" s="10">
        <v>0</v>
      </c>
      <c r="AB111" s="11">
        <v>1</v>
      </c>
      <c r="AC111" s="10">
        <v>2</v>
      </c>
      <c r="AD111" s="11">
        <v>0</v>
      </c>
      <c r="AE111" s="10">
        <v>0</v>
      </c>
      <c r="AF111" s="11">
        <v>0</v>
      </c>
      <c r="AG111" s="10">
        <v>0</v>
      </c>
      <c r="AH111" s="11">
        <v>0</v>
      </c>
      <c r="AI111" s="10">
        <v>0</v>
      </c>
      <c r="AJ111" s="11">
        <v>0</v>
      </c>
      <c r="AK111" s="10">
        <v>0</v>
      </c>
      <c r="AL111" s="11">
        <v>0</v>
      </c>
      <c r="AM111" s="10">
        <v>0</v>
      </c>
      <c r="AN111" s="11">
        <v>9</v>
      </c>
      <c r="AO111" s="10">
        <v>94</v>
      </c>
      <c r="AP111" s="11">
        <v>0</v>
      </c>
      <c r="AQ111" s="10">
        <v>0</v>
      </c>
      <c r="AR111" s="11">
        <v>0</v>
      </c>
      <c r="AS111" s="10">
        <v>0</v>
      </c>
      <c r="AT111" s="11">
        <v>4</v>
      </c>
      <c r="AU111" s="10">
        <v>147</v>
      </c>
      <c r="AV111" s="11">
        <v>0</v>
      </c>
      <c r="AW111" s="10">
        <v>0</v>
      </c>
      <c r="AX111" s="11"/>
      <c r="AY111" s="10">
        <f t="shared" si="6"/>
        <v>58</v>
      </c>
      <c r="AZ111" s="10">
        <f t="shared" si="7"/>
        <v>942</v>
      </c>
    </row>
    <row r="112" spans="1:52">
      <c r="A112" s="2" t="s">
        <v>113</v>
      </c>
      <c r="B112" s="2" t="s">
        <v>42</v>
      </c>
      <c r="C112" s="2" t="s">
        <v>646</v>
      </c>
      <c r="D112" s="11">
        <v>52</v>
      </c>
      <c r="E112" s="10">
        <v>439</v>
      </c>
      <c r="F112" s="11">
        <v>676</v>
      </c>
      <c r="G112" s="10">
        <v>10674</v>
      </c>
      <c r="H112" s="11">
        <v>50</v>
      </c>
      <c r="I112" s="10">
        <v>589</v>
      </c>
      <c r="J112" s="11">
        <v>2</v>
      </c>
      <c r="K112" s="10">
        <v>10</v>
      </c>
      <c r="L112" s="11">
        <v>18</v>
      </c>
      <c r="M112" s="10">
        <v>318</v>
      </c>
      <c r="N112" s="11">
        <v>0</v>
      </c>
      <c r="O112" s="10">
        <v>0</v>
      </c>
      <c r="P112" s="11">
        <v>5</v>
      </c>
      <c r="Q112" s="10">
        <v>56</v>
      </c>
      <c r="R112" s="11">
        <v>2</v>
      </c>
      <c r="S112" s="10">
        <v>6</v>
      </c>
      <c r="T112" s="11">
        <v>0</v>
      </c>
      <c r="U112" s="10">
        <v>0</v>
      </c>
      <c r="V112" s="11">
        <v>0</v>
      </c>
      <c r="W112" s="10">
        <v>0</v>
      </c>
      <c r="X112" s="11">
        <v>7</v>
      </c>
      <c r="Y112" s="10">
        <v>86</v>
      </c>
      <c r="Z112" s="11">
        <v>0</v>
      </c>
      <c r="AA112" s="10">
        <v>0</v>
      </c>
      <c r="AB112" s="11">
        <v>4</v>
      </c>
      <c r="AC112" s="10">
        <v>25</v>
      </c>
      <c r="AD112" s="11">
        <v>0</v>
      </c>
      <c r="AE112" s="10">
        <v>0</v>
      </c>
      <c r="AF112" s="11">
        <v>0</v>
      </c>
      <c r="AG112" s="10">
        <v>0</v>
      </c>
      <c r="AH112" s="11">
        <v>0</v>
      </c>
      <c r="AI112" s="10">
        <v>0</v>
      </c>
      <c r="AJ112" s="11">
        <v>1</v>
      </c>
      <c r="AK112" s="10">
        <v>5</v>
      </c>
      <c r="AL112" s="11">
        <v>0</v>
      </c>
      <c r="AM112" s="10">
        <v>0</v>
      </c>
      <c r="AN112" s="11">
        <v>55</v>
      </c>
      <c r="AO112" s="10">
        <v>857</v>
      </c>
      <c r="AP112" s="11">
        <v>5</v>
      </c>
      <c r="AQ112" s="10">
        <v>86</v>
      </c>
      <c r="AR112" s="11">
        <v>13</v>
      </c>
      <c r="AS112" s="10">
        <v>399</v>
      </c>
      <c r="AT112" s="11">
        <v>208</v>
      </c>
      <c r="AU112" s="10">
        <v>7313</v>
      </c>
      <c r="AV112" s="11">
        <v>33</v>
      </c>
      <c r="AW112" s="10">
        <v>484</v>
      </c>
      <c r="AX112" s="11"/>
      <c r="AY112" s="10">
        <f t="shared" si="6"/>
        <v>1131</v>
      </c>
      <c r="AZ112" s="10">
        <f t="shared" si="7"/>
        <v>21347</v>
      </c>
    </row>
    <row r="113" spans="1:52">
      <c r="A113" s="2" t="s">
        <v>570</v>
      </c>
      <c r="B113" s="2" t="s">
        <v>42</v>
      </c>
      <c r="C113" s="2" t="s">
        <v>115</v>
      </c>
      <c r="D113" s="11">
        <v>8</v>
      </c>
      <c r="E113" s="10">
        <v>117</v>
      </c>
      <c r="F113" s="11">
        <v>101</v>
      </c>
      <c r="G113" s="10">
        <v>2044</v>
      </c>
      <c r="H113" s="11">
        <v>19</v>
      </c>
      <c r="I113" s="10">
        <v>250</v>
      </c>
      <c r="J113" s="11">
        <v>0</v>
      </c>
      <c r="K113" s="10">
        <v>0</v>
      </c>
      <c r="L113" s="11">
        <v>6</v>
      </c>
      <c r="M113" s="10">
        <v>233</v>
      </c>
      <c r="N113" s="11">
        <v>0</v>
      </c>
      <c r="O113" s="10">
        <v>0</v>
      </c>
      <c r="P113" s="11">
        <v>1</v>
      </c>
      <c r="Q113" s="10">
        <v>5</v>
      </c>
      <c r="R113" s="11">
        <v>1</v>
      </c>
      <c r="S113" s="10">
        <v>4</v>
      </c>
      <c r="T113" s="11">
        <v>4</v>
      </c>
      <c r="U113" s="10">
        <v>54</v>
      </c>
      <c r="V113" s="11">
        <v>0</v>
      </c>
      <c r="W113" s="10">
        <v>0</v>
      </c>
      <c r="X113" s="11">
        <v>0</v>
      </c>
      <c r="Y113" s="10">
        <v>0</v>
      </c>
      <c r="Z113" s="11">
        <v>0</v>
      </c>
      <c r="AA113" s="10">
        <v>0</v>
      </c>
      <c r="AB113" s="11">
        <v>0</v>
      </c>
      <c r="AC113" s="10">
        <v>0</v>
      </c>
      <c r="AD113" s="11">
        <v>0</v>
      </c>
      <c r="AE113" s="10">
        <v>0</v>
      </c>
      <c r="AF113" s="11">
        <v>0</v>
      </c>
      <c r="AG113" s="10">
        <v>0</v>
      </c>
      <c r="AH113" s="11">
        <v>0</v>
      </c>
      <c r="AI113" s="10">
        <v>0</v>
      </c>
      <c r="AJ113" s="11">
        <v>1</v>
      </c>
      <c r="AK113" s="10">
        <v>1</v>
      </c>
      <c r="AL113" s="11">
        <v>0</v>
      </c>
      <c r="AM113" s="10">
        <v>0</v>
      </c>
      <c r="AN113" s="11">
        <v>13</v>
      </c>
      <c r="AO113" s="10">
        <v>321</v>
      </c>
      <c r="AP113" s="11">
        <v>0</v>
      </c>
      <c r="AQ113" s="10">
        <v>0</v>
      </c>
      <c r="AR113" s="11">
        <v>2</v>
      </c>
      <c r="AS113" s="10">
        <v>47</v>
      </c>
      <c r="AT113" s="11">
        <v>17</v>
      </c>
      <c r="AU113" s="10">
        <v>770</v>
      </c>
      <c r="AV113" s="11">
        <v>6</v>
      </c>
      <c r="AW113" s="10">
        <v>390</v>
      </c>
      <c r="AX113" s="11"/>
      <c r="AY113" s="10">
        <f t="shared" si="6"/>
        <v>179</v>
      </c>
      <c r="AZ113" s="10">
        <f t="shared" si="7"/>
        <v>4236</v>
      </c>
    </row>
    <row r="114" spans="1:52">
      <c r="A114" s="2" t="s">
        <v>41</v>
      </c>
      <c r="B114" s="2" t="s">
        <v>42</v>
      </c>
      <c r="C114" s="2" t="s">
        <v>647</v>
      </c>
      <c r="D114" s="11">
        <v>387</v>
      </c>
      <c r="E114" s="10">
        <v>3256</v>
      </c>
      <c r="F114" s="11">
        <v>1300</v>
      </c>
      <c r="G114" s="10">
        <v>23974</v>
      </c>
      <c r="H114" s="11">
        <v>100</v>
      </c>
      <c r="I114" s="10">
        <v>1226</v>
      </c>
      <c r="J114" s="11">
        <v>17</v>
      </c>
      <c r="K114" s="10">
        <v>259</v>
      </c>
      <c r="L114" s="11">
        <v>102</v>
      </c>
      <c r="M114" s="10">
        <v>1704</v>
      </c>
      <c r="N114" s="11">
        <v>0</v>
      </c>
      <c r="O114" s="10">
        <v>0</v>
      </c>
      <c r="P114" s="11">
        <v>32</v>
      </c>
      <c r="Q114" s="10">
        <v>241</v>
      </c>
      <c r="R114" s="11">
        <v>5</v>
      </c>
      <c r="S114" s="10">
        <v>39</v>
      </c>
      <c r="T114" s="11">
        <v>23</v>
      </c>
      <c r="U114" s="10">
        <v>250</v>
      </c>
      <c r="V114" s="11">
        <v>7</v>
      </c>
      <c r="W114" s="10">
        <v>166</v>
      </c>
      <c r="X114" s="11">
        <v>46</v>
      </c>
      <c r="Y114" s="10">
        <v>534</v>
      </c>
      <c r="Z114" s="11">
        <v>1</v>
      </c>
      <c r="AA114" s="10">
        <v>11</v>
      </c>
      <c r="AB114" s="11">
        <v>6</v>
      </c>
      <c r="AC114" s="10">
        <v>163</v>
      </c>
      <c r="AD114" s="11">
        <v>8</v>
      </c>
      <c r="AE114" s="10">
        <v>50</v>
      </c>
      <c r="AF114" s="11">
        <v>3</v>
      </c>
      <c r="AG114" s="10">
        <v>151</v>
      </c>
      <c r="AH114" s="11">
        <v>1</v>
      </c>
      <c r="AI114" s="10">
        <v>30</v>
      </c>
      <c r="AJ114" s="11">
        <v>41</v>
      </c>
      <c r="AK114" s="10">
        <v>1308</v>
      </c>
      <c r="AL114" s="11">
        <v>0</v>
      </c>
      <c r="AM114" s="10">
        <v>0</v>
      </c>
      <c r="AN114" s="11">
        <v>73</v>
      </c>
      <c r="AO114" s="10">
        <v>1060</v>
      </c>
      <c r="AP114" s="11">
        <v>32</v>
      </c>
      <c r="AQ114" s="10">
        <v>423</v>
      </c>
      <c r="AR114" s="11">
        <v>5</v>
      </c>
      <c r="AS114" s="10">
        <v>78</v>
      </c>
      <c r="AT114" s="11">
        <v>90</v>
      </c>
      <c r="AU114" s="10">
        <v>3956</v>
      </c>
      <c r="AV114" s="11">
        <v>25</v>
      </c>
      <c r="AW114" s="10">
        <v>415</v>
      </c>
      <c r="AX114" s="11"/>
      <c r="AY114" s="10">
        <f t="shared" si="6"/>
        <v>2304</v>
      </c>
      <c r="AZ114" s="10">
        <f t="shared" si="7"/>
        <v>39294</v>
      </c>
    </row>
    <row r="115" spans="1:52">
      <c r="A115" s="2" t="s">
        <v>116</v>
      </c>
      <c r="B115" s="2" t="s">
        <v>42</v>
      </c>
      <c r="C115" s="2" t="s">
        <v>648</v>
      </c>
      <c r="D115" s="11">
        <v>17</v>
      </c>
      <c r="E115" s="10">
        <v>107</v>
      </c>
      <c r="F115" s="11">
        <v>646</v>
      </c>
      <c r="G115" s="10">
        <v>8995</v>
      </c>
      <c r="H115" s="11">
        <v>124</v>
      </c>
      <c r="I115" s="10">
        <v>1673</v>
      </c>
      <c r="J115" s="11">
        <v>0</v>
      </c>
      <c r="K115" s="10">
        <v>0</v>
      </c>
      <c r="L115" s="11">
        <v>20</v>
      </c>
      <c r="M115" s="10">
        <v>311</v>
      </c>
      <c r="N115" s="11">
        <v>1</v>
      </c>
      <c r="O115" s="10">
        <v>32</v>
      </c>
      <c r="P115" s="11">
        <v>67</v>
      </c>
      <c r="Q115" s="10">
        <v>639</v>
      </c>
      <c r="R115" s="11">
        <v>0</v>
      </c>
      <c r="S115" s="10">
        <v>0</v>
      </c>
      <c r="T115" s="11">
        <v>24</v>
      </c>
      <c r="U115" s="10">
        <v>476</v>
      </c>
      <c r="V115" s="11">
        <v>2</v>
      </c>
      <c r="W115" s="10">
        <v>10</v>
      </c>
      <c r="X115" s="11">
        <v>0</v>
      </c>
      <c r="Y115" s="10">
        <v>0</v>
      </c>
      <c r="Z115" s="11">
        <v>0</v>
      </c>
      <c r="AA115" s="10">
        <v>0</v>
      </c>
      <c r="AB115" s="11">
        <v>0</v>
      </c>
      <c r="AC115" s="10">
        <v>0</v>
      </c>
      <c r="AD115" s="11">
        <v>0</v>
      </c>
      <c r="AE115" s="10">
        <v>0</v>
      </c>
      <c r="AF115" s="11">
        <v>1</v>
      </c>
      <c r="AG115" s="10">
        <v>14</v>
      </c>
      <c r="AH115" s="11">
        <v>0</v>
      </c>
      <c r="AI115" s="10">
        <v>0</v>
      </c>
      <c r="AJ115" s="11">
        <v>1</v>
      </c>
      <c r="AK115" s="10">
        <v>1</v>
      </c>
      <c r="AL115" s="11">
        <v>4</v>
      </c>
      <c r="AM115" s="10">
        <v>36</v>
      </c>
      <c r="AN115" s="11">
        <v>103</v>
      </c>
      <c r="AO115" s="10">
        <v>1337</v>
      </c>
      <c r="AP115" s="11">
        <v>5</v>
      </c>
      <c r="AQ115" s="10">
        <v>102</v>
      </c>
      <c r="AR115" s="11">
        <v>4</v>
      </c>
      <c r="AS115" s="10">
        <v>21</v>
      </c>
      <c r="AT115" s="11">
        <v>5</v>
      </c>
      <c r="AU115" s="10">
        <v>142</v>
      </c>
      <c r="AV115" s="11">
        <v>2</v>
      </c>
      <c r="AW115" s="10">
        <v>14</v>
      </c>
      <c r="AX115" s="11"/>
      <c r="AY115" s="10">
        <f t="shared" si="6"/>
        <v>1026</v>
      </c>
      <c r="AZ115" s="10">
        <f t="shared" si="7"/>
        <v>13910</v>
      </c>
    </row>
    <row r="116" spans="1:52">
      <c r="A116" s="2" t="s">
        <v>86</v>
      </c>
      <c r="B116" s="2" t="s">
        <v>42</v>
      </c>
      <c r="C116" s="2" t="s">
        <v>649</v>
      </c>
      <c r="D116" s="11">
        <v>333</v>
      </c>
      <c r="E116" s="10">
        <v>2656</v>
      </c>
      <c r="F116" s="11">
        <v>1549</v>
      </c>
      <c r="G116" s="10">
        <v>23457</v>
      </c>
      <c r="H116" s="11">
        <v>111</v>
      </c>
      <c r="I116" s="10">
        <v>1492</v>
      </c>
      <c r="J116" s="11">
        <v>17</v>
      </c>
      <c r="K116" s="10">
        <v>214</v>
      </c>
      <c r="L116" s="11">
        <v>117</v>
      </c>
      <c r="M116" s="10">
        <v>2496</v>
      </c>
      <c r="N116" s="11">
        <v>0</v>
      </c>
      <c r="O116" s="10">
        <v>0</v>
      </c>
      <c r="P116" s="11">
        <v>36</v>
      </c>
      <c r="Q116" s="10">
        <v>487</v>
      </c>
      <c r="R116" s="11">
        <v>5</v>
      </c>
      <c r="S116" s="10">
        <v>117</v>
      </c>
      <c r="T116" s="11">
        <v>35</v>
      </c>
      <c r="U116" s="10">
        <v>576</v>
      </c>
      <c r="V116" s="11">
        <v>8</v>
      </c>
      <c r="W116" s="10">
        <v>38</v>
      </c>
      <c r="X116" s="11">
        <v>6</v>
      </c>
      <c r="Y116" s="10">
        <v>78</v>
      </c>
      <c r="Z116" s="11">
        <v>9</v>
      </c>
      <c r="AA116" s="10">
        <v>93</v>
      </c>
      <c r="AB116" s="11">
        <v>54</v>
      </c>
      <c r="AC116" s="10">
        <v>909</v>
      </c>
      <c r="AD116" s="11">
        <v>0</v>
      </c>
      <c r="AE116" s="10">
        <v>0</v>
      </c>
      <c r="AF116" s="11">
        <v>0</v>
      </c>
      <c r="AG116" s="10">
        <v>0</v>
      </c>
      <c r="AH116" s="11">
        <v>0</v>
      </c>
      <c r="AI116" s="10">
        <v>0</v>
      </c>
      <c r="AJ116" s="11">
        <v>3</v>
      </c>
      <c r="AK116" s="10">
        <v>68</v>
      </c>
      <c r="AL116" s="11">
        <v>0</v>
      </c>
      <c r="AM116" s="10">
        <v>0</v>
      </c>
      <c r="AN116" s="11">
        <v>135</v>
      </c>
      <c r="AO116" s="10">
        <v>1741</v>
      </c>
      <c r="AP116" s="11">
        <v>34</v>
      </c>
      <c r="AQ116" s="10">
        <v>258</v>
      </c>
      <c r="AR116" s="11">
        <v>52</v>
      </c>
      <c r="AS116" s="10">
        <v>585</v>
      </c>
      <c r="AT116" s="11">
        <v>108</v>
      </c>
      <c r="AU116" s="10">
        <v>4645</v>
      </c>
      <c r="AV116" s="11">
        <v>65</v>
      </c>
      <c r="AW116" s="10">
        <v>1778</v>
      </c>
      <c r="AX116" s="11"/>
      <c r="AY116" s="10">
        <f t="shared" si="6"/>
        <v>2677</v>
      </c>
      <c r="AZ116" s="10">
        <f t="shared" si="7"/>
        <v>41688</v>
      </c>
    </row>
    <row r="117" spans="1:52">
      <c r="A117" s="2" t="s">
        <v>553</v>
      </c>
      <c r="B117" s="2" t="s">
        <v>42</v>
      </c>
      <c r="C117" s="2" t="s">
        <v>650</v>
      </c>
      <c r="D117" s="11">
        <v>1</v>
      </c>
      <c r="E117" s="10">
        <v>2</v>
      </c>
      <c r="F117" s="11">
        <v>56</v>
      </c>
      <c r="G117" s="10">
        <v>195</v>
      </c>
      <c r="H117" s="11">
        <v>5</v>
      </c>
      <c r="I117" s="10">
        <v>42</v>
      </c>
      <c r="J117" s="11">
        <v>0</v>
      </c>
      <c r="K117" s="10">
        <v>0</v>
      </c>
      <c r="L117" s="11">
        <v>0</v>
      </c>
      <c r="M117" s="10">
        <v>0</v>
      </c>
      <c r="N117" s="11">
        <v>0</v>
      </c>
      <c r="O117" s="10">
        <v>0</v>
      </c>
      <c r="P117" s="11">
        <v>0</v>
      </c>
      <c r="Q117" s="10">
        <v>0</v>
      </c>
      <c r="R117" s="11">
        <v>0</v>
      </c>
      <c r="S117" s="10">
        <v>0</v>
      </c>
      <c r="T117" s="11">
        <v>2</v>
      </c>
      <c r="U117" s="10">
        <v>4</v>
      </c>
      <c r="V117" s="11">
        <v>0</v>
      </c>
      <c r="W117" s="10">
        <v>0</v>
      </c>
      <c r="X117" s="11">
        <v>0</v>
      </c>
      <c r="Y117" s="10">
        <v>0</v>
      </c>
      <c r="Z117" s="11">
        <v>0</v>
      </c>
      <c r="AA117" s="10">
        <v>0</v>
      </c>
      <c r="AB117" s="11">
        <v>0</v>
      </c>
      <c r="AC117" s="10">
        <v>0</v>
      </c>
      <c r="AD117" s="11">
        <v>0</v>
      </c>
      <c r="AE117" s="10">
        <v>0</v>
      </c>
      <c r="AF117" s="11">
        <v>0</v>
      </c>
      <c r="AG117" s="10">
        <v>0</v>
      </c>
      <c r="AH117" s="11">
        <v>0</v>
      </c>
      <c r="AI117" s="10">
        <v>0</v>
      </c>
      <c r="AJ117" s="11">
        <v>0</v>
      </c>
      <c r="AK117" s="10">
        <v>0</v>
      </c>
      <c r="AL117" s="11">
        <v>0</v>
      </c>
      <c r="AM117" s="10">
        <v>0</v>
      </c>
      <c r="AN117" s="11">
        <v>2</v>
      </c>
      <c r="AO117" s="10">
        <v>2</v>
      </c>
      <c r="AP117" s="11">
        <v>7</v>
      </c>
      <c r="AQ117" s="10">
        <v>8</v>
      </c>
      <c r="AR117" s="11">
        <v>2</v>
      </c>
      <c r="AS117" s="10">
        <v>2</v>
      </c>
      <c r="AT117" s="11">
        <v>0</v>
      </c>
      <c r="AU117" s="10">
        <v>0</v>
      </c>
      <c r="AV117" s="11">
        <v>0</v>
      </c>
      <c r="AW117" s="10">
        <v>0</v>
      </c>
      <c r="AX117" s="11"/>
      <c r="AY117" s="10">
        <f t="shared" si="6"/>
        <v>75</v>
      </c>
      <c r="AZ117" s="10">
        <f t="shared" si="7"/>
        <v>255</v>
      </c>
    </row>
    <row r="118" spans="1:52">
      <c r="A118" s="2" t="s">
        <v>55</v>
      </c>
      <c r="B118" s="2" t="s">
        <v>42</v>
      </c>
      <c r="C118" s="2" t="s">
        <v>651</v>
      </c>
      <c r="D118" s="11">
        <v>482</v>
      </c>
      <c r="E118" s="10">
        <v>4695</v>
      </c>
      <c r="F118" s="11">
        <v>2593</v>
      </c>
      <c r="G118" s="10">
        <v>45223</v>
      </c>
      <c r="H118" s="11">
        <v>154</v>
      </c>
      <c r="I118" s="10">
        <v>2650</v>
      </c>
      <c r="J118" s="11">
        <v>13</v>
      </c>
      <c r="K118" s="10">
        <v>171</v>
      </c>
      <c r="L118" s="11">
        <v>152</v>
      </c>
      <c r="M118" s="10">
        <v>3041</v>
      </c>
      <c r="N118" s="11">
        <v>3</v>
      </c>
      <c r="O118" s="10">
        <v>11</v>
      </c>
      <c r="P118" s="11">
        <v>72</v>
      </c>
      <c r="Q118" s="10">
        <v>1712</v>
      </c>
      <c r="R118" s="11">
        <v>11</v>
      </c>
      <c r="S118" s="10">
        <v>137</v>
      </c>
      <c r="T118" s="11">
        <v>23</v>
      </c>
      <c r="U118" s="10">
        <v>2262</v>
      </c>
      <c r="V118" s="11">
        <v>47</v>
      </c>
      <c r="W118" s="10">
        <v>501</v>
      </c>
      <c r="X118" s="11">
        <v>7</v>
      </c>
      <c r="Y118" s="10">
        <v>92</v>
      </c>
      <c r="Z118" s="11">
        <v>1</v>
      </c>
      <c r="AA118" s="10">
        <v>20</v>
      </c>
      <c r="AB118" s="11">
        <v>6</v>
      </c>
      <c r="AC118" s="10">
        <v>94</v>
      </c>
      <c r="AD118" s="11">
        <v>1</v>
      </c>
      <c r="AE118" s="10">
        <v>4</v>
      </c>
      <c r="AF118" s="11">
        <v>0</v>
      </c>
      <c r="AG118" s="10">
        <v>0</v>
      </c>
      <c r="AH118" s="11">
        <v>0</v>
      </c>
      <c r="AI118" s="10">
        <v>0</v>
      </c>
      <c r="AJ118" s="11">
        <v>10</v>
      </c>
      <c r="AK118" s="10">
        <v>158</v>
      </c>
      <c r="AL118" s="11">
        <v>1</v>
      </c>
      <c r="AM118" s="10">
        <v>3</v>
      </c>
      <c r="AN118" s="11">
        <v>62</v>
      </c>
      <c r="AO118" s="10">
        <v>2032</v>
      </c>
      <c r="AP118" s="11">
        <v>43</v>
      </c>
      <c r="AQ118" s="10">
        <v>930</v>
      </c>
      <c r="AR118" s="11">
        <v>36</v>
      </c>
      <c r="AS118" s="10">
        <v>451</v>
      </c>
      <c r="AT118" s="11">
        <v>118</v>
      </c>
      <c r="AU118" s="10">
        <v>4600</v>
      </c>
      <c r="AV118" s="11">
        <v>31</v>
      </c>
      <c r="AW118" s="10">
        <v>668</v>
      </c>
      <c r="AX118" s="11"/>
      <c r="AY118" s="10">
        <f t="shared" si="6"/>
        <v>3866</v>
      </c>
      <c r="AZ118" s="10">
        <f t="shared" si="7"/>
        <v>69455</v>
      </c>
    </row>
    <row r="119" spans="1:52">
      <c r="A119" s="2" t="s">
        <v>584</v>
      </c>
      <c r="B119" s="2" t="s">
        <v>42</v>
      </c>
      <c r="C119" s="2" t="s">
        <v>652</v>
      </c>
      <c r="D119" s="11">
        <v>1</v>
      </c>
      <c r="E119" s="10">
        <v>8</v>
      </c>
      <c r="F119" s="11">
        <v>12</v>
      </c>
      <c r="G119" s="10">
        <v>168</v>
      </c>
      <c r="H119" s="11">
        <v>4</v>
      </c>
      <c r="I119" s="10">
        <v>23</v>
      </c>
      <c r="J119" s="11">
        <v>0</v>
      </c>
      <c r="K119" s="10">
        <v>0</v>
      </c>
      <c r="L119" s="11">
        <v>1</v>
      </c>
      <c r="M119" s="10">
        <v>9</v>
      </c>
      <c r="N119" s="11">
        <v>0</v>
      </c>
      <c r="O119" s="10">
        <v>0</v>
      </c>
      <c r="P119" s="11">
        <v>3</v>
      </c>
      <c r="Q119" s="10">
        <v>69</v>
      </c>
      <c r="R119" s="11">
        <v>0</v>
      </c>
      <c r="S119" s="10">
        <v>0</v>
      </c>
      <c r="T119" s="11">
        <v>2</v>
      </c>
      <c r="U119" s="10">
        <v>5</v>
      </c>
      <c r="V119" s="11">
        <v>0</v>
      </c>
      <c r="W119" s="10">
        <v>0</v>
      </c>
      <c r="X119" s="11">
        <v>0</v>
      </c>
      <c r="Y119" s="10">
        <v>0</v>
      </c>
      <c r="Z119" s="11">
        <v>0</v>
      </c>
      <c r="AA119" s="10">
        <v>0</v>
      </c>
      <c r="AB119" s="11">
        <v>1</v>
      </c>
      <c r="AC119" s="10">
        <v>12</v>
      </c>
      <c r="AD119" s="11">
        <v>0</v>
      </c>
      <c r="AE119" s="10">
        <v>0</v>
      </c>
      <c r="AF119" s="11">
        <v>0</v>
      </c>
      <c r="AG119" s="10">
        <v>0</v>
      </c>
      <c r="AH119" s="11">
        <v>0</v>
      </c>
      <c r="AI119" s="10">
        <v>0</v>
      </c>
      <c r="AJ119" s="11">
        <v>0</v>
      </c>
      <c r="AK119" s="10">
        <v>0</v>
      </c>
      <c r="AL119" s="11">
        <v>0</v>
      </c>
      <c r="AM119" s="10">
        <v>0</v>
      </c>
      <c r="AN119" s="11">
        <v>4</v>
      </c>
      <c r="AO119" s="10">
        <v>60</v>
      </c>
      <c r="AP119" s="11">
        <v>0</v>
      </c>
      <c r="AQ119" s="10">
        <v>0</v>
      </c>
      <c r="AR119" s="11">
        <v>0</v>
      </c>
      <c r="AS119" s="10">
        <v>0</v>
      </c>
      <c r="AT119" s="11">
        <v>1</v>
      </c>
      <c r="AU119" s="10">
        <v>11</v>
      </c>
      <c r="AV119" s="11">
        <v>0</v>
      </c>
      <c r="AW119" s="10">
        <v>0</v>
      </c>
      <c r="AX119" s="11"/>
      <c r="AY119" s="10">
        <f t="shared" si="6"/>
        <v>29</v>
      </c>
      <c r="AZ119" s="10">
        <f t="shared" si="7"/>
        <v>365</v>
      </c>
    </row>
    <row r="120" spans="1:52">
      <c r="A120" s="2" t="s">
        <v>546</v>
      </c>
      <c r="B120" s="2" t="s">
        <v>42</v>
      </c>
      <c r="C120" s="2" t="s">
        <v>653</v>
      </c>
      <c r="D120" s="11">
        <v>7</v>
      </c>
      <c r="E120" s="10">
        <v>35</v>
      </c>
      <c r="F120" s="11">
        <v>92</v>
      </c>
      <c r="G120" s="10">
        <v>1799</v>
      </c>
      <c r="H120" s="11">
        <v>13</v>
      </c>
      <c r="I120" s="10">
        <v>40</v>
      </c>
      <c r="J120" s="11">
        <v>0</v>
      </c>
      <c r="K120" s="10">
        <v>0</v>
      </c>
      <c r="L120" s="11">
        <v>0</v>
      </c>
      <c r="M120" s="10">
        <v>0</v>
      </c>
      <c r="N120" s="11">
        <v>0</v>
      </c>
      <c r="O120" s="10">
        <v>0</v>
      </c>
      <c r="P120" s="11">
        <v>1</v>
      </c>
      <c r="Q120" s="10">
        <v>7</v>
      </c>
      <c r="R120" s="11">
        <v>0</v>
      </c>
      <c r="S120" s="10">
        <v>0</v>
      </c>
      <c r="T120" s="11">
        <v>0</v>
      </c>
      <c r="U120" s="10">
        <v>0</v>
      </c>
      <c r="V120" s="11">
        <v>4</v>
      </c>
      <c r="W120" s="10">
        <v>46</v>
      </c>
      <c r="X120" s="11">
        <v>2</v>
      </c>
      <c r="Y120" s="10">
        <v>6</v>
      </c>
      <c r="Z120" s="11">
        <v>0</v>
      </c>
      <c r="AA120" s="10">
        <v>0</v>
      </c>
      <c r="AB120" s="11">
        <v>0</v>
      </c>
      <c r="AC120" s="10">
        <v>0</v>
      </c>
      <c r="AD120" s="11">
        <v>0</v>
      </c>
      <c r="AE120" s="10">
        <v>0</v>
      </c>
      <c r="AF120" s="11">
        <v>0</v>
      </c>
      <c r="AG120" s="10">
        <v>0</v>
      </c>
      <c r="AH120" s="11">
        <v>0</v>
      </c>
      <c r="AI120" s="10">
        <v>0</v>
      </c>
      <c r="AJ120" s="11">
        <v>0</v>
      </c>
      <c r="AK120" s="10">
        <v>0</v>
      </c>
      <c r="AL120" s="11">
        <v>0</v>
      </c>
      <c r="AM120" s="10">
        <v>0</v>
      </c>
      <c r="AN120" s="11">
        <v>0</v>
      </c>
      <c r="AO120" s="10">
        <v>0</v>
      </c>
      <c r="AP120" s="11">
        <v>1</v>
      </c>
      <c r="AQ120" s="10">
        <v>5</v>
      </c>
      <c r="AR120" s="11">
        <v>1</v>
      </c>
      <c r="AS120" s="10">
        <v>22</v>
      </c>
      <c r="AT120" s="11">
        <v>0</v>
      </c>
      <c r="AU120" s="10">
        <v>0</v>
      </c>
      <c r="AV120" s="11">
        <v>0</v>
      </c>
      <c r="AW120" s="10">
        <v>0</v>
      </c>
      <c r="AX120" s="11"/>
      <c r="AY120" s="10">
        <f t="shared" si="6"/>
        <v>121</v>
      </c>
      <c r="AZ120" s="10">
        <f t="shared" si="7"/>
        <v>1960</v>
      </c>
    </row>
    <row r="121" spans="1:52">
      <c r="A121" s="2" t="s">
        <v>71</v>
      </c>
      <c r="B121" s="2" t="s">
        <v>42</v>
      </c>
      <c r="C121" s="2" t="s">
        <v>654</v>
      </c>
      <c r="D121" s="11">
        <v>2</v>
      </c>
      <c r="E121" s="10">
        <v>21</v>
      </c>
      <c r="F121" s="11">
        <v>21</v>
      </c>
      <c r="G121" s="10">
        <v>308</v>
      </c>
      <c r="H121" s="11">
        <v>22</v>
      </c>
      <c r="I121" s="10">
        <v>569</v>
      </c>
      <c r="J121" s="11">
        <v>0</v>
      </c>
      <c r="K121" s="10">
        <v>0</v>
      </c>
      <c r="L121" s="11">
        <v>1</v>
      </c>
      <c r="M121" s="10">
        <v>34</v>
      </c>
      <c r="N121" s="11">
        <v>0</v>
      </c>
      <c r="O121" s="10">
        <v>0</v>
      </c>
      <c r="P121" s="11">
        <v>1</v>
      </c>
      <c r="Q121" s="10">
        <v>8</v>
      </c>
      <c r="R121" s="11">
        <v>0</v>
      </c>
      <c r="S121" s="10">
        <v>0</v>
      </c>
      <c r="T121" s="11">
        <v>2</v>
      </c>
      <c r="U121" s="10">
        <v>62</v>
      </c>
      <c r="V121" s="11">
        <v>0</v>
      </c>
      <c r="W121" s="10">
        <v>0</v>
      </c>
      <c r="X121" s="11">
        <v>0</v>
      </c>
      <c r="Y121" s="10">
        <v>0</v>
      </c>
      <c r="Z121" s="11">
        <v>0</v>
      </c>
      <c r="AA121" s="10">
        <v>0</v>
      </c>
      <c r="AB121" s="11">
        <v>0</v>
      </c>
      <c r="AC121" s="10">
        <v>0</v>
      </c>
      <c r="AD121" s="11">
        <v>0</v>
      </c>
      <c r="AE121" s="10">
        <v>0</v>
      </c>
      <c r="AF121" s="11">
        <v>0</v>
      </c>
      <c r="AG121" s="10">
        <v>0</v>
      </c>
      <c r="AH121" s="11">
        <v>0</v>
      </c>
      <c r="AI121" s="10">
        <v>0</v>
      </c>
      <c r="AJ121" s="11">
        <v>2</v>
      </c>
      <c r="AK121" s="10">
        <v>39</v>
      </c>
      <c r="AL121" s="11">
        <v>0</v>
      </c>
      <c r="AM121" s="10">
        <v>0</v>
      </c>
      <c r="AN121" s="11">
        <v>11</v>
      </c>
      <c r="AO121" s="10">
        <v>298</v>
      </c>
      <c r="AP121" s="11">
        <v>0</v>
      </c>
      <c r="AQ121" s="10">
        <v>0</v>
      </c>
      <c r="AR121" s="11">
        <v>1</v>
      </c>
      <c r="AS121" s="10">
        <v>3</v>
      </c>
      <c r="AT121" s="11">
        <v>12</v>
      </c>
      <c r="AU121" s="10">
        <v>1034</v>
      </c>
      <c r="AV121" s="11">
        <v>2</v>
      </c>
      <c r="AW121" s="10">
        <v>185</v>
      </c>
      <c r="AX121" s="11"/>
      <c r="AY121" s="10">
        <f t="shared" si="6"/>
        <v>77</v>
      </c>
      <c r="AZ121" s="10">
        <f t="shared" si="7"/>
        <v>2561</v>
      </c>
    </row>
    <row r="122" spans="1:52">
      <c r="A122" s="2" t="s">
        <v>47</v>
      </c>
      <c r="B122" s="2" t="s">
        <v>42</v>
      </c>
      <c r="C122" s="2" t="s">
        <v>655</v>
      </c>
      <c r="D122" s="11">
        <v>678</v>
      </c>
      <c r="E122" s="10">
        <v>5437</v>
      </c>
      <c r="F122" s="11">
        <v>1644</v>
      </c>
      <c r="G122" s="10">
        <v>21151</v>
      </c>
      <c r="H122" s="11">
        <v>254</v>
      </c>
      <c r="I122" s="10">
        <v>1997</v>
      </c>
      <c r="J122" s="11">
        <v>0</v>
      </c>
      <c r="K122" s="10">
        <v>0</v>
      </c>
      <c r="L122" s="11">
        <v>100</v>
      </c>
      <c r="M122" s="10">
        <v>1807</v>
      </c>
      <c r="N122" s="11">
        <v>0</v>
      </c>
      <c r="O122" s="10">
        <v>0</v>
      </c>
      <c r="P122" s="11">
        <v>20</v>
      </c>
      <c r="Q122" s="10">
        <v>186</v>
      </c>
      <c r="R122" s="11">
        <v>2</v>
      </c>
      <c r="S122" s="10">
        <v>50</v>
      </c>
      <c r="T122" s="11">
        <v>244</v>
      </c>
      <c r="U122" s="10">
        <v>3075</v>
      </c>
      <c r="V122" s="11">
        <v>0</v>
      </c>
      <c r="W122" s="10">
        <v>0</v>
      </c>
      <c r="X122" s="11">
        <v>18</v>
      </c>
      <c r="Y122" s="10">
        <v>224</v>
      </c>
      <c r="Z122" s="11">
        <v>2</v>
      </c>
      <c r="AA122" s="10">
        <v>10</v>
      </c>
      <c r="AB122" s="11">
        <v>0</v>
      </c>
      <c r="AC122" s="10">
        <v>0</v>
      </c>
      <c r="AD122" s="11">
        <v>0</v>
      </c>
      <c r="AE122" s="10">
        <v>0</v>
      </c>
      <c r="AF122" s="11">
        <v>1</v>
      </c>
      <c r="AG122" s="10">
        <v>2</v>
      </c>
      <c r="AH122" s="11">
        <v>0</v>
      </c>
      <c r="AI122" s="10">
        <v>0</v>
      </c>
      <c r="AJ122" s="11">
        <v>9</v>
      </c>
      <c r="AK122" s="10">
        <v>99</v>
      </c>
      <c r="AL122" s="11">
        <v>0</v>
      </c>
      <c r="AM122" s="10">
        <v>0</v>
      </c>
      <c r="AN122" s="11">
        <v>39</v>
      </c>
      <c r="AO122" s="10">
        <v>291</v>
      </c>
      <c r="AP122" s="11">
        <v>67</v>
      </c>
      <c r="AQ122" s="10">
        <v>947</v>
      </c>
      <c r="AR122" s="11">
        <v>42</v>
      </c>
      <c r="AS122" s="10">
        <v>365</v>
      </c>
      <c r="AT122" s="11">
        <v>26</v>
      </c>
      <c r="AU122" s="10">
        <v>495</v>
      </c>
      <c r="AV122" s="11">
        <v>3</v>
      </c>
      <c r="AW122" s="10">
        <v>73</v>
      </c>
      <c r="AX122" s="11"/>
      <c r="AY122" s="10">
        <f t="shared" si="6"/>
        <v>3149</v>
      </c>
      <c r="AZ122" s="10">
        <f t="shared" si="7"/>
        <v>36209</v>
      </c>
    </row>
    <row r="123" spans="1:52">
      <c r="A123" s="2" t="s">
        <v>50</v>
      </c>
      <c r="B123" s="2" t="s">
        <v>42</v>
      </c>
      <c r="C123" s="2" t="s">
        <v>656</v>
      </c>
      <c r="D123" s="11">
        <v>1865</v>
      </c>
      <c r="E123" s="10">
        <v>19791</v>
      </c>
      <c r="F123" s="11">
        <v>3693</v>
      </c>
      <c r="G123" s="10">
        <v>76622</v>
      </c>
      <c r="H123" s="11">
        <v>443</v>
      </c>
      <c r="I123" s="10">
        <v>8612</v>
      </c>
      <c r="J123" s="11">
        <v>28</v>
      </c>
      <c r="K123" s="10">
        <v>360</v>
      </c>
      <c r="L123" s="11">
        <v>238</v>
      </c>
      <c r="M123" s="10">
        <v>4481</v>
      </c>
      <c r="N123" s="11">
        <v>103</v>
      </c>
      <c r="O123" s="10">
        <v>1367</v>
      </c>
      <c r="P123" s="11">
        <v>207</v>
      </c>
      <c r="Q123" s="10">
        <v>3705</v>
      </c>
      <c r="R123" s="11">
        <v>13</v>
      </c>
      <c r="S123" s="10">
        <v>218</v>
      </c>
      <c r="T123" s="11">
        <v>52</v>
      </c>
      <c r="U123" s="10">
        <v>969</v>
      </c>
      <c r="V123" s="11">
        <v>206</v>
      </c>
      <c r="W123" s="10">
        <v>3440</v>
      </c>
      <c r="X123" s="11">
        <v>142</v>
      </c>
      <c r="Y123" s="10">
        <v>2917</v>
      </c>
      <c r="Z123" s="11">
        <v>10</v>
      </c>
      <c r="AA123" s="10">
        <v>211</v>
      </c>
      <c r="AB123" s="11">
        <v>10</v>
      </c>
      <c r="AC123" s="10">
        <v>106</v>
      </c>
      <c r="AD123" s="11">
        <v>101</v>
      </c>
      <c r="AE123" s="10">
        <v>1540</v>
      </c>
      <c r="AF123" s="11">
        <v>3</v>
      </c>
      <c r="AG123" s="10">
        <v>68</v>
      </c>
      <c r="AH123" s="11">
        <v>5</v>
      </c>
      <c r="AI123" s="10">
        <v>47</v>
      </c>
      <c r="AJ123" s="11">
        <v>57</v>
      </c>
      <c r="AK123" s="10">
        <v>656</v>
      </c>
      <c r="AL123" s="11">
        <v>0</v>
      </c>
      <c r="AM123" s="10">
        <v>0</v>
      </c>
      <c r="AN123" s="11">
        <v>305</v>
      </c>
      <c r="AO123" s="10">
        <v>6337</v>
      </c>
      <c r="AP123" s="11">
        <v>166</v>
      </c>
      <c r="AQ123" s="10">
        <v>2743</v>
      </c>
      <c r="AR123" s="11">
        <v>43</v>
      </c>
      <c r="AS123" s="10">
        <v>468</v>
      </c>
      <c r="AT123" s="11">
        <v>262</v>
      </c>
      <c r="AU123" s="10">
        <v>11992</v>
      </c>
      <c r="AV123" s="11">
        <v>136</v>
      </c>
      <c r="AW123" s="10">
        <v>3101</v>
      </c>
      <c r="AX123" s="11"/>
      <c r="AY123" s="10">
        <f t="shared" si="6"/>
        <v>8088</v>
      </c>
      <c r="AZ123" s="10">
        <f t="shared" si="7"/>
        <v>149751</v>
      </c>
    </row>
    <row r="124" spans="1:52">
      <c r="A124" s="2" t="s">
        <v>53</v>
      </c>
      <c r="B124" s="2" t="s">
        <v>42</v>
      </c>
      <c r="C124" s="2" t="s">
        <v>657</v>
      </c>
      <c r="D124" s="11">
        <v>1515</v>
      </c>
      <c r="E124" s="10">
        <v>9990</v>
      </c>
      <c r="F124" s="11">
        <v>7037</v>
      </c>
      <c r="G124" s="10">
        <v>87558</v>
      </c>
      <c r="H124" s="11">
        <v>664</v>
      </c>
      <c r="I124" s="10">
        <v>7262</v>
      </c>
      <c r="J124" s="11">
        <v>13</v>
      </c>
      <c r="K124" s="10">
        <v>116</v>
      </c>
      <c r="L124" s="11">
        <v>672</v>
      </c>
      <c r="M124" s="10">
        <v>10122</v>
      </c>
      <c r="N124" s="11">
        <v>0</v>
      </c>
      <c r="O124" s="10">
        <v>0</v>
      </c>
      <c r="P124" s="11">
        <v>99</v>
      </c>
      <c r="Q124" s="10">
        <v>1399</v>
      </c>
      <c r="R124" s="11">
        <v>161</v>
      </c>
      <c r="S124" s="10">
        <v>1935</v>
      </c>
      <c r="T124" s="11">
        <v>3</v>
      </c>
      <c r="U124" s="10">
        <v>106</v>
      </c>
      <c r="V124" s="11">
        <v>30</v>
      </c>
      <c r="W124" s="10">
        <v>463</v>
      </c>
      <c r="X124" s="11">
        <v>125</v>
      </c>
      <c r="Y124" s="10">
        <v>1475</v>
      </c>
      <c r="Z124" s="11">
        <v>6</v>
      </c>
      <c r="AA124" s="10">
        <v>260</v>
      </c>
      <c r="AB124" s="11">
        <v>264</v>
      </c>
      <c r="AC124" s="10">
        <v>2527</v>
      </c>
      <c r="AD124" s="11">
        <v>5</v>
      </c>
      <c r="AE124" s="10">
        <v>33</v>
      </c>
      <c r="AF124" s="11">
        <v>0</v>
      </c>
      <c r="AG124" s="10">
        <v>0</v>
      </c>
      <c r="AH124" s="11">
        <v>0</v>
      </c>
      <c r="AI124" s="10">
        <v>0</v>
      </c>
      <c r="AJ124" s="11">
        <v>109</v>
      </c>
      <c r="AK124" s="10">
        <v>518</v>
      </c>
      <c r="AL124" s="11">
        <v>5</v>
      </c>
      <c r="AM124" s="10">
        <v>35</v>
      </c>
      <c r="AN124" s="11">
        <v>911</v>
      </c>
      <c r="AO124" s="10">
        <v>13329</v>
      </c>
      <c r="AP124" s="11">
        <v>162</v>
      </c>
      <c r="AQ124" s="10">
        <v>1525</v>
      </c>
      <c r="AR124" s="11">
        <v>35</v>
      </c>
      <c r="AS124" s="10">
        <v>257</v>
      </c>
      <c r="AT124" s="11">
        <v>965</v>
      </c>
      <c r="AU124" s="10">
        <v>30085</v>
      </c>
      <c r="AV124" s="11">
        <v>369</v>
      </c>
      <c r="AW124" s="10">
        <v>5363</v>
      </c>
      <c r="AX124" s="11"/>
      <c r="AY124" s="10">
        <f t="shared" si="6"/>
        <v>13150</v>
      </c>
      <c r="AZ124" s="10">
        <f t="shared" si="7"/>
        <v>174358</v>
      </c>
    </row>
    <row r="125" spans="1:52">
      <c r="A125" s="2" t="s">
        <v>551</v>
      </c>
      <c r="B125" s="2" t="s">
        <v>42</v>
      </c>
      <c r="C125" s="2" t="s">
        <v>658</v>
      </c>
      <c r="D125" s="11">
        <v>15</v>
      </c>
      <c r="E125" s="10">
        <v>47</v>
      </c>
      <c r="F125" s="11">
        <v>274</v>
      </c>
      <c r="G125" s="10">
        <v>3233</v>
      </c>
      <c r="H125" s="11">
        <v>114</v>
      </c>
      <c r="I125" s="10">
        <v>1578</v>
      </c>
      <c r="J125" s="11">
        <v>0</v>
      </c>
      <c r="K125" s="10">
        <v>0</v>
      </c>
      <c r="L125" s="11">
        <v>5</v>
      </c>
      <c r="M125" s="10">
        <v>41</v>
      </c>
      <c r="N125" s="11">
        <v>0</v>
      </c>
      <c r="O125" s="10">
        <v>0</v>
      </c>
      <c r="P125" s="11">
        <v>3</v>
      </c>
      <c r="Q125" s="10">
        <v>18</v>
      </c>
      <c r="R125" s="11">
        <v>0</v>
      </c>
      <c r="S125" s="10">
        <v>0</v>
      </c>
      <c r="T125" s="11">
        <v>0</v>
      </c>
      <c r="U125" s="10">
        <v>0</v>
      </c>
      <c r="V125" s="11">
        <v>2</v>
      </c>
      <c r="W125" s="10">
        <v>16</v>
      </c>
      <c r="X125" s="11">
        <v>0</v>
      </c>
      <c r="Y125" s="10">
        <v>0</v>
      </c>
      <c r="Z125" s="11">
        <v>0</v>
      </c>
      <c r="AA125" s="10">
        <v>0</v>
      </c>
      <c r="AB125" s="11">
        <v>52</v>
      </c>
      <c r="AC125" s="10">
        <v>436</v>
      </c>
      <c r="AD125" s="11">
        <v>0</v>
      </c>
      <c r="AE125" s="10">
        <v>0</v>
      </c>
      <c r="AF125" s="11">
        <v>0</v>
      </c>
      <c r="AG125" s="10">
        <v>0</v>
      </c>
      <c r="AH125" s="11">
        <v>0</v>
      </c>
      <c r="AI125" s="10">
        <v>0</v>
      </c>
      <c r="AJ125" s="11">
        <v>0</v>
      </c>
      <c r="AK125" s="10">
        <v>0</v>
      </c>
      <c r="AL125" s="11">
        <v>0</v>
      </c>
      <c r="AM125" s="10">
        <v>0</v>
      </c>
      <c r="AN125" s="11">
        <v>5</v>
      </c>
      <c r="AO125" s="10">
        <v>134</v>
      </c>
      <c r="AP125" s="11">
        <v>5</v>
      </c>
      <c r="AQ125" s="10">
        <v>21</v>
      </c>
      <c r="AR125" s="11">
        <v>0</v>
      </c>
      <c r="AS125" s="10">
        <v>0</v>
      </c>
      <c r="AT125" s="11">
        <v>13</v>
      </c>
      <c r="AU125" s="10">
        <v>197</v>
      </c>
      <c r="AV125" s="11">
        <v>0</v>
      </c>
      <c r="AW125" s="10">
        <v>0</v>
      </c>
      <c r="AX125" s="11"/>
      <c r="AY125" s="10">
        <f t="shared" si="6"/>
        <v>488</v>
      </c>
      <c r="AZ125" s="10">
        <f t="shared" si="7"/>
        <v>5721</v>
      </c>
    </row>
    <row r="126" spans="1:52">
      <c r="A126" s="2" t="s">
        <v>588</v>
      </c>
      <c r="B126" s="2" t="s">
        <v>42</v>
      </c>
      <c r="C126" s="2" t="s">
        <v>659</v>
      </c>
      <c r="D126" s="11">
        <v>11</v>
      </c>
      <c r="E126" s="10">
        <v>173</v>
      </c>
      <c r="F126" s="11">
        <v>11</v>
      </c>
      <c r="G126" s="10">
        <v>106</v>
      </c>
      <c r="H126" s="11">
        <v>0</v>
      </c>
      <c r="I126" s="10">
        <v>0</v>
      </c>
      <c r="J126" s="11">
        <v>0</v>
      </c>
      <c r="K126" s="10">
        <v>0</v>
      </c>
      <c r="L126" s="11">
        <v>1</v>
      </c>
      <c r="M126" s="10">
        <v>4</v>
      </c>
      <c r="N126" s="11">
        <v>0</v>
      </c>
      <c r="O126" s="10">
        <v>0</v>
      </c>
      <c r="P126" s="11">
        <v>2</v>
      </c>
      <c r="Q126" s="10">
        <v>21</v>
      </c>
      <c r="R126" s="11">
        <v>0</v>
      </c>
      <c r="S126" s="10">
        <v>0</v>
      </c>
      <c r="T126" s="11">
        <v>0</v>
      </c>
      <c r="U126" s="10">
        <v>0</v>
      </c>
      <c r="V126" s="11">
        <v>0</v>
      </c>
      <c r="W126" s="10">
        <v>0</v>
      </c>
      <c r="X126" s="11">
        <v>0</v>
      </c>
      <c r="Y126" s="10">
        <v>0</v>
      </c>
      <c r="Z126" s="11">
        <v>0</v>
      </c>
      <c r="AA126" s="10">
        <v>0</v>
      </c>
      <c r="AB126" s="11">
        <v>1</v>
      </c>
      <c r="AC126" s="10">
        <v>12</v>
      </c>
      <c r="AD126" s="11">
        <v>0</v>
      </c>
      <c r="AE126" s="10">
        <v>0</v>
      </c>
      <c r="AF126" s="11">
        <v>0</v>
      </c>
      <c r="AG126" s="10">
        <v>0</v>
      </c>
      <c r="AH126" s="11">
        <v>0</v>
      </c>
      <c r="AI126" s="10">
        <v>0</v>
      </c>
      <c r="AJ126" s="11">
        <v>0</v>
      </c>
      <c r="AK126" s="10">
        <v>0</v>
      </c>
      <c r="AL126" s="11">
        <v>0</v>
      </c>
      <c r="AM126" s="10">
        <v>0</v>
      </c>
      <c r="AN126" s="11">
        <v>2</v>
      </c>
      <c r="AO126" s="10">
        <v>68</v>
      </c>
      <c r="AP126" s="11">
        <v>0</v>
      </c>
      <c r="AQ126" s="10">
        <v>0</v>
      </c>
      <c r="AR126" s="11">
        <v>0</v>
      </c>
      <c r="AS126" s="10">
        <v>0</v>
      </c>
      <c r="AT126" s="11">
        <v>0</v>
      </c>
      <c r="AU126" s="10">
        <v>0</v>
      </c>
      <c r="AV126" s="11">
        <v>0</v>
      </c>
      <c r="AW126" s="10">
        <v>0</v>
      </c>
      <c r="AX126" s="11"/>
      <c r="AY126" s="10">
        <f t="shared" si="6"/>
        <v>28</v>
      </c>
      <c r="AZ126" s="10">
        <f t="shared" si="7"/>
        <v>384</v>
      </c>
    </row>
    <row r="127" spans="1:52">
      <c r="A127" s="2" t="s">
        <v>598</v>
      </c>
      <c r="B127" s="2" t="s">
        <v>42</v>
      </c>
      <c r="C127" s="2" t="s">
        <v>660</v>
      </c>
      <c r="D127" s="11">
        <v>4</v>
      </c>
      <c r="E127" s="10">
        <v>40</v>
      </c>
      <c r="F127" s="11">
        <v>20</v>
      </c>
      <c r="G127" s="10">
        <v>772</v>
      </c>
      <c r="H127" s="11">
        <v>5</v>
      </c>
      <c r="I127" s="10">
        <v>305</v>
      </c>
      <c r="J127" s="11">
        <v>1</v>
      </c>
      <c r="K127" s="10">
        <v>13</v>
      </c>
      <c r="L127" s="11">
        <v>3</v>
      </c>
      <c r="M127" s="10">
        <v>77</v>
      </c>
      <c r="N127" s="11">
        <v>0</v>
      </c>
      <c r="O127" s="10">
        <v>0</v>
      </c>
      <c r="P127" s="11">
        <v>0</v>
      </c>
      <c r="Q127" s="10">
        <v>0</v>
      </c>
      <c r="R127" s="11">
        <v>2</v>
      </c>
      <c r="S127" s="10">
        <v>45</v>
      </c>
      <c r="T127" s="11">
        <v>0</v>
      </c>
      <c r="U127" s="10">
        <v>0</v>
      </c>
      <c r="V127" s="11">
        <v>0</v>
      </c>
      <c r="W127" s="10">
        <v>0</v>
      </c>
      <c r="X127" s="11">
        <v>0</v>
      </c>
      <c r="Y127" s="10">
        <v>0</v>
      </c>
      <c r="Z127" s="11">
        <v>0</v>
      </c>
      <c r="AA127" s="10">
        <v>0</v>
      </c>
      <c r="AB127" s="11">
        <v>0</v>
      </c>
      <c r="AC127" s="10">
        <v>0</v>
      </c>
      <c r="AD127" s="11">
        <v>0</v>
      </c>
      <c r="AE127" s="10">
        <v>0</v>
      </c>
      <c r="AF127" s="11">
        <v>0</v>
      </c>
      <c r="AG127" s="10">
        <v>0</v>
      </c>
      <c r="AH127" s="11">
        <v>0</v>
      </c>
      <c r="AI127" s="10">
        <v>0</v>
      </c>
      <c r="AJ127" s="11">
        <v>0</v>
      </c>
      <c r="AK127" s="10">
        <v>0</v>
      </c>
      <c r="AL127" s="11">
        <v>0</v>
      </c>
      <c r="AM127" s="10">
        <v>0</v>
      </c>
      <c r="AN127" s="11">
        <v>1</v>
      </c>
      <c r="AO127" s="10">
        <v>7</v>
      </c>
      <c r="AP127" s="11">
        <v>1</v>
      </c>
      <c r="AQ127" s="10">
        <v>27</v>
      </c>
      <c r="AR127" s="11">
        <v>0</v>
      </c>
      <c r="AS127" s="10">
        <v>0</v>
      </c>
      <c r="AT127" s="11">
        <v>4</v>
      </c>
      <c r="AU127" s="10">
        <v>266</v>
      </c>
      <c r="AV127" s="11">
        <v>5</v>
      </c>
      <c r="AW127" s="10">
        <v>62</v>
      </c>
      <c r="AX127" s="11"/>
      <c r="AY127" s="10">
        <f t="shared" si="6"/>
        <v>46</v>
      </c>
      <c r="AZ127" s="10">
        <f t="shared" si="7"/>
        <v>1614</v>
      </c>
    </row>
    <row r="128" spans="1:52">
      <c r="A128" s="2" t="s">
        <v>540</v>
      </c>
      <c r="B128" s="2" t="s">
        <v>42</v>
      </c>
      <c r="C128" s="2" t="s">
        <v>661</v>
      </c>
      <c r="D128" s="11">
        <v>10</v>
      </c>
      <c r="E128" s="10">
        <v>69</v>
      </c>
      <c r="F128" s="11">
        <v>83</v>
      </c>
      <c r="G128" s="10">
        <v>1363</v>
      </c>
      <c r="H128" s="11">
        <v>35</v>
      </c>
      <c r="I128" s="10">
        <v>1205</v>
      </c>
      <c r="J128" s="11">
        <v>1</v>
      </c>
      <c r="K128" s="10">
        <v>4</v>
      </c>
      <c r="L128" s="11">
        <v>7</v>
      </c>
      <c r="M128" s="10">
        <v>116</v>
      </c>
      <c r="N128" s="11">
        <v>0</v>
      </c>
      <c r="O128" s="10">
        <v>0</v>
      </c>
      <c r="P128" s="11">
        <v>9</v>
      </c>
      <c r="Q128" s="10">
        <v>138</v>
      </c>
      <c r="R128" s="11">
        <v>0</v>
      </c>
      <c r="S128" s="10">
        <v>0</v>
      </c>
      <c r="T128" s="11">
        <v>4</v>
      </c>
      <c r="U128" s="10">
        <v>27</v>
      </c>
      <c r="V128" s="11">
        <v>3</v>
      </c>
      <c r="W128" s="10">
        <v>34</v>
      </c>
      <c r="X128" s="11">
        <v>0</v>
      </c>
      <c r="Y128" s="10">
        <v>0</v>
      </c>
      <c r="Z128" s="11">
        <v>0</v>
      </c>
      <c r="AA128" s="10">
        <v>0</v>
      </c>
      <c r="AB128" s="11">
        <v>1</v>
      </c>
      <c r="AC128" s="10">
        <v>21</v>
      </c>
      <c r="AD128" s="11">
        <v>1</v>
      </c>
      <c r="AE128" s="10">
        <v>4</v>
      </c>
      <c r="AF128" s="11">
        <v>0</v>
      </c>
      <c r="AG128" s="10">
        <v>0</v>
      </c>
      <c r="AH128" s="11">
        <v>0</v>
      </c>
      <c r="AI128" s="10">
        <v>0</v>
      </c>
      <c r="AJ128" s="11">
        <v>0</v>
      </c>
      <c r="AK128" s="10">
        <v>0</v>
      </c>
      <c r="AL128" s="11">
        <v>0</v>
      </c>
      <c r="AM128" s="10">
        <v>0</v>
      </c>
      <c r="AN128" s="11">
        <v>16</v>
      </c>
      <c r="AO128" s="10">
        <v>304</v>
      </c>
      <c r="AP128" s="11">
        <v>0</v>
      </c>
      <c r="AQ128" s="10">
        <v>0</v>
      </c>
      <c r="AR128" s="11">
        <v>0</v>
      </c>
      <c r="AS128" s="10">
        <v>0</v>
      </c>
      <c r="AT128" s="11">
        <v>32</v>
      </c>
      <c r="AU128" s="10">
        <v>1378</v>
      </c>
      <c r="AV128" s="11">
        <v>23</v>
      </c>
      <c r="AW128" s="10">
        <v>548</v>
      </c>
      <c r="AX128" s="11"/>
      <c r="AY128" s="10">
        <f t="shared" si="6"/>
        <v>225</v>
      </c>
      <c r="AZ128" s="10">
        <f t="shared" si="7"/>
        <v>5211</v>
      </c>
    </row>
    <row r="129" spans="1:52">
      <c r="A129" s="2" t="s">
        <v>69</v>
      </c>
      <c r="B129" s="2" t="s">
        <v>42</v>
      </c>
      <c r="C129" s="2" t="s">
        <v>662</v>
      </c>
      <c r="D129" s="11">
        <v>65</v>
      </c>
      <c r="E129" s="10">
        <v>745</v>
      </c>
      <c r="F129" s="11">
        <v>765</v>
      </c>
      <c r="G129" s="10">
        <v>19455</v>
      </c>
      <c r="H129" s="11">
        <v>460</v>
      </c>
      <c r="I129" s="10">
        <v>12489</v>
      </c>
      <c r="J129" s="11">
        <v>27</v>
      </c>
      <c r="K129" s="10">
        <v>1088</v>
      </c>
      <c r="L129" s="11">
        <v>24</v>
      </c>
      <c r="M129" s="10">
        <v>710</v>
      </c>
      <c r="N129" s="11">
        <v>0</v>
      </c>
      <c r="O129" s="10">
        <v>0</v>
      </c>
      <c r="P129" s="11">
        <v>139</v>
      </c>
      <c r="Q129" s="10">
        <v>3680</v>
      </c>
      <c r="R129" s="11">
        <v>2</v>
      </c>
      <c r="S129" s="10">
        <v>31</v>
      </c>
      <c r="T129" s="11">
        <v>0</v>
      </c>
      <c r="U129" s="10">
        <v>0</v>
      </c>
      <c r="V129" s="11">
        <v>11</v>
      </c>
      <c r="W129" s="10">
        <v>133</v>
      </c>
      <c r="X129" s="11">
        <v>1</v>
      </c>
      <c r="Y129" s="10">
        <v>24</v>
      </c>
      <c r="Z129" s="11">
        <v>3</v>
      </c>
      <c r="AA129" s="10">
        <v>35</v>
      </c>
      <c r="AB129" s="11">
        <v>19</v>
      </c>
      <c r="AC129" s="10">
        <v>462</v>
      </c>
      <c r="AD129" s="11">
        <v>0</v>
      </c>
      <c r="AE129" s="10">
        <v>0</v>
      </c>
      <c r="AF129" s="11">
        <v>0</v>
      </c>
      <c r="AG129" s="10">
        <v>0</v>
      </c>
      <c r="AH129" s="11">
        <v>0</v>
      </c>
      <c r="AI129" s="10">
        <v>0</v>
      </c>
      <c r="AJ129" s="11">
        <v>59</v>
      </c>
      <c r="AK129" s="10">
        <v>499</v>
      </c>
      <c r="AL129" s="11">
        <v>2</v>
      </c>
      <c r="AM129" s="10">
        <v>75</v>
      </c>
      <c r="AN129" s="11">
        <v>1009</v>
      </c>
      <c r="AO129" s="10">
        <v>39998</v>
      </c>
      <c r="AP129" s="11">
        <v>17</v>
      </c>
      <c r="AQ129" s="10">
        <v>216</v>
      </c>
      <c r="AR129" s="11">
        <v>9</v>
      </c>
      <c r="AS129" s="10">
        <v>106</v>
      </c>
      <c r="AT129" s="11">
        <v>412</v>
      </c>
      <c r="AU129" s="10">
        <v>18940</v>
      </c>
      <c r="AV129" s="11">
        <v>171</v>
      </c>
      <c r="AW129" s="10">
        <v>3484</v>
      </c>
      <c r="AX129" s="11"/>
      <c r="AY129" s="10">
        <f t="shared" si="6"/>
        <v>3195</v>
      </c>
      <c r="AZ129" s="10">
        <f t="shared" si="7"/>
        <v>102170</v>
      </c>
    </row>
    <row r="130" spans="1:52">
      <c r="A130" s="18" t="s">
        <v>558</v>
      </c>
      <c r="B130" s="18" t="s">
        <v>42</v>
      </c>
      <c r="C130" s="18" t="s">
        <v>663</v>
      </c>
      <c r="D130" s="19">
        <v>1</v>
      </c>
      <c r="E130" s="20">
        <v>9</v>
      </c>
      <c r="F130" s="19">
        <v>3</v>
      </c>
      <c r="G130" s="20">
        <v>61</v>
      </c>
      <c r="H130" s="19">
        <v>0</v>
      </c>
      <c r="I130" s="20">
        <v>0</v>
      </c>
      <c r="J130" s="19">
        <v>0</v>
      </c>
      <c r="K130" s="20">
        <v>0</v>
      </c>
      <c r="L130" s="19">
        <v>0</v>
      </c>
      <c r="M130" s="20">
        <v>0</v>
      </c>
      <c r="N130" s="19">
        <v>0</v>
      </c>
      <c r="O130" s="20">
        <v>0</v>
      </c>
      <c r="P130" s="19">
        <v>1</v>
      </c>
      <c r="Q130" s="20">
        <v>22</v>
      </c>
      <c r="R130" s="19">
        <v>0</v>
      </c>
      <c r="S130" s="20">
        <v>0</v>
      </c>
      <c r="T130" s="19">
        <v>1</v>
      </c>
      <c r="U130" s="20">
        <v>17</v>
      </c>
      <c r="V130" s="19">
        <v>0</v>
      </c>
      <c r="W130" s="20">
        <v>0</v>
      </c>
      <c r="X130" s="19">
        <v>0</v>
      </c>
      <c r="Y130" s="20">
        <v>0</v>
      </c>
      <c r="Z130" s="19">
        <v>0</v>
      </c>
      <c r="AA130" s="20">
        <v>0</v>
      </c>
      <c r="AB130" s="19">
        <v>0</v>
      </c>
      <c r="AC130" s="20">
        <v>0</v>
      </c>
      <c r="AD130" s="19">
        <v>0</v>
      </c>
      <c r="AE130" s="20">
        <v>0</v>
      </c>
      <c r="AF130" s="19">
        <v>0</v>
      </c>
      <c r="AG130" s="20">
        <v>0</v>
      </c>
      <c r="AH130" s="19">
        <v>0</v>
      </c>
      <c r="AI130" s="20">
        <v>0</v>
      </c>
      <c r="AJ130" s="11">
        <v>0</v>
      </c>
      <c r="AK130" s="10">
        <v>0</v>
      </c>
      <c r="AL130" s="19">
        <v>0</v>
      </c>
      <c r="AM130" s="20">
        <v>0</v>
      </c>
      <c r="AN130" s="19">
        <v>0</v>
      </c>
      <c r="AO130" s="20">
        <v>0</v>
      </c>
      <c r="AP130" s="19">
        <v>0</v>
      </c>
      <c r="AQ130" s="20">
        <v>0</v>
      </c>
      <c r="AR130" s="19">
        <v>0</v>
      </c>
      <c r="AS130" s="20">
        <v>0</v>
      </c>
      <c r="AT130" s="19">
        <v>1</v>
      </c>
      <c r="AU130" s="20">
        <v>21</v>
      </c>
      <c r="AV130" s="19">
        <v>1</v>
      </c>
      <c r="AW130" s="20">
        <v>20</v>
      </c>
      <c r="AX130" s="11"/>
      <c r="AY130" s="10">
        <f t="shared" si="6"/>
        <v>8</v>
      </c>
      <c r="AZ130" s="10">
        <f t="shared" si="7"/>
        <v>150</v>
      </c>
    </row>
    <row r="131" spans="1:52">
      <c r="A131" s="2" t="s">
        <v>57</v>
      </c>
      <c r="B131" s="2" t="s">
        <v>42</v>
      </c>
      <c r="C131" s="2" t="s">
        <v>664</v>
      </c>
      <c r="D131" s="11">
        <v>1141</v>
      </c>
      <c r="E131" s="10">
        <v>13438</v>
      </c>
      <c r="F131" s="11">
        <v>4932</v>
      </c>
      <c r="G131" s="10">
        <v>115023</v>
      </c>
      <c r="H131" s="11">
        <v>163</v>
      </c>
      <c r="I131" s="10">
        <v>4030</v>
      </c>
      <c r="J131" s="11">
        <v>56</v>
      </c>
      <c r="K131" s="10">
        <v>2274</v>
      </c>
      <c r="L131" s="11">
        <v>335</v>
      </c>
      <c r="M131" s="10">
        <v>7762</v>
      </c>
      <c r="N131" s="11">
        <v>6</v>
      </c>
      <c r="O131" s="10">
        <v>71</v>
      </c>
      <c r="P131" s="11">
        <v>82</v>
      </c>
      <c r="Q131" s="10">
        <v>1582</v>
      </c>
      <c r="R131" s="11">
        <v>18</v>
      </c>
      <c r="S131" s="10">
        <v>270</v>
      </c>
      <c r="T131" s="11">
        <v>140</v>
      </c>
      <c r="U131" s="10">
        <v>2935</v>
      </c>
      <c r="V131" s="11">
        <v>21</v>
      </c>
      <c r="W131" s="10">
        <v>287</v>
      </c>
      <c r="X131" s="11">
        <v>22</v>
      </c>
      <c r="Y131" s="10">
        <v>375</v>
      </c>
      <c r="Z131" s="11">
        <v>0</v>
      </c>
      <c r="AA131" s="10">
        <v>0</v>
      </c>
      <c r="AB131" s="11">
        <v>11</v>
      </c>
      <c r="AC131" s="10">
        <v>209</v>
      </c>
      <c r="AD131" s="11">
        <v>20</v>
      </c>
      <c r="AE131" s="10">
        <v>239</v>
      </c>
      <c r="AF131" s="11">
        <v>2</v>
      </c>
      <c r="AG131" s="10">
        <v>77</v>
      </c>
      <c r="AH131" s="11">
        <v>0</v>
      </c>
      <c r="AI131" s="10">
        <v>0</v>
      </c>
      <c r="AJ131" s="11">
        <v>4</v>
      </c>
      <c r="AK131" s="10">
        <v>89</v>
      </c>
      <c r="AL131" s="11">
        <v>0</v>
      </c>
      <c r="AM131" s="10">
        <v>0</v>
      </c>
      <c r="AN131" s="11">
        <v>30</v>
      </c>
      <c r="AO131" s="10">
        <v>427</v>
      </c>
      <c r="AP131" s="11">
        <v>123</v>
      </c>
      <c r="AQ131" s="10">
        <v>2599</v>
      </c>
      <c r="AR131" s="11">
        <v>41</v>
      </c>
      <c r="AS131" s="10">
        <v>525</v>
      </c>
      <c r="AT131" s="11">
        <v>3</v>
      </c>
      <c r="AU131" s="10">
        <v>64</v>
      </c>
      <c r="AV131" s="11">
        <v>0</v>
      </c>
      <c r="AW131" s="10">
        <v>0</v>
      </c>
      <c r="AX131" s="11"/>
      <c r="AY131" s="10">
        <f t="shared" si="6"/>
        <v>7150</v>
      </c>
      <c r="AZ131" s="10">
        <f t="shared" si="7"/>
        <v>152276</v>
      </c>
    </row>
    <row r="132" spans="1:52">
      <c r="A132" s="2" t="s">
        <v>665</v>
      </c>
      <c r="B132" s="2" t="s">
        <v>42</v>
      </c>
      <c r="C132" s="2" t="s">
        <v>666</v>
      </c>
      <c r="D132" s="11">
        <v>5</v>
      </c>
      <c r="E132" s="10">
        <v>34</v>
      </c>
      <c r="F132" s="11">
        <v>31</v>
      </c>
      <c r="G132" s="10">
        <v>1665</v>
      </c>
      <c r="H132" s="11">
        <v>9</v>
      </c>
      <c r="I132" s="10">
        <v>336</v>
      </c>
      <c r="J132" s="11">
        <v>0</v>
      </c>
      <c r="K132" s="10">
        <v>0</v>
      </c>
      <c r="L132" s="11">
        <v>3</v>
      </c>
      <c r="M132" s="10">
        <v>88</v>
      </c>
      <c r="N132" s="11">
        <v>0</v>
      </c>
      <c r="O132" s="10">
        <v>0</v>
      </c>
      <c r="P132" s="11">
        <v>5</v>
      </c>
      <c r="Q132" s="10">
        <v>756</v>
      </c>
      <c r="R132" s="11">
        <v>0</v>
      </c>
      <c r="S132" s="10">
        <v>0</v>
      </c>
      <c r="T132" s="11">
        <v>0</v>
      </c>
      <c r="U132" s="10">
        <v>0</v>
      </c>
      <c r="V132" s="11">
        <v>0</v>
      </c>
      <c r="W132" s="10">
        <v>0</v>
      </c>
      <c r="X132" s="11">
        <v>1</v>
      </c>
      <c r="Y132" s="10">
        <v>16</v>
      </c>
      <c r="Z132" s="11">
        <v>0</v>
      </c>
      <c r="AA132" s="10">
        <v>0</v>
      </c>
      <c r="AB132" s="11">
        <v>0</v>
      </c>
      <c r="AC132" s="10">
        <v>0</v>
      </c>
      <c r="AD132" s="11">
        <v>0</v>
      </c>
      <c r="AE132" s="10">
        <v>0</v>
      </c>
      <c r="AF132" s="11">
        <v>0</v>
      </c>
      <c r="AG132" s="10">
        <v>0</v>
      </c>
      <c r="AH132" s="11">
        <v>0</v>
      </c>
      <c r="AI132" s="10">
        <v>0</v>
      </c>
      <c r="AJ132" s="11">
        <v>0</v>
      </c>
      <c r="AK132" s="10">
        <v>0</v>
      </c>
      <c r="AL132" s="11">
        <v>0</v>
      </c>
      <c r="AM132" s="10">
        <v>0</v>
      </c>
      <c r="AN132" s="11">
        <v>3</v>
      </c>
      <c r="AO132" s="10">
        <v>19</v>
      </c>
      <c r="AP132" s="11">
        <v>1</v>
      </c>
      <c r="AQ132" s="10">
        <v>39</v>
      </c>
      <c r="AR132" s="11">
        <v>3</v>
      </c>
      <c r="AS132" s="10">
        <v>27</v>
      </c>
      <c r="AT132" s="11">
        <v>2</v>
      </c>
      <c r="AU132" s="10">
        <v>127</v>
      </c>
      <c r="AV132" s="11">
        <v>1</v>
      </c>
      <c r="AW132" s="10">
        <v>18</v>
      </c>
      <c r="AX132" s="11"/>
      <c r="AY132" s="10">
        <f t="shared" ref="AY132:AY140" si="8">SUM(D132,F132,H132,J132,L132,N132,P132,R132,T132,V132,X132,Z132,AB132,AD132,AF132,AH132,AJ132,AL132,AN132,AP132,AR132,AT132,AV132)</f>
        <v>64</v>
      </c>
      <c r="AZ132" s="10">
        <f t="shared" ref="AZ132:AZ140" si="9">SUM(E132,G132,I132,K132,M132,O132,Q132,S132,U132,W132,Y132,AA132,AC132,AE132,AG132,AI132,AK132,AM132,AO132,AQ132,AS132,AU132,AW132)</f>
        <v>3125</v>
      </c>
    </row>
    <row r="133" spans="1:52">
      <c r="A133" s="2" t="s">
        <v>567</v>
      </c>
      <c r="B133" s="2" t="s">
        <v>42</v>
      </c>
      <c r="C133" s="2" t="s">
        <v>667</v>
      </c>
      <c r="D133" s="11">
        <v>8</v>
      </c>
      <c r="E133" s="10">
        <v>81</v>
      </c>
      <c r="F133" s="11">
        <v>62</v>
      </c>
      <c r="G133" s="10">
        <v>1293</v>
      </c>
      <c r="H133" s="11">
        <v>0</v>
      </c>
      <c r="I133" s="10">
        <v>0</v>
      </c>
      <c r="J133" s="11">
        <v>0</v>
      </c>
      <c r="K133" s="10">
        <v>0</v>
      </c>
      <c r="L133" s="11">
        <v>1</v>
      </c>
      <c r="M133" s="10">
        <v>64</v>
      </c>
      <c r="N133" s="11">
        <v>0</v>
      </c>
      <c r="O133" s="10">
        <v>0</v>
      </c>
      <c r="P133" s="11">
        <v>1</v>
      </c>
      <c r="Q133" s="10">
        <v>27</v>
      </c>
      <c r="R133" s="11">
        <v>0</v>
      </c>
      <c r="S133" s="10">
        <v>0</v>
      </c>
      <c r="T133" s="11">
        <v>4</v>
      </c>
      <c r="U133" s="10">
        <v>66</v>
      </c>
      <c r="V133" s="11">
        <v>1</v>
      </c>
      <c r="W133" s="10">
        <v>6</v>
      </c>
      <c r="X133" s="11">
        <v>0</v>
      </c>
      <c r="Y133" s="10">
        <v>0</v>
      </c>
      <c r="Z133" s="11">
        <v>0</v>
      </c>
      <c r="AA133" s="10">
        <v>0</v>
      </c>
      <c r="AB133" s="11">
        <v>0</v>
      </c>
      <c r="AC133" s="10">
        <v>0</v>
      </c>
      <c r="AD133" s="11">
        <v>0</v>
      </c>
      <c r="AE133" s="10">
        <v>0</v>
      </c>
      <c r="AF133" s="11">
        <v>0</v>
      </c>
      <c r="AG133" s="10">
        <v>0</v>
      </c>
      <c r="AH133" s="11">
        <v>0</v>
      </c>
      <c r="AI133" s="10">
        <v>0</v>
      </c>
      <c r="AJ133" s="11">
        <v>0</v>
      </c>
      <c r="AK133" s="10">
        <v>0</v>
      </c>
      <c r="AL133" s="11">
        <v>0</v>
      </c>
      <c r="AM133" s="10">
        <v>0</v>
      </c>
      <c r="AN133" s="11">
        <v>0</v>
      </c>
      <c r="AO133" s="10">
        <v>0</v>
      </c>
      <c r="AP133" s="11">
        <v>0</v>
      </c>
      <c r="AQ133" s="10">
        <v>0</v>
      </c>
      <c r="AR133" s="11">
        <v>2</v>
      </c>
      <c r="AS133" s="10">
        <v>50</v>
      </c>
      <c r="AT133" s="11">
        <v>0</v>
      </c>
      <c r="AU133" s="10">
        <v>0</v>
      </c>
      <c r="AV133" s="11">
        <v>0</v>
      </c>
      <c r="AW133" s="10">
        <v>0</v>
      </c>
      <c r="AX133" s="11"/>
      <c r="AY133" s="10">
        <f t="shared" si="8"/>
        <v>79</v>
      </c>
      <c r="AZ133" s="10">
        <f t="shared" si="9"/>
        <v>1587</v>
      </c>
    </row>
    <row r="134" spans="1:52">
      <c r="A134" s="2" t="s">
        <v>62</v>
      </c>
      <c r="B134" s="2" t="s">
        <v>42</v>
      </c>
      <c r="C134" s="2" t="s">
        <v>668</v>
      </c>
      <c r="D134" s="11">
        <v>99</v>
      </c>
      <c r="E134" s="10">
        <v>958</v>
      </c>
      <c r="F134" s="11">
        <v>601</v>
      </c>
      <c r="G134" s="10">
        <v>11966</v>
      </c>
      <c r="H134" s="11">
        <v>213</v>
      </c>
      <c r="I134" s="10">
        <v>2849</v>
      </c>
      <c r="J134" s="11">
        <v>3</v>
      </c>
      <c r="K134" s="10">
        <v>39</v>
      </c>
      <c r="L134" s="11">
        <v>22</v>
      </c>
      <c r="M134" s="10">
        <v>258</v>
      </c>
      <c r="N134" s="11">
        <v>0</v>
      </c>
      <c r="O134" s="10">
        <v>0</v>
      </c>
      <c r="P134" s="11">
        <v>45</v>
      </c>
      <c r="Q134" s="10">
        <v>1234</v>
      </c>
      <c r="R134" s="11">
        <v>2</v>
      </c>
      <c r="S134" s="10">
        <v>18</v>
      </c>
      <c r="T134" s="11">
        <v>25</v>
      </c>
      <c r="U134" s="10">
        <v>1266</v>
      </c>
      <c r="V134" s="11">
        <v>0</v>
      </c>
      <c r="W134" s="10">
        <v>0</v>
      </c>
      <c r="X134" s="11">
        <v>1</v>
      </c>
      <c r="Y134" s="10">
        <v>42</v>
      </c>
      <c r="Z134" s="11">
        <v>1</v>
      </c>
      <c r="AA134" s="10">
        <v>8</v>
      </c>
      <c r="AB134" s="11">
        <v>17</v>
      </c>
      <c r="AC134" s="10">
        <v>137</v>
      </c>
      <c r="AD134" s="11">
        <v>0</v>
      </c>
      <c r="AE134" s="10">
        <v>0</v>
      </c>
      <c r="AF134" s="11">
        <v>0</v>
      </c>
      <c r="AG134" s="10">
        <v>0</v>
      </c>
      <c r="AH134" s="11">
        <v>0</v>
      </c>
      <c r="AI134" s="10">
        <v>0</v>
      </c>
      <c r="AJ134" s="11">
        <v>15</v>
      </c>
      <c r="AK134" s="10">
        <v>139</v>
      </c>
      <c r="AL134" s="11">
        <v>3</v>
      </c>
      <c r="AM134" s="10">
        <v>42</v>
      </c>
      <c r="AN134" s="11">
        <v>112</v>
      </c>
      <c r="AO134" s="10">
        <v>2089</v>
      </c>
      <c r="AP134" s="11">
        <v>22</v>
      </c>
      <c r="AQ134" s="10">
        <v>477</v>
      </c>
      <c r="AR134" s="11">
        <v>8</v>
      </c>
      <c r="AS134" s="10">
        <v>146</v>
      </c>
      <c r="AT134" s="11">
        <v>182</v>
      </c>
      <c r="AU134" s="10">
        <v>4885</v>
      </c>
      <c r="AV134" s="11">
        <v>88</v>
      </c>
      <c r="AW134" s="10">
        <v>1032</v>
      </c>
      <c r="AX134" s="11"/>
      <c r="AY134" s="10">
        <f t="shared" si="8"/>
        <v>1459</v>
      </c>
      <c r="AZ134" s="10">
        <f t="shared" si="9"/>
        <v>27585</v>
      </c>
    </row>
    <row r="135" spans="1:52">
      <c r="A135" s="2" t="s">
        <v>669</v>
      </c>
      <c r="B135" s="2" t="s">
        <v>42</v>
      </c>
      <c r="C135" s="2" t="s">
        <v>670</v>
      </c>
      <c r="D135" s="11">
        <v>1069</v>
      </c>
      <c r="E135" s="10">
        <v>12029</v>
      </c>
      <c r="F135" s="11">
        <v>4066</v>
      </c>
      <c r="G135" s="10">
        <v>93120</v>
      </c>
      <c r="H135" s="11">
        <v>745</v>
      </c>
      <c r="I135" s="10">
        <v>20346</v>
      </c>
      <c r="J135" s="11">
        <v>12</v>
      </c>
      <c r="K135" s="10">
        <v>184</v>
      </c>
      <c r="L135" s="11">
        <v>342</v>
      </c>
      <c r="M135" s="10">
        <v>8653</v>
      </c>
      <c r="N135" s="11">
        <v>139</v>
      </c>
      <c r="O135" s="10">
        <v>2441</v>
      </c>
      <c r="P135" s="11">
        <v>104</v>
      </c>
      <c r="Q135" s="10">
        <v>1713</v>
      </c>
      <c r="R135" s="11">
        <v>1</v>
      </c>
      <c r="S135" s="10">
        <v>7</v>
      </c>
      <c r="T135" s="11">
        <v>1</v>
      </c>
      <c r="U135" s="10">
        <v>14</v>
      </c>
      <c r="V135" s="11">
        <v>2</v>
      </c>
      <c r="W135" s="10">
        <v>10</v>
      </c>
      <c r="X135" s="11">
        <v>18</v>
      </c>
      <c r="Y135" s="10">
        <v>317</v>
      </c>
      <c r="Z135" s="11">
        <v>10</v>
      </c>
      <c r="AA135" s="10">
        <v>398</v>
      </c>
      <c r="AB135" s="11">
        <v>147</v>
      </c>
      <c r="AC135" s="10">
        <v>3240</v>
      </c>
      <c r="AD135" s="11">
        <v>65</v>
      </c>
      <c r="AE135" s="10">
        <v>927</v>
      </c>
      <c r="AF135" s="11">
        <v>0</v>
      </c>
      <c r="AG135" s="10">
        <v>0</v>
      </c>
      <c r="AH135" s="11">
        <v>0</v>
      </c>
      <c r="AI135" s="10">
        <v>0</v>
      </c>
      <c r="AJ135" s="11">
        <v>21</v>
      </c>
      <c r="AK135" s="10">
        <v>244</v>
      </c>
      <c r="AL135" s="11">
        <v>8</v>
      </c>
      <c r="AM135" s="10">
        <v>146</v>
      </c>
      <c r="AN135" s="11">
        <v>19</v>
      </c>
      <c r="AO135" s="10">
        <v>197</v>
      </c>
      <c r="AP135" s="11">
        <v>39</v>
      </c>
      <c r="AQ135" s="10">
        <v>655</v>
      </c>
      <c r="AR135" s="11">
        <v>15</v>
      </c>
      <c r="AS135" s="10">
        <v>300</v>
      </c>
      <c r="AT135" s="11">
        <v>180</v>
      </c>
      <c r="AU135" s="10">
        <v>7133</v>
      </c>
      <c r="AV135" s="11">
        <v>78</v>
      </c>
      <c r="AW135" s="10">
        <v>1112</v>
      </c>
      <c r="AX135" s="11"/>
      <c r="AY135" s="10">
        <f t="shared" si="8"/>
        <v>7081</v>
      </c>
      <c r="AZ135" s="10">
        <f t="shared" si="9"/>
        <v>153186</v>
      </c>
    </row>
    <row r="136" spans="1:52">
      <c r="A136" s="2" t="s">
        <v>544</v>
      </c>
      <c r="B136" s="2" t="s">
        <v>42</v>
      </c>
      <c r="C136" s="2" t="s">
        <v>671</v>
      </c>
      <c r="D136" s="11">
        <v>764</v>
      </c>
      <c r="E136" s="10">
        <v>6015</v>
      </c>
      <c r="F136" s="11">
        <v>4649</v>
      </c>
      <c r="G136" s="10">
        <v>80958</v>
      </c>
      <c r="H136" s="11">
        <v>177</v>
      </c>
      <c r="I136" s="10">
        <v>2041</v>
      </c>
      <c r="J136" s="11">
        <v>0</v>
      </c>
      <c r="K136" s="10">
        <v>0</v>
      </c>
      <c r="L136" s="11">
        <v>397</v>
      </c>
      <c r="M136" s="10">
        <v>8623</v>
      </c>
      <c r="N136" s="11">
        <v>0</v>
      </c>
      <c r="O136" s="10">
        <v>0</v>
      </c>
      <c r="P136" s="11">
        <v>85</v>
      </c>
      <c r="Q136" s="10">
        <v>953</v>
      </c>
      <c r="R136" s="11">
        <v>57</v>
      </c>
      <c r="S136" s="10">
        <v>1188</v>
      </c>
      <c r="T136" s="11">
        <v>0</v>
      </c>
      <c r="U136" s="10">
        <v>0</v>
      </c>
      <c r="V136" s="11">
        <v>4</v>
      </c>
      <c r="W136" s="10">
        <v>127</v>
      </c>
      <c r="X136" s="11">
        <v>7</v>
      </c>
      <c r="Y136" s="10">
        <v>136</v>
      </c>
      <c r="Z136" s="11">
        <v>0</v>
      </c>
      <c r="AA136" s="10">
        <v>0</v>
      </c>
      <c r="AB136" s="11">
        <v>330</v>
      </c>
      <c r="AC136" s="10">
        <v>5123</v>
      </c>
      <c r="AD136" s="11">
        <v>0</v>
      </c>
      <c r="AE136" s="10">
        <v>0</v>
      </c>
      <c r="AF136" s="11">
        <v>0</v>
      </c>
      <c r="AG136" s="10">
        <v>0</v>
      </c>
      <c r="AH136" s="11">
        <v>1</v>
      </c>
      <c r="AI136" s="10">
        <v>9</v>
      </c>
      <c r="AJ136" s="11">
        <v>0</v>
      </c>
      <c r="AK136" s="10">
        <v>0</v>
      </c>
      <c r="AL136" s="11">
        <v>0</v>
      </c>
      <c r="AM136" s="10">
        <v>0</v>
      </c>
      <c r="AN136" s="11">
        <v>3</v>
      </c>
      <c r="AO136" s="10">
        <v>20</v>
      </c>
      <c r="AP136" s="11">
        <v>24</v>
      </c>
      <c r="AQ136" s="10">
        <v>452</v>
      </c>
      <c r="AR136" s="11">
        <v>259</v>
      </c>
      <c r="AS136" s="10">
        <v>5290</v>
      </c>
      <c r="AT136" s="11">
        <v>2</v>
      </c>
      <c r="AU136" s="10">
        <v>16</v>
      </c>
      <c r="AV136" s="11">
        <v>0</v>
      </c>
      <c r="AW136" s="10">
        <v>0</v>
      </c>
      <c r="AX136" s="11"/>
      <c r="AY136" s="10">
        <f t="shared" si="8"/>
        <v>6759</v>
      </c>
      <c r="AZ136" s="10">
        <f t="shared" si="9"/>
        <v>110951</v>
      </c>
    </row>
    <row r="137" spans="1:52">
      <c r="A137" s="2" t="s">
        <v>84</v>
      </c>
      <c r="B137" s="2" t="s">
        <v>42</v>
      </c>
      <c r="C137" s="2" t="s">
        <v>672</v>
      </c>
      <c r="D137" s="11">
        <v>44</v>
      </c>
      <c r="E137" s="10">
        <v>418</v>
      </c>
      <c r="F137" s="11">
        <v>172</v>
      </c>
      <c r="G137" s="10">
        <v>6287</v>
      </c>
      <c r="H137" s="11">
        <v>36</v>
      </c>
      <c r="I137" s="10">
        <v>466</v>
      </c>
      <c r="J137" s="11">
        <v>2</v>
      </c>
      <c r="K137" s="10">
        <v>24</v>
      </c>
      <c r="L137" s="11">
        <v>8</v>
      </c>
      <c r="M137" s="10">
        <v>98</v>
      </c>
      <c r="N137" s="11">
        <v>0</v>
      </c>
      <c r="O137" s="10">
        <v>0</v>
      </c>
      <c r="P137" s="11">
        <v>10</v>
      </c>
      <c r="Q137" s="10">
        <v>193</v>
      </c>
      <c r="R137" s="11">
        <v>3</v>
      </c>
      <c r="S137" s="10">
        <v>36</v>
      </c>
      <c r="T137" s="11">
        <v>13</v>
      </c>
      <c r="U137" s="10">
        <v>414</v>
      </c>
      <c r="V137" s="11">
        <v>3</v>
      </c>
      <c r="W137" s="10">
        <v>10</v>
      </c>
      <c r="X137" s="11">
        <v>2</v>
      </c>
      <c r="Y137" s="10">
        <v>51</v>
      </c>
      <c r="Z137" s="11">
        <v>2</v>
      </c>
      <c r="AA137" s="10">
        <v>74</v>
      </c>
      <c r="AB137" s="11">
        <v>0</v>
      </c>
      <c r="AC137" s="10">
        <v>0</v>
      </c>
      <c r="AD137" s="11">
        <v>0</v>
      </c>
      <c r="AE137" s="10">
        <v>0</v>
      </c>
      <c r="AF137" s="11">
        <v>0</v>
      </c>
      <c r="AG137" s="10">
        <v>0</v>
      </c>
      <c r="AH137" s="11">
        <v>0</v>
      </c>
      <c r="AI137" s="10">
        <v>0</v>
      </c>
      <c r="AJ137" s="11">
        <v>10</v>
      </c>
      <c r="AK137" s="10">
        <v>34</v>
      </c>
      <c r="AL137" s="11">
        <v>0</v>
      </c>
      <c r="AM137" s="10">
        <v>0</v>
      </c>
      <c r="AN137" s="11">
        <v>93</v>
      </c>
      <c r="AO137" s="10">
        <v>5230</v>
      </c>
      <c r="AP137" s="11">
        <v>3</v>
      </c>
      <c r="AQ137" s="10">
        <v>38</v>
      </c>
      <c r="AR137" s="11">
        <v>5</v>
      </c>
      <c r="AS137" s="10">
        <v>300</v>
      </c>
      <c r="AT137" s="11">
        <v>59</v>
      </c>
      <c r="AU137" s="10">
        <v>2614</v>
      </c>
      <c r="AV137" s="11">
        <v>4</v>
      </c>
      <c r="AW137" s="10">
        <v>145</v>
      </c>
      <c r="AX137" s="11"/>
      <c r="AY137" s="10">
        <f t="shared" si="8"/>
        <v>469</v>
      </c>
      <c r="AZ137" s="10">
        <f t="shared" si="9"/>
        <v>16432</v>
      </c>
    </row>
    <row r="138" spans="1:52">
      <c r="A138" s="2" t="s">
        <v>577</v>
      </c>
      <c r="B138" s="2" t="s">
        <v>42</v>
      </c>
      <c r="C138" s="2" t="s">
        <v>673</v>
      </c>
      <c r="D138" s="11">
        <v>4</v>
      </c>
      <c r="E138" s="10">
        <v>51</v>
      </c>
      <c r="F138" s="11">
        <v>22</v>
      </c>
      <c r="G138" s="10">
        <v>429</v>
      </c>
      <c r="H138" s="11">
        <v>1</v>
      </c>
      <c r="I138" s="10">
        <v>29</v>
      </c>
      <c r="J138" s="11">
        <v>0</v>
      </c>
      <c r="K138" s="10">
        <v>0</v>
      </c>
      <c r="L138" s="11">
        <v>1</v>
      </c>
      <c r="M138" s="10">
        <v>9</v>
      </c>
      <c r="N138" s="11">
        <v>0</v>
      </c>
      <c r="O138" s="10">
        <v>0</v>
      </c>
      <c r="P138" s="11">
        <v>0</v>
      </c>
      <c r="Q138" s="10">
        <v>0</v>
      </c>
      <c r="R138" s="11">
        <v>0</v>
      </c>
      <c r="S138" s="10">
        <v>0</v>
      </c>
      <c r="T138" s="11">
        <v>0</v>
      </c>
      <c r="U138" s="10">
        <v>0</v>
      </c>
      <c r="V138" s="11">
        <v>0</v>
      </c>
      <c r="W138" s="10">
        <v>0</v>
      </c>
      <c r="X138" s="11">
        <v>0</v>
      </c>
      <c r="Y138" s="10">
        <v>0</v>
      </c>
      <c r="Z138" s="11">
        <v>0</v>
      </c>
      <c r="AA138" s="10">
        <v>0</v>
      </c>
      <c r="AB138" s="11">
        <v>0</v>
      </c>
      <c r="AC138" s="10">
        <v>0</v>
      </c>
      <c r="AD138" s="11">
        <v>0</v>
      </c>
      <c r="AE138" s="10">
        <v>0</v>
      </c>
      <c r="AF138" s="11">
        <v>0</v>
      </c>
      <c r="AG138" s="10">
        <v>0</v>
      </c>
      <c r="AH138" s="11">
        <v>0</v>
      </c>
      <c r="AI138" s="10">
        <v>0</v>
      </c>
      <c r="AJ138" s="11">
        <v>0</v>
      </c>
      <c r="AK138" s="10">
        <v>0</v>
      </c>
      <c r="AL138" s="11">
        <v>1</v>
      </c>
      <c r="AM138" s="10">
        <v>6</v>
      </c>
      <c r="AN138" s="11">
        <v>0</v>
      </c>
      <c r="AO138" s="10">
        <v>0</v>
      </c>
      <c r="AP138" s="11">
        <v>3</v>
      </c>
      <c r="AQ138" s="10">
        <v>13</v>
      </c>
      <c r="AR138" s="11">
        <v>0</v>
      </c>
      <c r="AS138" s="10">
        <v>0</v>
      </c>
      <c r="AT138" s="11">
        <v>1</v>
      </c>
      <c r="AU138" s="10">
        <v>10</v>
      </c>
      <c r="AV138" s="11">
        <v>2</v>
      </c>
      <c r="AW138" s="10">
        <v>24</v>
      </c>
      <c r="AX138" s="11"/>
      <c r="AY138" s="10">
        <f t="shared" si="8"/>
        <v>35</v>
      </c>
      <c r="AZ138" s="10">
        <f t="shared" si="9"/>
        <v>571</v>
      </c>
    </row>
    <row r="139" spans="1:52">
      <c r="A139" s="2" t="s">
        <v>527</v>
      </c>
      <c r="B139" s="2" t="s">
        <v>42</v>
      </c>
      <c r="C139" s="2" t="s">
        <v>674</v>
      </c>
      <c r="D139" s="11">
        <v>67</v>
      </c>
      <c r="E139" s="10">
        <v>780</v>
      </c>
      <c r="F139" s="11">
        <v>534</v>
      </c>
      <c r="G139" s="10">
        <v>10961</v>
      </c>
      <c r="H139" s="11">
        <v>22</v>
      </c>
      <c r="I139" s="10">
        <v>449</v>
      </c>
      <c r="J139" s="11">
        <v>1</v>
      </c>
      <c r="K139" s="10">
        <v>16</v>
      </c>
      <c r="L139" s="11">
        <v>39</v>
      </c>
      <c r="M139" s="10">
        <v>674</v>
      </c>
      <c r="N139" s="11">
        <v>0</v>
      </c>
      <c r="O139" s="10">
        <v>0</v>
      </c>
      <c r="P139" s="11">
        <v>46</v>
      </c>
      <c r="Q139" s="10">
        <v>612</v>
      </c>
      <c r="R139" s="11">
        <v>0</v>
      </c>
      <c r="S139" s="10">
        <v>0</v>
      </c>
      <c r="T139" s="11">
        <v>0</v>
      </c>
      <c r="U139" s="10">
        <v>0</v>
      </c>
      <c r="V139" s="11">
        <v>0</v>
      </c>
      <c r="W139" s="10">
        <v>0</v>
      </c>
      <c r="X139" s="11">
        <v>0</v>
      </c>
      <c r="Y139" s="10">
        <v>0</v>
      </c>
      <c r="Z139" s="11">
        <v>0</v>
      </c>
      <c r="AA139" s="10">
        <v>0</v>
      </c>
      <c r="AB139" s="11">
        <v>37</v>
      </c>
      <c r="AC139" s="10">
        <v>887</v>
      </c>
      <c r="AD139" s="11">
        <v>0</v>
      </c>
      <c r="AE139" s="10">
        <v>0</v>
      </c>
      <c r="AF139" s="11">
        <v>0</v>
      </c>
      <c r="AG139" s="10">
        <v>0</v>
      </c>
      <c r="AH139" s="11">
        <v>0</v>
      </c>
      <c r="AI139" s="10">
        <v>0</v>
      </c>
      <c r="AJ139" s="11">
        <v>1</v>
      </c>
      <c r="AK139" s="10">
        <v>3</v>
      </c>
      <c r="AL139" s="11">
        <v>1</v>
      </c>
      <c r="AM139" s="10">
        <v>3</v>
      </c>
      <c r="AN139" s="11">
        <v>8</v>
      </c>
      <c r="AO139" s="10">
        <v>62</v>
      </c>
      <c r="AP139" s="11">
        <v>0</v>
      </c>
      <c r="AQ139" s="10">
        <v>0</v>
      </c>
      <c r="AR139" s="11">
        <v>0</v>
      </c>
      <c r="AS139" s="10">
        <v>0</v>
      </c>
      <c r="AT139" s="11">
        <v>5</v>
      </c>
      <c r="AU139" s="10">
        <v>168</v>
      </c>
      <c r="AV139" s="11">
        <v>0</v>
      </c>
      <c r="AW139" s="10">
        <v>0</v>
      </c>
      <c r="AX139" s="11"/>
      <c r="AY139" s="10">
        <f t="shared" si="8"/>
        <v>761</v>
      </c>
      <c r="AZ139" s="10">
        <f t="shared" si="9"/>
        <v>14615</v>
      </c>
    </row>
    <row r="140" spans="1:52">
      <c r="A140" s="2" t="s">
        <v>565</v>
      </c>
      <c r="B140" s="2" t="s">
        <v>42</v>
      </c>
      <c r="C140" s="2" t="s">
        <v>674</v>
      </c>
      <c r="D140" s="11">
        <v>22</v>
      </c>
      <c r="E140" s="10">
        <v>210</v>
      </c>
      <c r="F140" s="11">
        <v>34</v>
      </c>
      <c r="G140" s="10">
        <v>578</v>
      </c>
      <c r="H140" s="11">
        <v>3</v>
      </c>
      <c r="I140" s="10">
        <v>53</v>
      </c>
      <c r="J140" s="11">
        <v>0</v>
      </c>
      <c r="K140" s="10">
        <v>0</v>
      </c>
      <c r="L140" s="11">
        <v>1</v>
      </c>
      <c r="M140" s="10">
        <v>10</v>
      </c>
      <c r="N140" s="11">
        <v>0</v>
      </c>
      <c r="O140" s="10">
        <v>0</v>
      </c>
      <c r="P140" s="11">
        <v>0</v>
      </c>
      <c r="Q140" s="10">
        <v>0</v>
      </c>
      <c r="R140" s="11">
        <v>0</v>
      </c>
      <c r="S140" s="10">
        <v>0</v>
      </c>
      <c r="T140" s="11">
        <v>6</v>
      </c>
      <c r="U140" s="10">
        <v>172</v>
      </c>
      <c r="V140" s="11">
        <v>0</v>
      </c>
      <c r="W140" s="10">
        <v>0</v>
      </c>
      <c r="X140" s="11">
        <v>0</v>
      </c>
      <c r="Y140" s="10">
        <v>0</v>
      </c>
      <c r="Z140" s="11">
        <v>0</v>
      </c>
      <c r="AA140" s="10">
        <v>0</v>
      </c>
      <c r="AB140" s="11">
        <v>0</v>
      </c>
      <c r="AC140" s="10">
        <v>0</v>
      </c>
      <c r="AD140" s="11">
        <v>0</v>
      </c>
      <c r="AE140" s="10">
        <v>0</v>
      </c>
      <c r="AF140" s="11">
        <v>0</v>
      </c>
      <c r="AG140" s="10">
        <v>0</v>
      </c>
      <c r="AH140" s="11">
        <v>0</v>
      </c>
      <c r="AI140" s="10">
        <v>0</v>
      </c>
      <c r="AJ140" s="11">
        <v>0</v>
      </c>
      <c r="AK140" s="10">
        <v>0</v>
      </c>
      <c r="AL140" s="11">
        <v>0</v>
      </c>
      <c r="AM140" s="10">
        <v>0</v>
      </c>
      <c r="AN140" s="11">
        <v>3</v>
      </c>
      <c r="AO140" s="10">
        <v>100</v>
      </c>
      <c r="AP140" s="11">
        <v>2</v>
      </c>
      <c r="AQ140" s="10">
        <v>37</v>
      </c>
      <c r="AR140" s="11">
        <v>7</v>
      </c>
      <c r="AS140" s="10">
        <v>28</v>
      </c>
      <c r="AT140" s="11">
        <v>3</v>
      </c>
      <c r="AU140" s="10">
        <v>40</v>
      </c>
      <c r="AV140" s="11">
        <v>4</v>
      </c>
      <c r="AW140" s="10">
        <v>316</v>
      </c>
      <c r="AX140" s="11"/>
      <c r="AY140" s="10">
        <f t="shared" si="8"/>
        <v>85</v>
      </c>
      <c r="AZ140" s="10">
        <f t="shared" si="9"/>
        <v>1544</v>
      </c>
    </row>
    <row r="141" spans="1:52">
      <c r="A141" s="2"/>
      <c r="B141" s="2"/>
      <c r="C141" s="2"/>
      <c r="D141" s="11"/>
      <c r="E141" s="10"/>
      <c r="F141" s="11"/>
      <c r="G141" s="10"/>
      <c r="H141" s="11"/>
      <c r="I141" s="10"/>
      <c r="J141" s="11"/>
      <c r="K141" s="10"/>
      <c r="L141" s="11"/>
      <c r="M141" s="10"/>
      <c r="N141" s="11"/>
      <c r="O141" s="10"/>
      <c r="P141" s="11"/>
      <c r="Q141" s="10"/>
      <c r="R141" s="11"/>
      <c r="S141" s="10"/>
      <c r="T141" s="11"/>
      <c r="U141" s="10"/>
      <c r="V141" s="11"/>
      <c r="W141" s="10"/>
      <c r="X141" s="11"/>
      <c r="Y141" s="10"/>
      <c r="Z141" s="11"/>
      <c r="AA141" s="10"/>
      <c r="AB141" s="11"/>
      <c r="AC141" s="10"/>
      <c r="AD141" s="11"/>
      <c r="AE141" s="10"/>
      <c r="AF141" s="11"/>
      <c r="AG141" s="10"/>
      <c r="AH141" s="11"/>
      <c r="AI141" s="10"/>
      <c r="AJ141" s="11"/>
      <c r="AK141" s="10"/>
      <c r="AL141" s="11"/>
      <c r="AM141" s="10"/>
      <c r="AN141" s="11"/>
      <c r="AO141" s="10"/>
      <c r="AP141" s="11"/>
      <c r="AQ141" s="10"/>
      <c r="AR141" s="11"/>
      <c r="AS141" s="10"/>
      <c r="AT141" s="11"/>
      <c r="AU141" s="10"/>
      <c r="AV141" s="11"/>
      <c r="AW141" s="10"/>
      <c r="AX141" s="11"/>
      <c r="AY141" s="10"/>
      <c r="AZ141" s="10"/>
    </row>
    <row r="142" spans="1:52">
      <c r="A142" s="2"/>
      <c r="B142" s="2"/>
      <c r="C142" s="2"/>
      <c r="D142" s="11">
        <f>SUM(D4:D140)</f>
        <v>10130</v>
      </c>
      <c r="E142" s="11">
        <f t="shared" ref="E142:AW142" si="10">SUM(E4:E140)</f>
        <v>90263</v>
      </c>
      <c r="F142" s="11">
        <f t="shared" si="10"/>
        <v>42802</v>
      </c>
      <c r="G142" s="11">
        <f t="shared" si="10"/>
        <v>757877</v>
      </c>
      <c r="H142" s="11">
        <f t="shared" si="10"/>
        <v>8964</v>
      </c>
      <c r="I142" s="11">
        <f t="shared" si="10"/>
        <v>144144</v>
      </c>
      <c r="J142" s="11">
        <f t="shared" si="10"/>
        <v>560</v>
      </c>
      <c r="K142" s="11">
        <f t="shared" si="10"/>
        <v>11444</v>
      </c>
      <c r="L142" s="11">
        <f t="shared" si="10"/>
        <v>2730</v>
      </c>
      <c r="M142" s="11">
        <f t="shared" si="10"/>
        <v>53992</v>
      </c>
      <c r="N142" s="11">
        <f t="shared" si="10"/>
        <v>256</v>
      </c>
      <c r="O142" s="11">
        <f t="shared" si="10"/>
        <v>3966</v>
      </c>
      <c r="P142" s="11">
        <f t="shared" si="10"/>
        <v>1892</v>
      </c>
      <c r="Q142" s="11">
        <f t="shared" si="10"/>
        <v>33716</v>
      </c>
      <c r="R142" s="11">
        <f t="shared" si="10"/>
        <v>506</v>
      </c>
      <c r="S142" s="11">
        <f t="shared" si="10"/>
        <v>5861</v>
      </c>
      <c r="T142" s="11">
        <f t="shared" si="10"/>
        <v>1282</v>
      </c>
      <c r="U142" s="11">
        <f t="shared" si="10"/>
        <v>21846</v>
      </c>
      <c r="V142" s="11">
        <f t="shared" si="10"/>
        <v>461</v>
      </c>
      <c r="W142" s="11">
        <f t="shared" si="10"/>
        <v>6075</v>
      </c>
      <c r="X142" s="11">
        <f t="shared" si="10"/>
        <v>440</v>
      </c>
      <c r="Y142" s="11">
        <f t="shared" si="10"/>
        <v>6769</v>
      </c>
      <c r="Z142" s="11">
        <f t="shared" si="10"/>
        <v>181</v>
      </c>
      <c r="AA142" s="11">
        <f t="shared" si="10"/>
        <v>3270</v>
      </c>
      <c r="AB142" s="11">
        <f t="shared" si="10"/>
        <v>2671</v>
      </c>
      <c r="AC142" s="11">
        <f t="shared" si="10"/>
        <v>46138</v>
      </c>
      <c r="AD142" s="11">
        <f t="shared" si="10"/>
        <v>430</v>
      </c>
      <c r="AE142" s="11">
        <f t="shared" si="10"/>
        <v>4789</v>
      </c>
      <c r="AF142" s="11">
        <f t="shared" si="10"/>
        <v>144</v>
      </c>
      <c r="AG142" s="11">
        <f t="shared" si="10"/>
        <v>1694</v>
      </c>
      <c r="AH142" s="11">
        <f t="shared" si="10"/>
        <v>34</v>
      </c>
      <c r="AI142" s="11">
        <f t="shared" si="10"/>
        <v>552</v>
      </c>
      <c r="AJ142" s="11">
        <f t="shared" si="10"/>
        <v>473</v>
      </c>
      <c r="AK142" s="11">
        <f t="shared" si="10"/>
        <v>4688</v>
      </c>
      <c r="AL142" s="11">
        <f t="shared" si="10"/>
        <v>55</v>
      </c>
      <c r="AM142" s="11">
        <f t="shared" si="10"/>
        <v>498</v>
      </c>
      <c r="AN142" s="11">
        <f t="shared" si="10"/>
        <v>5047</v>
      </c>
      <c r="AO142" s="11">
        <f t="shared" si="10"/>
        <v>105574</v>
      </c>
      <c r="AP142" s="11">
        <f t="shared" si="10"/>
        <v>1197</v>
      </c>
      <c r="AQ142" s="11">
        <f t="shared" si="10"/>
        <v>15715</v>
      </c>
      <c r="AR142" s="11">
        <f t="shared" si="10"/>
        <v>756</v>
      </c>
      <c r="AS142" s="11">
        <f t="shared" si="10"/>
        <v>10691</v>
      </c>
      <c r="AT142" s="11">
        <f t="shared" si="10"/>
        <v>4614</v>
      </c>
      <c r="AU142" s="11">
        <f t="shared" si="10"/>
        <v>155703</v>
      </c>
      <c r="AV142" s="11">
        <f t="shared" si="10"/>
        <v>2711</v>
      </c>
      <c r="AW142" s="11">
        <f t="shared" si="10"/>
        <v>42784</v>
      </c>
      <c r="AX142" s="11"/>
      <c r="AY142" s="10">
        <f t="shared" ref="AY142" si="11">SUM(D142,F142,H142,J142,L142,N142,P142,R142,T142,V142,X142,Z142,AB142,AD142,AF142,AH142,AJ142,AL142,AN142,AP142,AR142,AT142,AV142)</f>
        <v>88336</v>
      </c>
      <c r="AZ142" s="10">
        <f t="shared" ref="AZ142" si="12">SUM(E142,G142,I142,K142,M142,O142,Q142,S142,U142,W142,Y142,AA142,AC142,AE142,AG142,AI142,AK142,AM142,AO142,AQ142,AS142,AU142,AW142)</f>
        <v>1528049</v>
      </c>
    </row>
    <row r="143" spans="1:52">
      <c r="A143" s="2"/>
      <c r="B143" s="2"/>
      <c r="C143" s="2"/>
      <c r="D143" s="11"/>
      <c r="E143" s="10"/>
      <c r="F143" s="11"/>
      <c r="G143" s="10"/>
      <c r="H143" s="11"/>
      <c r="I143" s="10"/>
      <c r="J143" s="11"/>
      <c r="K143" s="10"/>
      <c r="L143" s="11"/>
      <c r="M143" s="10"/>
      <c r="N143" s="11"/>
      <c r="O143" s="10"/>
      <c r="P143" s="11"/>
      <c r="Q143" s="10"/>
      <c r="R143" s="11"/>
      <c r="S143" s="10"/>
      <c r="T143" s="11"/>
      <c r="U143" s="10"/>
      <c r="V143" s="11"/>
      <c r="W143" s="10"/>
      <c r="X143" s="11"/>
      <c r="Y143" s="10"/>
      <c r="Z143" s="11"/>
      <c r="AA143" s="10"/>
      <c r="AB143" s="11"/>
      <c r="AC143" s="10"/>
      <c r="AD143" s="11"/>
      <c r="AE143" s="10"/>
      <c r="AF143" s="11"/>
      <c r="AG143" s="10"/>
      <c r="AH143" s="11"/>
      <c r="AI143" s="10"/>
      <c r="AJ143" s="11"/>
      <c r="AK143" s="10"/>
      <c r="AL143" s="11"/>
      <c r="AM143" s="10"/>
      <c r="AN143" s="11"/>
      <c r="AO143" s="10"/>
      <c r="AP143" s="11"/>
      <c r="AQ143" s="10"/>
      <c r="AR143" s="11"/>
      <c r="AS143" s="10"/>
      <c r="AT143" s="11"/>
      <c r="AU143" s="10"/>
      <c r="AV143" s="11"/>
      <c r="AW143" s="10"/>
      <c r="AX143" s="11"/>
      <c r="AY143" s="10"/>
      <c r="AZ143" s="10"/>
    </row>
    <row r="144" spans="1:52">
      <c r="A144" s="2"/>
      <c r="B144" s="2"/>
      <c r="C144" s="2"/>
      <c r="D144" s="49">
        <f>D142/$AY$142</f>
        <v>0.11467578337257743</v>
      </c>
      <c r="E144" s="49">
        <f>E142/$AZ$142</f>
        <v>5.9070749694545135E-2</v>
      </c>
      <c r="F144" s="49">
        <f t="shared" ref="F144" si="13">F142/$AY$142</f>
        <v>0.4845363158848035</v>
      </c>
      <c r="G144" s="49">
        <f t="shared" ref="G144" si="14">G142/$AZ$142</f>
        <v>0.49597689602885769</v>
      </c>
      <c r="H144" s="49">
        <f t="shared" ref="H144" si="15">H142/$AY$142</f>
        <v>0.10147618185111393</v>
      </c>
      <c r="I144" s="49">
        <f t="shared" ref="I144" si="16">I142/$AZ$142</f>
        <v>9.4332053487813539E-2</v>
      </c>
      <c r="J144" s="49">
        <f t="shared" ref="J144" si="17">J142/$AY$142</f>
        <v>6.3394312624524543E-3</v>
      </c>
      <c r="K144" s="49">
        <f t="shared" ref="K144" si="18">K142/$AZ$142</f>
        <v>7.4892886288332374E-3</v>
      </c>
      <c r="L144" s="49">
        <f t="shared" ref="L144" si="19">L142/$AY$142</f>
        <v>3.0904727404455715E-2</v>
      </c>
      <c r="M144" s="49">
        <f t="shared" ref="M144" si="20">M142/$AZ$142</f>
        <v>3.533394544284902E-2</v>
      </c>
      <c r="N144" s="49">
        <f t="shared" ref="N144" si="21">N142/$AY$142</f>
        <v>2.8980257199782648E-3</v>
      </c>
      <c r="O144" s="49">
        <f t="shared" ref="O144" si="22">O142/$AZ$142</f>
        <v>2.5954665066368946E-3</v>
      </c>
      <c r="P144" s="49">
        <f t="shared" ref="P144" si="23">P142/$AY$142</f>
        <v>2.1418221336714362E-2</v>
      </c>
      <c r="Q144" s="49">
        <f t="shared" ref="Q144" si="24">Q142/$AZ$142</f>
        <v>2.2064737452791108E-2</v>
      </c>
      <c r="R144" s="49">
        <f t="shared" ref="R144" si="25">R142/$AY$142</f>
        <v>5.7281289621445393E-3</v>
      </c>
      <c r="S144" s="49">
        <f t="shared" ref="S144" si="26">S142/$AZ$142</f>
        <v>3.8356099837112555E-3</v>
      </c>
      <c r="T144" s="49">
        <f t="shared" ref="T144" si="27">T142/$AY$142</f>
        <v>1.4512769425828654E-2</v>
      </c>
      <c r="U144" s="49">
        <f t="shared" ref="U144" si="28">U142/$AZ$142</f>
        <v>1.4296661952594452E-2</v>
      </c>
      <c r="V144" s="49">
        <f t="shared" ref="V144" si="29">V142/$AY$142</f>
        <v>5.2187103785546101E-3</v>
      </c>
      <c r="W144" s="49">
        <f t="shared" ref="W144" si="30">W142/$AZ$142</f>
        <v>3.9756578486684659E-3</v>
      </c>
      <c r="X144" s="49">
        <f t="shared" ref="X144" si="31">X142/$AY$142</f>
        <v>4.9809817062126428E-3</v>
      </c>
      <c r="Y144" s="49">
        <f t="shared" ref="Y144" si="32">Y142/$AZ$142</f>
        <v>4.4298317658661469E-3</v>
      </c>
      <c r="Z144" s="49">
        <f t="shared" ref="Z144" si="33">Z142/$AY$142</f>
        <v>2.0489947473283825E-3</v>
      </c>
      <c r="AA144" s="49">
        <f t="shared" ref="AA144" si="34">AA142/$AZ$142</f>
        <v>2.1399837308882109E-3</v>
      </c>
      <c r="AB144" s="49">
        <f t="shared" ref="AB144" si="35">AB142/$AY$142</f>
        <v>3.0236823039304472E-2</v>
      </c>
      <c r="AC144" s="49">
        <f t="shared" ref="AC144" si="36">AC142/$AZ$142</f>
        <v>3.0194057913064305E-2</v>
      </c>
      <c r="AD144" s="49">
        <f t="shared" ref="AD144" si="37">AD142/$AY$142</f>
        <v>4.8677775765259921E-3</v>
      </c>
      <c r="AE144" s="49">
        <f t="shared" ref="AE144" si="38">AE142/$AZ$142</f>
        <v>3.1340618003742027E-3</v>
      </c>
      <c r="AF144" s="49">
        <f t="shared" ref="AF144" si="39">AF142/$AY$142</f>
        <v>1.630139467487774E-3</v>
      </c>
      <c r="AG144" s="49">
        <f t="shared" ref="AG144" si="40">AG142/$AZ$142</f>
        <v>1.1086031926986636E-3</v>
      </c>
      <c r="AH144" s="49">
        <f t="shared" ref="AH144" si="41">AH142/$AY$142</f>
        <v>3.8489404093461328E-4</v>
      </c>
      <c r="AI144" s="49">
        <f t="shared" ref="AI144" si="42">AI142/$AZ$142</f>
        <v>3.6124496007654207E-4</v>
      </c>
      <c r="AJ144" s="49">
        <f t="shared" ref="AJ144" si="43">AJ142/$AY$142</f>
        <v>5.3545553341785906E-3</v>
      </c>
      <c r="AK144" s="49">
        <f t="shared" ref="AK144" si="44">AK142/$AZ$142</f>
        <v>3.0679644435486035E-3</v>
      </c>
      <c r="AL144" s="49">
        <f t="shared" ref="AL144" si="45">AL142/$AY$142</f>
        <v>6.2262271327658035E-4</v>
      </c>
      <c r="AM144" s="49">
        <f t="shared" ref="AM144" si="46">AM142/$AZ$142</f>
        <v>3.2590577919948903E-4</v>
      </c>
      <c r="AN144" s="49">
        <f t="shared" ref="AN144" si="47">AN142/$AY$142</f>
        <v>5.7134124252852747E-2</v>
      </c>
      <c r="AO144" s="49">
        <f t="shared" ref="AO144" si="48">AO142/$AZ$142</f>
        <v>6.9090716331740673E-2</v>
      </c>
      <c r="AP144" s="49">
        <f t="shared" ref="AP144" si="49">AP142/$AY$142</f>
        <v>1.3550534323492121E-2</v>
      </c>
      <c r="AQ144" s="49">
        <f t="shared" ref="AQ144" si="50">AQ142/$AZ$142</f>
        <v>1.0284356064497931E-2</v>
      </c>
      <c r="AR144" s="49">
        <f t="shared" ref="AR144" si="51">AR142/$AY$142</f>
        <v>8.5582322043108137E-3</v>
      </c>
      <c r="AS144" s="49">
        <f t="shared" ref="AS144" si="52">AS142/$AZ$142</f>
        <v>6.9965033843809987E-3</v>
      </c>
      <c r="AT144" s="49">
        <f t="shared" ref="AT144" si="53">AT142/$AY$142</f>
        <v>5.2232385437420759E-2</v>
      </c>
      <c r="AU144" s="49">
        <f t="shared" ref="AU144" si="54">AU142/$AZ$142</f>
        <v>0.10189660148332939</v>
      </c>
      <c r="AV144" s="49">
        <f t="shared" ref="AV144" si="55">AV142/$AY$142</f>
        <v>3.0689639558051079E-2</v>
      </c>
      <c r="AW144" s="49">
        <f t="shared" ref="AW144" si="56">AW142/$AZ$142</f>
        <v>2.7999102123034011E-2</v>
      </c>
      <c r="AX144" s="11"/>
      <c r="AY144" s="10">
        <f>SUM(AY4:AY140)</f>
        <v>88336</v>
      </c>
      <c r="AZ144" s="10">
        <f>SUM(AZ4:AZ140)</f>
        <v>1528049</v>
      </c>
    </row>
  </sheetData>
  <autoFilter ref="A3:AZ140" xr:uid="{2A3392E1-2E26-42C9-BF8A-3D3037D7B5C8}">
    <sortState xmlns:xlrd2="http://schemas.microsoft.com/office/spreadsheetml/2017/richdata2" ref="A4:AZ140">
      <sortCondition ref="C3:C140"/>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749C3-322C-4504-A647-3E5683676940}">
  <dimension ref="A1:BB280"/>
  <sheetViews>
    <sheetView topLeftCell="A4" workbookViewId="0">
      <selection activeCell="BB136" sqref="BB136"/>
    </sheetView>
  </sheetViews>
  <sheetFormatPr baseColWidth="10" defaultColWidth="8.83203125" defaultRowHeight="15"/>
  <cols>
    <col min="1" max="1" width="46.83203125" bestFit="1" customWidth="1"/>
    <col min="2" max="2" width="23.6640625" bestFit="1" customWidth="1"/>
    <col min="3" max="3" width="69.5" style="7" bestFit="1" customWidth="1"/>
    <col min="7" max="7" width="9.83203125" bestFit="1" customWidth="1"/>
    <col min="8" max="8" width="11" bestFit="1" customWidth="1"/>
    <col min="10" max="10" width="11" bestFit="1" customWidth="1"/>
    <col min="32" max="32" width="9.83203125" bestFit="1" customWidth="1"/>
  </cols>
  <sheetData>
    <row r="1" spans="1:54">
      <c r="A1" s="15"/>
      <c r="B1" s="15"/>
      <c r="C1" s="42"/>
      <c r="D1" s="15"/>
      <c r="E1" s="15" t="s">
        <v>0</v>
      </c>
      <c r="F1" s="14" t="s">
        <v>1</v>
      </c>
      <c r="G1" s="15" t="s">
        <v>0</v>
      </c>
      <c r="H1" s="14" t="s">
        <v>1</v>
      </c>
      <c r="I1" s="15" t="s">
        <v>0</v>
      </c>
      <c r="J1" s="14" t="s">
        <v>1</v>
      </c>
      <c r="K1" s="15" t="s">
        <v>0</v>
      </c>
      <c r="L1" s="14" t="s">
        <v>1</v>
      </c>
      <c r="M1" s="15" t="s">
        <v>0</v>
      </c>
      <c r="N1" s="14" t="s">
        <v>1</v>
      </c>
      <c r="O1" s="15" t="s">
        <v>0</v>
      </c>
      <c r="P1" s="14" t="s">
        <v>1</v>
      </c>
      <c r="Q1" s="15" t="s">
        <v>0</v>
      </c>
      <c r="R1" s="14" t="s">
        <v>1</v>
      </c>
      <c r="S1" s="15" t="s">
        <v>0</v>
      </c>
      <c r="T1" s="14" t="s">
        <v>1</v>
      </c>
      <c r="U1" s="15" t="s">
        <v>0</v>
      </c>
      <c r="V1" s="14" t="s">
        <v>1</v>
      </c>
      <c r="W1" s="15" t="s">
        <v>0</v>
      </c>
      <c r="X1" s="14" t="s">
        <v>1</v>
      </c>
      <c r="Y1" s="15" t="s">
        <v>0</v>
      </c>
      <c r="Z1" s="14" t="s">
        <v>1</v>
      </c>
      <c r="AA1" s="15" t="s">
        <v>0</v>
      </c>
      <c r="AB1" s="14" t="s">
        <v>1</v>
      </c>
      <c r="AC1" s="15" t="s">
        <v>0</v>
      </c>
      <c r="AD1" s="14" t="s">
        <v>1</v>
      </c>
      <c r="AE1" s="15" t="s">
        <v>0</v>
      </c>
      <c r="AF1" s="14" t="s">
        <v>1</v>
      </c>
      <c r="AG1" s="15" t="s">
        <v>0</v>
      </c>
      <c r="AH1" s="14" t="s">
        <v>1</v>
      </c>
      <c r="AI1" s="15" t="s">
        <v>0</v>
      </c>
      <c r="AJ1" s="14" t="s">
        <v>1</v>
      </c>
      <c r="AK1" s="15" t="s">
        <v>0</v>
      </c>
      <c r="AL1" s="14" t="s">
        <v>1</v>
      </c>
      <c r="AM1" s="15" t="s">
        <v>0</v>
      </c>
      <c r="AN1" s="14" t="s">
        <v>1</v>
      </c>
      <c r="AO1" s="15" t="s">
        <v>0</v>
      </c>
      <c r="AP1" s="14" t="s">
        <v>1</v>
      </c>
      <c r="AQ1" s="15" t="s">
        <v>0</v>
      </c>
      <c r="AR1" s="14" t="s">
        <v>1</v>
      </c>
      <c r="AS1" s="15" t="s">
        <v>0</v>
      </c>
      <c r="AT1" s="14" t="s">
        <v>1</v>
      </c>
      <c r="AU1" s="15" t="s">
        <v>0</v>
      </c>
      <c r="AV1" s="14" t="s">
        <v>1</v>
      </c>
      <c r="AW1" s="15" t="s">
        <v>0</v>
      </c>
      <c r="AX1" s="14" t="s">
        <v>1</v>
      </c>
      <c r="AY1" s="15"/>
      <c r="AZ1" s="14"/>
      <c r="BA1" s="14"/>
    </row>
    <row r="2" spans="1:54">
      <c r="A2" s="15"/>
      <c r="B2" s="15"/>
      <c r="C2" s="42"/>
      <c r="D2" s="15"/>
      <c r="E2" s="15"/>
      <c r="F2" s="14"/>
      <c r="G2" s="15"/>
      <c r="H2" s="14"/>
      <c r="I2" s="15"/>
      <c r="J2" s="14"/>
      <c r="K2" s="15"/>
      <c r="L2" s="14"/>
      <c r="M2" s="15"/>
      <c r="N2" s="14"/>
      <c r="O2" s="15"/>
      <c r="P2" s="14"/>
      <c r="Q2" s="15"/>
      <c r="R2" s="14"/>
      <c r="S2" s="15"/>
      <c r="T2" s="14"/>
      <c r="U2" s="15"/>
      <c r="V2" s="14"/>
      <c r="W2" s="15"/>
      <c r="X2" s="14"/>
      <c r="Y2" s="15"/>
      <c r="Z2" s="14"/>
      <c r="AA2" s="15"/>
      <c r="AB2" s="14"/>
      <c r="AC2" s="15"/>
      <c r="AD2" s="14"/>
      <c r="AE2" s="15"/>
      <c r="AF2" s="14"/>
      <c r="AG2" s="15"/>
      <c r="AH2" s="14"/>
      <c r="AI2" s="15"/>
      <c r="AJ2" s="14"/>
      <c r="AK2" s="15"/>
      <c r="AL2" s="14"/>
      <c r="AM2" s="15"/>
      <c r="AN2" s="14"/>
      <c r="AO2" s="15"/>
      <c r="AP2" s="14"/>
      <c r="AQ2" s="15"/>
      <c r="AR2" s="14"/>
      <c r="AS2" s="15"/>
      <c r="AT2" s="14"/>
      <c r="AU2" s="15"/>
      <c r="AV2" s="14"/>
      <c r="AW2" s="15"/>
      <c r="AX2" s="14"/>
      <c r="AY2" s="15"/>
      <c r="AZ2" s="14"/>
      <c r="BA2" s="14"/>
    </row>
    <row r="3" spans="1:54">
      <c r="A3" s="13" t="s">
        <v>4</v>
      </c>
      <c r="B3" s="13" t="s">
        <v>5</v>
      </c>
      <c r="C3" s="43"/>
      <c r="D3" s="13" t="s">
        <v>6</v>
      </c>
      <c r="E3" s="13" t="s">
        <v>8</v>
      </c>
      <c r="F3" s="12"/>
      <c r="G3" s="13" t="s">
        <v>9</v>
      </c>
      <c r="H3" s="12"/>
      <c r="I3" s="13" t="s">
        <v>10</v>
      </c>
      <c r="J3" s="12"/>
      <c r="K3" s="13" t="s">
        <v>11</v>
      </c>
      <c r="L3" s="12"/>
      <c r="M3" s="13" t="s">
        <v>12</v>
      </c>
      <c r="N3" s="12"/>
      <c r="O3" s="13" t="s">
        <v>13</v>
      </c>
      <c r="P3" s="12"/>
      <c r="Q3" s="13" t="s">
        <v>14</v>
      </c>
      <c r="R3" s="12"/>
      <c r="S3" s="13" t="s">
        <v>15</v>
      </c>
      <c r="T3" s="12"/>
      <c r="U3" s="13" t="s">
        <v>16</v>
      </c>
      <c r="V3" s="12"/>
      <c r="W3" s="13" t="s">
        <v>17</v>
      </c>
      <c r="X3" s="12"/>
      <c r="Y3" s="13" t="s">
        <v>18</v>
      </c>
      <c r="Z3" s="12"/>
      <c r="AA3" s="13" t="s">
        <v>19</v>
      </c>
      <c r="AB3" s="12"/>
      <c r="AC3" s="13" t="s">
        <v>20</v>
      </c>
      <c r="AD3" s="12"/>
      <c r="AE3" s="13" t="s">
        <v>21</v>
      </c>
      <c r="AF3" s="12"/>
      <c r="AG3" s="13" t="s">
        <v>22</v>
      </c>
      <c r="AH3" s="12"/>
      <c r="AI3" s="13" t="s">
        <v>23</v>
      </c>
      <c r="AJ3" s="12"/>
      <c r="AK3" s="13" t="s">
        <v>675</v>
      </c>
      <c r="AL3" s="12"/>
      <c r="AM3" s="13" t="s">
        <v>676</v>
      </c>
      <c r="AN3" s="12"/>
      <c r="AO3" s="13" t="s">
        <v>33</v>
      </c>
      <c r="AP3" s="12"/>
      <c r="AQ3" s="13" t="s">
        <v>34</v>
      </c>
      <c r="AR3" s="12"/>
      <c r="AS3" s="13" t="s">
        <v>35</v>
      </c>
      <c r="AT3" s="12"/>
      <c r="AU3" s="13" t="s">
        <v>36</v>
      </c>
      <c r="AV3" s="12"/>
      <c r="AW3" s="13" t="s">
        <v>37</v>
      </c>
      <c r="AX3" s="12"/>
      <c r="AY3" s="13"/>
      <c r="AZ3" s="12" t="s">
        <v>616</v>
      </c>
      <c r="BA3" s="12" t="s">
        <v>617</v>
      </c>
      <c r="BB3" s="12"/>
    </row>
    <row r="4" spans="1:54">
      <c r="A4" s="2" t="s">
        <v>677</v>
      </c>
      <c r="B4" s="2" t="s">
        <v>119</v>
      </c>
      <c r="C4" s="44"/>
      <c r="D4" s="2">
        <v>1</v>
      </c>
      <c r="E4" s="32">
        <v>0</v>
      </c>
      <c r="F4" s="33">
        <v>0</v>
      </c>
      <c r="G4" s="32">
        <v>0</v>
      </c>
      <c r="H4" s="33">
        <v>0</v>
      </c>
      <c r="I4" s="32">
        <v>0.1</v>
      </c>
      <c r="J4" s="33">
        <v>7.8125E-2</v>
      </c>
      <c r="K4" s="32">
        <v>0</v>
      </c>
      <c r="L4" s="33">
        <v>0</v>
      </c>
      <c r="M4" s="32">
        <v>0</v>
      </c>
      <c r="N4" s="33">
        <v>0</v>
      </c>
      <c r="O4" s="32">
        <v>0</v>
      </c>
      <c r="P4" s="33">
        <v>0</v>
      </c>
      <c r="Q4" s="32">
        <v>0</v>
      </c>
      <c r="R4" s="33">
        <v>0</v>
      </c>
      <c r="S4" s="32">
        <v>0</v>
      </c>
      <c r="T4" s="33">
        <v>0</v>
      </c>
      <c r="U4" s="32">
        <v>0</v>
      </c>
      <c r="V4" s="33">
        <v>0</v>
      </c>
      <c r="W4" s="32">
        <v>0</v>
      </c>
      <c r="X4" s="33">
        <v>0</v>
      </c>
      <c r="Y4" s="32">
        <v>0</v>
      </c>
      <c r="Z4" s="33">
        <v>0</v>
      </c>
      <c r="AA4" s="32">
        <v>0</v>
      </c>
      <c r="AB4" s="33">
        <v>0</v>
      </c>
      <c r="AC4" s="32">
        <v>0</v>
      </c>
      <c r="AD4" s="33">
        <v>0</v>
      </c>
      <c r="AE4" s="32">
        <v>0</v>
      </c>
      <c r="AF4" s="33">
        <v>0</v>
      </c>
      <c r="AG4" s="32">
        <v>0</v>
      </c>
      <c r="AH4" s="33">
        <v>0</v>
      </c>
      <c r="AI4" s="32">
        <v>0</v>
      </c>
      <c r="AJ4" s="33">
        <v>0</v>
      </c>
      <c r="AK4" s="32">
        <v>0</v>
      </c>
      <c r="AL4" s="33">
        <v>0</v>
      </c>
      <c r="AM4" s="32">
        <v>0</v>
      </c>
      <c r="AN4" s="33">
        <v>0</v>
      </c>
      <c r="AO4" s="32">
        <v>0.56666666666666665</v>
      </c>
      <c r="AP4" s="33">
        <v>0.71250000000000002</v>
      </c>
      <c r="AQ4" s="32">
        <v>0.23333333333333334</v>
      </c>
      <c r="AR4" s="33">
        <v>0.121875</v>
      </c>
      <c r="AS4" s="32">
        <v>0</v>
      </c>
      <c r="AT4" s="33">
        <v>0</v>
      </c>
      <c r="AU4" s="32">
        <v>6.6666666666666666E-2</v>
      </c>
      <c r="AV4" s="33">
        <v>5.9374999999999997E-2</v>
      </c>
      <c r="AW4" s="32">
        <v>3.3333333333333333E-2</v>
      </c>
      <c r="AX4" s="33">
        <v>2.8125000000000001E-2</v>
      </c>
      <c r="AY4" s="11"/>
      <c r="AZ4" s="10">
        <f>SUM(E4,G4,I4,K4,M4,O4,Q4,S4,U4,W4,Y4,AA4,AC4,AE4,AG4,AI4,AK4,AM4,AO4,AQ4,AS4,AU4,AW4)</f>
        <v>0.99999999999999989</v>
      </c>
      <c r="BA4" s="10">
        <f>SUM(F4,H4,J4,L4,N4,P4,R4,T4,V4,X4,Z4,AB4,AD4,AF4,AH4,AJ4,AL4,AN4,AP4,AR4,AT4,AV4,AX4)</f>
        <v>0.99999999999999989</v>
      </c>
      <c r="BB4" s="10"/>
    </row>
    <row r="5" spans="1:54">
      <c r="A5" s="2" t="s">
        <v>678</v>
      </c>
      <c r="B5" s="2" t="s">
        <v>119</v>
      </c>
      <c r="C5" s="44"/>
      <c r="D5" s="2">
        <v>2</v>
      </c>
      <c r="E5" s="32">
        <v>0</v>
      </c>
      <c r="F5" s="33">
        <v>0</v>
      </c>
      <c r="G5" s="32">
        <v>0</v>
      </c>
      <c r="H5" s="33">
        <v>0</v>
      </c>
      <c r="I5" s="32">
        <v>0.4</v>
      </c>
      <c r="J5" s="33">
        <v>0.23684210526315788</v>
      </c>
      <c r="K5" s="32">
        <v>0.2</v>
      </c>
      <c r="L5" s="33">
        <v>0.31578947368421051</v>
      </c>
      <c r="M5" s="32">
        <v>0</v>
      </c>
      <c r="N5" s="33">
        <v>0</v>
      </c>
      <c r="O5" s="32">
        <v>0</v>
      </c>
      <c r="P5" s="33">
        <v>0</v>
      </c>
      <c r="Q5" s="32">
        <v>0</v>
      </c>
      <c r="R5" s="33">
        <v>0</v>
      </c>
      <c r="S5" s="32">
        <v>0</v>
      </c>
      <c r="T5" s="33">
        <v>0</v>
      </c>
      <c r="U5" s="32">
        <v>0</v>
      </c>
      <c r="V5" s="33">
        <v>0</v>
      </c>
      <c r="W5" s="32">
        <v>0</v>
      </c>
      <c r="X5" s="33">
        <v>0</v>
      </c>
      <c r="Y5" s="32">
        <v>0</v>
      </c>
      <c r="Z5" s="33">
        <v>0</v>
      </c>
      <c r="AA5" s="32">
        <v>0</v>
      </c>
      <c r="AB5" s="33">
        <v>0</v>
      </c>
      <c r="AC5" s="32">
        <v>0</v>
      </c>
      <c r="AD5" s="33">
        <v>0</v>
      </c>
      <c r="AE5" s="32">
        <v>0</v>
      </c>
      <c r="AF5" s="33">
        <v>0</v>
      </c>
      <c r="AG5" s="32">
        <v>0</v>
      </c>
      <c r="AH5" s="33">
        <v>0</v>
      </c>
      <c r="AI5" s="32">
        <v>0</v>
      </c>
      <c r="AJ5" s="33">
        <v>0</v>
      </c>
      <c r="AK5" s="32">
        <v>0</v>
      </c>
      <c r="AL5" s="33">
        <v>0</v>
      </c>
      <c r="AM5" s="32">
        <v>0</v>
      </c>
      <c r="AN5" s="33">
        <v>0</v>
      </c>
      <c r="AO5" s="32">
        <v>0.1</v>
      </c>
      <c r="AP5" s="33">
        <v>0.10526315789473684</v>
      </c>
      <c r="AQ5" s="32">
        <v>0.1</v>
      </c>
      <c r="AR5" s="33">
        <v>0.10526315789473684</v>
      </c>
      <c r="AS5" s="32">
        <v>0.1</v>
      </c>
      <c r="AT5" s="33">
        <v>2.6315789473684209E-2</v>
      </c>
      <c r="AU5" s="32">
        <v>0.1</v>
      </c>
      <c r="AV5" s="33">
        <v>0.21052631578947367</v>
      </c>
      <c r="AW5" s="32">
        <v>0</v>
      </c>
      <c r="AX5" s="33">
        <v>0</v>
      </c>
      <c r="AY5" s="11"/>
      <c r="AZ5" s="10">
        <f t="shared" ref="AZ5:BA67" si="0">SUM(E5,G5,I5,K5,M5,O5,Q5,S5,U5,W5,Y5,AA5,AC5,AE5,AG5,AI5,AK5,AM5,AO5,AQ5,AS5,AU5,AW5)</f>
        <v>1</v>
      </c>
      <c r="BA5" s="10">
        <f t="shared" si="0"/>
        <v>0.99999999999999989</v>
      </c>
    </row>
    <row r="6" spans="1:54">
      <c r="A6" s="2" t="s">
        <v>598</v>
      </c>
      <c r="B6" s="2" t="s">
        <v>42</v>
      </c>
      <c r="C6" s="2"/>
      <c r="D6" s="2" t="s">
        <v>668</v>
      </c>
      <c r="E6" s="32">
        <v>8.6956521739130432E-2</v>
      </c>
      <c r="F6" s="33">
        <v>2.4783147459727387E-2</v>
      </c>
      <c r="G6" s="32">
        <v>0.43478260869565216</v>
      </c>
      <c r="H6" s="33">
        <v>0.47831474597273854</v>
      </c>
      <c r="I6" s="32">
        <v>0.10869565217391304</v>
      </c>
      <c r="J6" s="33">
        <v>0.18897149938042132</v>
      </c>
      <c r="K6" s="32">
        <v>2.1739130434782608E-2</v>
      </c>
      <c r="L6" s="33">
        <v>8.0545229244113996E-3</v>
      </c>
      <c r="M6" s="32">
        <v>6.5217391304347824E-2</v>
      </c>
      <c r="N6" s="33">
        <v>4.770755885997522E-2</v>
      </c>
      <c r="O6" s="32">
        <v>0</v>
      </c>
      <c r="P6" s="33">
        <v>0</v>
      </c>
      <c r="Q6" s="32">
        <v>0</v>
      </c>
      <c r="R6" s="33">
        <v>0</v>
      </c>
      <c r="S6" s="32">
        <v>4.3478260869565216E-2</v>
      </c>
      <c r="T6" s="33">
        <v>2.7881040892193308E-2</v>
      </c>
      <c r="U6" s="32">
        <v>0</v>
      </c>
      <c r="V6" s="33">
        <v>0</v>
      </c>
      <c r="W6" s="32">
        <v>0</v>
      </c>
      <c r="X6" s="33">
        <v>0</v>
      </c>
      <c r="Y6" s="32">
        <v>0</v>
      </c>
      <c r="Z6" s="33">
        <v>0</v>
      </c>
      <c r="AA6" s="32">
        <v>0</v>
      </c>
      <c r="AB6" s="33">
        <v>0</v>
      </c>
      <c r="AC6" s="32">
        <v>0</v>
      </c>
      <c r="AD6" s="33">
        <v>0</v>
      </c>
      <c r="AE6" s="32">
        <v>0</v>
      </c>
      <c r="AF6" s="33">
        <v>0</v>
      </c>
      <c r="AG6" s="32">
        <v>0</v>
      </c>
      <c r="AH6" s="33">
        <v>0</v>
      </c>
      <c r="AI6" s="32">
        <v>0</v>
      </c>
      <c r="AJ6" s="33">
        <v>0</v>
      </c>
      <c r="AK6" s="32">
        <v>0</v>
      </c>
      <c r="AL6" s="33">
        <v>0</v>
      </c>
      <c r="AM6" s="32">
        <v>0</v>
      </c>
      <c r="AN6" s="33">
        <v>0</v>
      </c>
      <c r="AO6" s="32">
        <v>2.1739130434782608E-2</v>
      </c>
      <c r="AP6" s="33">
        <v>4.3370508054522928E-3</v>
      </c>
      <c r="AQ6" s="32">
        <v>2.1739130434782608E-2</v>
      </c>
      <c r="AR6" s="33">
        <v>1.6728624535315983E-2</v>
      </c>
      <c r="AS6" s="32">
        <v>0</v>
      </c>
      <c r="AT6" s="33">
        <v>0</v>
      </c>
      <c r="AU6" s="32">
        <v>8.6956521739130432E-2</v>
      </c>
      <c r="AV6" s="33">
        <v>0.16480793060718713</v>
      </c>
      <c r="AW6" s="32">
        <v>0.10869565217391304</v>
      </c>
      <c r="AX6" s="33">
        <v>3.8413878562577448E-2</v>
      </c>
      <c r="AY6" s="11"/>
      <c r="AZ6" s="10">
        <f t="shared" si="0"/>
        <v>1</v>
      </c>
      <c r="BA6" s="10">
        <f t="shared" si="0"/>
        <v>1.0000000000000002</v>
      </c>
    </row>
    <row r="7" spans="1:54">
      <c r="A7" s="2" t="s">
        <v>544</v>
      </c>
      <c r="B7" s="2" t="s">
        <v>42</v>
      </c>
      <c r="C7" s="2"/>
      <c r="D7" s="2" t="s">
        <v>652</v>
      </c>
      <c r="E7" s="32">
        <v>0.1130344725551117</v>
      </c>
      <c r="F7" s="33">
        <v>5.421312110751593E-2</v>
      </c>
      <c r="G7" s="32">
        <v>0.68782364255067319</v>
      </c>
      <c r="H7" s="33">
        <v>0.72967345945507478</v>
      </c>
      <c r="I7" s="32">
        <v>2.6187305814469597E-2</v>
      </c>
      <c r="J7" s="33">
        <v>1.8395507926922697E-2</v>
      </c>
      <c r="K7" s="32">
        <v>0</v>
      </c>
      <c r="L7" s="33">
        <v>0</v>
      </c>
      <c r="M7" s="32">
        <v>5.8736499482171918E-2</v>
      </c>
      <c r="N7" s="33">
        <v>7.7718993069012449E-2</v>
      </c>
      <c r="O7" s="32">
        <v>0</v>
      </c>
      <c r="P7" s="33">
        <v>0</v>
      </c>
      <c r="Q7" s="32">
        <v>1.2575824826157716E-2</v>
      </c>
      <c r="R7" s="33">
        <v>8.5893772926787498E-3</v>
      </c>
      <c r="S7" s="32">
        <v>8.4332001775410566E-3</v>
      </c>
      <c r="T7" s="33">
        <v>1.0707429405773719E-2</v>
      </c>
      <c r="U7" s="32">
        <v>0</v>
      </c>
      <c r="V7" s="33">
        <v>0</v>
      </c>
      <c r="W7" s="32">
        <v>5.9180352123095132E-4</v>
      </c>
      <c r="X7" s="33">
        <v>1.1446494398428134E-3</v>
      </c>
      <c r="Y7" s="32">
        <v>1.0356561621541649E-3</v>
      </c>
      <c r="Z7" s="33">
        <v>1.2257663292804932E-3</v>
      </c>
      <c r="AA7" s="32">
        <v>0</v>
      </c>
      <c r="AB7" s="33">
        <v>0</v>
      </c>
      <c r="AC7" s="32">
        <v>4.8823790501553485E-2</v>
      </c>
      <c r="AD7" s="33">
        <v>4.6173536065470346E-2</v>
      </c>
      <c r="AE7" s="32">
        <v>0</v>
      </c>
      <c r="AF7" s="33">
        <v>0</v>
      </c>
      <c r="AG7" s="32">
        <v>0</v>
      </c>
      <c r="AH7" s="33">
        <v>0</v>
      </c>
      <c r="AI7" s="32">
        <v>1.4795088030773783E-4</v>
      </c>
      <c r="AJ7" s="33">
        <v>8.111688943767969E-5</v>
      </c>
      <c r="AK7" s="32">
        <v>0</v>
      </c>
      <c r="AL7" s="33">
        <v>0</v>
      </c>
      <c r="AM7" s="32">
        <v>0</v>
      </c>
      <c r="AN7" s="33">
        <v>0</v>
      </c>
      <c r="AO7" s="32">
        <v>4.4385264092321349E-4</v>
      </c>
      <c r="AP7" s="33">
        <v>1.8025975430595488E-4</v>
      </c>
      <c r="AQ7" s="32">
        <v>3.5508211273857079E-3</v>
      </c>
      <c r="AR7" s="33">
        <v>4.0738704473145806E-3</v>
      </c>
      <c r="AS7" s="32">
        <v>3.8319277999704096E-2</v>
      </c>
      <c r="AT7" s="33">
        <v>4.7678705013925064E-2</v>
      </c>
      <c r="AU7" s="32">
        <v>2.9590176061547566E-4</v>
      </c>
      <c r="AV7" s="33">
        <v>1.4420780344476391E-4</v>
      </c>
      <c r="AW7" s="32">
        <v>0</v>
      </c>
      <c r="AX7" s="33">
        <v>0</v>
      </c>
      <c r="AY7" s="11"/>
      <c r="AZ7" s="10">
        <f t="shared" si="0"/>
        <v>1</v>
      </c>
      <c r="BA7" s="10">
        <f t="shared" si="0"/>
        <v>1</v>
      </c>
    </row>
    <row r="8" spans="1:54">
      <c r="A8" s="2" t="s">
        <v>527</v>
      </c>
      <c r="B8" s="2" t="s">
        <v>42</v>
      </c>
      <c r="C8" s="2"/>
      <c r="D8" s="2" t="s">
        <v>661</v>
      </c>
      <c r="E8" s="32">
        <v>8.8042049934296984E-2</v>
      </c>
      <c r="F8" s="33">
        <v>5.3369825521724257E-2</v>
      </c>
      <c r="G8" s="32">
        <v>0.70170827858081475</v>
      </c>
      <c r="H8" s="33">
        <v>0.74998289428669174</v>
      </c>
      <c r="I8" s="32">
        <v>2.8909329829172142E-2</v>
      </c>
      <c r="J8" s="33">
        <v>3.0721861101607937E-2</v>
      </c>
      <c r="K8" s="32">
        <v>1.3140604467805519E-3</v>
      </c>
      <c r="L8" s="33">
        <v>1.094765651727677E-3</v>
      </c>
      <c r="M8" s="32">
        <v>5.1248357424441525E-2</v>
      </c>
      <c r="N8" s="33">
        <v>4.6117003079028399E-2</v>
      </c>
      <c r="O8" s="32">
        <v>0</v>
      </c>
      <c r="P8" s="33">
        <v>0</v>
      </c>
      <c r="Q8" s="32">
        <v>6.0446780551905388E-2</v>
      </c>
      <c r="R8" s="33">
        <v>4.1874786178583645E-2</v>
      </c>
      <c r="S8" s="32">
        <v>0</v>
      </c>
      <c r="T8" s="33">
        <v>0</v>
      </c>
      <c r="U8" s="32">
        <v>0</v>
      </c>
      <c r="V8" s="33">
        <v>0</v>
      </c>
      <c r="W8" s="32">
        <v>0</v>
      </c>
      <c r="X8" s="33">
        <v>0</v>
      </c>
      <c r="Y8" s="32">
        <v>0</v>
      </c>
      <c r="Z8" s="33">
        <v>0</v>
      </c>
      <c r="AA8" s="32">
        <v>0</v>
      </c>
      <c r="AB8" s="33">
        <v>0</v>
      </c>
      <c r="AC8" s="32">
        <v>4.862023653088042E-2</v>
      </c>
      <c r="AD8" s="33">
        <v>6.0691070817653098E-2</v>
      </c>
      <c r="AE8" s="32">
        <v>0</v>
      </c>
      <c r="AF8" s="33">
        <v>0</v>
      </c>
      <c r="AG8" s="32">
        <v>0</v>
      </c>
      <c r="AH8" s="33">
        <v>0</v>
      </c>
      <c r="AI8" s="32">
        <v>0</v>
      </c>
      <c r="AJ8" s="33">
        <v>0</v>
      </c>
      <c r="AK8" s="32">
        <v>1.3140604467805519E-3</v>
      </c>
      <c r="AL8" s="33">
        <v>2.0526855969893944E-4</v>
      </c>
      <c r="AM8" s="32">
        <v>1.3140604467805519E-3</v>
      </c>
      <c r="AN8" s="33">
        <v>2.0526855969893944E-4</v>
      </c>
      <c r="AO8" s="32">
        <v>1.0512483574244415E-2</v>
      </c>
      <c r="AP8" s="33">
        <v>4.2422169004447483E-3</v>
      </c>
      <c r="AQ8" s="32">
        <v>0</v>
      </c>
      <c r="AR8" s="33">
        <v>0</v>
      </c>
      <c r="AS8" s="32">
        <v>0</v>
      </c>
      <c r="AT8" s="33">
        <v>0</v>
      </c>
      <c r="AU8" s="32">
        <v>6.5703022339027592E-3</v>
      </c>
      <c r="AV8" s="33">
        <v>1.1495039343140608E-2</v>
      </c>
      <c r="AW8" s="32">
        <v>0</v>
      </c>
      <c r="AX8" s="33">
        <v>0</v>
      </c>
      <c r="AY8" s="11"/>
      <c r="AZ8" s="10">
        <f t="shared" si="0"/>
        <v>1</v>
      </c>
      <c r="BA8" s="10">
        <f t="shared" si="0"/>
        <v>1.0000000000000002</v>
      </c>
    </row>
    <row r="9" spans="1:54">
      <c r="A9" s="2" t="s">
        <v>53</v>
      </c>
      <c r="B9" s="2" t="s">
        <v>42</v>
      </c>
      <c r="C9" s="2"/>
      <c r="D9" s="2" t="s">
        <v>657</v>
      </c>
      <c r="E9" s="32">
        <v>0.11520912547528517</v>
      </c>
      <c r="F9" s="33">
        <v>5.7295908418311753E-2</v>
      </c>
      <c r="G9" s="32">
        <v>0.5351330798479087</v>
      </c>
      <c r="H9" s="33">
        <v>0.50217368861767164</v>
      </c>
      <c r="I9" s="32">
        <v>5.0494296577946768E-2</v>
      </c>
      <c r="J9" s="33">
        <v>4.1649938632010004E-2</v>
      </c>
      <c r="K9" s="32">
        <v>9.8859315589353621E-4</v>
      </c>
      <c r="L9" s="33">
        <v>6.6529783548790414E-4</v>
      </c>
      <c r="M9" s="32">
        <v>5.1102661596958178E-2</v>
      </c>
      <c r="N9" s="33">
        <v>5.8052971472487641E-2</v>
      </c>
      <c r="O9" s="32">
        <v>0</v>
      </c>
      <c r="P9" s="33">
        <v>0</v>
      </c>
      <c r="Q9" s="32">
        <v>7.5285171102661601E-3</v>
      </c>
      <c r="R9" s="33">
        <v>8.0237213090308453E-3</v>
      </c>
      <c r="S9" s="32">
        <v>1.2243346007604563E-2</v>
      </c>
      <c r="T9" s="33">
        <v>1.1097856135078401E-2</v>
      </c>
      <c r="U9" s="32">
        <v>2.2813688212927757E-4</v>
      </c>
      <c r="V9" s="33">
        <v>6.0794457380791245E-4</v>
      </c>
      <c r="W9" s="32">
        <v>2.2813688212927757E-3</v>
      </c>
      <c r="X9" s="33">
        <v>2.6554560157836175E-3</v>
      </c>
      <c r="Y9" s="32">
        <v>9.5057034220532317E-3</v>
      </c>
      <c r="Z9" s="33">
        <v>8.4596060977987809E-3</v>
      </c>
      <c r="AA9" s="32">
        <v>4.5627376425855514E-4</v>
      </c>
      <c r="AB9" s="33">
        <v>1.4911848036797853E-3</v>
      </c>
      <c r="AC9" s="32">
        <v>2.0076045627376426E-2</v>
      </c>
      <c r="AD9" s="33">
        <v>1.4493169226533913E-2</v>
      </c>
      <c r="AE9" s="32">
        <v>3.8022813688212925E-4</v>
      </c>
      <c r="AF9" s="33">
        <v>1.8926576354397274E-4</v>
      </c>
      <c r="AG9" s="32">
        <v>0</v>
      </c>
      <c r="AH9" s="33">
        <v>0</v>
      </c>
      <c r="AI9" s="32">
        <v>0</v>
      </c>
      <c r="AJ9" s="33">
        <v>0</v>
      </c>
      <c r="AK9" s="32">
        <v>8.2889733840304184E-3</v>
      </c>
      <c r="AL9" s="33">
        <v>2.9708989550235724E-3</v>
      </c>
      <c r="AM9" s="32">
        <v>3.8022813688212925E-4</v>
      </c>
      <c r="AN9" s="33">
        <v>2.0073641587997108E-4</v>
      </c>
      <c r="AO9" s="32">
        <v>6.9277566539923952E-2</v>
      </c>
      <c r="AP9" s="33">
        <v>7.6446162493260986E-2</v>
      </c>
      <c r="AQ9" s="32">
        <v>1.2319391634980989E-2</v>
      </c>
      <c r="AR9" s="33">
        <v>8.7463724061987401E-3</v>
      </c>
      <c r="AS9" s="32">
        <v>2.6615969581749049E-3</v>
      </c>
      <c r="AT9" s="33">
        <v>1.4739788251757876E-3</v>
      </c>
      <c r="AU9" s="32">
        <v>7.3384030418250951E-2</v>
      </c>
      <c r="AV9" s="33">
        <v>0.17254728776425515</v>
      </c>
      <c r="AW9" s="32">
        <v>2.8060836501901141E-2</v>
      </c>
      <c r="AX9" s="33">
        <v>3.0758554238979569E-2</v>
      </c>
      <c r="AY9" s="11"/>
      <c r="AZ9" s="10">
        <f t="shared" si="0"/>
        <v>1</v>
      </c>
      <c r="BA9" s="10">
        <f t="shared" si="0"/>
        <v>0.99999999999999989</v>
      </c>
    </row>
    <row r="10" spans="1:54" ht="16">
      <c r="A10" s="2" t="s">
        <v>679</v>
      </c>
      <c r="B10" s="2" t="s">
        <v>119</v>
      </c>
      <c r="C10" s="44" t="s">
        <v>713</v>
      </c>
      <c r="D10" s="2">
        <v>3</v>
      </c>
      <c r="E10" s="32">
        <v>8.9285714285714281E-3</v>
      </c>
      <c r="F10" s="33">
        <v>1.8484288354898336E-3</v>
      </c>
      <c r="G10" s="32">
        <v>8.9285714285714281E-3</v>
      </c>
      <c r="H10" s="33">
        <v>4.9291435613062233E-3</v>
      </c>
      <c r="I10" s="32">
        <v>0.4642857142857143</v>
      </c>
      <c r="J10" s="33">
        <v>0.44978434996919286</v>
      </c>
      <c r="K10" s="32">
        <v>0</v>
      </c>
      <c r="L10" s="33">
        <v>0</v>
      </c>
      <c r="M10" s="32">
        <v>0</v>
      </c>
      <c r="N10" s="33">
        <v>0</v>
      </c>
      <c r="O10" s="32">
        <v>0</v>
      </c>
      <c r="P10" s="33">
        <v>0</v>
      </c>
      <c r="Q10" s="32">
        <v>0</v>
      </c>
      <c r="R10" s="33">
        <v>0</v>
      </c>
      <c r="S10" s="32">
        <v>0</v>
      </c>
      <c r="T10" s="33">
        <v>0</v>
      </c>
      <c r="U10" s="32">
        <v>0</v>
      </c>
      <c r="V10" s="33">
        <v>0</v>
      </c>
      <c r="W10" s="32">
        <v>0</v>
      </c>
      <c r="X10" s="33">
        <v>0</v>
      </c>
      <c r="Y10" s="32">
        <v>0</v>
      </c>
      <c r="Z10" s="33">
        <v>0</v>
      </c>
      <c r="AA10" s="32">
        <v>0</v>
      </c>
      <c r="AB10" s="33">
        <v>0</v>
      </c>
      <c r="AC10" s="32">
        <v>0</v>
      </c>
      <c r="AD10" s="33">
        <v>0</v>
      </c>
      <c r="AE10" s="32">
        <v>0</v>
      </c>
      <c r="AF10" s="33">
        <v>0</v>
      </c>
      <c r="AG10" s="32">
        <v>0</v>
      </c>
      <c r="AH10" s="33">
        <v>0</v>
      </c>
      <c r="AI10" s="32">
        <v>0</v>
      </c>
      <c r="AJ10" s="33">
        <v>0</v>
      </c>
      <c r="AK10" s="32">
        <v>0</v>
      </c>
      <c r="AL10" s="33">
        <v>0</v>
      </c>
      <c r="AM10" s="32">
        <v>0</v>
      </c>
      <c r="AN10" s="33">
        <v>0</v>
      </c>
      <c r="AO10" s="32">
        <v>0</v>
      </c>
      <c r="AP10" s="33">
        <v>0</v>
      </c>
      <c r="AQ10" s="32">
        <v>0</v>
      </c>
      <c r="AR10" s="33">
        <v>0</v>
      </c>
      <c r="AS10" s="32">
        <v>0</v>
      </c>
      <c r="AT10" s="33">
        <v>0</v>
      </c>
      <c r="AU10" s="32">
        <v>0.33035714285714285</v>
      </c>
      <c r="AV10" s="33">
        <v>0.47443006777572394</v>
      </c>
      <c r="AW10" s="32">
        <v>0.1875</v>
      </c>
      <c r="AX10" s="33">
        <v>6.9008009858287117E-2</v>
      </c>
      <c r="AY10" s="11"/>
      <c r="AZ10" s="10">
        <f t="shared" si="0"/>
        <v>1</v>
      </c>
      <c r="BA10" s="10">
        <f t="shared" si="0"/>
        <v>1</v>
      </c>
    </row>
    <row r="11" spans="1:54">
      <c r="A11" s="2" t="s">
        <v>669</v>
      </c>
      <c r="B11" s="2" t="s">
        <v>42</v>
      </c>
      <c r="C11" s="2"/>
      <c r="D11" s="2" t="s">
        <v>654</v>
      </c>
      <c r="E11" s="32">
        <v>0.15096737748905523</v>
      </c>
      <c r="F11" s="33">
        <v>7.8525452717611272E-2</v>
      </c>
      <c r="G11" s="32">
        <v>0.57421268182460106</v>
      </c>
      <c r="H11" s="33">
        <v>0.6078884493361012</v>
      </c>
      <c r="I11" s="32">
        <v>0.10521112837169891</v>
      </c>
      <c r="J11" s="33">
        <v>0.1328189260115154</v>
      </c>
      <c r="K11" s="32">
        <v>1.6946758932354187E-3</v>
      </c>
      <c r="L11" s="33">
        <v>1.2011541524682412E-3</v>
      </c>
      <c r="M11" s="32">
        <v>4.8298262957209431E-2</v>
      </c>
      <c r="N11" s="33">
        <v>5.6486885224498323E-2</v>
      </c>
      <c r="O11" s="32">
        <v>1.9629995763310266E-2</v>
      </c>
      <c r="P11" s="33">
        <v>1.5934876555298787E-2</v>
      </c>
      <c r="Q11" s="32">
        <v>1.4687191074706962E-2</v>
      </c>
      <c r="R11" s="33">
        <v>1.1182484039011398E-2</v>
      </c>
      <c r="S11" s="32">
        <v>1.4122299110295156E-4</v>
      </c>
      <c r="T11" s="33">
        <v>4.5696081887378745E-5</v>
      </c>
      <c r="U11" s="32">
        <v>1.4122299110295156E-4</v>
      </c>
      <c r="V11" s="33">
        <v>9.139216377475749E-5</v>
      </c>
      <c r="W11" s="32">
        <v>2.8244598220590313E-4</v>
      </c>
      <c r="X11" s="33">
        <v>6.5280116981969628E-5</v>
      </c>
      <c r="Y11" s="32">
        <v>2.5420138398531281E-3</v>
      </c>
      <c r="Z11" s="33">
        <v>2.0693797083284372E-3</v>
      </c>
      <c r="AA11" s="32">
        <v>1.4122299110295156E-3</v>
      </c>
      <c r="AB11" s="33">
        <v>2.5981486558823911E-3</v>
      </c>
      <c r="AC11" s="32">
        <v>2.075977969213388E-2</v>
      </c>
      <c r="AD11" s="33">
        <v>2.115075790215816E-2</v>
      </c>
      <c r="AE11" s="32">
        <v>9.1794944216918514E-3</v>
      </c>
      <c r="AF11" s="33">
        <v>6.0514668442285847E-3</v>
      </c>
      <c r="AG11" s="32">
        <v>0</v>
      </c>
      <c r="AH11" s="33">
        <v>0</v>
      </c>
      <c r="AI11" s="32">
        <v>0</v>
      </c>
      <c r="AJ11" s="33">
        <v>0</v>
      </c>
      <c r="AK11" s="32">
        <v>2.9656828131619829E-3</v>
      </c>
      <c r="AL11" s="33">
        <v>1.592834854360059E-3</v>
      </c>
      <c r="AM11" s="32">
        <v>1.1297839288236125E-3</v>
      </c>
      <c r="AN11" s="33">
        <v>9.5308970793675659E-4</v>
      </c>
      <c r="AO11" s="32">
        <v>2.6832368309560799E-3</v>
      </c>
      <c r="AP11" s="33">
        <v>1.2860183045448018E-3</v>
      </c>
      <c r="AQ11" s="32">
        <v>5.507696653015111E-3</v>
      </c>
      <c r="AR11" s="33">
        <v>4.2758476623190106E-3</v>
      </c>
      <c r="AS11" s="32">
        <v>2.1183448665442733E-3</v>
      </c>
      <c r="AT11" s="33">
        <v>1.9584035094590891E-3</v>
      </c>
      <c r="AU11" s="32">
        <v>2.5420138398531279E-2</v>
      </c>
      <c r="AV11" s="33">
        <v>4.6564307443238938E-2</v>
      </c>
      <c r="AW11" s="32">
        <v>1.1015393306030222E-2</v>
      </c>
      <c r="AX11" s="33">
        <v>7.2591490083950229E-3</v>
      </c>
      <c r="AY11" s="11"/>
      <c r="AZ11" s="10">
        <f t="shared" si="0"/>
        <v>0.99999999999999989</v>
      </c>
      <c r="BA11" s="10">
        <f t="shared" si="0"/>
        <v>0.99999999999999989</v>
      </c>
    </row>
    <row r="12" spans="1:54">
      <c r="A12" s="2" t="s">
        <v>665</v>
      </c>
      <c r="B12" s="2" t="s">
        <v>42</v>
      </c>
      <c r="C12" s="2"/>
      <c r="D12" s="2" t="s">
        <v>664</v>
      </c>
      <c r="E12" s="32">
        <v>7.8125E-2</v>
      </c>
      <c r="F12" s="33">
        <v>1.0880000000000001E-2</v>
      </c>
      <c r="G12" s="32">
        <v>0.484375</v>
      </c>
      <c r="H12" s="33">
        <v>0.53280000000000005</v>
      </c>
      <c r="I12" s="32">
        <v>0.140625</v>
      </c>
      <c r="J12" s="33">
        <v>0.10752</v>
      </c>
      <c r="K12" s="32">
        <v>0</v>
      </c>
      <c r="L12" s="33">
        <v>0</v>
      </c>
      <c r="M12" s="32">
        <v>4.6875E-2</v>
      </c>
      <c r="N12" s="33">
        <v>2.8160000000000001E-2</v>
      </c>
      <c r="O12" s="32">
        <v>0</v>
      </c>
      <c r="P12" s="33">
        <v>0</v>
      </c>
      <c r="Q12" s="32">
        <v>7.8125E-2</v>
      </c>
      <c r="R12" s="33">
        <v>0.24192</v>
      </c>
      <c r="S12" s="32">
        <v>0</v>
      </c>
      <c r="T12" s="33">
        <v>0</v>
      </c>
      <c r="U12" s="32">
        <v>0</v>
      </c>
      <c r="V12" s="33">
        <v>0</v>
      </c>
      <c r="W12" s="32">
        <v>0</v>
      </c>
      <c r="X12" s="33">
        <v>0</v>
      </c>
      <c r="Y12" s="32">
        <v>1.5625E-2</v>
      </c>
      <c r="Z12" s="33">
        <v>5.1200000000000004E-3</v>
      </c>
      <c r="AA12" s="32">
        <v>0</v>
      </c>
      <c r="AB12" s="33">
        <v>0</v>
      </c>
      <c r="AC12" s="32">
        <v>0</v>
      </c>
      <c r="AD12" s="33">
        <v>0</v>
      </c>
      <c r="AE12" s="32">
        <v>0</v>
      </c>
      <c r="AF12" s="33">
        <v>0</v>
      </c>
      <c r="AG12" s="32">
        <v>0</v>
      </c>
      <c r="AH12" s="33">
        <v>0</v>
      </c>
      <c r="AI12" s="32">
        <v>0</v>
      </c>
      <c r="AJ12" s="33">
        <v>0</v>
      </c>
      <c r="AK12" s="32">
        <v>0</v>
      </c>
      <c r="AL12" s="33">
        <v>0</v>
      </c>
      <c r="AM12" s="32">
        <v>0</v>
      </c>
      <c r="AN12" s="33">
        <v>0</v>
      </c>
      <c r="AO12" s="32">
        <v>4.6875E-2</v>
      </c>
      <c r="AP12" s="33">
        <v>6.0800000000000003E-3</v>
      </c>
      <c r="AQ12" s="32">
        <v>1.5625E-2</v>
      </c>
      <c r="AR12" s="33">
        <v>1.248E-2</v>
      </c>
      <c r="AS12" s="32">
        <v>4.6875E-2</v>
      </c>
      <c r="AT12" s="33">
        <v>8.6400000000000001E-3</v>
      </c>
      <c r="AU12" s="32">
        <v>3.125E-2</v>
      </c>
      <c r="AV12" s="33">
        <v>4.0640000000000003E-2</v>
      </c>
      <c r="AW12" s="32">
        <v>1.5625E-2</v>
      </c>
      <c r="AX12" s="33">
        <v>5.7600000000000004E-3</v>
      </c>
      <c r="AY12" s="11"/>
      <c r="AZ12" s="10">
        <f t="shared" si="0"/>
        <v>1</v>
      </c>
      <c r="BA12" s="10">
        <f t="shared" si="0"/>
        <v>1</v>
      </c>
    </row>
    <row r="13" spans="1:54">
      <c r="A13" s="2" t="s">
        <v>57</v>
      </c>
      <c r="B13" s="2" t="s">
        <v>42</v>
      </c>
      <c r="C13" s="2"/>
      <c r="D13" s="2" t="s">
        <v>651</v>
      </c>
      <c r="E13" s="32">
        <v>0.15958041958041957</v>
      </c>
      <c r="F13" s="33">
        <v>8.8247655572775752E-2</v>
      </c>
      <c r="G13" s="32">
        <v>0.68979020979020977</v>
      </c>
      <c r="H13" s="33">
        <v>0.75535869079828732</v>
      </c>
      <c r="I13" s="32">
        <v>2.2797202797202796E-2</v>
      </c>
      <c r="J13" s="33">
        <v>2.646510283958076E-2</v>
      </c>
      <c r="K13" s="32">
        <v>7.8321678321678322E-3</v>
      </c>
      <c r="L13" s="33">
        <v>1.4933410386403636E-2</v>
      </c>
      <c r="M13" s="32">
        <v>4.685314685314685E-2</v>
      </c>
      <c r="N13" s="33">
        <v>5.0973232814100711E-2</v>
      </c>
      <c r="O13" s="32">
        <v>8.3916083916083916E-4</v>
      </c>
      <c r="P13" s="33">
        <v>4.662586356352938E-4</v>
      </c>
      <c r="Q13" s="32">
        <v>1.1468531468531469E-2</v>
      </c>
      <c r="R13" s="33">
        <v>1.03890304447188E-2</v>
      </c>
      <c r="S13" s="32">
        <v>2.5174825174825175E-3</v>
      </c>
      <c r="T13" s="33">
        <v>1.7730962200215399E-3</v>
      </c>
      <c r="U13" s="32">
        <v>1.9580419580419582E-2</v>
      </c>
      <c r="V13" s="33">
        <v>1.9274212613937851E-2</v>
      </c>
      <c r="W13" s="32">
        <v>2.9370629370629371E-3</v>
      </c>
      <c r="X13" s="33">
        <v>1.8847356116525257E-3</v>
      </c>
      <c r="Y13" s="32">
        <v>3.0769230769230769E-3</v>
      </c>
      <c r="Z13" s="33">
        <v>2.4626336389188051E-3</v>
      </c>
      <c r="AA13" s="32">
        <v>0</v>
      </c>
      <c r="AB13" s="33">
        <v>0</v>
      </c>
      <c r="AC13" s="32">
        <v>1.5384615384615385E-3</v>
      </c>
      <c r="AD13" s="33">
        <v>1.3725078147574141E-3</v>
      </c>
      <c r="AE13" s="32">
        <v>2.7972027972027972E-3</v>
      </c>
      <c r="AF13" s="33">
        <v>1.5695185058709185E-3</v>
      </c>
      <c r="AG13" s="32">
        <v>2.7972027972027972E-4</v>
      </c>
      <c r="AH13" s="33">
        <v>5.0566077385799473E-4</v>
      </c>
      <c r="AI13" s="32">
        <v>0</v>
      </c>
      <c r="AJ13" s="33">
        <v>0</v>
      </c>
      <c r="AK13" s="32">
        <v>5.5944055944055944E-4</v>
      </c>
      <c r="AL13" s="33">
        <v>5.8446505030339648E-4</v>
      </c>
      <c r="AM13" s="32">
        <v>0</v>
      </c>
      <c r="AN13" s="33">
        <v>0</v>
      </c>
      <c r="AO13" s="32">
        <v>4.1958041958041958E-3</v>
      </c>
      <c r="AP13" s="33">
        <v>2.8041188368488797E-3</v>
      </c>
      <c r="AQ13" s="32">
        <v>1.7202797202797201E-2</v>
      </c>
      <c r="AR13" s="33">
        <v>1.70676928734666E-2</v>
      </c>
      <c r="AS13" s="32">
        <v>5.7342657342657347E-3</v>
      </c>
      <c r="AT13" s="33">
        <v>3.4476870944863272E-3</v>
      </c>
      <c r="AU13" s="32">
        <v>4.1958041958041958E-4</v>
      </c>
      <c r="AV13" s="33">
        <v>4.2028947437547609E-4</v>
      </c>
      <c r="AW13" s="32">
        <v>0</v>
      </c>
      <c r="AX13" s="33">
        <v>0</v>
      </c>
      <c r="AY13" s="11"/>
      <c r="AZ13" s="10">
        <f t="shared" si="0"/>
        <v>0.99999999999999978</v>
      </c>
      <c r="BA13" s="10">
        <f t="shared" si="0"/>
        <v>0.99999999999999989</v>
      </c>
    </row>
    <row r="14" spans="1:54">
      <c r="A14" s="2" t="s">
        <v>41</v>
      </c>
      <c r="B14" s="2" t="s">
        <v>42</v>
      </c>
      <c r="C14" s="2"/>
      <c r="D14" s="2" t="s">
        <v>649</v>
      </c>
      <c r="E14" s="32">
        <v>0.16796875</v>
      </c>
      <c r="F14" s="33">
        <v>8.2862523540489647E-2</v>
      </c>
      <c r="G14" s="32">
        <v>0.56423611111111116</v>
      </c>
      <c r="H14" s="33">
        <v>0.61011859316944062</v>
      </c>
      <c r="I14" s="32">
        <v>4.3402777777777776E-2</v>
      </c>
      <c r="J14" s="33">
        <v>3.1200692217641369E-2</v>
      </c>
      <c r="K14" s="32">
        <v>7.378472222222222E-3</v>
      </c>
      <c r="L14" s="33">
        <v>6.5913370998116763E-3</v>
      </c>
      <c r="M14" s="32">
        <v>4.4270833333333336E-2</v>
      </c>
      <c r="N14" s="33">
        <v>4.3365399297602684E-2</v>
      </c>
      <c r="O14" s="32">
        <v>0</v>
      </c>
      <c r="P14" s="33">
        <v>0</v>
      </c>
      <c r="Q14" s="32">
        <v>1.3888888888888888E-2</v>
      </c>
      <c r="R14" s="33">
        <v>6.1332518959637608E-3</v>
      </c>
      <c r="S14" s="32">
        <v>2.170138888888889E-3</v>
      </c>
      <c r="T14" s="33">
        <v>9.9251794167048405E-4</v>
      </c>
      <c r="U14" s="32">
        <v>9.9826388888888881E-3</v>
      </c>
      <c r="V14" s="33">
        <v>6.3622944978877181E-3</v>
      </c>
      <c r="W14" s="32">
        <v>3.0381944444444445E-3</v>
      </c>
      <c r="X14" s="33">
        <v>4.224563546597445E-3</v>
      </c>
      <c r="Y14" s="32">
        <v>1.9965277777777776E-2</v>
      </c>
      <c r="Z14" s="33">
        <v>1.3589861047488166E-2</v>
      </c>
      <c r="AA14" s="32">
        <v>4.3402777777777775E-4</v>
      </c>
      <c r="AB14" s="33">
        <v>2.7994095790705962E-4</v>
      </c>
      <c r="AC14" s="32">
        <v>2.6041666666666665E-3</v>
      </c>
      <c r="AD14" s="33">
        <v>4.1482160126227923E-3</v>
      </c>
      <c r="AE14" s="32">
        <v>3.472222222222222E-3</v>
      </c>
      <c r="AF14" s="33">
        <v>1.2724588995775437E-3</v>
      </c>
      <c r="AG14" s="32">
        <v>1.3020833333333333E-3</v>
      </c>
      <c r="AH14" s="33">
        <v>3.8428258767241818E-3</v>
      </c>
      <c r="AI14" s="32">
        <v>4.3402777777777775E-4</v>
      </c>
      <c r="AJ14" s="33">
        <v>7.6347533974652616E-4</v>
      </c>
      <c r="AK14" s="32">
        <v>1.7795138888888888E-2</v>
      </c>
      <c r="AL14" s="33">
        <v>3.3287524812948541E-2</v>
      </c>
      <c r="AM14" s="32">
        <v>0</v>
      </c>
      <c r="AN14" s="33">
        <v>0</v>
      </c>
      <c r="AO14" s="32">
        <v>3.1684027777777776E-2</v>
      </c>
      <c r="AP14" s="33">
        <v>2.6976128671043924E-2</v>
      </c>
      <c r="AQ14" s="32">
        <v>1.3888888888888888E-2</v>
      </c>
      <c r="AR14" s="33">
        <v>1.0765002290426019E-2</v>
      </c>
      <c r="AS14" s="32">
        <v>2.170138888888889E-3</v>
      </c>
      <c r="AT14" s="33">
        <v>1.9850358833409681E-3</v>
      </c>
      <c r="AU14" s="32">
        <v>3.90625E-2</v>
      </c>
      <c r="AV14" s="33">
        <v>0.10067694813457526</v>
      </c>
      <c r="AW14" s="32">
        <v>1.0850694444444444E-2</v>
      </c>
      <c r="AX14" s="33">
        <v>1.0561408866493613E-2</v>
      </c>
      <c r="AY14" s="11"/>
      <c r="AZ14" s="10">
        <f t="shared" si="0"/>
        <v>0.99999999999999978</v>
      </c>
      <c r="BA14" s="10">
        <f t="shared" si="0"/>
        <v>0.99999999999999967</v>
      </c>
    </row>
    <row r="15" spans="1:54">
      <c r="A15" s="2" t="s">
        <v>86</v>
      </c>
      <c r="B15" s="2" t="s">
        <v>42</v>
      </c>
      <c r="C15" s="2"/>
      <c r="D15" s="2" t="s">
        <v>672</v>
      </c>
      <c r="E15" s="32">
        <v>0.12439297721329846</v>
      </c>
      <c r="F15" s="33">
        <v>6.371137977355594E-2</v>
      </c>
      <c r="G15" s="32">
        <v>0.57863279790810607</v>
      </c>
      <c r="H15" s="33">
        <v>0.56267990788716182</v>
      </c>
      <c r="I15" s="32">
        <v>4.1464325737766157E-2</v>
      </c>
      <c r="J15" s="33">
        <v>3.5789675686048746E-2</v>
      </c>
      <c r="K15" s="32">
        <v>6.3503922301083298E-3</v>
      </c>
      <c r="L15" s="33">
        <v>5.1333717136825942E-3</v>
      </c>
      <c r="M15" s="32">
        <v>4.3705640642510271E-2</v>
      </c>
      <c r="N15" s="33">
        <v>5.9873344847438115E-2</v>
      </c>
      <c r="O15" s="32">
        <v>0</v>
      </c>
      <c r="P15" s="33">
        <v>0</v>
      </c>
      <c r="Q15" s="32">
        <v>1.3447889428464699E-2</v>
      </c>
      <c r="R15" s="33">
        <v>1.1682018806371137E-2</v>
      </c>
      <c r="S15" s="32">
        <v>1.8677624206200972E-3</v>
      </c>
      <c r="T15" s="33">
        <v>2.8065630397236616E-3</v>
      </c>
      <c r="U15" s="32">
        <v>1.3074336944340679E-2</v>
      </c>
      <c r="V15" s="33">
        <v>1.3816925734024179E-2</v>
      </c>
      <c r="W15" s="32">
        <v>2.9884198729921555E-3</v>
      </c>
      <c r="X15" s="33">
        <v>9.1153329495298409E-4</v>
      </c>
      <c r="Y15" s="32">
        <v>2.2413149047441168E-3</v>
      </c>
      <c r="Z15" s="33">
        <v>1.8710420264824411E-3</v>
      </c>
      <c r="AA15" s="32">
        <v>3.3619723571161747E-3</v>
      </c>
      <c r="AB15" s="33">
        <v>2.2308578008059872E-3</v>
      </c>
      <c r="AC15" s="32">
        <v>2.0171834142697048E-2</v>
      </c>
      <c r="AD15" s="33">
        <v>2.1804835924006907E-2</v>
      </c>
      <c r="AE15" s="32">
        <v>0</v>
      </c>
      <c r="AF15" s="33">
        <v>0</v>
      </c>
      <c r="AG15" s="32">
        <v>0</v>
      </c>
      <c r="AH15" s="33">
        <v>0</v>
      </c>
      <c r="AI15" s="32">
        <v>0</v>
      </c>
      <c r="AJ15" s="33">
        <v>0</v>
      </c>
      <c r="AK15" s="32">
        <v>1.1206574523720584E-3</v>
      </c>
      <c r="AL15" s="33">
        <v>1.6311648436000768E-3</v>
      </c>
      <c r="AM15" s="32">
        <v>0</v>
      </c>
      <c r="AN15" s="33">
        <v>0</v>
      </c>
      <c r="AO15" s="32">
        <v>5.0429585356742621E-2</v>
      </c>
      <c r="AP15" s="33">
        <v>4.1762617539819614E-2</v>
      </c>
      <c r="AQ15" s="32">
        <v>1.270078446021666E-2</v>
      </c>
      <c r="AR15" s="33">
        <v>6.1888313183649972E-3</v>
      </c>
      <c r="AS15" s="32">
        <v>1.9424729174449009E-2</v>
      </c>
      <c r="AT15" s="33">
        <v>1.4032815198618308E-2</v>
      </c>
      <c r="AU15" s="32">
        <v>4.0343668285394096E-2</v>
      </c>
      <c r="AV15" s="33">
        <v>0.11142295144885818</v>
      </c>
      <c r="AW15" s="32">
        <v>2.4280911468061262E-2</v>
      </c>
      <c r="AX15" s="33">
        <v>4.2650163116484362E-2</v>
      </c>
      <c r="AY15" s="11"/>
      <c r="AZ15" s="10">
        <f t="shared" si="0"/>
        <v>1.0000000000000002</v>
      </c>
      <c r="BA15" s="10">
        <f t="shared" si="0"/>
        <v>1</v>
      </c>
    </row>
    <row r="16" spans="1:54">
      <c r="A16" s="2" t="s">
        <v>55</v>
      </c>
      <c r="B16" s="2" t="s">
        <v>42</v>
      </c>
      <c r="C16" s="2"/>
      <c r="D16" s="2" t="s">
        <v>655</v>
      </c>
      <c r="E16" s="32">
        <v>0.12467666839110192</v>
      </c>
      <c r="F16" s="33">
        <v>6.7597725145777846E-2</v>
      </c>
      <c r="G16" s="32">
        <v>0.67071908949818937</v>
      </c>
      <c r="H16" s="33">
        <v>0.65111223094089699</v>
      </c>
      <c r="I16" s="32">
        <v>3.9834454216244181E-2</v>
      </c>
      <c r="J16" s="33">
        <v>3.8154200561514647E-2</v>
      </c>
      <c r="K16" s="32">
        <v>3.362648732540093E-3</v>
      </c>
      <c r="L16" s="33">
        <v>2.4620257720826435E-3</v>
      </c>
      <c r="M16" s="32">
        <v>3.9317123642007241E-2</v>
      </c>
      <c r="N16" s="33">
        <v>4.3783744870779642E-2</v>
      </c>
      <c r="O16" s="32">
        <v>7.7599586135540608E-4</v>
      </c>
      <c r="P16" s="33">
        <v>1.5837592685911741E-4</v>
      </c>
      <c r="Q16" s="32">
        <v>1.8623900672529746E-2</v>
      </c>
      <c r="R16" s="33">
        <v>2.4649053343891728E-2</v>
      </c>
      <c r="S16" s="32">
        <v>2.8453181583031556E-3</v>
      </c>
      <c r="T16" s="33">
        <v>1.9725001799726443E-3</v>
      </c>
      <c r="U16" s="32">
        <v>5.94930160372478E-3</v>
      </c>
      <c r="V16" s="33">
        <v>3.2567849686847603E-2</v>
      </c>
      <c r="W16" s="32">
        <v>1.2157268494568029E-2</v>
      </c>
      <c r="X16" s="33">
        <v>7.2133035778561656E-3</v>
      </c>
      <c r="Y16" s="32">
        <v>1.8106570098292809E-3</v>
      </c>
      <c r="Z16" s="33">
        <v>1.3245986610035275E-3</v>
      </c>
      <c r="AA16" s="32">
        <v>2.5866528711846869E-4</v>
      </c>
      <c r="AB16" s="33">
        <v>2.8795623065294078E-4</v>
      </c>
      <c r="AC16" s="32">
        <v>1.5519917227108122E-3</v>
      </c>
      <c r="AD16" s="33">
        <v>1.3533942840688216E-3</v>
      </c>
      <c r="AE16" s="32">
        <v>2.5866528711846869E-4</v>
      </c>
      <c r="AF16" s="33">
        <v>5.7591246130588151E-5</v>
      </c>
      <c r="AG16" s="32">
        <v>0</v>
      </c>
      <c r="AH16" s="33">
        <v>0</v>
      </c>
      <c r="AI16" s="32">
        <v>0</v>
      </c>
      <c r="AJ16" s="33">
        <v>0</v>
      </c>
      <c r="AK16" s="32">
        <v>2.5866528711846869E-3</v>
      </c>
      <c r="AL16" s="33">
        <v>2.2748542221582321E-3</v>
      </c>
      <c r="AM16" s="32">
        <v>2.5866528711846869E-4</v>
      </c>
      <c r="AN16" s="33">
        <v>4.3193434597941115E-5</v>
      </c>
      <c r="AO16" s="32">
        <v>1.6037247801345061E-2</v>
      </c>
      <c r="AP16" s="33">
        <v>2.9256353034338781E-2</v>
      </c>
      <c r="AQ16" s="32">
        <v>1.1122607346094155E-2</v>
      </c>
      <c r="AR16" s="33">
        <v>1.3389964725361745E-2</v>
      </c>
      <c r="AS16" s="32">
        <v>9.311950336264873E-3</v>
      </c>
      <c r="AT16" s="33">
        <v>6.4934130012238135E-3</v>
      </c>
      <c r="AU16" s="32">
        <v>3.0522503879979308E-2</v>
      </c>
      <c r="AV16" s="33">
        <v>6.6229933050176368E-2</v>
      </c>
      <c r="AW16" s="32">
        <v>8.0186239006725304E-3</v>
      </c>
      <c r="AX16" s="33">
        <v>9.6177381038082214E-3</v>
      </c>
      <c r="AY16" s="11"/>
      <c r="AZ16" s="10">
        <f t="shared" si="0"/>
        <v>1</v>
      </c>
      <c r="BA16" s="10">
        <f t="shared" si="0"/>
        <v>0.99999999999999989</v>
      </c>
    </row>
    <row r="17" spans="1:53">
      <c r="A17" s="2" t="s">
        <v>588</v>
      </c>
      <c r="B17" s="2" t="s">
        <v>42</v>
      </c>
      <c r="C17" s="2"/>
      <c r="D17" s="2" t="s">
        <v>659</v>
      </c>
      <c r="E17" s="32">
        <v>0.39285714285714285</v>
      </c>
      <c r="F17" s="33">
        <v>0.45052083333333331</v>
      </c>
      <c r="G17" s="32">
        <v>0.39285714285714285</v>
      </c>
      <c r="H17" s="33">
        <v>0.27604166666666669</v>
      </c>
      <c r="I17" s="32">
        <v>0</v>
      </c>
      <c r="J17" s="33">
        <v>0</v>
      </c>
      <c r="K17" s="32">
        <v>0</v>
      </c>
      <c r="L17" s="33">
        <v>0</v>
      </c>
      <c r="M17" s="32">
        <v>3.5714285714285712E-2</v>
      </c>
      <c r="N17" s="33">
        <v>1.0416666666666666E-2</v>
      </c>
      <c r="O17" s="32">
        <v>0</v>
      </c>
      <c r="P17" s="33">
        <v>0</v>
      </c>
      <c r="Q17" s="32">
        <v>7.1428571428571425E-2</v>
      </c>
      <c r="R17" s="33">
        <v>5.46875E-2</v>
      </c>
      <c r="S17" s="32">
        <v>0</v>
      </c>
      <c r="T17" s="33">
        <v>0</v>
      </c>
      <c r="U17" s="32">
        <v>0</v>
      </c>
      <c r="V17" s="33">
        <v>0</v>
      </c>
      <c r="W17" s="32">
        <v>0</v>
      </c>
      <c r="X17" s="33">
        <v>0</v>
      </c>
      <c r="Y17" s="32">
        <v>0</v>
      </c>
      <c r="Z17" s="33">
        <v>0</v>
      </c>
      <c r="AA17" s="32">
        <v>0</v>
      </c>
      <c r="AB17" s="33">
        <v>0</v>
      </c>
      <c r="AC17" s="32">
        <v>3.5714285714285712E-2</v>
      </c>
      <c r="AD17" s="33">
        <v>3.125E-2</v>
      </c>
      <c r="AE17" s="32">
        <v>0</v>
      </c>
      <c r="AF17" s="33">
        <v>0</v>
      </c>
      <c r="AG17" s="32">
        <v>0</v>
      </c>
      <c r="AH17" s="33">
        <v>0</v>
      </c>
      <c r="AI17" s="32">
        <v>0</v>
      </c>
      <c r="AJ17" s="33">
        <v>0</v>
      </c>
      <c r="AK17" s="32">
        <v>0</v>
      </c>
      <c r="AL17" s="33">
        <v>0</v>
      </c>
      <c r="AM17" s="32">
        <v>0</v>
      </c>
      <c r="AN17" s="33">
        <v>0</v>
      </c>
      <c r="AO17" s="32">
        <v>7.1428571428571425E-2</v>
      </c>
      <c r="AP17" s="33">
        <v>0.17708333333333334</v>
      </c>
      <c r="AQ17" s="32">
        <v>0</v>
      </c>
      <c r="AR17" s="33">
        <v>0</v>
      </c>
      <c r="AS17" s="32">
        <v>0</v>
      </c>
      <c r="AT17" s="33">
        <v>0</v>
      </c>
      <c r="AU17" s="32">
        <v>0</v>
      </c>
      <c r="AV17" s="33">
        <v>0</v>
      </c>
      <c r="AW17" s="32">
        <v>0</v>
      </c>
      <c r="AX17" s="33">
        <v>0</v>
      </c>
      <c r="AY17" s="11"/>
      <c r="AZ17" s="10">
        <f t="shared" si="0"/>
        <v>0.99999999999999989</v>
      </c>
      <c r="BA17" s="10">
        <f t="shared" si="0"/>
        <v>1</v>
      </c>
    </row>
    <row r="18" spans="1:53">
      <c r="A18" s="2" t="s">
        <v>584</v>
      </c>
      <c r="B18" s="2" t="s">
        <v>42</v>
      </c>
      <c r="C18" s="2"/>
      <c r="D18" s="2" t="s">
        <v>658</v>
      </c>
      <c r="E18" s="32">
        <v>3.4482758620689655E-2</v>
      </c>
      <c r="F18" s="33">
        <v>2.1917808219178082E-2</v>
      </c>
      <c r="G18" s="32">
        <v>0.41379310344827586</v>
      </c>
      <c r="H18" s="33">
        <v>0.46027397260273972</v>
      </c>
      <c r="I18" s="32">
        <v>0.13793103448275862</v>
      </c>
      <c r="J18" s="33">
        <v>6.3013698630136991E-2</v>
      </c>
      <c r="K18" s="32">
        <v>0</v>
      </c>
      <c r="L18" s="33">
        <v>0</v>
      </c>
      <c r="M18" s="32">
        <v>3.4482758620689655E-2</v>
      </c>
      <c r="N18" s="33">
        <v>2.4657534246575342E-2</v>
      </c>
      <c r="O18" s="32">
        <v>0</v>
      </c>
      <c r="P18" s="33">
        <v>0</v>
      </c>
      <c r="Q18" s="32">
        <v>0.10344827586206896</v>
      </c>
      <c r="R18" s="33">
        <v>0.18904109589041096</v>
      </c>
      <c r="S18" s="32">
        <v>0</v>
      </c>
      <c r="T18" s="33">
        <v>0</v>
      </c>
      <c r="U18" s="32">
        <v>6.8965517241379309E-2</v>
      </c>
      <c r="V18" s="33">
        <v>1.3698630136986301E-2</v>
      </c>
      <c r="W18" s="32">
        <v>0</v>
      </c>
      <c r="X18" s="33">
        <v>0</v>
      </c>
      <c r="Y18" s="32">
        <v>0</v>
      </c>
      <c r="Z18" s="33">
        <v>0</v>
      </c>
      <c r="AA18" s="32">
        <v>0</v>
      </c>
      <c r="AB18" s="33">
        <v>0</v>
      </c>
      <c r="AC18" s="32">
        <v>3.4482758620689655E-2</v>
      </c>
      <c r="AD18" s="33">
        <v>3.287671232876712E-2</v>
      </c>
      <c r="AE18" s="32">
        <v>0</v>
      </c>
      <c r="AF18" s="33">
        <v>0</v>
      </c>
      <c r="AG18" s="32">
        <v>0</v>
      </c>
      <c r="AH18" s="33">
        <v>0</v>
      </c>
      <c r="AI18" s="32">
        <v>0</v>
      </c>
      <c r="AJ18" s="33">
        <v>0</v>
      </c>
      <c r="AK18" s="32">
        <v>0</v>
      </c>
      <c r="AL18" s="33">
        <v>0</v>
      </c>
      <c r="AM18" s="32">
        <v>0</v>
      </c>
      <c r="AN18" s="33">
        <v>0</v>
      </c>
      <c r="AO18" s="32">
        <v>0.13793103448275862</v>
      </c>
      <c r="AP18" s="33">
        <v>0.16438356164383561</v>
      </c>
      <c r="AQ18" s="32">
        <v>0</v>
      </c>
      <c r="AR18" s="33">
        <v>0</v>
      </c>
      <c r="AS18" s="32">
        <v>0</v>
      </c>
      <c r="AT18" s="33">
        <v>0</v>
      </c>
      <c r="AU18" s="32">
        <v>3.4482758620689655E-2</v>
      </c>
      <c r="AV18" s="33">
        <v>3.0136986301369864E-2</v>
      </c>
      <c r="AW18" s="32">
        <v>0</v>
      </c>
      <c r="AX18" s="33">
        <v>0</v>
      </c>
      <c r="AY18" s="11"/>
      <c r="AZ18" s="10">
        <f t="shared" si="0"/>
        <v>0.99999999999999989</v>
      </c>
      <c r="BA18" s="10">
        <f t="shared" si="0"/>
        <v>0.99999999999999989</v>
      </c>
    </row>
    <row r="19" spans="1:53">
      <c r="A19" s="2" t="s">
        <v>570</v>
      </c>
      <c r="B19" s="2" t="s">
        <v>42</v>
      </c>
      <c r="C19" s="2"/>
      <c r="D19" s="2" t="s">
        <v>666</v>
      </c>
      <c r="E19" s="32">
        <v>4.4692737430167599E-2</v>
      </c>
      <c r="F19" s="33">
        <v>2.7620396600566571E-2</v>
      </c>
      <c r="G19" s="32">
        <v>0.56424581005586594</v>
      </c>
      <c r="H19" s="33">
        <v>0.48253068932955617</v>
      </c>
      <c r="I19" s="32">
        <v>0.10614525139664804</v>
      </c>
      <c r="J19" s="33">
        <v>5.9017941454202076E-2</v>
      </c>
      <c r="K19" s="32">
        <v>0</v>
      </c>
      <c r="L19" s="33">
        <v>0</v>
      </c>
      <c r="M19" s="32">
        <v>3.3519553072625698E-2</v>
      </c>
      <c r="N19" s="33">
        <v>5.5004721435316338E-2</v>
      </c>
      <c r="O19" s="32">
        <v>0</v>
      </c>
      <c r="P19" s="33">
        <v>0</v>
      </c>
      <c r="Q19" s="32">
        <v>5.5865921787709499E-3</v>
      </c>
      <c r="R19" s="33">
        <v>1.1803588290840415E-3</v>
      </c>
      <c r="S19" s="32">
        <v>5.5865921787709499E-3</v>
      </c>
      <c r="T19" s="33">
        <v>9.4428706326723328E-4</v>
      </c>
      <c r="U19" s="32">
        <v>2.23463687150838E-2</v>
      </c>
      <c r="V19" s="33">
        <v>1.2747875354107648E-2</v>
      </c>
      <c r="W19" s="32">
        <v>0</v>
      </c>
      <c r="X19" s="33">
        <v>0</v>
      </c>
      <c r="Y19" s="32">
        <v>0</v>
      </c>
      <c r="Z19" s="33">
        <v>0</v>
      </c>
      <c r="AA19" s="32">
        <v>0</v>
      </c>
      <c r="AB19" s="33">
        <v>0</v>
      </c>
      <c r="AC19" s="32">
        <v>0</v>
      </c>
      <c r="AD19" s="33">
        <v>0</v>
      </c>
      <c r="AE19" s="32">
        <v>0</v>
      </c>
      <c r="AF19" s="33">
        <v>0</v>
      </c>
      <c r="AG19" s="32">
        <v>0</v>
      </c>
      <c r="AH19" s="33">
        <v>0</v>
      </c>
      <c r="AI19" s="32">
        <v>0</v>
      </c>
      <c r="AJ19" s="33">
        <v>0</v>
      </c>
      <c r="AK19" s="32">
        <v>5.5865921787709499E-3</v>
      </c>
      <c r="AL19" s="33">
        <v>2.3607176581680832E-4</v>
      </c>
      <c r="AM19" s="32">
        <v>0</v>
      </c>
      <c r="AN19" s="33">
        <v>0</v>
      </c>
      <c r="AO19" s="32">
        <v>7.2625698324022353E-2</v>
      </c>
      <c r="AP19" s="33">
        <v>7.5779036827195473E-2</v>
      </c>
      <c r="AQ19" s="32">
        <v>0</v>
      </c>
      <c r="AR19" s="33">
        <v>0</v>
      </c>
      <c r="AS19" s="32">
        <v>1.11731843575419E-2</v>
      </c>
      <c r="AT19" s="33">
        <v>1.1095372993389991E-2</v>
      </c>
      <c r="AU19" s="32">
        <v>9.4972067039106142E-2</v>
      </c>
      <c r="AV19" s="33">
        <v>0.1817752596789424</v>
      </c>
      <c r="AW19" s="32">
        <v>3.3519553072625698E-2</v>
      </c>
      <c r="AX19" s="33">
        <v>9.2067988668555242E-2</v>
      </c>
      <c r="AY19" s="11"/>
      <c r="AZ19" s="10">
        <f t="shared" si="0"/>
        <v>0.99999999999999989</v>
      </c>
      <c r="BA19" s="10">
        <f t="shared" si="0"/>
        <v>0.99999999999999989</v>
      </c>
    </row>
    <row r="20" spans="1:53">
      <c r="A20" s="2" t="s">
        <v>47</v>
      </c>
      <c r="B20" s="2" t="s">
        <v>42</v>
      </c>
      <c r="C20" s="2"/>
      <c r="D20" s="2" t="s">
        <v>660</v>
      </c>
      <c r="E20" s="32">
        <v>0.21530644649094952</v>
      </c>
      <c r="F20" s="33">
        <v>0.15015603855395068</v>
      </c>
      <c r="G20" s="32">
        <v>0.52207049857097487</v>
      </c>
      <c r="H20" s="33">
        <v>0.58413654063906761</v>
      </c>
      <c r="I20" s="32">
        <v>8.066052715147666E-2</v>
      </c>
      <c r="J20" s="33">
        <v>5.5152034024689996E-2</v>
      </c>
      <c r="K20" s="32">
        <v>0</v>
      </c>
      <c r="L20" s="33">
        <v>0</v>
      </c>
      <c r="M20" s="32">
        <v>3.1756113051762465E-2</v>
      </c>
      <c r="N20" s="33">
        <v>4.9904719821038966E-2</v>
      </c>
      <c r="O20" s="32">
        <v>0</v>
      </c>
      <c r="P20" s="33">
        <v>0</v>
      </c>
      <c r="Q20" s="32">
        <v>6.3512226103524926E-3</v>
      </c>
      <c r="R20" s="33">
        <v>5.1368444309425835E-3</v>
      </c>
      <c r="S20" s="32">
        <v>6.3512226103524931E-4</v>
      </c>
      <c r="T20" s="33">
        <v>1.3808721588555331E-3</v>
      </c>
      <c r="U20" s="32">
        <v>7.7484915846300406E-2</v>
      </c>
      <c r="V20" s="33">
        <v>8.4923637769615284E-2</v>
      </c>
      <c r="W20" s="32">
        <v>0</v>
      </c>
      <c r="X20" s="33">
        <v>0</v>
      </c>
      <c r="Y20" s="32">
        <v>5.7161003493172435E-3</v>
      </c>
      <c r="Z20" s="33">
        <v>6.1863072716727887E-3</v>
      </c>
      <c r="AA20" s="32">
        <v>6.3512226103524931E-4</v>
      </c>
      <c r="AB20" s="33">
        <v>2.7617443177110662E-4</v>
      </c>
      <c r="AC20" s="32">
        <v>0</v>
      </c>
      <c r="AD20" s="33">
        <v>0</v>
      </c>
      <c r="AE20" s="32">
        <v>0</v>
      </c>
      <c r="AF20" s="33">
        <v>0</v>
      </c>
      <c r="AG20" s="32">
        <v>3.1756113051762465E-4</v>
      </c>
      <c r="AH20" s="33">
        <v>5.5234886354221329E-5</v>
      </c>
      <c r="AI20" s="32">
        <v>0</v>
      </c>
      <c r="AJ20" s="33">
        <v>0</v>
      </c>
      <c r="AK20" s="32">
        <v>2.8580501746586218E-3</v>
      </c>
      <c r="AL20" s="33">
        <v>2.7341268745339556E-3</v>
      </c>
      <c r="AM20" s="32">
        <v>0</v>
      </c>
      <c r="AN20" s="33">
        <v>0</v>
      </c>
      <c r="AO20" s="32">
        <v>1.2384884090187362E-2</v>
      </c>
      <c r="AP20" s="33">
        <v>8.0366759645392038E-3</v>
      </c>
      <c r="AQ20" s="32">
        <v>2.1276595744680851E-2</v>
      </c>
      <c r="AR20" s="33">
        <v>2.61537186887238E-2</v>
      </c>
      <c r="AS20" s="32">
        <v>1.3337567481740234E-2</v>
      </c>
      <c r="AT20" s="33">
        <v>1.0080366759645392E-2</v>
      </c>
      <c r="AU20" s="32">
        <v>8.2565893934582399E-3</v>
      </c>
      <c r="AV20" s="33">
        <v>1.3670634372669778E-2</v>
      </c>
      <c r="AW20" s="32">
        <v>9.5268339155287396E-4</v>
      </c>
      <c r="AX20" s="33">
        <v>2.0160733519290785E-3</v>
      </c>
      <c r="AY20" s="11"/>
      <c r="AZ20" s="10">
        <f t="shared" si="0"/>
        <v>1</v>
      </c>
      <c r="BA20" s="10">
        <f t="shared" si="0"/>
        <v>1</v>
      </c>
    </row>
    <row r="21" spans="1:53">
      <c r="A21" s="2" t="s">
        <v>540</v>
      </c>
      <c r="B21" s="2" t="s">
        <v>42</v>
      </c>
      <c r="C21" s="2"/>
      <c r="D21" s="2" t="s">
        <v>670</v>
      </c>
      <c r="E21" s="32">
        <v>4.4444444444444446E-2</v>
      </c>
      <c r="F21" s="33">
        <v>1.3241220495106506E-2</v>
      </c>
      <c r="G21" s="32">
        <v>0.36888888888888888</v>
      </c>
      <c r="H21" s="33">
        <v>0.26156208021492994</v>
      </c>
      <c r="I21" s="32">
        <v>0.15555555555555556</v>
      </c>
      <c r="J21" s="33">
        <v>0.23124160429859911</v>
      </c>
      <c r="K21" s="32">
        <v>4.4444444444444444E-3</v>
      </c>
      <c r="L21" s="33">
        <v>7.6760698522356549E-4</v>
      </c>
      <c r="M21" s="32">
        <v>3.111111111111111E-2</v>
      </c>
      <c r="N21" s="33">
        <v>2.22606025714834E-2</v>
      </c>
      <c r="O21" s="32">
        <v>0</v>
      </c>
      <c r="P21" s="33">
        <v>0</v>
      </c>
      <c r="Q21" s="32">
        <v>0.04</v>
      </c>
      <c r="R21" s="33">
        <v>2.6482440990213012E-2</v>
      </c>
      <c r="S21" s="32">
        <v>0</v>
      </c>
      <c r="T21" s="33">
        <v>0</v>
      </c>
      <c r="U21" s="32">
        <v>1.7777777777777778E-2</v>
      </c>
      <c r="V21" s="33">
        <v>5.1813471502590676E-3</v>
      </c>
      <c r="W21" s="32">
        <v>1.3333333333333334E-2</v>
      </c>
      <c r="X21" s="33">
        <v>6.5246593744003071E-3</v>
      </c>
      <c r="Y21" s="32">
        <v>0</v>
      </c>
      <c r="Z21" s="33">
        <v>0</v>
      </c>
      <c r="AA21" s="32">
        <v>0</v>
      </c>
      <c r="AB21" s="33">
        <v>0</v>
      </c>
      <c r="AC21" s="32">
        <v>4.4444444444444444E-3</v>
      </c>
      <c r="AD21" s="33">
        <v>4.0299366724237187E-3</v>
      </c>
      <c r="AE21" s="32">
        <v>4.4444444444444444E-3</v>
      </c>
      <c r="AF21" s="33">
        <v>7.6760698522356549E-4</v>
      </c>
      <c r="AG21" s="32">
        <v>0</v>
      </c>
      <c r="AH21" s="33">
        <v>0</v>
      </c>
      <c r="AI21" s="32">
        <v>0</v>
      </c>
      <c r="AJ21" s="33">
        <v>0</v>
      </c>
      <c r="AK21" s="32">
        <v>0</v>
      </c>
      <c r="AL21" s="33">
        <v>0</v>
      </c>
      <c r="AM21" s="32">
        <v>0</v>
      </c>
      <c r="AN21" s="33">
        <v>0</v>
      </c>
      <c r="AO21" s="32">
        <v>7.1111111111111111E-2</v>
      </c>
      <c r="AP21" s="33">
        <v>5.8338130876990982E-2</v>
      </c>
      <c r="AQ21" s="32">
        <v>0</v>
      </c>
      <c r="AR21" s="33">
        <v>0</v>
      </c>
      <c r="AS21" s="32">
        <v>0</v>
      </c>
      <c r="AT21" s="33">
        <v>0</v>
      </c>
      <c r="AU21" s="32">
        <v>0.14222222222222222</v>
      </c>
      <c r="AV21" s="33">
        <v>0.26444060640951833</v>
      </c>
      <c r="AW21" s="32">
        <v>0.10222222222222223</v>
      </c>
      <c r="AX21" s="33">
        <v>0.10516215697562847</v>
      </c>
      <c r="AY21" s="11"/>
      <c r="AZ21" s="10">
        <f t="shared" si="0"/>
        <v>1.0000000000000002</v>
      </c>
      <c r="BA21" s="10">
        <f t="shared" si="0"/>
        <v>1</v>
      </c>
    </row>
    <row r="22" spans="1:53">
      <c r="A22" s="2" t="s">
        <v>50</v>
      </c>
      <c r="B22" s="2" t="s">
        <v>42</v>
      </c>
      <c r="C22" s="2"/>
      <c r="D22" s="2" t="s">
        <v>656</v>
      </c>
      <c r="E22" s="32">
        <v>0.23058852621167161</v>
      </c>
      <c r="F22" s="33">
        <v>0.13215938457840015</v>
      </c>
      <c r="G22" s="32">
        <v>0.45660237388724034</v>
      </c>
      <c r="H22" s="33">
        <v>0.51166269340438464</v>
      </c>
      <c r="I22" s="32">
        <v>5.477250247279921E-2</v>
      </c>
      <c r="J22" s="33">
        <v>5.7508797937910264E-2</v>
      </c>
      <c r="K22" s="32">
        <v>3.4619188921859545E-3</v>
      </c>
      <c r="L22" s="33">
        <v>2.4039906244365649E-3</v>
      </c>
      <c r="M22" s="32">
        <v>2.9426310583580612E-2</v>
      </c>
      <c r="N22" s="33">
        <v>2.9923005522500684E-2</v>
      </c>
      <c r="O22" s="32">
        <v>1.2734915924826904E-2</v>
      </c>
      <c r="P22" s="33">
        <v>9.1284866211244001E-3</v>
      </c>
      <c r="Q22" s="32">
        <v>2.559347181008902E-2</v>
      </c>
      <c r="R22" s="33">
        <v>2.4741070176492977E-2</v>
      </c>
      <c r="S22" s="32">
        <v>1.6073194856577645E-3</v>
      </c>
      <c r="T22" s="33">
        <v>1.4557498781310309E-3</v>
      </c>
      <c r="U22" s="32">
        <v>6.429277942631058E-3</v>
      </c>
      <c r="V22" s="33">
        <v>6.4707414307750869E-3</v>
      </c>
      <c r="W22" s="32">
        <v>2.5469831849653807E-2</v>
      </c>
      <c r="X22" s="33">
        <v>2.2971465966838286E-2</v>
      </c>
      <c r="Y22" s="32">
        <v>1.7556874381800199E-2</v>
      </c>
      <c r="Z22" s="33">
        <v>1.9479001809670719E-2</v>
      </c>
      <c r="AA22" s="32">
        <v>1.2363996043521265E-3</v>
      </c>
      <c r="AB22" s="33">
        <v>1.4090056159892087E-3</v>
      </c>
      <c r="AC22" s="32">
        <v>1.2363996043521265E-3</v>
      </c>
      <c r="AD22" s="33">
        <v>7.0784168386187735E-4</v>
      </c>
      <c r="AE22" s="32">
        <v>1.2487636003956479E-2</v>
      </c>
      <c r="AF22" s="33">
        <v>1.028373767120086E-2</v>
      </c>
      <c r="AG22" s="32">
        <v>3.70919881305638E-4</v>
      </c>
      <c r="AH22" s="33">
        <v>4.5408711794912886E-4</v>
      </c>
      <c r="AI22" s="32">
        <v>6.1819980217606325E-4</v>
      </c>
      <c r="AJ22" s="33">
        <v>3.138543315236626E-4</v>
      </c>
      <c r="AK22" s="32">
        <v>7.0474777448071213E-3</v>
      </c>
      <c r="AL22" s="33">
        <v>4.3806051378621844E-3</v>
      </c>
      <c r="AM22" s="32">
        <v>0</v>
      </c>
      <c r="AN22" s="33">
        <v>0</v>
      </c>
      <c r="AO22" s="32">
        <v>3.7710187932739864E-2</v>
      </c>
      <c r="AP22" s="33">
        <v>4.2316912741818084E-2</v>
      </c>
      <c r="AQ22" s="32">
        <v>2.0524233432245301E-2</v>
      </c>
      <c r="AR22" s="33">
        <v>1.8317073007859713E-2</v>
      </c>
      <c r="AS22" s="32">
        <v>5.3165182987141447E-3</v>
      </c>
      <c r="AT22" s="33">
        <v>3.125187811767534E-3</v>
      </c>
      <c r="AU22" s="32">
        <v>3.2393669634025714E-2</v>
      </c>
      <c r="AV22" s="33">
        <v>8.0079598800675791E-2</v>
      </c>
      <c r="AW22" s="32">
        <v>1.6815034619188922E-2</v>
      </c>
      <c r="AX22" s="33">
        <v>2.0707708128827187E-2</v>
      </c>
      <c r="AY22" s="11"/>
      <c r="AZ22" s="10">
        <f t="shared" si="0"/>
        <v>0.99999999999999978</v>
      </c>
      <c r="BA22" s="10">
        <f t="shared" si="0"/>
        <v>1</v>
      </c>
    </row>
    <row r="23" spans="1:53" ht="16">
      <c r="A23" s="2" t="s">
        <v>680</v>
      </c>
      <c r="B23" s="2" t="s">
        <v>119</v>
      </c>
      <c r="C23" s="46" t="s">
        <v>714</v>
      </c>
      <c r="D23" s="2">
        <v>4</v>
      </c>
      <c r="E23" s="32">
        <v>0.1</v>
      </c>
      <c r="F23" s="33">
        <v>1.1363636363636364E-2</v>
      </c>
      <c r="G23" s="32">
        <v>0</v>
      </c>
      <c r="H23" s="33">
        <v>0</v>
      </c>
      <c r="I23" s="32">
        <v>0</v>
      </c>
      <c r="J23" s="33">
        <v>0</v>
      </c>
      <c r="K23" s="32">
        <v>0</v>
      </c>
      <c r="L23" s="33">
        <v>0</v>
      </c>
      <c r="M23" s="32">
        <v>0</v>
      </c>
      <c r="N23" s="33">
        <v>0</v>
      </c>
      <c r="O23" s="32">
        <v>0</v>
      </c>
      <c r="P23" s="33">
        <v>0</v>
      </c>
      <c r="Q23" s="32">
        <v>0.2</v>
      </c>
      <c r="R23" s="33">
        <v>2.904040404040404E-2</v>
      </c>
      <c r="S23" s="32">
        <v>0</v>
      </c>
      <c r="T23" s="33">
        <v>0</v>
      </c>
      <c r="U23" s="32">
        <v>0</v>
      </c>
      <c r="V23" s="33">
        <v>0</v>
      </c>
      <c r="W23" s="32">
        <v>0</v>
      </c>
      <c r="X23" s="33">
        <v>0</v>
      </c>
      <c r="Y23" s="32">
        <v>0</v>
      </c>
      <c r="Z23" s="33">
        <v>0</v>
      </c>
      <c r="AA23" s="32">
        <v>0</v>
      </c>
      <c r="AB23" s="33">
        <v>0</v>
      </c>
      <c r="AC23" s="32">
        <v>0</v>
      </c>
      <c r="AD23" s="33">
        <v>0</v>
      </c>
      <c r="AE23" s="32">
        <v>0</v>
      </c>
      <c r="AF23" s="33">
        <v>0</v>
      </c>
      <c r="AG23" s="32">
        <v>0</v>
      </c>
      <c r="AH23" s="33">
        <v>0</v>
      </c>
      <c r="AI23" s="32">
        <v>0</v>
      </c>
      <c r="AJ23" s="33">
        <v>0</v>
      </c>
      <c r="AK23" s="32">
        <v>0</v>
      </c>
      <c r="AL23" s="33">
        <v>0</v>
      </c>
      <c r="AM23" s="32">
        <v>0</v>
      </c>
      <c r="AN23" s="33">
        <v>0</v>
      </c>
      <c r="AO23" s="32">
        <v>0.6</v>
      </c>
      <c r="AP23" s="33">
        <v>0.95580808080808077</v>
      </c>
      <c r="AQ23" s="32">
        <v>0</v>
      </c>
      <c r="AR23" s="33">
        <v>0</v>
      </c>
      <c r="AS23" s="32">
        <v>0</v>
      </c>
      <c r="AT23" s="33">
        <v>0</v>
      </c>
      <c r="AU23" s="32">
        <v>0</v>
      </c>
      <c r="AV23" s="33">
        <v>0</v>
      </c>
      <c r="AW23" s="32">
        <v>0.1</v>
      </c>
      <c r="AX23" s="33">
        <v>3.787878787878788E-3</v>
      </c>
      <c r="AY23" s="11"/>
      <c r="AZ23" s="10">
        <f t="shared" si="0"/>
        <v>1</v>
      </c>
      <c r="BA23" s="10">
        <f t="shared" si="0"/>
        <v>1</v>
      </c>
    </row>
    <row r="24" spans="1:53">
      <c r="A24" s="2" t="s">
        <v>577</v>
      </c>
      <c r="B24" s="2" t="s">
        <v>42</v>
      </c>
      <c r="C24" s="2"/>
      <c r="D24" s="2" t="s">
        <v>673</v>
      </c>
      <c r="E24" s="32">
        <v>0.11428571428571428</v>
      </c>
      <c r="F24" s="33">
        <v>8.9316987740805598E-2</v>
      </c>
      <c r="G24" s="32">
        <v>0.62857142857142856</v>
      </c>
      <c r="H24" s="33">
        <v>0.75131348511383533</v>
      </c>
      <c r="I24" s="32">
        <v>2.8571428571428571E-2</v>
      </c>
      <c r="J24" s="33">
        <v>5.0788091068301226E-2</v>
      </c>
      <c r="K24" s="32">
        <v>0</v>
      </c>
      <c r="L24" s="33">
        <v>0</v>
      </c>
      <c r="M24" s="32">
        <v>2.8571428571428571E-2</v>
      </c>
      <c r="N24" s="33">
        <v>1.5761821366024518E-2</v>
      </c>
      <c r="O24" s="32">
        <v>0</v>
      </c>
      <c r="P24" s="33">
        <v>0</v>
      </c>
      <c r="Q24" s="32">
        <v>0</v>
      </c>
      <c r="R24" s="33">
        <v>0</v>
      </c>
      <c r="S24" s="32">
        <v>0</v>
      </c>
      <c r="T24" s="33">
        <v>0</v>
      </c>
      <c r="U24" s="32">
        <v>0</v>
      </c>
      <c r="V24" s="33">
        <v>0</v>
      </c>
      <c r="W24" s="32">
        <v>0</v>
      </c>
      <c r="X24" s="33">
        <v>0</v>
      </c>
      <c r="Y24" s="32">
        <v>0</v>
      </c>
      <c r="Z24" s="33">
        <v>0</v>
      </c>
      <c r="AA24" s="32">
        <v>0</v>
      </c>
      <c r="AB24" s="33">
        <v>0</v>
      </c>
      <c r="AC24" s="32">
        <v>0</v>
      </c>
      <c r="AD24" s="33">
        <v>0</v>
      </c>
      <c r="AE24" s="32">
        <v>0</v>
      </c>
      <c r="AF24" s="33">
        <v>0</v>
      </c>
      <c r="AG24" s="32">
        <v>0</v>
      </c>
      <c r="AH24" s="33">
        <v>0</v>
      </c>
      <c r="AI24" s="32">
        <v>0</v>
      </c>
      <c r="AJ24" s="33">
        <v>0</v>
      </c>
      <c r="AK24" s="32">
        <v>0</v>
      </c>
      <c r="AL24" s="33">
        <v>0</v>
      </c>
      <c r="AM24" s="32">
        <v>2.8571428571428571E-2</v>
      </c>
      <c r="AN24" s="33">
        <v>1.0507880910683012E-2</v>
      </c>
      <c r="AO24" s="32">
        <v>0</v>
      </c>
      <c r="AP24" s="33">
        <v>0</v>
      </c>
      <c r="AQ24" s="32">
        <v>8.5714285714285715E-2</v>
      </c>
      <c r="AR24" s="33">
        <v>2.276707530647986E-2</v>
      </c>
      <c r="AS24" s="32">
        <v>0</v>
      </c>
      <c r="AT24" s="33">
        <v>0</v>
      </c>
      <c r="AU24" s="32">
        <v>2.8571428571428571E-2</v>
      </c>
      <c r="AV24" s="33">
        <v>1.7513134851138354E-2</v>
      </c>
      <c r="AW24" s="32">
        <v>5.7142857142857141E-2</v>
      </c>
      <c r="AX24" s="33">
        <v>4.2031523642732049E-2</v>
      </c>
      <c r="AY24" s="11"/>
      <c r="AZ24" s="10">
        <f t="shared" si="0"/>
        <v>1</v>
      </c>
      <c r="BA24" s="10">
        <f t="shared" si="0"/>
        <v>1</v>
      </c>
    </row>
    <row r="25" spans="1:53">
      <c r="A25" s="2" t="s">
        <v>116</v>
      </c>
      <c r="B25" s="2" t="s">
        <v>42</v>
      </c>
      <c r="C25" s="2"/>
      <c r="D25" s="2" t="s">
        <v>648</v>
      </c>
      <c r="E25" s="32">
        <v>1.6569200779727095E-2</v>
      </c>
      <c r="F25" s="33">
        <v>7.6923076923076927E-3</v>
      </c>
      <c r="G25" s="32">
        <v>0.62962962962962965</v>
      </c>
      <c r="H25" s="33">
        <v>0.64665708123652044</v>
      </c>
      <c r="I25" s="32">
        <v>0.12085769980506822</v>
      </c>
      <c r="J25" s="33">
        <v>0.12027318475916607</v>
      </c>
      <c r="K25" s="32">
        <v>0</v>
      </c>
      <c r="L25" s="33">
        <v>0</v>
      </c>
      <c r="M25" s="32">
        <v>1.9493177387914229E-2</v>
      </c>
      <c r="N25" s="33">
        <v>2.2358015815959743E-2</v>
      </c>
      <c r="O25" s="32">
        <v>9.7465886939571145E-4</v>
      </c>
      <c r="P25" s="33">
        <v>2.3005032350826744E-3</v>
      </c>
      <c r="Q25" s="32">
        <v>6.5302144249512667E-2</v>
      </c>
      <c r="R25" s="33">
        <v>4.5938173975557155E-2</v>
      </c>
      <c r="S25" s="32">
        <v>0</v>
      </c>
      <c r="T25" s="33">
        <v>0</v>
      </c>
      <c r="U25" s="32">
        <v>2.3391812865497075E-2</v>
      </c>
      <c r="V25" s="33">
        <v>3.4219985621854777E-2</v>
      </c>
      <c r="W25" s="32">
        <v>1.9493177387914229E-3</v>
      </c>
      <c r="X25" s="33">
        <v>7.1890726096333576E-4</v>
      </c>
      <c r="Y25" s="32">
        <v>0</v>
      </c>
      <c r="Z25" s="33">
        <v>0</v>
      </c>
      <c r="AA25" s="32">
        <v>0</v>
      </c>
      <c r="AB25" s="33">
        <v>0</v>
      </c>
      <c r="AC25" s="32">
        <v>0</v>
      </c>
      <c r="AD25" s="33">
        <v>0</v>
      </c>
      <c r="AE25" s="32">
        <v>0</v>
      </c>
      <c r="AF25" s="33">
        <v>0</v>
      </c>
      <c r="AG25" s="32">
        <v>9.7465886939571145E-4</v>
      </c>
      <c r="AH25" s="33">
        <v>1.0064701653486701E-3</v>
      </c>
      <c r="AI25" s="32">
        <v>0</v>
      </c>
      <c r="AJ25" s="33">
        <v>0</v>
      </c>
      <c r="AK25" s="32">
        <v>9.7465886939571145E-4</v>
      </c>
      <c r="AL25" s="33">
        <v>7.1890726096333576E-5</v>
      </c>
      <c r="AM25" s="32">
        <v>3.8986354775828458E-3</v>
      </c>
      <c r="AN25" s="33">
        <v>2.5880661394680087E-3</v>
      </c>
      <c r="AO25" s="32">
        <v>0.10038986354775828</v>
      </c>
      <c r="AP25" s="33">
        <v>9.6117900790797989E-2</v>
      </c>
      <c r="AQ25" s="32">
        <v>4.8732943469785572E-3</v>
      </c>
      <c r="AR25" s="33">
        <v>7.3328540618260241E-3</v>
      </c>
      <c r="AS25" s="32">
        <v>3.8986354775828458E-3</v>
      </c>
      <c r="AT25" s="33">
        <v>1.509705248023005E-3</v>
      </c>
      <c r="AU25" s="32">
        <v>4.8732943469785572E-3</v>
      </c>
      <c r="AV25" s="33">
        <v>1.0208483105679367E-2</v>
      </c>
      <c r="AW25" s="32">
        <v>1.9493177387914229E-3</v>
      </c>
      <c r="AX25" s="33">
        <v>1.0064701653486701E-3</v>
      </c>
      <c r="AY25" s="11"/>
      <c r="AZ25" s="10">
        <f t="shared" si="0"/>
        <v>1.0000000000000002</v>
      </c>
      <c r="BA25" s="10">
        <f t="shared" si="0"/>
        <v>1</v>
      </c>
    </row>
    <row r="26" spans="1:53">
      <c r="A26" s="2" t="s">
        <v>596</v>
      </c>
      <c r="B26" s="2" t="s">
        <v>42</v>
      </c>
      <c r="C26" s="2"/>
      <c r="D26" s="2" t="s">
        <v>674</v>
      </c>
      <c r="E26" s="32">
        <v>0.10344827586206896</v>
      </c>
      <c r="F26" s="33">
        <v>4.6709129511677279E-2</v>
      </c>
      <c r="G26" s="32">
        <v>0.46551724137931033</v>
      </c>
      <c r="H26" s="33">
        <v>0.38428874734607221</v>
      </c>
      <c r="I26" s="32">
        <v>0.15517241379310345</v>
      </c>
      <c r="J26" s="33">
        <v>0.16242038216560509</v>
      </c>
      <c r="K26" s="32">
        <v>1.7241379310344827E-2</v>
      </c>
      <c r="L26" s="33">
        <v>3.9278131634819531E-2</v>
      </c>
      <c r="M26" s="32">
        <v>1.7241379310344827E-2</v>
      </c>
      <c r="N26" s="33">
        <v>0.10934182590233546</v>
      </c>
      <c r="O26" s="32">
        <v>0</v>
      </c>
      <c r="P26" s="33">
        <v>0</v>
      </c>
      <c r="Q26" s="32">
        <v>0</v>
      </c>
      <c r="R26" s="33">
        <v>0</v>
      </c>
      <c r="S26" s="32">
        <v>0</v>
      </c>
      <c r="T26" s="33">
        <v>0</v>
      </c>
      <c r="U26" s="32">
        <v>0</v>
      </c>
      <c r="V26" s="33">
        <v>0</v>
      </c>
      <c r="W26" s="32">
        <v>0</v>
      </c>
      <c r="X26" s="33">
        <v>0</v>
      </c>
      <c r="Y26" s="32">
        <v>0</v>
      </c>
      <c r="Z26" s="33">
        <v>0</v>
      </c>
      <c r="AA26" s="32">
        <v>0</v>
      </c>
      <c r="AB26" s="33">
        <v>0</v>
      </c>
      <c r="AC26" s="32">
        <v>1.7241379310344827E-2</v>
      </c>
      <c r="AD26" s="33">
        <v>2.1231422505307855E-3</v>
      </c>
      <c r="AE26" s="32">
        <v>0</v>
      </c>
      <c r="AF26" s="33">
        <v>0</v>
      </c>
      <c r="AG26" s="32">
        <v>0</v>
      </c>
      <c r="AH26" s="33">
        <v>0</v>
      </c>
      <c r="AI26" s="32">
        <v>0</v>
      </c>
      <c r="AJ26" s="33">
        <v>0</v>
      </c>
      <c r="AK26" s="32">
        <v>0</v>
      </c>
      <c r="AL26" s="33">
        <v>0</v>
      </c>
      <c r="AM26" s="32">
        <v>0</v>
      </c>
      <c r="AN26" s="33">
        <v>0</v>
      </c>
      <c r="AO26" s="32">
        <v>0.15517241379310345</v>
      </c>
      <c r="AP26" s="33">
        <v>9.9787685774946927E-2</v>
      </c>
      <c r="AQ26" s="32">
        <v>0</v>
      </c>
      <c r="AR26" s="33">
        <v>0</v>
      </c>
      <c r="AS26" s="32">
        <v>0</v>
      </c>
      <c r="AT26" s="33">
        <v>0</v>
      </c>
      <c r="AU26" s="32">
        <v>6.8965517241379309E-2</v>
      </c>
      <c r="AV26" s="33">
        <v>0.15605095541401273</v>
      </c>
      <c r="AW26" s="32">
        <v>0</v>
      </c>
      <c r="AX26" s="33">
        <v>0</v>
      </c>
      <c r="AY26" s="11"/>
      <c r="AZ26" s="10">
        <f t="shared" si="0"/>
        <v>1</v>
      </c>
      <c r="BA26" s="10">
        <f t="shared" si="0"/>
        <v>0.99999999999999989</v>
      </c>
    </row>
    <row r="27" spans="1:53">
      <c r="A27" s="2" t="s">
        <v>113</v>
      </c>
      <c r="B27" s="2" t="s">
        <v>42</v>
      </c>
      <c r="C27" s="2"/>
      <c r="D27" s="2" t="s">
        <v>647</v>
      </c>
      <c r="E27" s="32">
        <v>4.5977011494252873E-2</v>
      </c>
      <c r="F27" s="33">
        <v>2.0564950578535624E-2</v>
      </c>
      <c r="G27" s="32">
        <v>0.5977011494252874</v>
      </c>
      <c r="H27" s="33">
        <v>0.50002342249496412</v>
      </c>
      <c r="I27" s="32">
        <v>4.4208664898320073E-2</v>
      </c>
      <c r="J27" s="33">
        <v>2.7591699067784699E-2</v>
      </c>
      <c r="K27" s="32">
        <v>1.7683465959328027E-3</v>
      </c>
      <c r="L27" s="33">
        <v>4.6844989928327167E-4</v>
      </c>
      <c r="M27" s="32">
        <v>1.5915119363395226E-2</v>
      </c>
      <c r="N27" s="33">
        <v>1.4896706797208038E-2</v>
      </c>
      <c r="O27" s="32">
        <v>0</v>
      </c>
      <c r="P27" s="33">
        <v>0</v>
      </c>
      <c r="Q27" s="32">
        <v>4.4208664898320073E-3</v>
      </c>
      <c r="R27" s="33">
        <v>2.6233194359863211E-3</v>
      </c>
      <c r="S27" s="32">
        <v>1.7683465959328027E-3</v>
      </c>
      <c r="T27" s="33">
        <v>2.8106993956996301E-4</v>
      </c>
      <c r="U27" s="32">
        <v>0</v>
      </c>
      <c r="V27" s="33">
        <v>0</v>
      </c>
      <c r="W27" s="32">
        <v>0</v>
      </c>
      <c r="X27" s="33">
        <v>0</v>
      </c>
      <c r="Y27" s="32">
        <v>6.18921308576481E-3</v>
      </c>
      <c r="Z27" s="33">
        <v>4.0286691338361361E-3</v>
      </c>
      <c r="AA27" s="32">
        <v>0</v>
      </c>
      <c r="AB27" s="33">
        <v>0</v>
      </c>
      <c r="AC27" s="32">
        <v>3.5366931918656055E-3</v>
      </c>
      <c r="AD27" s="33">
        <v>1.1711247482081792E-3</v>
      </c>
      <c r="AE27" s="32">
        <v>0</v>
      </c>
      <c r="AF27" s="33">
        <v>0</v>
      </c>
      <c r="AG27" s="32">
        <v>0</v>
      </c>
      <c r="AH27" s="33">
        <v>0</v>
      </c>
      <c r="AI27" s="32">
        <v>0</v>
      </c>
      <c r="AJ27" s="33">
        <v>0</v>
      </c>
      <c r="AK27" s="32">
        <v>8.8417329796640137E-4</v>
      </c>
      <c r="AL27" s="33">
        <v>2.3422494964163583E-4</v>
      </c>
      <c r="AM27" s="32">
        <v>0</v>
      </c>
      <c r="AN27" s="33">
        <v>0</v>
      </c>
      <c r="AO27" s="32">
        <v>4.8629531388152077E-2</v>
      </c>
      <c r="AP27" s="33">
        <v>4.014615636857638E-2</v>
      </c>
      <c r="AQ27" s="32">
        <v>4.4208664898320073E-3</v>
      </c>
      <c r="AR27" s="33">
        <v>4.0286691338361361E-3</v>
      </c>
      <c r="AS27" s="32">
        <v>1.1494252873563218E-2</v>
      </c>
      <c r="AT27" s="33">
        <v>1.8691150981402539E-2</v>
      </c>
      <c r="AU27" s="32">
        <v>0.18390804597701149</v>
      </c>
      <c r="AV27" s="33">
        <v>0.34257741134585656</v>
      </c>
      <c r="AW27" s="32">
        <v>2.9177718832891247E-2</v>
      </c>
      <c r="AX27" s="33">
        <v>2.2672975125310347E-2</v>
      </c>
      <c r="AY27" s="11"/>
      <c r="AZ27" s="10">
        <f t="shared" si="0"/>
        <v>1</v>
      </c>
      <c r="BA27" s="10">
        <f t="shared" si="0"/>
        <v>0.99999999999999978</v>
      </c>
    </row>
    <row r="28" spans="1:53">
      <c r="A28" s="2" t="s">
        <v>62</v>
      </c>
      <c r="B28" s="2" t="s">
        <v>42</v>
      </c>
      <c r="C28" s="2"/>
      <c r="D28" s="2" t="s">
        <v>646</v>
      </c>
      <c r="E28" s="32">
        <v>6.7854694996572998E-2</v>
      </c>
      <c r="F28" s="33">
        <v>3.4729019394598513E-2</v>
      </c>
      <c r="G28" s="32">
        <v>0.41192597669636738</v>
      </c>
      <c r="H28" s="33">
        <v>0.43378647815841942</v>
      </c>
      <c r="I28" s="32">
        <v>0.14599040438656613</v>
      </c>
      <c r="J28" s="33">
        <v>0.10328076853362335</v>
      </c>
      <c r="K28" s="32">
        <v>2.0562028786840301E-3</v>
      </c>
      <c r="L28" s="33">
        <v>1.4138118542686242E-3</v>
      </c>
      <c r="M28" s="32">
        <v>1.5078821110349555E-2</v>
      </c>
      <c r="N28" s="33">
        <v>9.352909189777053E-3</v>
      </c>
      <c r="O28" s="32">
        <v>0</v>
      </c>
      <c r="P28" s="33">
        <v>0</v>
      </c>
      <c r="Q28" s="32">
        <v>3.0843043180260453E-2</v>
      </c>
      <c r="R28" s="33">
        <v>4.4734457132499544E-2</v>
      </c>
      <c r="S28" s="32">
        <v>1.3708019191226869E-3</v>
      </c>
      <c r="T28" s="33">
        <v>6.5252854812398043E-4</v>
      </c>
      <c r="U28" s="32">
        <v>1.7135023989033583E-2</v>
      </c>
      <c r="V28" s="33">
        <v>4.5894507884719958E-2</v>
      </c>
      <c r="W28" s="32">
        <v>0</v>
      </c>
      <c r="X28" s="33">
        <v>0</v>
      </c>
      <c r="Y28" s="32">
        <v>6.8540095956134343E-4</v>
      </c>
      <c r="Z28" s="33">
        <v>1.5225666122892876E-3</v>
      </c>
      <c r="AA28" s="32">
        <v>6.8540095956134343E-4</v>
      </c>
      <c r="AB28" s="33">
        <v>2.900126880551024E-4</v>
      </c>
      <c r="AC28" s="32">
        <v>1.1651816312542838E-2</v>
      </c>
      <c r="AD28" s="33">
        <v>4.966467282943629E-3</v>
      </c>
      <c r="AE28" s="32">
        <v>0</v>
      </c>
      <c r="AF28" s="33">
        <v>0</v>
      </c>
      <c r="AG28" s="32">
        <v>0</v>
      </c>
      <c r="AH28" s="33">
        <v>0</v>
      </c>
      <c r="AI28" s="32">
        <v>0</v>
      </c>
      <c r="AJ28" s="33">
        <v>0</v>
      </c>
      <c r="AK28" s="32">
        <v>1.028101439342015E-2</v>
      </c>
      <c r="AL28" s="33">
        <v>5.0389704549574045E-3</v>
      </c>
      <c r="AM28" s="32">
        <v>2.0562028786840301E-3</v>
      </c>
      <c r="AN28" s="33">
        <v>1.5225666122892876E-3</v>
      </c>
      <c r="AO28" s="32">
        <v>7.6764907470870461E-2</v>
      </c>
      <c r="AP28" s="33">
        <v>7.5729563168388622E-2</v>
      </c>
      <c r="AQ28" s="32">
        <v>1.5078821110349555E-2</v>
      </c>
      <c r="AR28" s="33">
        <v>1.729200652528548E-2</v>
      </c>
      <c r="AS28" s="32">
        <v>5.4832076764907475E-3</v>
      </c>
      <c r="AT28" s="33">
        <v>5.2927315570056189E-3</v>
      </c>
      <c r="AU28" s="32">
        <v>0.1247429746401645</v>
      </c>
      <c r="AV28" s="33">
        <v>0.17708899764364691</v>
      </c>
      <c r="AW28" s="32">
        <v>6.031528444139822E-2</v>
      </c>
      <c r="AX28" s="33">
        <v>3.7411636759108212E-2</v>
      </c>
      <c r="AY28" s="11"/>
      <c r="AZ28" s="10">
        <f t="shared" si="0"/>
        <v>1</v>
      </c>
      <c r="BA28" s="10">
        <f t="shared" si="0"/>
        <v>1</v>
      </c>
    </row>
    <row r="29" spans="1:53">
      <c r="A29" s="2" t="s">
        <v>715</v>
      </c>
      <c r="B29" s="2" t="s">
        <v>42</v>
      </c>
      <c r="C29" s="2"/>
      <c r="D29" s="2" t="s">
        <v>653</v>
      </c>
      <c r="E29" s="32">
        <v>8.6440677966101692E-2</v>
      </c>
      <c r="F29" s="33">
        <v>2.4630274032187909E-2</v>
      </c>
      <c r="G29" s="32">
        <v>0.44745762711864406</v>
      </c>
      <c r="H29" s="33">
        <v>0.43964767290126144</v>
      </c>
      <c r="I29" s="32">
        <v>8.3050847457627114E-2</v>
      </c>
      <c r="J29" s="33">
        <v>2.751196172248804E-2</v>
      </c>
      <c r="K29" s="32">
        <v>3.3898305084745762E-3</v>
      </c>
      <c r="L29" s="33">
        <v>1.3049151805132667E-3</v>
      </c>
      <c r="M29" s="32">
        <v>1.3559322033898305E-2</v>
      </c>
      <c r="N29" s="33">
        <v>5.3284036537625057E-3</v>
      </c>
      <c r="O29" s="32">
        <v>0</v>
      </c>
      <c r="P29" s="33">
        <v>0</v>
      </c>
      <c r="Q29" s="32">
        <v>1.864406779661017E-2</v>
      </c>
      <c r="R29" s="33">
        <v>1.0874293170943889E-2</v>
      </c>
      <c r="S29" s="32">
        <v>5.084745762711864E-3</v>
      </c>
      <c r="T29" s="33">
        <v>1.9573727707698999E-3</v>
      </c>
      <c r="U29" s="32">
        <v>2.2033898305084745E-2</v>
      </c>
      <c r="V29" s="33">
        <v>2.250978686385385E-2</v>
      </c>
      <c r="W29" s="32">
        <v>1.1864406779661017E-2</v>
      </c>
      <c r="X29" s="33">
        <v>3.0448020878642889E-3</v>
      </c>
      <c r="Y29" s="32">
        <v>6.7796610169491523E-3</v>
      </c>
      <c r="Z29" s="33">
        <v>3.0991735537190084E-3</v>
      </c>
      <c r="AA29" s="32">
        <v>3.3898305084745762E-3</v>
      </c>
      <c r="AB29" s="33">
        <v>4.0234884732492388E-3</v>
      </c>
      <c r="AC29" s="32">
        <v>0</v>
      </c>
      <c r="AD29" s="33">
        <v>0</v>
      </c>
      <c r="AE29" s="32">
        <v>0</v>
      </c>
      <c r="AF29" s="33">
        <v>0</v>
      </c>
      <c r="AG29" s="32">
        <v>0</v>
      </c>
      <c r="AH29" s="33">
        <v>0</v>
      </c>
      <c r="AI29" s="32">
        <v>0</v>
      </c>
      <c r="AJ29" s="33">
        <v>0</v>
      </c>
      <c r="AK29" s="32">
        <v>1.6949152542372881E-2</v>
      </c>
      <c r="AL29" s="33">
        <v>1.8486298390604612E-3</v>
      </c>
      <c r="AM29" s="32">
        <v>0</v>
      </c>
      <c r="AN29" s="33">
        <v>0</v>
      </c>
      <c r="AO29" s="32">
        <v>0.15762711864406781</v>
      </c>
      <c r="AP29" s="33">
        <v>0.28436276642018271</v>
      </c>
      <c r="AQ29" s="32">
        <v>6.7796610169491523E-3</v>
      </c>
      <c r="AR29" s="33">
        <v>2.3379730317529359E-3</v>
      </c>
      <c r="AS29" s="32">
        <v>1.0169491525423728E-2</v>
      </c>
      <c r="AT29" s="33">
        <v>1.750761200521966E-2</v>
      </c>
      <c r="AU29" s="32">
        <v>0.1</v>
      </c>
      <c r="AV29" s="33">
        <v>0.14212701174423661</v>
      </c>
      <c r="AW29" s="32">
        <v>6.7796610169491523E-3</v>
      </c>
      <c r="AX29" s="33">
        <v>7.88386254893432E-3</v>
      </c>
      <c r="AY29" s="11"/>
      <c r="AZ29" s="10">
        <f t="shared" si="0"/>
        <v>1</v>
      </c>
      <c r="BA29" s="10">
        <f t="shared" si="0"/>
        <v>1</v>
      </c>
    </row>
    <row r="30" spans="1:53">
      <c r="A30" s="2" t="s">
        <v>71</v>
      </c>
      <c r="B30" s="2" t="s">
        <v>42</v>
      </c>
      <c r="C30" s="2"/>
      <c r="D30" s="2" t="s">
        <v>115</v>
      </c>
      <c r="E30" s="32">
        <v>2.5974025974025976E-2</v>
      </c>
      <c r="F30" s="33">
        <v>8.1999219055056624E-3</v>
      </c>
      <c r="G30" s="32">
        <v>0.27272727272727271</v>
      </c>
      <c r="H30" s="33">
        <v>0.1202655212807497</v>
      </c>
      <c r="I30" s="32">
        <v>0.2857142857142857</v>
      </c>
      <c r="J30" s="33">
        <v>0.22217883639203437</v>
      </c>
      <c r="K30" s="32">
        <v>0</v>
      </c>
      <c r="L30" s="33">
        <v>0</v>
      </c>
      <c r="M30" s="32">
        <v>1.2987012987012988E-2</v>
      </c>
      <c r="N30" s="33">
        <v>1.3276064037485357E-2</v>
      </c>
      <c r="O30" s="32">
        <v>0</v>
      </c>
      <c r="P30" s="33">
        <v>0</v>
      </c>
      <c r="Q30" s="32">
        <v>1.2987012987012988E-2</v>
      </c>
      <c r="R30" s="33">
        <v>3.1237797735259665E-3</v>
      </c>
      <c r="S30" s="32">
        <v>0</v>
      </c>
      <c r="T30" s="33">
        <v>0</v>
      </c>
      <c r="U30" s="32">
        <v>2.5974025974025976E-2</v>
      </c>
      <c r="V30" s="33">
        <v>2.4209293244826239E-2</v>
      </c>
      <c r="W30" s="32">
        <v>0</v>
      </c>
      <c r="X30" s="33">
        <v>0</v>
      </c>
      <c r="Y30" s="32">
        <v>0</v>
      </c>
      <c r="Z30" s="33">
        <v>0</v>
      </c>
      <c r="AA30" s="32">
        <v>0</v>
      </c>
      <c r="AB30" s="33">
        <v>0</v>
      </c>
      <c r="AC30" s="32">
        <v>0</v>
      </c>
      <c r="AD30" s="33">
        <v>0</v>
      </c>
      <c r="AE30" s="32">
        <v>0</v>
      </c>
      <c r="AF30" s="33">
        <v>0</v>
      </c>
      <c r="AG30" s="32">
        <v>0</v>
      </c>
      <c r="AH30" s="33">
        <v>0</v>
      </c>
      <c r="AI30" s="32">
        <v>0</v>
      </c>
      <c r="AJ30" s="33">
        <v>0</v>
      </c>
      <c r="AK30" s="32">
        <v>2.5974025974025976E-2</v>
      </c>
      <c r="AL30" s="33">
        <v>1.5228426395939087E-2</v>
      </c>
      <c r="AM30" s="32">
        <v>0</v>
      </c>
      <c r="AN30" s="33">
        <v>0</v>
      </c>
      <c r="AO30" s="32">
        <v>0.14285714285714285</v>
      </c>
      <c r="AP30" s="33">
        <v>0.11636079656384225</v>
      </c>
      <c r="AQ30" s="32">
        <v>0</v>
      </c>
      <c r="AR30" s="33">
        <v>0</v>
      </c>
      <c r="AS30" s="32">
        <v>1.2987012987012988E-2</v>
      </c>
      <c r="AT30" s="33">
        <v>1.1714174150722373E-3</v>
      </c>
      <c r="AU30" s="32">
        <v>0.15584415584415584</v>
      </c>
      <c r="AV30" s="33">
        <v>0.40374853572823116</v>
      </c>
      <c r="AW30" s="32">
        <v>2.5974025974025976E-2</v>
      </c>
      <c r="AX30" s="33">
        <v>7.2237407262787975E-2</v>
      </c>
      <c r="AY30" s="11"/>
      <c r="AZ30" s="10">
        <f t="shared" si="0"/>
        <v>1</v>
      </c>
      <c r="BA30" s="10">
        <f t="shared" si="0"/>
        <v>0.99999999999999989</v>
      </c>
    </row>
    <row r="31" spans="1:53">
      <c r="A31" s="2" t="s">
        <v>681</v>
      </c>
      <c r="B31" s="2" t="s">
        <v>119</v>
      </c>
      <c r="C31" s="44"/>
      <c r="D31" s="2">
        <v>5</v>
      </c>
      <c r="E31" s="32">
        <v>0</v>
      </c>
      <c r="F31" s="33">
        <v>0</v>
      </c>
      <c r="G31" s="32">
        <v>0</v>
      </c>
      <c r="H31" s="33">
        <v>0</v>
      </c>
      <c r="I31" s="32">
        <v>0</v>
      </c>
      <c r="J31" s="33">
        <v>0</v>
      </c>
      <c r="K31" s="32">
        <v>0</v>
      </c>
      <c r="L31" s="33">
        <v>0</v>
      </c>
      <c r="M31" s="32">
        <v>0</v>
      </c>
      <c r="N31" s="33">
        <v>0</v>
      </c>
      <c r="O31" s="32">
        <v>0</v>
      </c>
      <c r="P31" s="33">
        <v>0</v>
      </c>
      <c r="Q31" s="32">
        <v>0</v>
      </c>
      <c r="R31" s="33">
        <v>0</v>
      </c>
      <c r="S31" s="32">
        <v>0</v>
      </c>
      <c r="T31" s="33">
        <v>0</v>
      </c>
      <c r="U31" s="32">
        <v>3.8461538461538464E-2</v>
      </c>
      <c r="V31" s="33">
        <v>1.4227642276422764E-2</v>
      </c>
      <c r="W31" s="32">
        <v>0</v>
      </c>
      <c r="X31" s="33">
        <v>0</v>
      </c>
      <c r="Y31" s="32">
        <v>0</v>
      </c>
      <c r="Z31" s="33">
        <v>0</v>
      </c>
      <c r="AA31" s="32">
        <v>0</v>
      </c>
      <c r="AB31" s="33">
        <v>0</v>
      </c>
      <c r="AC31" s="32">
        <v>0</v>
      </c>
      <c r="AD31" s="33">
        <v>0</v>
      </c>
      <c r="AE31" s="32">
        <v>0</v>
      </c>
      <c r="AF31" s="33">
        <v>0</v>
      </c>
      <c r="AG31" s="32">
        <v>0</v>
      </c>
      <c r="AH31" s="33">
        <v>0</v>
      </c>
      <c r="AI31" s="32">
        <v>0</v>
      </c>
      <c r="AJ31" s="33">
        <v>0</v>
      </c>
      <c r="AK31" s="32">
        <v>0</v>
      </c>
      <c r="AL31" s="33">
        <v>0</v>
      </c>
      <c r="AM31" s="32">
        <v>0</v>
      </c>
      <c r="AN31" s="33">
        <v>0</v>
      </c>
      <c r="AO31" s="32">
        <v>0.42307692307692307</v>
      </c>
      <c r="AP31" s="33">
        <v>0.53252032520325199</v>
      </c>
      <c r="AQ31" s="32">
        <v>0.5</v>
      </c>
      <c r="AR31" s="33">
        <v>0.42276422764227645</v>
      </c>
      <c r="AS31" s="32">
        <v>3.8461538461538464E-2</v>
      </c>
      <c r="AT31" s="33">
        <v>3.048780487804878E-2</v>
      </c>
      <c r="AU31" s="32">
        <v>0</v>
      </c>
      <c r="AV31" s="33">
        <v>0</v>
      </c>
      <c r="AW31" s="32">
        <v>0</v>
      </c>
      <c r="AX31" s="33">
        <v>0</v>
      </c>
      <c r="AY31" s="11"/>
      <c r="AZ31" s="10">
        <f t="shared" si="0"/>
        <v>1</v>
      </c>
      <c r="BA31" s="10">
        <f t="shared" si="0"/>
        <v>1</v>
      </c>
    </row>
    <row r="32" spans="1:53">
      <c r="A32" s="2" t="s">
        <v>567</v>
      </c>
      <c r="B32" s="2" t="s">
        <v>42</v>
      </c>
      <c r="C32" s="2"/>
      <c r="D32" s="2" t="s">
        <v>667</v>
      </c>
      <c r="E32" s="32">
        <v>0.10126582278481013</v>
      </c>
      <c r="F32" s="33">
        <v>5.1039697542533083E-2</v>
      </c>
      <c r="G32" s="32">
        <v>0.78481012658227844</v>
      </c>
      <c r="H32" s="33">
        <v>0.81474480151228734</v>
      </c>
      <c r="I32" s="32">
        <v>0</v>
      </c>
      <c r="J32" s="33">
        <v>0</v>
      </c>
      <c r="K32" s="32">
        <v>0</v>
      </c>
      <c r="L32" s="33">
        <v>0</v>
      </c>
      <c r="M32" s="32">
        <v>1.2658227848101266E-2</v>
      </c>
      <c r="N32" s="33">
        <v>4.0327662255828609E-2</v>
      </c>
      <c r="O32" s="32">
        <v>0</v>
      </c>
      <c r="P32" s="33">
        <v>0</v>
      </c>
      <c r="Q32" s="32">
        <v>1.2658227848101266E-2</v>
      </c>
      <c r="R32" s="33">
        <v>1.7013232514177693E-2</v>
      </c>
      <c r="S32" s="32">
        <v>0</v>
      </c>
      <c r="T32" s="33">
        <v>0</v>
      </c>
      <c r="U32" s="32">
        <v>5.0632911392405063E-2</v>
      </c>
      <c r="V32" s="33">
        <v>4.1587901701323253E-2</v>
      </c>
      <c r="W32" s="32">
        <v>1.2658227848101266E-2</v>
      </c>
      <c r="X32" s="33">
        <v>3.780718336483932E-3</v>
      </c>
      <c r="Y32" s="32">
        <v>0</v>
      </c>
      <c r="Z32" s="33">
        <v>0</v>
      </c>
      <c r="AA32" s="32">
        <v>0</v>
      </c>
      <c r="AB32" s="33">
        <v>0</v>
      </c>
      <c r="AC32" s="32">
        <v>0</v>
      </c>
      <c r="AD32" s="33">
        <v>0</v>
      </c>
      <c r="AE32" s="32">
        <v>0</v>
      </c>
      <c r="AF32" s="33">
        <v>0</v>
      </c>
      <c r="AG32" s="32">
        <v>0</v>
      </c>
      <c r="AH32" s="33">
        <v>0</v>
      </c>
      <c r="AI32" s="32">
        <v>0</v>
      </c>
      <c r="AJ32" s="33">
        <v>0</v>
      </c>
      <c r="AK32" s="32">
        <v>0</v>
      </c>
      <c r="AL32" s="33">
        <v>0</v>
      </c>
      <c r="AM32" s="32">
        <v>0</v>
      </c>
      <c r="AN32" s="33">
        <v>0</v>
      </c>
      <c r="AO32" s="32">
        <v>0</v>
      </c>
      <c r="AP32" s="33">
        <v>0</v>
      </c>
      <c r="AQ32" s="32">
        <v>0</v>
      </c>
      <c r="AR32" s="33">
        <v>0</v>
      </c>
      <c r="AS32" s="32">
        <v>2.5316455696202531E-2</v>
      </c>
      <c r="AT32" s="33">
        <v>3.1505986137366097E-2</v>
      </c>
      <c r="AU32" s="32">
        <v>0</v>
      </c>
      <c r="AV32" s="33">
        <v>0</v>
      </c>
      <c r="AW32" s="32">
        <v>0</v>
      </c>
      <c r="AX32" s="33">
        <v>0</v>
      </c>
      <c r="AY32" s="11"/>
      <c r="AZ32" s="10">
        <f t="shared" si="0"/>
        <v>0.99999999999999989</v>
      </c>
      <c r="BA32" s="10">
        <f t="shared" si="0"/>
        <v>1</v>
      </c>
    </row>
    <row r="33" spans="1:53">
      <c r="A33" s="2" t="s">
        <v>538</v>
      </c>
      <c r="B33" s="2" t="s">
        <v>42</v>
      </c>
      <c r="C33" s="2"/>
      <c r="D33" s="2" t="s">
        <v>642</v>
      </c>
      <c r="E33" s="32">
        <v>2.442002442002442E-3</v>
      </c>
      <c r="F33" s="33">
        <v>9.9613041645913955E-4</v>
      </c>
      <c r="G33" s="32">
        <v>0.80952380952380953</v>
      </c>
      <c r="H33" s="33">
        <v>0.73514424734684491</v>
      </c>
      <c r="I33" s="32">
        <v>8.7912087912087919E-2</v>
      </c>
      <c r="J33" s="33">
        <v>8.8042603731657787E-2</v>
      </c>
      <c r="K33" s="32">
        <v>0</v>
      </c>
      <c r="L33" s="33">
        <v>0</v>
      </c>
      <c r="M33" s="32">
        <v>1.221001221001221E-2</v>
      </c>
      <c r="N33" s="33">
        <v>1.9692732079230682E-2</v>
      </c>
      <c r="O33" s="32">
        <v>0</v>
      </c>
      <c r="P33" s="33">
        <v>0</v>
      </c>
      <c r="Q33" s="32">
        <v>1.4652014652014652E-2</v>
      </c>
      <c r="R33" s="33">
        <v>6.5859545611279255E-2</v>
      </c>
      <c r="S33" s="32">
        <v>0</v>
      </c>
      <c r="T33" s="33">
        <v>0</v>
      </c>
      <c r="U33" s="32">
        <v>0</v>
      </c>
      <c r="V33" s="33">
        <v>0</v>
      </c>
      <c r="W33" s="32">
        <v>0</v>
      </c>
      <c r="X33" s="33">
        <v>0</v>
      </c>
      <c r="Y33" s="32">
        <v>0</v>
      </c>
      <c r="Z33" s="33">
        <v>0</v>
      </c>
      <c r="AA33" s="32">
        <v>1.221001221001221E-3</v>
      </c>
      <c r="AB33" s="33">
        <v>6.8962874985632739E-4</v>
      </c>
      <c r="AC33" s="32">
        <v>1.5873015873015872E-2</v>
      </c>
      <c r="AD33" s="33">
        <v>1.3907513122102602E-2</v>
      </c>
      <c r="AE33" s="32">
        <v>2.442002442002442E-3</v>
      </c>
      <c r="AF33" s="33">
        <v>8.8119229148308489E-4</v>
      </c>
      <c r="AG33" s="32">
        <v>0</v>
      </c>
      <c r="AH33" s="33">
        <v>0</v>
      </c>
      <c r="AI33" s="32">
        <v>0</v>
      </c>
      <c r="AJ33" s="33">
        <v>0</v>
      </c>
      <c r="AK33" s="32">
        <v>0</v>
      </c>
      <c r="AL33" s="33">
        <v>0</v>
      </c>
      <c r="AM33" s="32">
        <v>0</v>
      </c>
      <c r="AN33" s="33">
        <v>0</v>
      </c>
      <c r="AO33" s="32">
        <v>2.442002442002442E-3</v>
      </c>
      <c r="AP33" s="33">
        <v>1.1876939580858972E-3</v>
      </c>
      <c r="AQ33" s="32">
        <v>1.221001221001221E-3</v>
      </c>
      <c r="AR33" s="33">
        <v>6.1300333320562432E-4</v>
      </c>
      <c r="AS33" s="32">
        <v>2.442002442002442E-3</v>
      </c>
      <c r="AT33" s="33">
        <v>1.5325083330140607E-3</v>
      </c>
      <c r="AU33" s="32">
        <v>3.0525030525030524E-2</v>
      </c>
      <c r="AV33" s="33">
        <v>6.1185395195586377E-2</v>
      </c>
      <c r="AW33" s="32">
        <v>1.7094017094017096E-2</v>
      </c>
      <c r="AX33" s="33">
        <v>1.0267805831194207E-2</v>
      </c>
      <c r="AY33" s="11"/>
      <c r="AZ33" s="10">
        <f t="shared" si="0"/>
        <v>1</v>
      </c>
      <c r="BA33" s="10">
        <f t="shared" si="0"/>
        <v>1.0000000000000002</v>
      </c>
    </row>
    <row r="34" spans="1:53">
      <c r="A34" s="2" t="s">
        <v>78</v>
      </c>
      <c r="B34" s="2" t="s">
        <v>42</v>
      </c>
      <c r="C34" s="2"/>
      <c r="D34" s="2" t="s">
        <v>643</v>
      </c>
      <c r="E34" s="32">
        <v>3.3217458478176899E-2</v>
      </c>
      <c r="F34" s="33">
        <v>1.3844156282144242E-2</v>
      </c>
      <c r="G34" s="32">
        <v>0.50444186944766323</v>
      </c>
      <c r="H34" s="33">
        <v>0.37974470094261675</v>
      </c>
      <c r="I34" s="32">
        <v>0.13634607956740055</v>
      </c>
      <c r="J34" s="33">
        <v>0.14575991096571844</v>
      </c>
      <c r="K34" s="32">
        <v>5.0212437234453461E-3</v>
      </c>
      <c r="L34" s="33">
        <v>7.756774530799454E-3</v>
      </c>
      <c r="M34" s="32">
        <v>1.1973735032831209E-2</v>
      </c>
      <c r="N34" s="33">
        <v>1.0589683489874036E-2</v>
      </c>
      <c r="O34" s="32">
        <v>1.544998068752414E-3</v>
      </c>
      <c r="P34" s="33">
        <v>7.4195234642429554E-4</v>
      </c>
      <c r="Q34" s="32">
        <v>2.4333719582850522E-2</v>
      </c>
      <c r="R34" s="33">
        <v>1.514257288838676E-2</v>
      </c>
      <c r="S34" s="32">
        <v>0</v>
      </c>
      <c r="T34" s="33">
        <v>0</v>
      </c>
      <c r="U34" s="32">
        <v>3.9783700270374665E-2</v>
      </c>
      <c r="V34" s="33">
        <v>4.4517140785457737E-2</v>
      </c>
      <c r="W34" s="32">
        <v>7.7249903437620702E-4</v>
      </c>
      <c r="X34" s="33">
        <v>1.68625533278249E-4</v>
      </c>
      <c r="Y34" s="32">
        <v>3.8624951718810351E-4</v>
      </c>
      <c r="Z34" s="33">
        <v>6.74502133112996E-5</v>
      </c>
      <c r="AA34" s="32">
        <v>1.9312475859405175E-3</v>
      </c>
      <c r="AB34" s="33">
        <v>1.5850800128155405E-3</v>
      </c>
      <c r="AC34" s="32">
        <v>3.8624951718810351E-4</v>
      </c>
      <c r="AD34" s="33">
        <v>2.8666340657302328E-4</v>
      </c>
      <c r="AE34" s="32">
        <v>1.1587485515643105E-3</v>
      </c>
      <c r="AF34" s="33">
        <v>2.5293829991737351E-4</v>
      </c>
      <c r="AG34" s="32">
        <v>0</v>
      </c>
      <c r="AH34" s="33">
        <v>0</v>
      </c>
      <c r="AI34" s="32">
        <v>0</v>
      </c>
      <c r="AJ34" s="33">
        <v>0</v>
      </c>
      <c r="AK34" s="32">
        <v>5.4074932406334491E-3</v>
      </c>
      <c r="AL34" s="33">
        <v>8.5999021971906991E-4</v>
      </c>
      <c r="AM34" s="32">
        <v>7.7249903437620702E-4</v>
      </c>
      <c r="AN34" s="33">
        <v>1.349004266225992E-4</v>
      </c>
      <c r="AO34" s="32">
        <v>7.3773657782927771E-2</v>
      </c>
      <c r="AP34" s="33">
        <v>7.4566210815641701E-2</v>
      </c>
      <c r="AQ34" s="32">
        <v>3.0899961375048281E-3</v>
      </c>
      <c r="AR34" s="33">
        <v>4.2999510985953495E-3</v>
      </c>
      <c r="AS34" s="32">
        <v>4.248744689069139E-3</v>
      </c>
      <c r="AT34" s="33">
        <v>1.8548808660607389E-3</v>
      </c>
      <c r="AU34" s="32">
        <v>8.9996137504828114E-2</v>
      </c>
      <c r="AV34" s="33">
        <v>0.21632969664266563</v>
      </c>
      <c r="AW34" s="32">
        <v>6.1413673232908458E-2</v>
      </c>
      <c r="AX34" s="33">
        <v>8.1496720233377742E-2</v>
      </c>
      <c r="AY34" s="11"/>
      <c r="AZ34" s="10">
        <f t="shared" si="0"/>
        <v>1.0000000000000002</v>
      </c>
      <c r="BA34" s="10">
        <f t="shared" si="0"/>
        <v>1</v>
      </c>
    </row>
    <row r="35" spans="1:53">
      <c r="A35" s="2" t="s">
        <v>565</v>
      </c>
      <c r="B35" s="2" t="s">
        <v>42</v>
      </c>
      <c r="C35" s="2"/>
      <c r="D35" s="2" t="s">
        <v>671</v>
      </c>
      <c r="E35" s="32">
        <v>0.25882352941176473</v>
      </c>
      <c r="F35" s="33">
        <v>0.13601036269430053</v>
      </c>
      <c r="G35" s="32">
        <v>0.4</v>
      </c>
      <c r="H35" s="33">
        <v>0.37435233160621761</v>
      </c>
      <c r="I35" s="32">
        <v>3.5294117647058823E-2</v>
      </c>
      <c r="J35" s="33">
        <v>3.4326424870466318E-2</v>
      </c>
      <c r="K35" s="32">
        <v>0</v>
      </c>
      <c r="L35" s="33">
        <v>0</v>
      </c>
      <c r="M35" s="32">
        <v>1.1764705882352941E-2</v>
      </c>
      <c r="N35" s="33">
        <v>6.4766839378238338E-3</v>
      </c>
      <c r="O35" s="32">
        <v>0</v>
      </c>
      <c r="P35" s="33">
        <v>0</v>
      </c>
      <c r="Q35" s="32">
        <v>0</v>
      </c>
      <c r="R35" s="33">
        <v>0</v>
      </c>
      <c r="S35" s="32">
        <v>0</v>
      </c>
      <c r="T35" s="33">
        <v>0</v>
      </c>
      <c r="U35" s="32">
        <v>7.0588235294117646E-2</v>
      </c>
      <c r="V35" s="33">
        <v>0.11139896373056994</v>
      </c>
      <c r="W35" s="32">
        <v>0</v>
      </c>
      <c r="X35" s="33">
        <v>0</v>
      </c>
      <c r="Y35" s="32">
        <v>0</v>
      </c>
      <c r="Z35" s="33">
        <v>0</v>
      </c>
      <c r="AA35" s="32">
        <v>0</v>
      </c>
      <c r="AB35" s="33">
        <v>0</v>
      </c>
      <c r="AC35" s="32">
        <v>0</v>
      </c>
      <c r="AD35" s="33">
        <v>0</v>
      </c>
      <c r="AE35" s="32">
        <v>0</v>
      </c>
      <c r="AF35" s="33">
        <v>0</v>
      </c>
      <c r="AG35" s="32">
        <v>0</v>
      </c>
      <c r="AH35" s="33">
        <v>0</v>
      </c>
      <c r="AI35" s="32">
        <v>0</v>
      </c>
      <c r="AJ35" s="33">
        <v>0</v>
      </c>
      <c r="AK35" s="32">
        <v>0</v>
      </c>
      <c r="AL35" s="33">
        <v>0</v>
      </c>
      <c r="AM35" s="32">
        <v>0</v>
      </c>
      <c r="AN35" s="33">
        <v>0</v>
      </c>
      <c r="AO35" s="32">
        <v>3.5294117647058823E-2</v>
      </c>
      <c r="AP35" s="33">
        <v>6.4766839378238336E-2</v>
      </c>
      <c r="AQ35" s="32">
        <v>2.3529411764705882E-2</v>
      </c>
      <c r="AR35" s="33">
        <v>2.3963730569948185E-2</v>
      </c>
      <c r="AS35" s="32">
        <v>8.2352941176470587E-2</v>
      </c>
      <c r="AT35" s="33">
        <v>1.8134715025906734E-2</v>
      </c>
      <c r="AU35" s="32">
        <v>3.5294117647058823E-2</v>
      </c>
      <c r="AV35" s="33">
        <v>2.5906735751295335E-2</v>
      </c>
      <c r="AW35" s="32">
        <v>4.7058823529411764E-2</v>
      </c>
      <c r="AX35" s="33">
        <v>0.20466321243523317</v>
      </c>
      <c r="AY35" s="11"/>
      <c r="AZ35" s="10">
        <f t="shared" si="0"/>
        <v>1</v>
      </c>
      <c r="BA35" s="10">
        <f t="shared" si="0"/>
        <v>1</v>
      </c>
    </row>
    <row r="36" spans="1:53">
      <c r="A36" s="2" t="s">
        <v>551</v>
      </c>
      <c r="B36" s="2" t="s">
        <v>42</v>
      </c>
      <c r="C36" s="2"/>
      <c r="D36" s="2" t="s">
        <v>645</v>
      </c>
      <c r="E36" s="32">
        <v>3.0737704918032786E-2</v>
      </c>
      <c r="F36" s="33">
        <v>8.2153469673134066E-3</v>
      </c>
      <c r="G36" s="32">
        <v>0.56147540983606559</v>
      </c>
      <c r="H36" s="33">
        <v>0.56511099458136693</v>
      </c>
      <c r="I36" s="32">
        <v>0.23360655737704919</v>
      </c>
      <c r="J36" s="33">
        <v>0.27582590456213951</v>
      </c>
      <c r="K36" s="32">
        <v>0</v>
      </c>
      <c r="L36" s="33">
        <v>0</v>
      </c>
      <c r="M36" s="32">
        <v>1.0245901639344262E-2</v>
      </c>
      <c r="N36" s="33">
        <v>7.1665792693585036E-3</v>
      </c>
      <c r="O36" s="32">
        <v>0</v>
      </c>
      <c r="P36" s="33">
        <v>0</v>
      </c>
      <c r="Q36" s="32">
        <v>6.1475409836065573E-3</v>
      </c>
      <c r="R36" s="33">
        <v>3.146303093864709E-3</v>
      </c>
      <c r="S36" s="32">
        <v>0</v>
      </c>
      <c r="T36" s="33">
        <v>0</v>
      </c>
      <c r="U36" s="32">
        <v>0</v>
      </c>
      <c r="V36" s="33">
        <v>0</v>
      </c>
      <c r="W36" s="32">
        <v>4.0983606557377051E-3</v>
      </c>
      <c r="X36" s="33">
        <v>2.7967138612130745E-3</v>
      </c>
      <c r="Y36" s="32">
        <v>0</v>
      </c>
      <c r="Z36" s="33">
        <v>0</v>
      </c>
      <c r="AA36" s="32">
        <v>0</v>
      </c>
      <c r="AB36" s="33">
        <v>0</v>
      </c>
      <c r="AC36" s="32">
        <v>0.10655737704918032</v>
      </c>
      <c r="AD36" s="33">
        <v>7.6210452718056279E-2</v>
      </c>
      <c r="AE36" s="32">
        <v>0</v>
      </c>
      <c r="AF36" s="33">
        <v>0</v>
      </c>
      <c r="AG36" s="32">
        <v>0</v>
      </c>
      <c r="AH36" s="33">
        <v>0</v>
      </c>
      <c r="AI36" s="32">
        <v>0</v>
      </c>
      <c r="AJ36" s="33">
        <v>0</v>
      </c>
      <c r="AK36" s="32">
        <v>0</v>
      </c>
      <c r="AL36" s="33">
        <v>0</v>
      </c>
      <c r="AM36" s="32">
        <v>0</v>
      </c>
      <c r="AN36" s="33">
        <v>0</v>
      </c>
      <c r="AO36" s="32">
        <v>1.0245901639344262E-2</v>
      </c>
      <c r="AP36" s="33">
        <v>2.3422478587659501E-2</v>
      </c>
      <c r="AQ36" s="32">
        <v>1.0245901639344262E-2</v>
      </c>
      <c r="AR36" s="33">
        <v>3.6706869428421605E-3</v>
      </c>
      <c r="AS36" s="32">
        <v>0</v>
      </c>
      <c r="AT36" s="33">
        <v>0</v>
      </c>
      <c r="AU36" s="32">
        <v>2.663934426229508E-2</v>
      </c>
      <c r="AV36" s="33">
        <v>3.4434539416185982E-2</v>
      </c>
      <c r="AW36" s="32">
        <v>0</v>
      </c>
      <c r="AX36" s="33">
        <v>0</v>
      </c>
      <c r="AY36" s="11"/>
      <c r="AZ36" s="10">
        <f t="shared" si="0"/>
        <v>0.99999999999999989</v>
      </c>
      <c r="BA36" s="10">
        <f t="shared" si="0"/>
        <v>0.99999999999999989</v>
      </c>
    </row>
    <row r="37" spans="1:53" ht="16">
      <c r="A37" s="2" t="s">
        <v>618</v>
      </c>
      <c r="B37" s="2" t="s">
        <v>119</v>
      </c>
      <c r="C37" s="44" t="s">
        <v>716</v>
      </c>
      <c r="D37" s="2">
        <v>6</v>
      </c>
      <c r="E37" s="32">
        <v>2.5862068965517241E-2</v>
      </c>
      <c r="F37" s="33">
        <v>5.8479532163742687E-3</v>
      </c>
      <c r="G37" s="32">
        <v>3.4482758620689655E-2</v>
      </c>
      <c r="H37" s="33">
        <v>2.2092267706302793E-2</v>
      </c>
      <c r="I37" s="32">
        <v>0</v>
      </c>
      <c r="J37" s="33">
        <v>0</v>
      </c>
      <c r="K37" s="32">
        <v>0</v>
      </c>
      <c r="L37" s="33">
        <v>0</v>
      </c>
      <c r="M37" s="32">
        <v>0</v>
      </c>
      <c r="N37" s="33">
        <v>0</v>
      </c>
      <c r="O37" s="32">
        <v>0</v>
      </c>
      <c r="P37" s="33">
        <v>0</v>
      </c>
      <c r="Q37" s="32">
        <v>0.16379310344827586</v>
      </c>
      <c r="R37" s="33">
        <v>0.10721247563352826</v>
      </c>
      <c r="S37" s="32">
        <v>0.13793103448275862</v>
      </c>
      <c r="T37" s="33">
        <v>0.17543859649122806</v>
      </c>
      <c r="U37" s="32">
        <v>0</v>
      </c>
      <c r="V37" s="33">
        <v>0</v>
      </c>
      <c r="W37" s="32">
        <v>0</v>
      </c>
      <c r="X37" s="33">
        <v>0</v>
      </c>
      <c r="Y37" s="32">
        <v>6.0344827586206899E-2</v>
      </c>
      <c r="Z37" s="33">
        <v>5.9779077322936969E-2</v>
      </c>
      <c r="AA37" s="32">
        <v>8.6206896551724137E-3</v>
      </c>
      <c r="AB37" s="33">
        <v>5.1981806367771277E-3</v>
      </c>
      <c r="AC37" s="32">
        <v>0</v>
      </c>
      <c r="AD37" s="33">
        <v>0</v>
      </c>
      <c r="AE37" s="32">
        <v>0</v>
      </c>
      <c r="AF37" s="33">
        <v>0</v>
      </c>
      <c r="AG37" s="32">
        <v>0</v>
      </c>
      <c r="AH37" s="33">
        <v>0</v>
      </c>
      <c r="AI37" s="32">
        <v>0</v>
      </c>
      <c r="AJ37" s="33">
        <v>0</v>
      </c>
      <c r="AK37" s="32">
        <v>0</v>
      </c>
      <c r="AL37" s="33">
        <v>0</v>
      </c>
      <c r="AM37" s="32">
        <v>0</v>
      </c>
      <c r="AN37" s="33">
        <v>0</v>
      </c>
      <c r="AO37" s="32">
        <v>0.2413793103448276</v>
      </c>
      <c r="AP37" s="33">
        <v>0.16634178037686809</v>
      </c>
      <c r="AQ37" s="32">
        <v>3.4482758620689655E-2</v>
      </c>
      <c r="AR37" s="33">
        <v>1.0396361273554255E-2</v>
      </c>
      <c r="AS37" s="32">
        <v>6.0344827586206899E-2</v>
      </c>
      <c r="AT37" s="33">
        <v>0.12280701754385964</v>
      </c>
      <c r="AU37" s="32">
        <v>0.18965517241379309</v>
      </c>
      <c r="AV37" s="33">
        <v>0.29174788823911629</v>
      </c>
      <c r="AW37" s="32">
        <v>4.3103448275862072E-2</v>
      </c>
      <c r="AX37" s="33">
        <v>3.3138401559454189E-2</v>
      </c>
      <c r="AY37" s="11"/>
      <c r="AZ37" s="10">
        <f t="shared" si="0"/>
        <v>1</v>
      </c>
      <c r="BA37" s="10">
        <f t="shared" si="0"/>
        <v>1</v>
      </c>
    </row>
    <row r="38" spans="1:53">
      <c r="A38" s="2" t="s">
        <v>69</v>
      </c>
      <c r="B38" s="2" t="s">
        <v>42</v>
      </c>
      <c r="C38" s="2"/>
      <c r="D38" s="2" t="s">
        <v>662</v>
      </c>
      <c r="E38" s="32">
        <v>2.0344287949921751E-2</v>
      </c>
      <c r="F38" s="33">
        <v>7.2917686209259076E-3</v>
      </c>
      <c r="G38" s="32">
        <v>0.23943661971830985</v>
      </c>
      <c r="H38" s="33">
        <v>0.19041793089948125</v>
      </c>
      <c r="I38" s="32">
        <v>0.14397496087636932</v>
      </c>
      <c r="J38" s="33">
        <v>0.12223744739160224</v>
      </c>
      <c r="K38" s="32">
        <v>8.4507042253521118E-3</v>
      </c>
      <c r="L38" s="33">
        <v>1.064891846921797E-2</v>
      </c>
      <c r="M38" s="32">
        <v>7.5117370892018778E-3</v>
      </c>
      <c r="N38" s="33">
        <v>6.949202309875697E-3</v>
      </c>
      <c r="O38" s="32">
        <v>0</v>
      </c>
      <c r="P38" s="33">
        <v>0</v>
      </c>
      <c r="Q38" s="32">
        <v>4.350547730829421E-2</v>
      </c>
      <c r="R38" s="33">
        <v>3.601840070470784E-2</v>
      </c>
      <c r="S38" s="32">
        <v>6.2597809076682311E-4</v>
      </c>
      <c r="T38" s="33">
        <v>3.0341587550161497E-4</v>
      </c>
      <c r="U38" s="32">
        <v>0</v>
      </c>
      <c r="V38" s="33">
        <v>0</v>
      </c>
      <c r="W38" s="32">
        <v>3.4428794992175274E-3</v>
      </c>
      <c r="X38" s="33">
        <v>1.3017519819907997E-3</v>
      </c>
      <c r="Y38" s="32">
        <v>3.1298904538341156E-4</v>
      </c>
      <c r="Z38" s="33">
        <v>2.3490261329157288E-4</v>
      </c>
      <c r="AA38" s="32">
        <v>9.3896713615023472E-4</v>
      </c>
      <c r="AB38" s="33">
        <v>3.4256631105021042E-4</v>
      </c>
      <c r="AC38" s="32">
        <v>5.9467918622848198E-3</v>
      </c>
      <c r="AD38" s="33">
        <v>4.5218753058627777E-3</v>
      </c>
      <c r="AE38" s="32">
        <v>0</v>
      </c>
      <c r="AF38" s="33">
        <v>0</v>
      </c>
      <c r="AG38" s="32">
        <v>0</v>
      </c>
      <c r="AH38" s="33">
        <v>0</v>
      </c>
      <c r="AI38" s="32">
        <v>0</v>
      </c>
      <c r="AJ38" s="33">
        <v>0</v>
      </c>
      <c r="AK38" s="32">
        <v>1.8466353677621283E-2</v>
      </c>
      <c r="AL38" s="33">
        <v>4.884016834687286E-3</v>
      </c>
      <c r="AM38" s="32">
        <v>6.2597809076682311E-4</v>
      </c>
      <c r="AN38" s="33">
        <v>7.3407066653616521E-4</v>
      </c>
      <c r="AO38" s="32">
        <v>0.3158059467918623</v>
      </c>
      <c r="AP38" s="33">
        <v>0.39148478026818051</v>
      </c>
      <c r="AQ38" s="32">
        <v>5.3208137715179968E-3</v>
      </c>
      <c r="AR38" s="33">
        <v>2.1141235196241556E-3</v>
      </c>
      <c r="AS38" s="32">
        <v>2.8169014084507044E-3</v>
      </c>
      <c r="AT38" s="33">
        <v>1.0374865420377801E-3</v>
      </c>
      <c r="AU38" s="32">
        <v>0.12895148669796558</v>
      </c>
      <c r="AV38" s="33">
        <v>0.1853773123225996</v>
      </c>
      <c r="AW38" s="32">
        <v>5.3521126760563378E-2</v>
      </c>
      <c r="AX38" s="33">
        <v>3.4100029362826662E-2</v>
      </c>
      <c r="AY38" s="11"/>
      <c r="AZ38" s="10">
        <f t="shared" si="0"/>
        <v>0.99999999999999989</v>
      </c>
      <c r="BA38" s="10">
        <f t="shared" si="0"/>
        <v>1.0000000000000002</v>
      </c>
    </row>
    <row r="39" spans="1:53">
      <c r="A39" s="2" t="s">
        <v>141</v>
      </c>
      <c r="B39" s="2" t="s">
        <v>119</v>
      </c>
      <c r="C39" s="44"/>
      <c r="D39" s="2">
        <v>7</v>
      </c>
      <c r="E39" s="32">
        <v>7.1428571428571425E-2</v>
      </c>
      <c r="F39" s="33">
        <v>6.4516129032258064E-3</v>
      </c>
      <c r="G39" s="32">
        <v>0</v>
      </c>
      <c r="H39" s="33">
        <v>0</v>
      </c>
      <c r="I39" s="32">
        <v>0</v>
      </c>
      <c r="J39" s="33">
        <v>0</v>
      </c>
      <c r="K39" s="32">
        <v>0</v>
      </c>
      <c r="L39" s="33">
        <v>0</v>
      </c>
      <c r="M39" s="32">
        <v>7.1428571428571425E-2</v>
      </c>
      <c r="N39" s="33">
        <v>0.13870967741935483</v>
      </c>
      <c r="O39" s="32">
        <v>0</v>
      </c>
      <c r="P39" s="33">
        <v>0</v>
      </c>
      <c r="Q39" s="32">
        <v>0.17857142857142858</v>
      </c>
      <c r="R39" s="33">
        <v>9.6774193548387094E-2</v>
      </c>
      <c r="S39" s="32">
        <v>3.5714285714285712E-2</v>
      </c>
      <c r="T39" s="33">
        <v>3.2258064516129032E-3</v>
      </c>
      <c r="U39" s="32">
        <v>0</v>
      </c>
      <c r="V39" s="33">
        <v>0</v>
      </c>
      <c r="W39" s="32">
        <v>0</v>
      </c>
      <c r="X39" s="33">
        <v>0</v>
      </c>
      <c r="Y39" s="32">
        <v>0</v>
      </c>
      <c r="Z39" s="33">
        <v>0</v>
      </c>
      <c r="AA39" s="32">
        <v>0</v>
      </c>
      <c r="AB39" s="33">
        <v>0</v>
      </c>
      <c r="AC39" s="32">
        <v>0</v>
      </c>
      <c r="AD39" s="33">
        <v>0</v>
      </c>
      <c r="AE39" s="32">
        <v>0</v>
      </c>
      <c r="AF39" s="33">
        <v>0</v>
      </c>
      <c r="AG39" s="32">
        <v>0</v>
      </c>
      <c r="AH39" s="33">
        <v>0</v>
      </c>
      <c r="AI39" s="32">
        <v>0</v>
      </c>
      <c r="AJ39" s="33">
        <v>0</v>
      </c>
      <c r="AK39" s="32">
        <v>0</v>
      </c>
      <c r="AL39" s="33">
        <v>0</v>
      </c>
      <c r="AM39" s="32">
        <v>0</v>
      </c>
      <c r="AN39" s="33">
        <v>0</v>
      </c>
      <c r="AO39" s="32">
        <v>0.5</v>
      </c>
      <c r="AP39" s="33">
        <v>0.57741935483870965</v>
      </c>
      <c r="AQ39" s="32">
        <v>0</v>
      </c>
      <c r="AR39" s="33">
        <v>0</v>
      </c>
      <c r="AS39" s="32">
        <v>3.5714285714285712E-2</v>
      </c>
      <c r="AT39" s="33">
        <v>1.6129032258064516E-2</v>
      </c>
      <c r="AU39" s="32">
        <v>0</v>
      </c>
      <c r="AV39" s="33">
        <v>0</v>
      </c>
      <c r="AW39" s="32">
        <v>0.10714285714285714</v>
      </c>
      <c r="AX39" s="33">
        <v>0.16129032258064516</v>
      </c>
      <c r="AY39" s="11"/>
      <c r="AZ39" s="10">
        <f t="shared" si="0"/>
        <v>0.99999999999999989</v>
      </c>
      <c r="BA39" s="10">
        <f t="shared" si="0"/>
        <v>0.99999999999999989</v>
      </c>
    </row>
    <row r="40" spans="1:53">
      <c r="A40" s="2" t="s">
        <v>682</v>
      </c>
      <c r="B40" s="2" t="s">
        <v>119</v>
      </c>
      <c r="D40" s="2">
        <v>8</v>
      </c>
      <c r="E40" s="32">
        <v>5.5555555555555552E-2</v>
      </c>
      <c r="F40" s="33">
        <v>8.368200836820083E-3</v>
      </c>
      <c r="G40" s="32">
        <v>0</v>
      </c>
      <c r="H40" s="33">
        <v>0</v>
      </c>
      <c r="I40" s="32">
        <v>0</v>
      </c>
      <c r="J40" s="33">
        <v>0</v>
      </c>
      <c r="K40" s="32">
        <v>0</v>
      </c>
      <c r="L40" s="33">
        <v>0</v>
      </c>
      <c r="M40" s="32">
        <v>0</v>
      </c>
      <c r="N40" s="33">
        <v>0</v>
      </c>
      <c r="O40" s="32">
        <v>0</v>
      </c>
      <c r="P40" s="33">
        <v>0</v>
      </c>
      <c r="Q40" s="32">
        <v>0</v>
      </c>
      <c r="R40" s="33">
        <v>0</v>
      </c>
      <c r="S40" s="32">
        <v>5.5555555555555552E-2</v>
      </c>
      <c r="T40" s="33">
        <v>0.100418410041841</v>
      </c>
      <c r="U40" s="32">
        <v>0</v>
      </c>
      <c r="V40" s="33">
        <v>0</v>
      </c>
      <c r="W40" s="32">
        <v>0</v>
      </c>
      <c r="X40" s="33">
        <v>0</v>
      </c>
      <c r="Y40" s="32">
        <v>5.5555555555555552E-2</v>
      </c>
      <c r="Z40" s="33">
        <v>8.368200836820083E-3</v>
      </c>
      <c r="AA40" s="32">
        <v>0</v>
      </c>
      <c r="AB40" s="33">
        <v>0</v>
      </c>
      <c r="AC40" s="32">
        <v>0</v>
      </c>
      <c r="AD40" s="33">
        <v>0</v>
      </c>
      <c r="AE40" s="32">
        <v>0</v>
      </c>
      <c r="AF40" s="33">
        <v>0</v>
      </c>
      <c r="AG40" s="32">
        <v>5.5555555555555552E-2</v>
      </c>
      <c r="AH40" s="33">
        <v>0.31799163179916318</v>
      </c>
      <c r="AI40" s="32">
        <v>0</v>
      </c>
      <c r="AJ40" s="33">
        <v>0</v>
      </c>
      <c r="AK40" s="32">
        <v>0</v>
      </c>
      <c r="AL40" s="33">
        <v>0</v>
      </c>
      <c r="AM40" s="32">
        <v>0</v>
      </c>
      <c r="AN40" s="33">
        <v>0</v>
      </c>
      <c r="AO40" s="32">
        <v>0.27777777777777779</v>
      </c>
      <c r="AP40" s="33">
        <v>0.20083682008368201</v>
      </c>
      <c r="AQ40" s="32">
        <v>0.16666666666666666</v>
      </c>
      <c r="AR40" s="33">
        <v>0.1297071129707113</v>
      </c>
      <c r="AS40" s="32">
        <v>0.33333333333333331</v>
      </c>
      <c r="AT40" s="33">
        <v>0.23430962343096234</v>
      </c>
      <c r="AU40" s="32">
        <v>0</v>
      </c>
      <c r="AV40" s="33">
        <v>0</v>
      </c>
      <c r="AW40" s="32">
        <v>0</v>
      </c>
      <c r="AX40" s="33">
        <v>0</v>
      </c>
      <c r="AY40" s="11"/>
      <c r="AZ40" s="10">
        <f t="shared" si="0"/>
        <v>1</v>
      </c>
      <c r="BA40" s="10">
        <f t="shared" si="0"/>
        <v>1</v>
      </c>
    </row>
    <row r="41" spans="1:53">
      <c r="A41" s="2" t="s">
        <v>619</v>
      </c>
      <c r="B41" s="2" t="s">
        <v>119</v>
      </c>
      <c r="C41" s="44"/>
      <c r="D41" s="2">
        <v>9</v>
      </c>
      <c r="E41" s="32">
        <v>0</v>
      </c>
      <c r="F41" s="33">
        <v>0</v>
      </c>
      <c r="G41" s="32">
        <v>0</v>
      </c>
      <c r="H41" s="33">
        <v>0</v>
      </c>
      <c r="I41" s="32">
        <v>6.369426751592357E-3</v>
      </c>
      <c r="J41" s="33">
        <v>3.5906642728904849E-3</v>
      </c>
      <c r="K41" s="32">
        <v>0</v>
      </c>
      <c r="L41" s="33">
        <v>0</v>
      </c>
      <c r="M41" s="32">
        <v>0</v>
      </c>
      <c r="N41" s="33">
        <v>0</v>
      </c>
      <c r="O41" s="32">
        <v>0</v>
      </c>
      <c r="P41" s="33">
        <v>0</v>
      </c>
      <c r="Q41" s="32">
        <v>0.13375796178343949</v>
      </c>
      <c r="R41" s="33">
        <v>0.16014362657091563</v>
      </c>
      <c r="S41" s="32">
        <v>1.2738853503184714E-2</v>
      </c>
      <c r="T41" s="33">
        <v>1.7953321364452424E-2</v>
      </c>
      <c r="U41" s="32">
        <v>0</v>
      </c>
      <c r="V41" s="33">
        <v>0</v>
      </c>
      <c r="W41" s="32">
        <v>0</v>
      </c>
      <c r="X41" s="33">
        <v>0</v>
      </c>
      <c r="Y41" s="32">
        <v>6.369426751592357E-3</v>
      </c>
      <c r="Z41" s="33">
        <v>1.0771992818671453E-3</v>
      </c>
      <c r="AA41" s="32">
        <v>0</v>
      </c>
      <c r="AB41" s="33">
        <v>0</v>
      </c>
      <c r="AC41" s="32">
        <v>0</v>
      </c>
      <c r="AD41" s="33">
        <v>0</v>
      </c>
      <c r="AE41" s="32">
        <v>0</v>
      </c>
      <c r="AF41" s="33">
        <v>0</v>
      </c>
      <c r="AG41" s="32">
        <v>0</v>
      </c>
      <c r="AH41" s="33">
        <v>0</v>
      </c>
      <c r="AI41" s="32">
        <v>0</v>
      </c>
      <c r="AJ41" s="33">
        <v>0</v>
      </c>
      <c r="AK41" s="32">
        <v>6.369426751592357E-3</v>
      </c>
      <c r="AL41" s="33">
        <v>2.5134649910233393E-3</v>
      </c>
      <c r="AM41" s="32">
        <v>6.369426751592357E-3</v>
      </c>
      <c r="AN41" s="33">
        <v>1.436265709156194E-3</v>
      </c>
      <c r="AO41" s="32">
        <v>0.54140127388535031</v>
      </c>
      <c r="AP41" s="33">
        <v>0.54290843806104128</v>
      </c>
      <c r="AQ41" s="32">
        <v>0</v>
      </c>
      <c r="AR41" s="33">
        <v>0</v>
      </c>
      <c r="AS41" s="32">
        <v>3.8216560509554139E-2</v>
      </c>
      <c r="AT41" s="33">
        <v>9.6947935368043095E-3</v>
      </c>
      <c r="AU41" s="32">
        <v>0.24840764331210191</v>
      </c>
      <c r="AV41" s="33">
        <v>0.26068222621184917</v>
      </c>
      <c r="AW41" s="32">
        <v>0</v>
      </c>
      <c r="AX41" s="33">
        <v>0</v>
      </c>
      <c r="AY41" s="11"/>
      <c r="AZ41" s="10">
        <f t="shared" si="0"/>
        <v>1</v>
      </c>
      <c r="BA41" s="10">
        <f t="shared" si="0"/>
        <v>1</v>
      </c>
    </row>
    <row r="42" spans="1:53">
      <c r="A42" s="2" t="s">
        <v>98</v>
      </c>
      <c r="B42" s="2" t="s">
        <v>42</v>
      </c>
      <c r="C42" s="2"/>
      <c r="D42" s="2" t="s">
        <v>717</v>
      </c>
      <c r="E42" s="32">
        <v>7.4013157894736838E-3</v>
      </c>
      <c r="F42" s="33">
        <v>4.3388733637299602E-3</v>
      </c>
      <c r="G42" s="32">
        <v>0.5078125</v>
      </c>
      <c r="H42" s="33">
        <v>0.52051772319458744</v>
      </c>
      <c r="I42" s="32">
        <v>0.10773026315789473</v>
      </c>
      <c r="J42" s="33">
        <v>9.3052899936265143E-2</v>
      </c>
      <c r="K42" s="32">
        <v>0</v>
      </c>
      <c r="L42" s="33">
        <v>0</v>
      </c>
      <c r="M42" s="32">
        <v>4.1118421052631577E-3</v>
      </c>
      <c r="N42" s="33">
        <v>2.1816933862822963E-3</v>
      </c>
      <c r="O42" s="32">
        <v>0</v>
      </c>
      <c r="P42" s="33">
        <v>0</v>
      </c>
      <c r="Q42" s="32">
        <v>3.6595394736842105E-2</v>
      </c>
      <c r="R42" s="33">
        <v>2.9906358778251704E-2</v>
      </c>
      <c r="S42" s="32">
        <v>1.2335526315789473E-3</v>
      </c>
      <c r="T42" s="33">
        <v>8.5796930921213906E-4</v>
      </c>
      <c r="U42" s="32">
        <v>0</v>
      </c>
      <c r="V42" s="33">
        <v>0</v>
      </c>
      <c r="W42" s="32">
        <v>0</v>
      </c>
      <c r="X42" s="33">
        <v>0</v>
      </c>
      <c r="Y42" s="32">
        <v>2.4671052631578946E-3</v>
      </c>
      <c r="Z42" s="33">
        <v>2.7455017894788447E-3</v>
      </c>
      <c r="AA42" s="32">
        <v>0</v>
      </c>
      <c r="AB42" s="33">
        <v>0</v>
      </c>
      <c r="AC42" s="32">
        <v>1.5625E-2</v>
      </c>
      <c r="AD42" s="33">
        <v>1.456096484777173E-2</v>
      </c>
      <c r="AE42" s="32">
        <v>0</v>
      </c>
      <c r="AF42" s="33">
        <v>0</v>
      </c>
      <c r="AG42" s="32">
        <v>0</v>
      </c>
      <c r="AH42" s="33">
        <v>0</v>
      </c>
      <c r="AI42" s="32">
        <v>0</v>
      </c>
      <c r="AJ42" s="33">
        <v>0</v>
      </c>
      <c r="AK42" s="32">
        <v>3.0838815789473683E-2</v>
      </c>
      <c r="AL42" s="33">
        <v>1.1055547384419277E-2</v>
      </c>
      <c r="AM42" s="32">
        <v>0</v>
      </c>
      <c r="AN42" s="33">
        <v>0</v>
      </c>
      <c r="AO42" s="32">
        <v>0.140625</v>
      </c>
      <c r="AP42" s="33">
        <v>0.11832622444477128</v>
      </c>
      <c r="AQ42" s="32">
        <v>1.2335526315789473E-3</v>
      </c>
      <c r="AR42" s="33">
        <v>4.4124135902338577E-4</v>
      </c>
      <c r="AS42" s="32">
        <v>1.2335526315789473E-3</v>
      </c>
      <c r="AT42" s="33">
        <v>1.0050497622199344E-3</v>
      </c>
      <c r="AU42" s="32">
        <v>0.11266447368421052</v>
      </c>
      <c r="AV42" s="33">
        <v>0.1853703976074913</v>
      </c>
      <c r="AW42" s="32">
        <v>3.0427631578947369E-2</v>
      </c>
      <c r="AX42" s="33">
        <v>1.5639554836495564E-2</v>
      </c>
      <c r="AY42" s="11"/>
      <c r="AZ42" s="10">
        <f t="shared" si="0"/>
        <v>1</v>
      </c>
      <c r="BA42" s="10">
        <f t="shared" si="0"/>
        <v>0.99999999999999989</v>
      </c>
    </row>
    <row r="43" spans="1:53" ht="16">
      <c r="A43" s="2" t="s">
        <v>157</v>
      </c>
      <c r="B43" s="2" t="s">
        <v>119</v>
      </c>
      <c r="C43" s="7" t="s">
        <v>718</v>
      </c>
      <c r="D43" s="2">
        <v>10</v>
      </c>
      <c r="E43" s="32">
        <v>0</v>
      </c>
      <c r="F43" s="33">
        <v>0</v>
      </c>
      <c r="G43" s="32">
        <v>7.7519379844961239E-3</v>
      </c>
      <c r="H43" s="33">
        <v>0</v>
      </c>
      <c r="I43" s="32">
        <v>4.6511627906976744E-2</v>
      </c>
      <c r="J43" s="33">
        <v>2.7015618404390037E-2</v>
      </c>
      <c r="K43" s="32">
        <v>0</v>
      </c>
      <c r="L43" s="33">
        <v>0</v>
      </c>
      <c r="M43" s="32">
        <v>0</v>
      </c>
      <c r="N43" s="33">
        <v>0</v>
      </c>
      <c r="O43" s="32">
        <v>0</v>
      </c>
      <c r="P43" s="33">
        <v>0</v>
      </c>
      <c r="Q43" s="32">
        <v>0</v>
      </c>
      <c r="R43" s="33">
        <v>0</v>
      </c>
      <c r="S43" s="32">
        <v>7.7519379844961239E-3</v>
      </c>
      <c r="T43" s="33">
        <v>4.2211903756859433E-4</v>
      </c>
      <c r="U43" s="32">
        <v>0</v>
      </c>
      <c r="V43" s="33">
        <v>0</v>
      </c>
      <c r="W43" s="32">
        <v>0</v>
      </c>
      <c r="X43" s="33">
        <v>0</v>
      </c>
      <c r="Y43" s="32">
        <v>0</v>
      </c>
      <c r="Z43" s="33">
        <v>0</v>
      </c>
      <c r="AA43" s="32">
        <v>0</v>
      </c>
      <c r="AB43" s="33">
        <v>0</v>
      </c>
      <c r="AC43" s="32">
        <v>0</v>
      </c>
      <c r="AD43" s="33">
        <v>0</v>
      </c>
      <c r="AE43" s="32">
        <v>0</v>
      </c>
      <c r="AF43" s="33">
        <v>0</v>
      </c>
      <c r="AG43" s="32">
        <v>0</v>
      </c>
      <c r="AH43" s="33">
        <v>0</v>
      </c>
      <c r="AI43" s="32">
        <v>0</v>
      </c>
      <c r="AJ43" s="33">
        <v>0</v>
      </c>
      <c r="AK43" s="32">
        <v>0</v>
      </c>
      <c r="AL43" s="33">
        <v>0</v>
      </c>
      <c r="AM43" s="32">
        <v>0</v>
      </c>
      <c r="AN43" s="33">
        <v>0</v>
      </c>
      <c r="AO43" s="32">
        <v>0.31782945736434109</v>
      </c>
      <c r="AP43" s="33">
        <v>0.10637399746728578</v>
      </c>
      <c r="AQ43" s="32">
        <v>0</v>
      </c>
      <c r="AR43" s="33">
        <v>0</v>
      </c>
      <c r="AS43" s="32">
        <v>0</v>
      </c>
      <c r="AT43" s="33">
        <v>0</v>
      </c>
      <c r="AU43" s="32">
        <v>0.31782945736434109</v>
      </c>
      <c r="AV43" s="33">
        <v>0.78007598142676238</v>
      </c>
      <c r="AW43" s="32">
        <v>0.30232558139534882</v>
      </c>
      <c r="AX43" s="33">
        <v>8.6112283663993247E-2</v>
      </c>
      <c r="AY43" s="11"/>
      <c r="AZ43" s="10">
        <f t="shared" si="0"/>
        <v>1</v>
      </c>
      <c r="BA43" s="10">
        <f t="shared" si="0"/>
        <v>1</v>
      </c>
    </row>
    <row r="44" spans="1:53" ht="16">
      <c r="A44" s="2" t="s">
        <v>683</v>
      </c>
      <c r="B44" s="2" t="s">
        <v>119</v>
      </c>
      <c r="C44" s="44" t="s">
        <v>719</v>
      </c>
      <c r="D44" s="2">
        <v>11</v>
      </c>
      <c r="E44" s="32">
        <v>0</v>
      </c>
      <c r="F44" s="33">
        <v>0</v>
      </c>
      <c r="G44" s="32">
        <v>0</v>
      </c>
      <c r="H44" s="33">
        <v>0</v>
      </c>
      <c r="I44" s="32">
        <v>0.10714285714285714</v>
      </c>
      <c r="J44" s="33">
        <v>7.8369905956112859E-2</v>
      </c>
      <c r="K44" s="32">
        <v>0</v>
      </c>
      <c r="L44" s="33">
        <v>0</v>
      </c>
      <c r="M44" s="32">
        <v>0</v>
      </c>
      <c r="N44" s="33">
        <v>0</v>
      </c>
      <c r="O44" s="32">
        <v>0</v>
      </c>
      <c r="P44" s="33">
        <v>0</v>
      </c>
      <c r="Q44" s="32">
        <v>0</v>
      </c>
      <c r="R44" s="33">
        <v>0</v>
      </c>
      <c r="S44" s="32">
        <v>0</v>
      </c>
      <c r="T44" s="33">
        <v>0</v>
      </c>
      <c r="U44" s="32">
        <v>7.1428571428571425E-2</v>
      </c>
      <c r="V44" s="33">
        <v>1.2539184952978056E-2</v>
      </c>
      <c r="W44" s="32">
        <v>0</v>
      </c>
      <c r="X44" s="33">
        <v>0</v>
      </c>
      <c r="Y44" s="32">
        <v>0</v>
      </c>
      <c r="Z44" s="33">
        <v>0</v>
      </c>
      <c r="AA44" s="32">
        <v>0</v>
      </c>
      <c r="AB44" s="33">
        <v>0</v>
      </c>
      <c r="AC44" s="32">
        <v>0</v>
      </c>
      <c r="AD44" s="33">
        <v>0</v>
      </c>
      <c r="AE44" s="32">
        <v>0</v>
      </c>
      <c r="AF44" s="33">
        <v>0</v>
      </c>
      <c r="AG44" s="32">
        <v>0</v>
      </c>
      <c r="AH44" s="33">
        <v>0</v>
      </c>
      <c r="AI44" s="32">
        <v>0</v>
      </c>
      <c r="AJ44" s="33">
        <v>0</v>
      </c>
      <c r="AK44" s="32">
        <v>0</v>
      </c>
      <c r="AL44" s="33">
        <v>0</v>
      </c>
      <c r="AM44" s="32">
        <v>0</v>
      </c>
      <c r="AN44" s="33">
        <v>0</v>
      </c>
      <c r="AO44" s="32">
        <v>0.7857142857142857</v>
      </c>
      <c r="AP44" s="33">
        <v>0.90282131661442011</v>
      </c>
      <c r="AQ44" s="32">
        <v>0</v>
      </c>
      <c r="AR44" s="33">
        <v>0</v>
      </c>
      <c r="AS44" s="32">
        <v>0</v>
      </c>
      <c r="AT44" s="33">
        <v>0</v>
      </c>
      <c r="AU44" s="32">
        <v>0</v>
      </c>
      <c r="AV44" s="33">
        <v>0</v>
      </c>
      <c r="AW44" s="32">
        <v>3.5714285714285712E-2</v>
      </c>
      <c r="AX44" s="33">
        <v>6.269592476489028E-3</v>
      </c>
      <c r="AY44" s="11"/>
      <c r="AZ44" s="10">
        <f t="shared" si="0"/>
        <v>0.99999999999999989</v>
      </c>
      <c r="BA44" s="10">
        <f t="shared" si="0"/>
        <v>1</v>
      </c>
    </row>
    <row r="45" spans="1:53">
      <c r="A45" s="2" t="s">
        <v>169</v>
      </c>
      <c r="B45" s="2" t="s">
        <v>75</v>
      </c>
      <c r="C45" s="44"/>
      <c r="D45" s="2">
        <v>12</v>
      </c>
      <c r="E45" s="32">
        <v>8.1144191476941033E-2</v>
      </c>
      <c r="F45" s="33">
        <v>5.6509833208862333E-2</v>
      </c>
      <c r="G45" s="32">
        <v>0.45709281961471104</v>
      </c>
      <c r="H45" s="33">
        <v>0.38818355323209691</v>
      </c>
      <c r="I45" s="32">
        <v>0.10507880910683012</v>
      </c>
      <c r="J45" s="33">
        <v>8.9619118745332335E-2</v>
      </c>
      <c r="K45" s="32">
        <v>3.5026269702276708E-3</v>
      </c>
      <c r="L45" s="33">
        <v>1.9915359721184964E-3</v>
      </c>
      <c r="M45" s="32">
        <v>1.284296555750146E-2</v>
      </c>
      <c r="N45" s="33">
        <v>9.5427765330677958E-3</v>
      </c>
      <c r="O45" s="32">
        <v>0</v>
      </c>
      <c r="P45" s="33">
        <v>0</v>
      </c>
      <c r="Q45" s="32">
        <v>4.1447752481027438E-2</v>
      </c>
      <c r="R45" s="33">
        <v>3.1781594888391003E-2</v>
      </c>
      <c r="S45" s="32">
        <v>6.0712200817279627E-2</v>
      </c>
      <c r="T45" s="33">
        <v>4.7879843996348849E-2</v>
      </c>
      <c r="U45" s="32">
        <v>1.2259194395796848E-2</v>
      </c>
      <c r="V45" s="33">
        <v>6.1405692473653637E-3</v>
      </c>
      <c r="W45" s="32">
        <v>0</v>
      </c>
      <c r="X45" s="33">
        <v>0</v>
      </c>
      <c r="Y45" s="32">
        <v>5.837711617046118E-4</v>
      </c>
      <c r="Z45" s="33">
        <v>3.3192266201974942E-4</v>
      </c>
      <c r="AA45" s="32">
        <v>0</v>
      </c>
      <c r="AB45" s="33">
        <v>0</v>
      </c>
      <c r="AC45" s="32">
        <v>0</v>
      </c>
      <c r="AD45" s="33">
        <v>0</v>
      </c>
      <c r="AE45" s="32">
        <v>0</v>
      </c>
      <c r="AF45" s="33">
        <v>0</v>
      </c>
      <c r="AG45" s="32">
        <v>0</v>
      </c>
      <c r="AH45" s="33">
        <v>0</v>
      </c>
      <c r="AI45" s="32">
        <v>0</v>
      </c>
      <c r="AJ45" s="33">
        <v>0</v>
      </c>
      <c r="AK45" s="32">
        <v>0</v>
      </c>
      <c r="AL45" s="33">
        <v>0</v>
      </c>
      <c r="AM45" s="32">
        <v>0</v>
      </c>
      <c r="AN45" s="33">
        <v>0</v>
      </c>
      <c r="AO45" s="32">
        <v>4.6701692936368944E-2</v>
      </c>
      <c r="AP45" s="33">
        <v>6.6218571072940005E-2</v>
      </c>
      <c r="AQ45" s="32">
        <v>4.8453006421482779E-2</v>
      </c>
      <c r="AR45" s="33">
        <v>2.5889967637540454E-2</v>
      </c>
      <c r="AS45" s="32">
        <v>1.9848219497956801E-2</v>
      </c>
      <c r="AT45" s="33">
        <v>1.2779022487760352E-2</v>
      </c>
      <c r="AU45" s="32">
        <v>7.5890251021599534E-2</v>
      </c>
      <c r="AV45" s="33">
        <v>0.19915359721184964</v>
      </c>
      <c r="AW45" s="32">
        <v>3.4442498540572096E-2</v>
      </c>
      <c r="AX45" s="33">
        <v>6.3978093104306702E-2</v>
      </c>
      <c r="AY45" s="11"/>
      <c r="AZ45" s="10">
        <f t="shared" si="0"/>
        <v>0.99999999999999989</v>
      </c>
      <c r="BA45" s="10">
        <f t="shared" si="0"/>
        <v>1.0000000000000002</v>
      </c>
    </row>
    <row r="46" spans="1:53">
      <c r="A46" s="2" t="s">
        <v>74</v>
      </c>
      <c r="B46" s="2" t="s">
        <v>75</v>
      </c>
      <c r="C46" s="44"/>
      <c r="D46" s="2">
        <v>13</v>
      </c>
      <c r="E46" s="32">
        <v>0</v>
      </c>
      <c r="F46" s="33">
        <v>0</v>
      </c>
      <c r="G46" s="32">
        <v>9.8484848484848481E-2</v>
      </c>
      <c r="H46" s="33">
        <v>0.11183964031472461</v>
      </c>
      <c r="I46" s="32">
        <v>0.11079545454545454</v>
      </c>
      <c r="J46" s="33">
        <v>0.19482952416635443</v>
      </c>
      <c r="K46" s="32">
        <v>0</v>
      </c>
      <c r="L46" s="33">
        <v>0</v>
      </c>
      <c r="M46" s="32">
        <v>0</v>
      </c>
      <c r="N46" s="33">
        <v>0</v>
      </c>
      <c r="O46" s="32">
        <v>0</v>
      </c>
      <c r="P46" s="33">
        <v>0</v>
      </c>
      <c r="Q46" s="32">
        <v>1.893939393939394E-3</v>
      </c>
      <c r="R46" s="33">
        <v>3.7467216185837392E-4</v>
      </c>
      <c r="S46" s="32">
        <v>0</v>
      </c>
      <c r="T46" s="33">
        <v>0</v>
      </c>
      <c r="U46" s="32">
        <v>9.46969696969697E-4</v>
      </c>
      <c r="V46" s="33">
        <v>1.8733608092918696E-4</v>
      </c>
      <c r="W46" s="32">
        <v>0</v>
      </c>
      <c r="X46" s="33">
        <v>0</v>
      </c>
      <c r="Y46" s="32">
        <v>0</v>
      </c>
      <c r="Z46" s="33">
        <v>0</v>
      </c>
      <c r="AA46" s="32">
        <v>0</v>
      </c>
      <c r="AB46" s="33">
        <v>0</v>
      </c>
      <c r="AC46" s="32">
        <v>0</v>
      </c>
      <c r="AD46" s="33">
        <v>0</v>
      </c>
      <c r="AE46" s="32">
        <v>0</v>
      </c>
      <c r="AF46" s="33">
        <v>0</v>
      </c>
      <c r="AG46" s="32">
        <v>0</v>
      </c>
      <c r="AH46" s="33">
        <v>0</v>
      </c>
      <c r="AI46" s="32">
        <v>0</v>
      </c>
      <c r="AJ46" s="33">
        <v>0</v>
      </c>
      <c r="AK46" s="32">
        <v>2.840909090909091E-3</v>
      </c>
      <c r="AL46" s="33">
        <v>2.8100412139378045E-4</v>
      </c>
      <c r="AM46" s="32">
        <v>2.0833333333333332E-2</v>
      </c>
      <c r="AN46" s="33">
        <v>4.4023979018358939E-3</v>
      </c>
      <c r="AO46" s="32">
        <v>0.33143939393939392</v>
      </c>
      <c r="AP46" s="33">
        <v>0.35771824653428252</v>
      </c>
      <c r="AQ46" s="32">
        <v>2.6515151515151516E-2</v>
      </c>
      <c r="AR46" s="33">
        <v>1.6110902959910078E-2</v>
      </c>
      <c r="AS46" s="32">
        <v>5.681818181818182E-3</v>
      </c>
      <c r="AT46" s="33">
        <v>3.1847133757961785E-3</v>
      </c>
      <c r="AU46" s="32">
        <v>3.0303030303030304E-2</v>
      </c>
      <c r="AV46" s="33">
        <v>2.4728362682652678E-2</v>
      </c>
      <c r="AW46" s="32">
        <v>0.37026515151515149</v>
      </c>
      <c r="AX46" s="33">
        <v>0.28634319970026229</v>
      </c>
      <c r="AY46" s="11"/>
      <c r="AZ46" s="10">
        <f t="shared" si="0"/>
        <v>1</v>
      </c>
      <c r="BA46" s="10">
        <f t="shared" si="0"/>
        <v>1</v>
      </c>
    </row>
    <row r="47" spans="1:53">
      <c r="A47" s="2" t="s">
        <v>620</v>
      </c>
      <c r="B47" s="2" t="s">
        <v>75</v>
      </c>
      <c r="C47" s="47" t="s">
        <v>720</v>
      </c>
      <c r="D47" s="2">
        <v>14</v>
      </c>
      <c r="E47" s="32">
        <v>2.7027027027027029E-2</v>
      </c>
      <c r="F47" s="33">
        <v>1.9920318725099601E-3</v>
      </c>
      <c r="G47" s="32">
        <v>8.1081081081081086E-2</v>
      </c>
      <c r="H47" s="33">
        <v>4.9800796812749003E-3</v>
      </c>
      <c r="I47" s="32">
        <v>2.7027027027027029E-2</v>
      </c>
      <c r="J47" s="33">
        <v>1.8924302788844622E-2</v>
      </c>
      <c r="K47" s="32">
        <v>0</v>
      </c>
      <c r="L47" s="33">
        <v>0</v>
      </c>
      <c r="M47" s="32">
        <v>0</v>
      </c>
      <c r="N47" s="33">
        <v>0</v>
      </c>
      <c r="O47" s="32">
        <v>0</v>
      </c>
      <c r="P47" s="33">
        <v>0</v>
      </c>
      <c r="Q47" s="32">
        <v>0</v>
      </c>
      <c r="R47" s="33">
        <v>0</v>
      </c>
      <c r="S47" s="32">
        <v>0</v>
      </c>
      <c r="T47" s="33">
        <v>0</v>
      </c>
      <c r="U47" s="32">
        <v>2.7027027027027029E-2</v>
      </c>
      <c r="V47" s="33">
        <v>4.9800796812749003E-3</v>
      </c>
      <c r="W47" s="32">
        <v>0</v>
      </c>
      <c r="X47" s="33">
        <v>0</v>
      </c>
      <c r="Y47" s="32">
        <v>0</v>
      </c>
      <c r="Z47" s="33">
        <v>0</v>
      </c>
      <c r="AA47" s="32">
        <v>0</v>
      </c>
      <c r="AB47" s="33">
        <v>0</v>
      </c>
      <c r="AC47" s="32">
        <v>0</v>
      </c>
      <c r="AD47" s="33">
        <v>0</v>
      </c>
      <c r="AE47" s="32">
        <v>0</v>
      </c>
      <c r="AF47" s="33">
        <v>0</v>
      </c>
      <c r="AG47" s="32">
        <v>0</v>
      </c>
      <c r="AH47" s="33">
        <v>0</v>
      </c>
      <c r="AI47" s="32">
        <v>0</v>
      </c>
      <c r="AJ47" s="33">
        <v>0</v>
      </c>
      <c r="AK47" s="32">
        <v>0</v>
      </c>
      <c r="AL47" s="33">
        <v>0</v>
      </c>
      <c r="AM47" s="32">
        <v>0</v>
      </c>
      <c r="AN47" s="33">
        <v>0</v>
      </c>
      <c r="AO47" s="32">
        <v>0.24324324324324326</v>
      </c>
      <c r="AP47" s="33">
        <v>3.1872509960159362E-2</v>
      </c>
      <c r="AQ47" s="32">
        <v>2.7027027027027029E-2</v>
      </c>
      <c r="AR47" s="33">
        <v>3.9840637450199202E-3</v>
      </c>
      <c r="AS47" s="32">
        <v>8.1081081081081086E-2</v>
      </c>
      <c r="AT47" s="33">
        <v>3.8844621513944223E-2</v>
      </c>
      <c r="AU47" s="32">
        <v>0.40540540540540543</v>
      </c>
      <c r="AV47" s="33">
        <v>0.87549800796812749</v>
      </c>
      <c r="AW47" s="32">
        <v>8.1081081081081086E-2</v>
      </c>
      <c r="AX47" s="33">
        <v>1.8924302788844622E-2</v>
      </c>
      <c r="AY47" s="11"/>
      <c r="AZ47" s="10">
        <f t="shared" si="0"/>
        <v>1.0000000000000002</v>
      </c>
      <c r="BA47" s="10">
        <f t="shared" si="0"/>
        <v>1</v>
      </c>
    </row>
    <row r="48" spans="1:53" ht="16">
      <c r="A48" s="2" t="s">
        <v>684</v>
      </c>
      <c r="B48" s="2" t="s">
        <v>75</v>
      </c>
      <c r="C48" s="44" t="s">
        <v>721</v>
      </c>
      <c r="D48" s="2">
        <v>15</v>
      </c>
      <c r="E48" s="32">
        <v>0</v>
      </c>
      <c r="F48" s="33">
        <v>0</v>
      </c>
      <c r="G48" s="32">
        <v>0.15151515151515152</v>
      </c>
      <c r="H48" s="33">
        <v>6.7241379310344823E-2</v>
      </c>
      <c r="I48" s="32">
        <v>3.0303030303030304E-2</v>
      </c>
      <c r="J48" s="33">
        <v>0.16206896551724137</v>
      </c>
      <c r="K48" s="32">
        <v>0</v>
      </c>
      <c r="L48" s="33">
        <v>0</v>
      </c>
      <c r="M48" s="32">
        <v>0</v>
      </c>
      <c r="N48" s="33">
        <v>0</v>
      </c>
      <c r="O48" s="32">
        <v>0</v>
      </c>
      <c r="P48" s="33">
        <v>0</v>
      </c>
      <c r="Q48" s="32">
        <v>6.0606060606060608E-2</v>
      </c>
      <c r="R48" s="33">
        <v>4.8275862068965517E-2</v>
      </c>
      <c r="S48" s="32">
        <v>0</v>
      </c>
      <c r="T48" s="33">
        <v>0</v>
      </c>
      <c r="U48" s="32">
        <v>0</v>
      </c>
      <c r="V48" s="33">
        <v>0</v>
      </c>
      <c r="W48" s="32">
        <v>0</v>
      </c>
      <c r="X48" s="33">
        <v>0</v>
      </c>
      <c r="Y48" s="32">
        <v>0</v>
      </c>
      <c r="Z48" s="33">
        <v>0</v>
      </c>
      <c r="AA48" s="32">
        <v>0</v>
      </c>
      <c r="AB48" s="33">
        <v>0</v>
      </c>
      <c r="AC48" s="32">
        <v>0</v>
      </c>
      <c r="AD48" s="33">
        <v>0</v>
      </c>
      <c r="AE48" s="32">
        <v>0</v>
      </c>
      <c r="AF48" s="33">
        <v>0</v>
      </c>
      <c r="AG48" s="32">
        <v>0</v>
      </c>
      <c r="AH48" s="33">
        <v>0</v>
      </c>
      <c r="AI48" s="32">
        <v>0</v>
      </c>
      <c r="AJ48" s="33">
        <v>0</v>
      </c>
      <c r="AK48" s="32">
        <v>0</v>
      </c>
      <c r="AL48" s="33">
        <v>0</v>
      </c>
      <c r="AM48" s="32">
        <v>0</v>
      </c>
      <c r="AN48" s="33">
        <v>0</v>
      </c>
      <c r="AO48" s="32">
        <v>0.27272727272727271</v>
      </c>
      <c r="AP48" s="33">
        <v>0.2</v>
      </c>
      <c r="AQ48" s="32">
        <v>3.0303030303030304E-2</v>
      </c>
      <c r="AR48" s="33">
        <v>1.896551724137931E-2</v>
      </c>
      <c r="AS48" s="32">
        <v>0</v>
      </c>
      <c r="AT48" s="33">
        <v>0</v>
      </c>
      <c r="AU48" s="32">
        <v>0.33333333333333331</v>
      </c>
      <c r="AV48" s="33">
        <v>0.40689655172413791</v>
      </c>
      <c r="AW48" s="32">
        <v>0.12121212121212122</v>
      </c>
      <c r="AX48" s="33">
        <v>9.6551724137931033E-2</v>
      </c>
      <c r="AY48" s="11"/>
      <c r="AZ48" s="10">
        <f t="shared" si="0"/>
        <v>0.99999999999999989</v>
      </c>
      <c r="BA48" s="10">
        <f t="shared" si="0"/>
        <v>1</v>
      </c>
    </row>
    <row r="49" spans="1:53">
      <c r="A49" s="2" t="s">
        <v>180</v>
      </c>
      <c r="B49" s="2" t="s">
        <v>75</v>
      </c>
      <c r="C49" s="44"/>
      <c r="D49" s="2">
        <v>16</v>
      </c>
      <c r="E49" s="32">
        <v>4.7619047619047616E-2</v>
      </c>
      <c r="F49" s="33">
        <v>8.5470085470085479E-3</v>
      </c>
      <c r="G49" s="32">
        <v>0.8571428571428571</v>
      </c>
      <c r="H49" s="33">
        <v>0.62820512820512819</v>
      </c>
      <c r="I49" s="32">
        <v>0</v>
      </c>
      <c r="J49" s="33">
        <v>0</v>
      </c>
      <c r="K49" s="32">
        <v>0</v>
      </c>
      <c r="L49" s="33">
        <v>0</v>
      </c>
      <c r="M49" s="32">
        <v>0</v>
      </c>
      <c r="N49" s="33">
        <v>0</v>
      </c>
      <c r="O49" s="32">
        <v>0</v>
      </c>
      <c r="P49" s="33">
        <v>0</v>
      </c>
      <c r="Q49" s="32">
        <v>0</v>
      </c>
      <c r="R49" s="33">
        <v>0</v>
      </c>
      <c r="S49" s="32">
        <v>0</v>
      </c>
      <c r="T49" s="33">
        <v>0</v>
      </c>
      <c r="U49" s="32">
        <v>0</v>
      </c>
      <c r="V49" s="33">
        <v>0</v>
      </c>
      <c r="W49" s="32">
        <v>0</v>
      </c>
      <c r="X49" s="33">
        <v>0</v>
      </c>
      <c r="Y49" s="32">
        <v>0</v>
      </c>
      <c r="Z49" s="33">
        <v>0</v>
      </c>
      <c r="AA49" s="32">
        <v>0</v>
      </c>
      <c r="AB49" s="33">
        <v>0</v>
      </c>
      <c r="AC49" s="32">
        <v>0</v>
      </c>
      <c r="AD49" s="33">
        <v>0</v>
      </c>
      <c r="AE49" s="32">
        <v>0</v>
      </c>
      <c r="AF49" s="33">
        <v>0</v>
      </c>
      <c r="AG49" s="32">
        <v>0</v>
      </c>
      <c r="AH49" s="33">
        <v>0</v>
      </c>
      <c r="AI49" s="32">
        <v>0</v>
      </c>
      <c r="AJ49" s="33">
        <v>0</v>
      </c>
      <c r="AK49" s="32">
        <v>0</v>
      </c>
      <c r="AL49" s="33">
        <v>0</v>
      </c>
      <c r="AM49" s="32">
        <v>0</v>
      </c>
      <c r="AN49" s="33">
        <v>0</v>
      </c>
      <c r="AO49" s="32">
        <v>0</v>
      </c>
      <c r="AP49" s="33">
        <v>0</v>
      </c>
      <c r="AQ49" s="32">
        <v>0</v>
      </c>
      <c r="AR49" s="33">
        <v>0</v>
      </c>
      <c r="AS49" s="32">
        <v>4.7619047619047616E-2</v>
      </c>
      <c r="AT49" s="33">
        <v>2.1367521367521368E-2</v>
      </c>
      <c r="AU49" s="32">
        <v>4.7619047619047616E-2</v>
      </c>
      <c r="AV49" s="33">
        <v>0.34188034188034189</v>
      </c>
      <c r="AW49" s="32">
        <v>0</v>
      </c>
      <c r="AX49" s="33">
        <v>0</v>
      </c>
      <c r="AY49" s="11"/>
      <c r="AZ49" s="10">
        <f t="shared" si="0"/>
        <v>1</v>
      </c>
      <c r="BA49" s="10">
        <f t="shared" si="0"/>
        <v>1</v>
      </c>
    </row>
    <row r="50" spans="1:53">
      <c r="A50" s="2" t="s">
        <v>621</v>
      </c>
      <c r="B50" s="2" t="s">
        <v>75</v>
      </c>
      <c r="C50" s="44"/>
      <c r="D50" s="2">
        <v>17</v>
      </c>
      <c r="E50" s="32">
        <v>0.16666666666666666</v>
      </c>
      <c r="F50" s="33">
        <v>6.8825910931174086E-2</v>
      </c>
      <c r="G50" s="32">
        <v>5.5555555555555552E-2</v>
      </c>
      <c r="H50" s="33">
        <v>8.0971659919028341E-3</v>
      </c>
      <c r="I50" s="32">
        <v>0.44444444444444442</v>
      </c>
      <c r="J50" s="33">
        <v>0.45748987854251011</v>
      </c>
      <c r="K50" s="32">
        <v>0</v>
      </c>
      <c r="L50" s="33">
        <v>0</v>
      </c>
      <c r="M50" s="32">
        <v>0</v>
      </c>
      <c r="N50" s="33">
        <v>0</v>
      </c>
      <c r="O50" s="32">
        <v>0</v>
      </c>
      <c r="P50" s="33">
        <v>0</v>
      </c>
      <c r="Q50" s="32">
        <v>0</v>
      </c>
      <c r="R50" s="33">
        <v>0</v>
      </c>
      <c r="S50" s="32">
        <v>0</v>
      </c>
      <c r="T50" s="33">
        <v>0</v>
      </c>
      <c r="U50" s="32">
        <v>0</v>
      </c>
      <c r="V50" s="33">
        <v>0</v>
      </c>
      <c r="W50" s="32">
        <v>0</v>
      </c>
      <c r="X50" s="33">
        <v>0</v>
      </c>
      <c r="Y50" s="32">
        <v>0</v>
      </c>
      <c r="Z50" s="33">
        <v>0</v>
      </c>
      <c r="AA50" s="32">
        <v>0</v>
      </c>
      <c r="AB50" s="33">
        <v>0</v>
      </c>
      <c r="AC50" s="32">
        <v>0</v>
      </c>
      <c r="AD50" s="33">
        <v>0</v>
      </c>
      <c r="AE50" s="32">
        <v>0</v>
      </c>
      <c r="AF50" s="33">
        <v>0</v>
      </c>
      <c r="AG50" s="32">
        <v>0</v>
      </c>
      <c r="AH50" s="33">
        <v>0</v>
      </c>
      <c r="AI50" s="32">
        <v>5.5555555555555552E-2</v>
      </c>
      <c r="AJ50" s="33">
        <v>0.291497975708502</v>
      </c>
      <c r="AK50" s="32">
        <v>0</v>
      </c>
      <c r="AL50" s="33">
        <v>0</v>
      </c>
      <c r="AM50" s="32">
        <v>0</v>
      </c>
      <c r="AN50" s="33">
        <v>0</v>
      </c>
      <c r="AO50" s="32">
        <v>0.16666666666666666</v>
      </c>
      <c r="AP50" s="33">
        <v>0.13360323886639677</v>
      </c>
      <c r="AQ50" s="32">
        <v>5.5555555555555552E-2</v>
      </c>
      <c r="AR50" s="33">
        <v>1.6194331983805668E-2</v>
      </c>
      <c r="AS50" s="32">
        <v>0</v>
      </c>
      <c r="AT50" s="33">
        <v>0</v>
      </c>
      <c r="AU50" s="32">
        <v>5.5555555555555552E-2</v>
      </c>
      <c r="AV50" s="33">
        <v>2.4291497975708502E-2</v>
      </c>
      <c r="AW50" s="32">
        <v>0</v>
      </c>
      <c r="AX50" s="33">
        <v>0</v>
      </c>
      <c r="AY50" s="11"/>
      <c r="AZ50" s="10">
        <f t="shared" si="0"/>
        <v>1</v>
      </c>
      <c r="BA50" s="10">
        <f t="shared" si="0"/>
        <v>1</v>
      </c>
    </row>
    <row r="51" spans="1:53">
      <c r="A51" s="2" t="s">
        <v>685</v>
      </c>
      <c r="B51" s="2" t="s">
        <v>75</v>
      </c>
      <c r="C51" s="44"/>
      <c r="D51" s="2">
        <v>18</v>
      </c>
      <c r="E51" s="32">
        <v>0.18518518518518517</v>
      </c>
      <c r="F51" s="33">
        <v>3.125E-2</v>
      </c>
      <c r="G51" s="32">
        <v>0.48148148148148145</v>
      </c>
      <c r="H51" s="33">
        <v>0.42499999999999999</v>
      </c>
      <c r="I51" s="32">
        <v>3.7037037037037035E-2</v>
      </c>
      <c r="J51" s="33">
        <v>2.0833333333333332E-2</v>
      </c>
      <c r="K51" s="32">
        <v>0</v>
      </c>
      <c r="L51" s="33">
        <v>0</v>
      </c>
      <c r="M51" s="32">
        <v>7.407407407407407E-2</v>
      </c>
      <c r="N51" s="33">
        <v>9.7916666666666666E-2</v>
      </c>
      <c r="O51" s="32">
        <v>0</v>
      </c>
      <c r="P51" s="33">
        <v>0</v>
      </c>
      <c r="Q51" s="32">
        <v>7.407407407407407E-2</v>
      </c>
      <c r="R51" s="33">
        <v>1.7708333333333333E-2</v>
      </c>
      <c r="S51" s="32">
        <v>0</v>
      </c>
      <c r="T51" s="33">
        <v>0</v>
      </c>
      <c r="U51" s="32">
        <v>0</v>
      </c>
      <c r="V51" s="33">
        <v>0</v>
      </c>
      <c r="W51" s="32">
        <v>0</v>
      </c>
      <c r="X51" s="33">
        <v>0</v>
      </c>
      <c r="Y51" s="32">
        <v>0</v>
      </c>
      <c r="Z51" s="33">
        <v>0</v>
      </c>
      <c r="AA51" s="32">
        <v>0</v>
      </c>
      <c r="AB51" s="33">
        <v>0</v>
      </c>
      <c r="AC51" s="32">
        <v>0</v>
      </c>
      <c r="AD51" s="33">
        <v>0</v>
      </c>
      <c r="AE51" s="32">
        <v>0</v>
      </c>
      <c r="AF51" s="33">
        <v>0</v>
      </c>
      <c r="AG51" s="32">
        <v>0</v>
      </c>
      <c r="AH51" s="33">
        <v>0</v>
      </c>
      <c r="AI51" s="32">
        <v>0</v>
      </c>
      <c r="AJ51" s="33">
        <v>0</v>
      </c>
      <c r="AK51" s="32">
        <v>0</v>
      </c>
      <c r="AL51" s="33">
        <v>0</v>
      </c>
      <c r="AM51" s="32">
        <v>0</v>
      </c>
      <c r="AN51" s="33">
        <v>0</v>
      </c>
      <c r="AO51" s="32">
        <v>3.7037037037037035E-2</v>
      </c>
      <c r="AP51" s="33">
        <v>8.3333333333333332E-3</v>
      </c>
      <c r="AQ51" s="32">
        <v>7.407407407407407E-2</v>
      </c>
      <c r="AR51" s="33">
        <v>6.5625000000000003E-2</v>
      </c>
      <c r="AS51" s="32">
        <v>0</v>
      </c>
      <c r="AT51" s="33">
        <v>0</v>
      </c>
      <c r="AU51" s="32">
        <v>3.7037037037037035E-2</v>
      </c>
      <c r="AV51" s="33">
        <v>0.33333333333333331</v>
      </c>
      <c r="AW51" s="32">
        <v>0</v>
      </c>
      <c r="AX51" s="33">
        <v>0</v>
      </c>
      <c r="AY51" s="11"/>
      <c r="AZ51" s="10">
        <f t="shared" si="0"/>
        <v>1</v>
      </c>
      <c r="BA51" s="10">
        <f t="shared" si="0"/>
        <v>1</v>
      </c>
    </row>
    <row r="52" spans="1:53">
      <c r="A52" s="2" t="s">
        <v>686</v>
      </c>
      <c r="B52" s="2" t="s">
        <v>75</v>
      </c>
      <c r="C52" s="44"/>
      <c r="D52" s="2">
        <v>19</v>
      </c>
      <c r="E52" s="32">
        <v>0.46153846153846156</v>
      </c>
      <c r="F52" s="33">
        <v>0.5494505494505495</v>
      </c>
      <c r="G52" s="32">
        <v>0.46153846153846156</v>
      </c>
      <c r="H52" s="33">
        <v>0.32967032967032966</v>
      </c>
      <c r="I52" s="32">
        <v>0</v>
      </c>
      <c r="J52" s="33">
        <v>0</v>
      </c>
      <c r="K52" s="32">
        <v>0</v>
      </c>
      <c r="L52" s="33">
        <v>0</v>
      </c>
      <c r="M52" s="32">
        <v>0</v>
      </c>
      <c r="N52" s="33">
        <v>0</v>
      </c>
      <c r="O52" s="32">
        <v>0</v>
      </c>
      <c r="P52" s="33">
        <v>0</v>
      </c>
      <c r="Q52" s="32">
        <v>0</v>
      </c>
      <c r="R52" s="33">
        <v>0</v>
      </c>
      <c r="S52" s="32">
        <v>0</v>
      </c>
      <c r="T52" s="33">
        <v>0</v>
      </c>
      <c r="U52" s="32">
        <v>7.6923076923076927E-2</v>
      </c>
      <c r="V52" s="33">
        <v>0.12087912087912088</v>
      </c>
      <c r="W52" s="32">
        <v>0</v>
      </c>
      <c r="X52" s="33">
        <v>0</v>
      </c>
      <c r="Y52" s="32">
        <v>0</v>
      </c>
      <c r="Z52" s="33">
        <v>0</v>
      </c>
      <c r="AA52" s="32">
        <v>0</v>
      </c>
      <c r="AB52" s="33">
        <v>0</v>
      </c>
      <c r="AC52" s="32">
        <v>0</v>
      </c>
      <c r="AD52" s="33">
        <v>0</v>
      </c>
      <c r="AE52" s="32">
        <v>0</v>
      </c>
      <c r="AF52" s="33">
        <v>0</v>
      </c>
      <c r="AG52" s="32">
        <v>0</v>
      </c>
      <c r="AH52" s="33">
        <v>0</v>
      </c>
      <c r="AI52" s="32">
        <v>0</v>
      </c>
      <c r="AJ52" s="33">
        <v>0</v>
      </c>
      <c r="AK52" s="32">
        <v>0</v>
      </c>
      <c r="AL52" s="33">
        <v>0</v>
      </c>
      <c r="AM52" s="32">
        <v>0</v>
      </c>
      <c r="AN52" s="33">
        <v>0</v>
      </c>
      <c r="AO52" s="32">
        <v>0</v>
      </c>
      <c r="AP52" s="33">
        <v>0</v>
      </c>
      <c r="AQ52" s="32">
        <v>0</v>
      </c>
      <c r="AR52" s="33">
        <v>0</v>
      </c>
      <c r="AS52" s="32">
        <v>0</v>
      </c>
      <c r="AT52" s="33">
        <v>0</v>
      </c>
      <c r="AU52" s="32">
        <v>0</v>
      </c>
      <c r="AV52" s="33">
        <v>0</v>
      </c>
      <c r="AW52" s="32">
        <v>0</v>
      </c>
      <c r="AX52" s="33">
        <v>0</v>
      </c>
      <c r="AY52" s="11"/>
      <c r="AZ52" s="10">
        <f t="shared" si="0"/>
        <v>1</v>
      </c>
      <c r="BA52" s="10">
        <f t="shared" si="0"/>
        <v>1</v>
      </c>
    </row>
    <row r="53" spans="1:53">
      <c r="A53" s="2" t="s">
        <v>687</v>
      </c>
      <c r="B53" s="2" t="s">
        <v>75</v>
      </c>
      <c r="C53" s="44"/>
      <c r="D53" s="2">
        <v>20</v>
      </c>
      <c r="E53" s="32">
        <v>0.2</v>
      </c>
      <c r="F53" s="33">
        <v>0.11572052401746726</v>
      </c>
      <c r="G53" s="32">
        <v>0.15</v>
      </c>
      <c r="H53" s="33">
        <v>9.8253275109170299E-2</v>
      </c>
      <c r="I53" s="32">
        <v>0.15</v>
      </c>
      <c r="J53" s="33">
        <v>0.39519650655021832</v>
      </c>
      <c r="K53" s="32">
        <v>0</v>
      </c>
      <c r="L53" s="33">
        <v>0</v>
      </c>
      <c r="M53" s="32">
        <v>0.05</v>
      </c>
      <c r="N53" s="33">
        <v>0.10262008733624454</v>
      </c>
      <c r="O53" s="32">
        <v>0</v>
      </c>
      <c r="P53" s="33">
        <v>0</v>
      </c>
      <c r="Q53" s="32">
        <v>0</v>
      </c>
      <c r="R53" s="33">
        <v>0</v>
      </c>
      <c r="S53" s="32">
        <v>0</v>
      </c>
      <c r="T53" s="33">
        <v>0</v>
      </c>
      <c r="U53" s="32">
        <v>0</v>
      </c>
      <c r="V53" s="33">
        <v>0</v>
      </c>
      <c r="W53" s="32">
        <v>0.25</v>
      </c>
      <c r="X53" s="33">
        <v>0.18122270742358079</v>
      </c>
      <c r="Y53" s="32">
        <v>0.1</v>
      </c>
      <c r="Z53" s="33">
        <v>1.9650655021834062E-2</v>
      </c>
      <c r="AA53" s="32">
        <v>0</v>
      </c>
      <c r="AB53" s="33">
        <v>0</v>
      </c>
      <c r="AC53" s="32">
        <v>0</v>
      </c>
      <c r="AD53" s="33">
        <v>0</v>
      </c>
      <c r="AE53" s="32">
        <v>0</v>
      </c>
      <c r="AF53" s="33">
        <v>0</v>
      </c>
      <c r="AG53" s="32">
        <v>0</v>
      </c>
      <c r="AH53" s="33">
        <v>0</v>
      </c>
      <c r="AI53" s="32">
        <v>0</v>
      </c>
      <c r="AJ53" s="33">
        <v>0</v>
      </c>
      <c r="AK53" s="32">
        <v>0</v>
      </c>
      <c r="AL53" s="33">
        <v>0</v>
      </c>
      <c r="AM53" s="32">
        <v>0</v>
      </c>
      <c r="AN53" s="33">
        <v>0</v>
      </c>
      <c r="AO53" s="32">
        <v>0</v>
      </c>
      <c r="AP53" s="33">
        <v>0</v>
      </c>
      <c r="AQ53" s="32">
        <v>0</v>
      </c>
      <c r="AR53" s="33">
        <v>0</v>
      </c>
      <c r="AS53" s="32">
        <v>0</v>
      </c>
      <c r="AT53" s="33">
        <v>0</v>
      </c>
      <c r="AU53" s="32">
        <v>0.1</v>
      </c>
      <c r="AV53" s="33">
        <v>8.7336244541484712E-2</v>
      </c>
      <c r="AW53" s="32">
        <v>0</v>
      </c>
      <c r="AX53" s="33">
        <v>0</v>
      </c>
      <c r="AY53" s="11"/>
      <c r="AZ53" s="10">
        <f t="shared" si="0"/>
        <v>1</v>
      </c>
      <c r="BA53" s="10">
        <f t="shared" si="0"/>
        <v>0.99999999999999989</v>
      </c>
    </row>
    <row r="54" spans="1:53">
      <c r="A54" s="2" t="s">
        <v>688</v>
      </c>
      <c r="B54" s="2" t="s">
        <v>75</v>
      </c>
      <c r="C54" s="44"/>
      <c r="D54" s="2">
        <v>21</v>
      </c>
      <c r="E54" s="32">
        <v>0</v>
      </c>
      <c r="F54" s="33">
        <v>0</v>
      </c>
      <c r="G54" s="32">
        <v>0</v>
      </c>
      <c r="H54" s="33">
        <v>0</v>
      </c>
      <c r="I54" s="32">
        <v>0</v>
      </c>
      <c r="J54" s="33">
        <v>0</v>
      </c>
      <c r="K54" s="32">
        <v>0</v>
      </c>
      <c r="L54" s="33">
        <v>0</v>
      </c>
      <c r="M54" s="32">
        <v>0</v>
      </c>
      <c r="N54" s="33">
        <v>0</v>
      </c>
      <c r="O54" s="32">
        <v>0</v>
      </c>
      <c r="P54" s="33">
        <v>0</v>
      </c>
      <c r="Q54" s="32">
        <v>0</v>
      </c>
      <c r="R54" s="33">
        <v>0</v>
      </c>
      <c r="S54" s="32">
        <v>0</v>
      </c>
      <c r="T54" s="33">
        <v>0</v>
      </c>
      <c r="U54" s="32">
        <v>0</v>
      </c>
      <c r="V54" s="33">
        <v>0</v>
      </c>
      <c r="W54" s="32">
        <v>0</v>
      </c>
      <c r="X54" s="33">
        <v>0</v>
      </c>
      <c r="Y54" s="32">
        <v>0</v>
      </c>
      <c r="Z54" s="33">
        <v>0</v>
      </c>
      <c r="AA54" s="32">
        <v>0</v>
      </c>
      <c r="AB54" s="33">
        <v>0</v>
      </c>
      <c r="AC54" s="32">
        <v>0.55555555555555558</v>
      </c>
      <c r="AD54" s="33">
        <v>0.48675496688741721</v>
      </c>
      <c r="AE54" s="32">
        <v>0</v>
      </c>
      <c r="AF54" s="33">
        <v>0</v>
      </c>
      <c r="AG54" s="32">
        <v>0</v>
      </c>
      <c r="AH54" s="33">
        <v>0</v>
      </c>
      <c r="AI54" s="32">
        <v>0</v>
      </c>
      <c r="AJ54" s="33">
        <v>0</v>
      </c>
      <c r="AK54" s="32">
        <v>0</v>
      </c>
      <c r="AL54" s="33">
        <v>0</v>
      </c>
      <c r="AM54" s="32">
        <v>0</v>
      </c>
      <c r="AN54" s="33">
        <v>0</v>
      </c>
      <c r="AO54" s="32">
        <v>0</v>
      </c>
      <c r="AP54" s="33">
        <v>0</v>
      </c>
      <c r="AQ54" s="32">
        <v>0.22222222222222221</v>
      </c>
      <c r="AR54" s="33">
        <v>0.29470198675496689</v>
      </c>
      <c r="AS54" s="32">
        <v>0.1111111111111111</v>
      </c>
      <c r="AT54" s="33">
        <v>0.17218543046357615</v>
      </c>
      <c r="AU54" s="32">
        <v>5.5555555555555552E-2</v>
      </c>
      <c r="AV54" s="33">
        <v>1.6556291390728478E-2</v>
      </c>
      <c r="AW54" s="32">
        <v>5.5555555555555552E-2</v>
      </c>
      <c r="AX54" s="33">
        <v>2.9801324503311258E-2</v>
      </c>
      <c r="AY54" s="11"/>
      <c r="AZ54" s="10">
        <f t="shared" si="0"/>
        <v>1</v>
      </c>
      <c r="BA54" s="10">
        <f t="shared" si="0"/>
        <v>1</v>
      </c>
    </row>
    <row r="55" spans="1:53">
      <c r="A55" s="2" t="s">
        <v>689</v>
      </c>
      <c r="B55" s="2" t="s">
        <v>75</v>
      </c>
      <c r="C55" s="44"/>
      <c r="D55" s="2">
        <v>22</v>
      </c>
      <c r="E55" s="32">
        <v>0.43478260869565216</v>
      </c>
      <c r="F55" s="33">
        <v>0.33488372093023255</v>
      </c>
      <c r="G55" s="32">
        <v>6.5217391304347824E-2</v>
      </c>
      <c r="H55" s="33">
        <v>3.7209302325581395E-2</v>
      </c>
      <c r="I55" s="32">
        <v>0</v>
      </c>
      <c r="J55" s="33">
        <v>0</v>
      </c>
      <c r="K55" s="32">
        <v>0</v>
      </c>
      <c r="L55" s="33">
        <v>0</v>
      </c>
      <c r="M55" s="32">
        <v>0</v>
      </c>
      <c r="N55" s="33">
        <v>0</v>
      </c>
      <c r="O55" s="32">
        <v>0</v>
      </c>
      <c r="P55" s="33">
        <v>0</v>
      </c>
      <c r="Q55" s="32">
        <v>0</v>
      </c>
      <c r="R55" s="33">
        <v>0</v>
      </c>
      <c r="S55" s="32">
        <v>0</v>
      </c>
      <c r="T55" s="33">
        <v>0</v>
      </c>
      <c r="U55" s="32">
        <v>0.45652173913043476</v>
      </c>
      <c r="V55" s="33">
        <v>0.60232558139534886</v>
      </c>
      <c r="W55" s="32">
        <v>0</v>
      </c>
      <c r="X55" s="33">
        <v>0</v>
      </c>
      <c r="Y55" s="32">
        <v>0</v>
      </c>
      <c r="Z55" s="33">
        <v>0</v>
      </c>
      <c r="AA55" s="32">
        <v>0</v>
      </c>
      <c r="AB55" s="33">
        <v>0</v>
      </c>
      <c r="AC55" s="32">
        <v>0</v>
      </c>
      <c r="AD55" s="33">
        <v>0</v>
      </c>
      <c r="AE55" s="32">
        <v>0</v>
      </c>
      <c r="AF55" s="33">
        <v>0</v>
      </c>
      <c r="AG55" s="32">
        <v>0</v>
      </c>
      <c r="AH55" s="33">
        <v>0</v>
      </c>
      <c r="AI55" s="32">
        <v>0</v>
      </c>
      <c r="AJ55" s="33">
        <v>0</v>
      </c>
      <c r="AK55" s="32">
        <v>0</v>
      </c>
      <c r="AL55" s="33">
        <v>0</v>
      </c>
      <c r="AM55" s="32">
        <v>0</v>
      </c>
      <c r="AN55" s="33">
        <v>0</v>
      </c>
      <c r="AO55" s="32">
        <v>0</v>
      </c>
      <c r="AP55" s="33">
        <v>0</v>
      </c>
      <c r="AQ55" s="32">
        <v>4.3478260869565216E-2</v>
      </c>
      <c r="AR55" s="33">
        <v>2.5581395348837209E-2</v>
      </c>
      <c r="AS55" s="32">
        <v>0</v>
      </c>
      <c r="AT55" s="33">
        <v>0</v>
      </c>
      <c r="AU55" s="32">
        <v>0</v>
      </c>
      <c r="AV55" s="33">
        <v>0</v>
      </c>
      <c r="AW55" s="32">
        <v>0</v>
      </c>
      <c r="AX55" s="33">
        <v>0</v>
      </c>
      <c r="AY55" s="11"/>
      <c r="AZ55" s="10">
        <f t="shared" si="0"/>
        <v>1</v>
      </c>
      <c r="BA55" s="10">
        <f t="shared" si="0"/>
        <v>1</v>
      </c>
    </row>
    <row r="56" spans="1:53">
      <c r="A56" s="2" t="s">
        <v>196</v>
      </c>
      <c r="B56" s="2" t="s">
        <v>75</v>
      </c>
      <c r="C56" s="44"/>
      <c r="D56" s="2">
        <v>23</v>
      </c>
      <c r="E56" s="32">
        <v>0.04</v>
      </c>
      <c r="F56" s="33">
        <v>5.6980056980056983E-3</v>
      </c>
      <c r="G56" s="32">
        <v>0</v>
      </c>
      <c r="H56" s="33">
        <v>0</v>
      </c>
      <c r="I56" s="32">
        <v>0</v>
      </c>
      <c r="J56" s="33">
        <v>0</v>
      </c>
      <c r="K56" s="32">
        <v>0</v>
      </c>
      <c r="L56" s="33">
        <v>0</v>
      </c>
      <c r="M56" s="32">
        <v>0</v>
      </c>
      <c r="N56" s="33">
        <v>0</v>
      </c>
      <c r="O56" s="32">
        <v>0</v>
      </c>
      <c r="P56" s="33">
        <v>0</v>
      </c>
      <c r="Q56" s="32">
        <v>0.24</v>
      </c>
      <c r="R56" s="33">
        <v>0.55840455840455838</v>
      </c>
      <c r="S56" s="32">
        <v>0.28000000000000003</v>
      </c>
      <c r="T56" s="33">
        <v>0.15954415954415954</v>
      </c>
      <c r="U56" s="32">
        <v>0.04</v>
      </c>
      <c r="V56" s="33">
        <v>4.5584045584045586E-2</v>
      </c>
      <c r="W56" s="32">
        <v>0</v>
      </c>
      <c r="X56" s="33">
        <v>0</v>
      </c>
      <c r="Y56" s="32">
        <v>0</v>
      </c>
      <c r="Z56" s="33">
        <v>0</v>
      </c>
      <c r="AA56" s="32">
        <v>0</v>
      </c>
      <c r="AB56" s="33">
        <v>0</v>
      </c>
      <c r="AC56" s="32">
        <v>0</v>
      </c>
      <c r="AD56" s="33">
        <v>0</v>
      </c>
      <c r="AE56" s="32">
        <v>0</v>
      </c>
      <c r="AF56" s="33">
        <v>0</v>
      </c>
      <c r="AG56" s="32">
        <v>0</v>
      </c>
      <c r="AH56" s="33">
        <v>0</v>
      </c>
      <c r="AI56" s="32">
        <v>0</v>
      </c>
      <c r="AJ56" s="33">
        <v>0</v>
      </c>
      <c r="AK56" s="32">
        <v>0</v>
      </c>
      <c r="AL56" s="33">
        <v>0</v>
      </c>
      <c r="AM56" s="32">
        <v>0.12</v>
      </c>
      <c r="AN56" s="33">
        <v>3.9886039886039885E-2</v>
      </c>
      <c r="AO56" s="32">
        <v>0.2</v>
      </c>
      <c r="AP56" s="33">
        <v>0.14814814814814814</v>
      </c>
      <c r="AQ56" s="32">
        <v>0.04</v>
      </c>
      <c r="AR56" s="33">
        <v>1.4245014245014245E-2</v>
      </c>
      <c r="AS56" s="32">
        <v>0.04</v>
      </c>
      <c r="AT56" s="33">
        <v>2.8490028490028491E-2</v>
      </c>
      <c r="AU56" s="32">
        <v>0</v>
      </c>
      <c r="AV56" s="33">
        <v>0</v>
      </c>
      <c r="AW56" s="32">
        <v>0</v>
      </c>
      <c r="AX56" s="33">
        <v>0</v>
      </c>
      <c r="AY56" s="11"/>
      <c r="AZ56" s="10">
        <f t="shared" si="0"/>
        <v>1.0000000000000002</v>
      </c>
      <c r="BA56" s="10">
        <f t="shared" si="0"/>
        <v>1</v>
      </c>
    </row>
    <row r="57" spans="1:53" ht="32">
      <c r="A57" s="2" t="s">
        <v>198</v>
      </c>
      <c r="B57" s="2" t="s">
        <v>199</v>
      </c>
      <c r="C57" s="44" t="s">
        <v>722</v>
      </c>
      <c r="D57" s="2">
        <v>24</v>
      </c>
      <c r="E57" s="32">
        <v>9.3240093240093247E-2</v>
      </c>
      <c r="F57" s="33">
        <v>4.1638683680322364E-2</v>
      </c>
      <c r="G57" s="32">
        <v>7.9254079254079249E-2</v>
      </c>
      <c r="H57" s="33">
        <v>9.9171703604208641E-2</v>
      </c>
      <c r="I57" s="32">
        <v>0</v>
      </c>
      <c r="J57" s="33">
        <v>0</v>
      </c>
      <c r="K57" s="32">
        <v>0</v>
      </c>
      <c r="L57" s="33">
        <v>0</v>
      </c>
      <c r="M57" s="32">
        <v>4.662004662004662E-3</v>
      </c>
      <c r="N57" s="33">
        <v>3.3579583613163196E-3</v>
      </c>
      <c r="O57" s="32">
        <v>0</v>
      </c>
      <c r="P57" s="33">
        <v>0</v>
      </c>
      <c r="Q57" s="32">
        <v>0.26107226107226106</v>
      </c>
      <c r="R57" s="33">
        <v>0.37161405865233937</v>
      </c>
      <c r="S57" s="32">
        <v>3.2634032634032632E-2</v>
      </c>
      <c r="T57" s="33">
        <v>2.8206850235057087E-2</v>
      </c>
      <c r="U57" s="32">
        <v>6.2937062937062943E-2</v>
      </c>
      <c r="V57" s="33">
        <v>3.089321692411014E-2</v>
      </c>
      <c r="W57" s="32">
        <v>2.331002331002331E-3</v>
      </c>
      <c r="X57" s="33">
        <v>6.7159167226326397E-4</v>
      </c>
      <c r="Y57" s="32">
        <v>0</v>
      </c>
      <c r="Z57" s="33">
        <v>0</v>
      </c>
      <c r="AA57" s="32">
        <v>4.662004662004662E-3</v>
      </c>
      <c r="AB57" s="33">
        <v>4.7011417058428475E-3</v>
      </c>
      <c r="AC57" s="32">
        <v>0.26340326340326342</v>
      </c>
      <c r="AD57" s="33">
        <v>0.22655025744347437</v>
      </c>
      <c r="AE57" s="32">
        <v>0</v>
      </c>
      <c r="AF57" s="33">
        <v>0</v>
      </c>
      <c r="AG57" s="32">
        <v>1.1655011655011656E-2</v>
      </c>
      <c r="AH57" s="33">
        <v>5.8204611596149539E-3</v>
      </c>
      <c r="AI57" s="32">
        <v>0</v>
      </c>
      <c r="AJ57" s="33">
        <v>0</v>
      </c>
      <c r="AK57" s="32">
        <v>0</v>
      </c>
      <c r="AL57" s="33">
        <v>0</v>
      </c>
      <c r="AM57" s="32">
        <v>0</v>
      </c>
      <c r="AN57" s="33">
        <v>0</v>
      </c>
      <c r="AO57" s="32">
        <v>8.3916083916083919E-2</v>
      </c>
      <c r="AP57" s="33">
        <v>0.10006715916722633</v>
      </c>
      <c r="AQ57" s="32">
        <v>8.8578088578088576E-2</v>
      </c>
      <c r="AR57" s="33">
        <v>7.947168121781957E-2</v>
      </c>
      <c r="AS57" s="32">
        <v>6.993006993006993E-3</v>
      </c>
      <c r="AT57" s="33">
        <v>4.4772778150884264E-4</v>
      </c>
      <c r="AU57" s="32">
        <v>2.331002331002331E-3</v>
      </c>
      <c r="AV57" s="33">
        <v>3.5818222520707411E-3</v>
      </c>
      <c r="AW57" s="32">
        <v>2.331002331002331E-3</v>
      </c>
      <c r="AX57" s="33">
        <v>3.8056861428251623E-3</v>
      </c>
      <c r="AY57" s="11"/>
      <c r="AZ57" s="10">
        <f t="shared" si="0"/>
        <v>1</v>
      </c>
      <c r="BA57" s="10">
        <f t="shared" si="0"/>
        <v>0.99999999999999989</v>
      </c>
    </row>
    <row r="58" spans="1:53">
      <c r="A58" s="2" t="s">
        <v>210</v>
      </c>
      <c r="B58" s="2" t="s">
        <v>199</v>
      </c>
      <c r="C58" s="44"/>
      <c r="D58" s="2">
        <v>25</v>
      </c>
      <c r="E58" s="32">
        <v>0.1744186046511628</v>
      </c>
      <c r="F58" s="33">
        <v>0.14207048458149779</v>
      </c>
      <c r="G58" s="32">
        <v>1.1627906976744186E-2</v>
      </c>
      <c r="H58" s="33">
        <v>1.8722466960352423E-2</v>
      </c>
      <c r="I58" s="32">
        <v>0</v>
      </c>
      <c r="J58" s="33">
        <v>0</v>
      </c>
      <c r="K58" s="32">
        <v>0</v>
      </c>
      <c r="L58" s="33">
        <v>0</v>
      </c>
      <c r="M58" s="32">
        <v>0</v>
      </c>
      <c r="N58" s="33">
        <v>0</v>
      </c>
      <c r="O58" s="32">
        <v>0</v>
      </c>
      <c r="P58" s="33">
        <v>0</v>
      </c>
      <c r="Q58" s="32">
        <v>0.10465116279069768</v>
      </c>
      <c r="R58" s="33">
        <v>0.12444933920704845</v>
      </c>
      <c r="S58" s="32">
        <v>5.8139534883720929E-2</v>
      </c>
      <c r="T58" s="33">
        <v>7.5991189427312769E-2</v>
      </c>
      <c r="U58" s="32">
        <v>0.44186046511627908</v>
      </c>
      <c r="V58" s="33">
        <v>0.46035242290748901</v>
      </c>
      <c r="W58" s="32">
        <v>0</v>
      </c>
      <c r="X58" s="33">
        <v>0</v>
      </c>
      <c r="Y58" s="32">
        <v>0</v>
      </c>
      <c r="Z58" s="33">
        <v>0</v>
      </c>
      <c r="AA58" s="32">
        <v>0</v>
      </c>
      <c r="AB58" s="33">
        <v>0</v>
      </c>
      <c r="AC58" s="32">
        <v>3.4883720930232558E-2</v>
      </c>
      <c r="AD58" s="33">
        <v>2.7533039647577091E-2</v>
      </c>
      <c r="AE58" s="32">
        <v>0</v>
      </c>
      <c r="AF58" s="33">
        <v>0</v>
      </c>
      <c r="AG58" s="32">
        <v>0</v>
      </c>
      <c r="AH58" s="33">
        <v>0</v>
      </c>
      <c r="AI58" s="32">
        <v>0</v>
      </c>
      <c r="AJ58" s="33">
        <v>0</v>
      </c>
      <c r="AK58" s="32">
        <v>0</v>
      </c>
      <c r="AL58" s="33">
        <v>0</v>
      </c>
      <c r="AM58" s="32">
        <v>0</v>
      </c>
      <c r="AN58" s="33">
        <v>0</v>
      </c>
      <c r="AO58" s="32">
        <v>0</v>
      </c>
      <c r="AP58" s="33">
        <v>0</v>
      </c>
      <c r="AQ58" s="32">
        <v>2.3255813953488372E-2</v>
      </c>
      <c r="AR58" s="33">
        <v>4.4052863436123352E-3</v>
      </c>
      <c r="AS58" s="32">
        <v>0.15116279069767441</v>
      </c>
      <c r="AT58" s="33">
        <v>0.14647577092511013</v>
      </c>
      <c r="AU58" s="32">
        <v>0</v>
      </c>
      <c r="AV58" s="33">
        <v>0</v>
      </c>
      <c r="AW58" s="32">
        <v>0</v>
      </c>
      <c r="AX58" s="33">
        <v>0</v>
      </c>
      <c r="AY58" s="11"/>
      <c r="AZ58" s="10">
        <f t="shared" si="0"/>
        <v>1</v>
      </c>
      <c r="BA58" s="10">
        <f t="shared" si="0"/>
        <v>1.0000000000000002</v>
      </c>
    </row>
    <row r="59" spans="1:53">
      <c r="A59" s="2" t="s">
        <v>690</v>
      </c>
      <c r="B59" s="2" t="s">
        <v>199</v>
      </c>
      <c r="C59" s="44"/>
      <c r="D59" s="2">
        <v>26</v>
      </c>
      <c r="E59" s="32">
        <v>0.15151515151515152</v>
      </c>
      <c r="F59" s="33">
        <v>5.8823529411764705E-2</v>
      </c>
      <c r="G59" s="32">
        <v>0.18181818181818182</v>
      </c>
      <c r="H59" s="33">
        <v>0.43137254901960786</v>
      </c>
      <c r="I59" s="32">
        <v>3.0303030303030304E-2</v>
      </c>
      <c r="J59" s="33">
        <v>6.8627450980392163E-2</v>
      </c>
      <c r="K59" s="32">
        <v>0</v>
      </c>
      <c r="L59" s="33">
        <v>0</v>
      </c>
      <c r="M59" s="32">
        <v>0</v>
      </c>
      <c r="N59" s="33">
        <v>0</v>
      </c>
      <c r="O59" s="32">
        <v>0</v>
      </c>
      <c r="P59" s="33">
        <v>0</v>
      </c>
      <c r="Q59" s="32">
        <v>0.15151515151515152</v>
      </c>
      <c r="R59" s="33">
        <v>6.3725490196078427E-2</v>
      </c>
      <c r="S59" s="32">
        <v>0.18181818181818182</v>
      </c>
      <c r="T59" s="33">
        <v>0.22549019607843138</v>
      </c>
      <c r="U59" s="32">
        <v>0.18181818181818182</v>
      </c>
      <c r="V59" s="33">
        <v>0.10784313725490197</v>
      </c>
      <c r="W59" s="32">
        <v>6.0606060606060608E-2</v>
      </c>
      <c r="X59" s="33">
        <v>2.4509803921568627E-2</v>
      </c>
      <c r="Y59" s="32">
        <v>0</v>
      </c>
      <c r="Z59" s="33">
        <v>0</v>
      </c>
      <c r="AA59" s="32">
        <v>0</v>
      </c>
      <c r="AB59" s="33">
        <v>0</v>
      </c>
      <c r="AC59" s="32">
        <v>0</v>
      </c>
      <c r="AD59" s="33">
        <v>0</v>
      </c>
      <c r="AE59" s="32">
        <v>0</v>
      </c>
      <c r="AF59" s="33">
        <v>0</v>
      </c>
      <c r="AG59" s="32">
        <v>6.0606060606060608E-2</v>
      </c>
      <c r="AH59" s="33">
        <v>1.9607843137254902E-2</v>
      </c>
      <c r="AI59" s="32">
        <v>0</v>
      </c>
      <c r="AJ59" s="33">
        <v>0</v>
      </c>
      <c r="AK59" s="32">
        <v>0</v>
      </c>
      <c r="AL59" s="33">
        <v>0</v>
      </c>
      <c r="AM59" s="32">
        <v>0</v>
      </c>
      <c r="AN59" s="33">
        <v>0</v>
      </c>
      <c r="AO59" s="32">
        <v>0</v>
      </c>
      <c r="AP59" s="33">
        <v>0</v>
      </c>
      <c r="AQ59" s="32">
        <v>0</v>
      </c>
      <c r="AR59" s="33">
        <v>0</v>
      </c>
      <c r="AS59" s="32">
        <v>0</v>
      </c>
      <c r="AT59" s="33">
        <v>0</v>
      </c>
      <c r="AU59" s="32">
        <v>0</v>
      </c>
      <c r="AV59" s="33">
        <v>0</v>
      </c>
      <c r="AW59" s="32">
        <v>0</v>
      </c>
      <c r="AX59" s="33">
        <v>0</v>
      </c>
      <c r="AY59" s="11"/>
      <c r="AZ59" s="10">
        <f t="shared" si="0"/>
        <v>1</v>
      </c>
      <c r="BA59" s="10">
        <f t="shared" si="0"/>
        <v>1</v>
      </c>
    </row>
    <row r="60" spans="1:53">
      <c r="A60" s="2" t="s">
        <v>216</v>
      </c>
      <c r="B60" s="2" t="s">
        <v>199</v>
      </c>
      <c r="C60" s="47" t="s">
        <v>723</v>
      </c>
      <c r="D60" s="2">
        <v>27</v>
      </c>
      <c r="E60" s="32">
        <v>0.54545454545454541</v>
      </c>
      <c r="F60" s="33">
        <v>0.4017857142857143</v>
      </c>
      <c r="G60" s="32">
        <v>0</v>
      </c>
      <c r="H60" s="33">
        <v>0</v>
      </c>
      <c r="I60" s="32">
        <v>9.0909090909090912E-2</v>
      </c>
      <c r="J60" s="33">
        <v>7.1428571428571425E-2</v>
      </c>
      <c r="K60" s="32">
        <v>0</v>
      </c>
      <c r="L60" s="33">
        <v>0</v>
      </c>
      <c r="M60" s="32">
        <v>0</v>
      </c>
      <c r="N60" s="33">
        <v>0</v>
      </c>
      <c r="O60" s="32">
        <v>0</v>
      </c>
      <c r="P60" s="33">
        <v>0</v>
      </c>
      <c r="Q60" s="32">
        <v>9.0909090909090912E-2</v>
      </c>
      <c r="R60" s="33">
        <v>6.25E-2</v>
      </c>
      <c r="S60" s="32">
        <v>0</v>
      </c>
      <c r="T60" s="33">
        <v>0</v>
      </c>
      <c r="U60" s="32">
        <v>0</v>
      </c>
      <c r="V60" s="33">
        <v>0</v>
      </c>
      <c r="W60" s="32">
        <v>0</v>
      </c>
      <c r="X60" s="33">
        <v>0</v>
      </c>
      <c r="Y60" s="32">
        <v>0</v>
      </c>
      <c r="Z60" s="33">
        <v>0</v>
      </c>
      <c r="AA60" s="32">
        <v>0</v>
      </c>
      <c r="AB60" s="33">
        <v>0</v>
      </c>
      <c r="AC60" s="32">
        <v>0</v>
      </c>
      <c r="AD60" s="33">
        <v>0</v>
      </c>
      <c r="AE60" s="32">
        <v>0</v>
      </c>
      <c r="AF60" s="33">
        <v>0</v>
      </c>
      <c r="AG60" s="32">
        <v>0</v>
      </c>
      <c r="AH60" s="33">
        <v>0</v>
      </c>
      <c r="AI60" s="32">
        <v>0</v>
      </c>
      <c r="AJ60" s="33">
        <v>0</v>
      </c>
      <c r="AK60" s="32">
        <v>0</v>
      </c>
      <c r="AL60" s="33">
        <v>0</v>
      </c>
      <c r="AM60" s="32">
        <v>0</v>
      </c>
      <c r="AN60" s="33">
        <v>0</v>
      </c>
      <c r="AO60" s="32">
        <v>0</v>
      </c>
      <c r="AP60" s="33">
        <v>0</v>
      </c>
      <c r="AQ60" s="32">
        <v>0</v>
      </c>
      <c r="AR60" s="33">
        <v>0</v>
      </c>
      <c r="AS60" s="32">
        <v>9.0909090909090912E-2</v>
      </c>
      <c r="AT60" s="33">
        <v>5.3571428571428568E-2</v>
      </c>
      <c r="AU60" s="32">
        <v>0</v>
      </c>
      <c r="AV60" s="33">
        <v>0</v>
      </c>
      <c r="AW60" s="32">
        <v>0.18181818181818182</v>
      </c>
      <c r="AX60" s="33">
        <v>0.4107142857142857</v>
      </c>
      <c r="AY60" s="11"/>
      <c r="AZ60" s="10">
        <f t="shared" si="0"/>
        <v>1</v>
      </c>
      <c r="BA60" s="10">
        <f t="shared" si="0"/>
        <v>1</v>
      </c>
    </row>
    <row r="61" spans="1:53">
      <c r="A61" s="2" t="s">
        <v>691</v>
      </c>
      <c r="B61" s="2" t="s">
        <v>199</v>
      </c>
      <c r="C61" s="44"/>
      <c r="D61" s="2">
        <v>28</v>
      </c>
      <c r="E61" s="32">
        <v>0.10810810810810811</v>
      </c>
      <c r="F61" s="33">
        <v>4.5757864632983793E-2</v>
      </c>
      <c r="G61" s="32">
        <v>0</v>
      </c>
      <c r="H61" s="33">
        <v>0</v>
      </c>
      <c r="I61" s="32">
        <v>0</v>
      </c>
      <c r="J61" s="33">
        <v>0</v>
      </c>
      <c r="K61" s="32">
        <v>0</v>
      </c>
      <c r="L61" s="33">
        <v>0</v>
      </c>
      <c r="M61" s="32">
        <v>0</v>
      </c>
      <c r="N61" s="33">
        <v>0</v>
      </c>
      <c r="O61" s="32">
        <v>0</v>
      </c>
      <c r="P61" s="33">
        <v>0</v>
      </c>
      <c r="Q61" s="32">
        <v>0.29729729729729731</v>
      </c>
      <c r="R61" s="33">
        <v>0.28026692087702576</v>
      </c>
      <c r="S61" s="32">
        <v>9.0090090090090089E-3</v>
      </c>
      <c r="T61" s="33">
        <v>2.859866539561487E-3</v>
      </c>
      <c r="U61" s="32">
        <v>0.42342342342342343</v>
      </c>
      <c r="V61" s="33">
        <v>0.39370829361296472</v>
      </c>
      <c r="W61" s="32">
        <v>0</v>
      </c>
      <c r="X61" s="33">
        <v>0</v>
      </c>
      <c r="Y61" s="32">
        <v>0</v>
      </c>
      <c r="Z61" s="33">
        <v>0</v>
      </c>
      <c r="AA61" s="32">
        <v>3.6036036036036036E-2</v>
      </c>
      <c r="AB61" s="33">
        <v>2.6215443279313633E-2</v>
      </c>
      <c r="AC61" s="32">
        <v>0</v>
      </c>
      <c r="AD61" s="33">
        <v>0</v>
      </c>
      <c r="AE61" s="32">
        <v>0</v>
      </c>
      <c r="AF61" s="33">
        <v>0</v>
      </c>
      <c r="AG61" s="32">
        <v>0</v>
      </c>
      <c r="AH61" s="33">
        <v>0</v>
      </c>
      <c r="AI61" s="32">
        <v>0</v>
      </c>
      <c r="AJ61" s="33">
        <v>0</v>
      </c>
      <c r="AK61" s="32">
        <v>0</v>
      </c>
      <c r="AL61" s="33">
        <v>0</v>
      </c>
      <c r="AM61" s="32">
        <v>0</v>
      </c>
      <c r="AN61" s="33">
        <v>0</v>
      </c>
      <c r="AO61" s="32">
        <v>2.7027027027027029E-2</v>
      </c>
      <c r="AP61" s="33">
        <v>4.0038131553860823E-2</v>
      </c>
      <c r="AQ61" s="32">
        <v>2.7027027027027029E-2</v>
      </c>
      <c r="AR61" s="33">
        <v>6.6730219256434702E-3</v>
      </c>
      <c r="AS61" s="32">
        <v>0</v>
      </c>
      <c r="AT61" s="33">
        <v>0</v>
      </c>
      <c r="AU61" s="32">
        <v>3.6036036036036036E-2</v>
      </c>
      <c r="AV61" s="33">
        <v>0.13965681601525262</v>
      </c>
      <c r="AW61" s="32">
        <v>3.6036036036036036E-2</v>
      </c>
      <c r="AX61" s="33">
        <v>6.4823641563393708E-2</v>
      </c>
      <c r="AY61" s="11"/>
      <c r="AZ61" s="10">
        <f t="shared" si="0"/>
        <v>1</v>
      </c>
      <c r="BA61" s="10">
        <f t="shared" si="0"/>
        <v>0.99999999999999989</v>
      </c>
    </row>
    <row r="62" spans="1:53">
      <c r="A62" s="2" t="s">
        <v>692</v>
      </c>
      <c r="B62" s="2" t="s">
        <v>199</v>
      </c>
      <c r="C62" s="44"/>
      <c r="D62" s="2">
        <v>29</v>
      </c>
      <c r="E62" s="32">
        <v>0.61538461538461542</v>
      </c>
      <c r="F62" s="33">
        <v>0.40594059405940597</v>
      </c>
      <c r="G62" s="32">
        <v>0</v>
      </c>
      <c r="H62" s="33">
        <v>0</v>
      </c>
      <c r="I62" s="32">
        <v>0</v>
      </c>
      <c r="J62" s="33">
        <v>0</v>
      </c>
      <c r="K62" s="32">
        <v>0</v>
      </c>
      <c r="L62" s="33">
        <v>0</v>
      </c>
      <c r="M62" s="32">
        <v>0</v>
      </c>
      <c r="N62" s="33">
        <v>0</v>
      </c>
      <c r="O62" s="32">
        <v>0</v>
      </c>
      <c r="P62" s="33">
        <v>0</v>
      </c>
      <c r="Q62" s="32">
        <v>0</v>
      </c>
      <c r="R62" s="33">
        <v>0</v>
      </c>
      <c r="S62" s="32">
        <v>0</v>
      </c>
      <c r="T62" s="33">
        <v>0</v>
      </c>
      <c r="U62" s="32">
        <v>0</v>
      </c>
      <c r="V62" s="33">
        <v>0</v>
      </c>
      <c r="W62" s="32">
        <v>0.23076923076923078</v>
      </c>
      <c r="X62" s="33">
        <v>6.9306930693069313E-2</v>
      </c>
      <c r="Y62" s="32">
        <v>0</v>
      </c>
      <c r="Z62" s="33">
        <v>0</v>
      </c>
      <c r="AA62" s="32">
        <v>0</v>
      </c>
      <c r="AB62" s="33">
        <v>0</v>
      </c>
      <c r="AC62" s="32">
        <v>0</v>
      </c>
      <c r="AD62" s="33">
        <v>0</v>
      </c>
      <c r="AE62" s="32">
        <v>7.6923076923076927E-2</v>
      </c>
      <c r="AF62" s="33">
        <v>1.9801980198019802E-2</v>
      </c>
      <c r="AG62" s="32">
        <v>0</v>
      </c>
      <c r="AH62" s="33">
        <v>0</v>
      </c>
      <c r="AI62" s="32">
        <v>0</v>
      </c>
      <c r="AJ62" s="33">
        <v>0</v>
      </c>
      <c r="AK62" s="32">
        <v>0</v>
      </c>
      <c r="AL62" s="33">
        <v>0</v>
      </c>
      <c r="AM62" s="32">
        <v>0</v>
      </c>
      <c r="AN62" s="33">
        <v>0</v>
      </c>
      <c r="AO62" s="32">
        <v>0</v>
      </c>
      <c r="AP62" s="33">
        <v>0</v>
      </c>
      <c r="AQ62" s="32">
        <v>0</v>
      </c>
      <c r="AR62" s="33">
        <v>0</v>
      </c>
      <c r="AS62" s="32">
        <v>0</v>
      </c>
      <c r="AT62" s="33">
        <v>0</v>
      </c>
      <c r="AU62" s="32">
        <v>7.6923076923076927E-2</v>
      </c>
      <c r="AV62" s="33">
        <v>0.50495049504950495</v>
      </c>
      <c r="AW62" s="32">
        <v>0</v>
      </c>
      <c r="AX62" s="33">
        <v>0</v>
      </c>
      <c r="AY62" s="11"/>
      <c r="AZ62" s="10">
        <f t="shared" si="0"/>
        <v>1</v>
      </c>
      <c r="BA62" s="10">
        <f t="shared" si="0"/>
        <v>1</v>
      </c>
    </row>
    <row r="63" spans="1:53">
      <c r="A63" s="2" t="s">
        <v>222</v>
      </c>
      <c r="B63" s="2" t="s">
        <v>199</v>
      </c>
      <c r="C63" s="44"/>
      <c r="D63" s="2">
        <v>30</v>
      </c>
      <c r="E63" s="32">
        <v>0.22377622377622378</v>
      </c>
      <c r="F63" s="33">
        <v>0.11572942135289324</v>
      </c>
      <c r="G63" s="32">
        <v>0</v>
      </c>
      <c r="H63" s="33">
        <v>0</v>
      </c>
      <c r="I63" s="32">
        <v>0</v>
      </c>
      <c r="J63" s="33">
        <v>0</v>
      </c>
      <c r="K63" s="32">
        <v>0</v>
      </c>
      <c r="L63" s="33">
        <v>0</v>
      </c>
      <c r="M63" s="32">
        <v>0</v>
      </c>
      <c r="N63" s="33">
        <v>0</v>
      </c>
      <c r="O63" s="32">
        <v>0</v>
      </c>
      <c r="P63" s="33">
        <v>0</v>
      </c>
      <c r="Q63" s="32">
        <v>0.24475524475524477</v>
      </c>
      <c r="R63" s="33">
        <v>0.1915240423797881</v>
      </c>
      <c r="S63" s="32">
        <v>2.7972027972027972E-2</v>
      </c>
      <c r="T63" s="33">
        <v>4.0749796251018745E-2</v>
      </c>
      <c r="U63" s="32">
        <v>0</v>
      </c>
      <c r="V63" s="33">
        <v>0</v>
      </c>
      <c r="W63" s="32">
        <v>2.7972027972027972E-2</v>
      </c>
      <c r="X63" s="33">
        <v>2.2819885900570498E-2</v>
      </c>
      <c r="Y63" s="32">
        <v>6.993006993006993E-3</v>
      </c>
      <c r="Z63" s="33">
        <v>8.1499592502037484E-3</v>
      </c>
      <c r="AA63" s="32">
        <v>5.5944055944055944E-2</v>
      </c>
      <c r="AB63" s="33">
        <v>7.7424612876935611E-2</v>
      </c>
      <c r="AC63" s="32">
        <v>0.11188811188811189</v>
      </c>
      <c r="AD63" s="33">
        <v>0.1295843520782396</v>
      </c>
      <c r="AE63" s="32">
        <v>0</v>
      </c>
      <c r="AF63" s="33">
        <v>0</v>
      </c>
      <c r="AG63" s="32">
        <v>0</v>
      </c>
      <c r="AH63" s="33">
        <v>0</v>
      </c>
      <c r="AI63" s="32">
        <v>0</v>
      </c>
      <c r="AJ63" s="33">
        <v>0</v>
      </c>
      <c r="AK63" s="32">
        <v>6.993006993006993E-3</v>
      </c>
      <c r="AL63" s="33">
        <v>5.7049714751426246E-3</v>
      </c>
      <c r="AM63" s="32">
        <v>0</v>
      </c>
      <c r="AN63" s="33">
        <v>0</v>
      </c>
      <c r="AO63" s="32">
        <v>4.8951048951048952E-2</v>
      </c>
      <c r="AP63" s="33">
        <v>4.9714751426242869E-2</v>
      </c>
      <c r="AQ63" s="32">
        <v>1.3986013986013986E-2</v>
      </c>
      <c r="AR63" s="33">
        <v>7.3349633251833741E-3</v>
      </c>
      <c r="AS63" s="32">
        <v>6.993006993006993E-3</v>
      </c>
      <c r="AT63" s="33">
        <v>2.4449877750611247E-3</v>
      </c>
      <c r="AU63" s="32">
        <v>0.18181818181818182</v>
      </c>
      <c r="AV63" s="33">
        <v>0.15321923390383049</v>
      </c>
      <c r="AW63" s="32">
        <v>4.195804195804196E-2</v>
      </c>
      <c r="AX63" s="33">
        <v>0.19559902200488999</v>
      </c>
      <c r="AY63" s="11"/>
      <c r="AZ63" s="10">
        <f t="shared" si="0"/>
        <v>0.99999999999999989</v>
      </c>
      <c r="BA63" s="10">
        <f t="shared" si="0"/>
        <v>0.99999999999999989</v>
      </c>
    </row>
    <row r="64" spans="1:53">
      <c r="A64" s="2" t="s">
        <v>223</v>
      </c>
      <c r="B64" s="2" t="s">
        <v>199</v>
      </c>
      <c r="C64" s="44"/>
      <c r="D64" s="2">
        <v>31</v>
      </c>
      <c r="E64" s="32">
        <v>0.21249999999999999</v>
      </c>
      <c r="F64" s="33">
        <v>9.8341232227488154E-2</v>
      </c>
      <c r="G64" s="32">
        <v>1.6666666666666666E-2</v>
      </c>
      <c r="H64" s="33">
        <v>5.6279620853080569E-3</v>
      </c>
      <c r="I64" s="32">
        <v>0</v>
      </c>
      <c r="J64" s="33">
        <v>0</v>
      </c>
      <c r="K64" s="32">
        <v>0</v>
      </c>
      <c r="L64" s="33">
        <v>0</v>
      </c>
      <c r="M64" s="32">
        <v>0</v>
      </c>
      <c r="N64" s="33">
        <v>0</v>
      </c>
      <c r="O64" s="32">
        <v>0</v>
      </c>
      <c r="P64" s="33">
        <v>0</v>
      </c>
      <c r="Q64" s="32">
        <v>0.22916666666666666</v>
      </c>
      <c r="R64" s="33">
        <v>0.24763033175355451</v>
      </c>
      <c r="S64" s="32">
        <v>1.6666666666666666E-2</v>
      </c>
      <c r="T64" s="33">
        <v>7.9976303317535538E-3</v>
      </c>
      <c r="U64" s="32">
        <v>0</v>
      </c>
      <c r="V64" s="33">
        <v>0</v>
      </c>
      <c r="W64" s="32">
        <v>6.25E-2</v>
      </c>
      <c r="X64" s="33">
        <v>2.7251184834123223E-2</v>
      </c>
      <c r="Y64" s="32">
        <v>4.1666666666666666E-3</v>
      </c>
      <c r="Z64" s="33">
        <v>2.9620853080568718E-3</v>
      </c>
      <c r="AA64" s="32">
        <v>0.11666666666666667</v>
      </c>
      <c r="AB64" s="33">
        <v>0.16854265402843602</v>
      </c>
      <c r="AC64" s="32">
        <v>9.166666666666666E-2</v>
      </c>
      <c r="AD64" s="33">
        <v>4.4431279620853081E-2</v>
      </c>
      <c r="AE64" s="32">
        <v>0</v>
      </c>
      <c r="AF64" s="33">
        <v>0</v>
      </c>
      <c r="AG64" s="32">
        <v>0</v>
      </c>
      <c r="AH64" s="33">
        <v>0</v>
      </c>
      <c r="AI64" s="32">
        <v>0</v>
      </c>
      <c r="AJ64" s="33">
        <v>0</v>
      </c>
      <c r="AK64" s="32">
        <v>0</v>
      </c>
      <c r="AL64" s="33">
        <v>0</v>
      </c>
      <c r="AM64" s="32">
        <v>0</v>
      </c>
      <c r="AN64" s="33">
        <v>0</v>
      </c>
      <c r="AO64" s="32">
        <v>6.25E-2</v>
      </c>
      <c r="AP64" s="33">
        <v>9.3009478672985785E-2</v>
      </c>
      <c r="AQ64" s="32">
        <v>4.1666666666666666E-3</v>
      </c>
      <c r="AR64" s="33">
        <v>8.8862559241706157E-4</v>
      </c>
      <c r="AS64" s="32">
        <v>4.1666666666666666E-3</v>
      </c>
      <c r="AT64" s="33">
        <v>8.8862559241706157E-4</v>
      </c>
      <c r="AU64" s="32">
        <v>0.17916666666666667</v>
      </c>
      <c r="AV64" s="33">
        <v>0.30242890995260663</v>
      </c>
      <c r="AW64" s="32">
        <v>0</v>
      </c>
      <c r="AX64" s="33">
        <v>0</v>
      </c>
      <c r="AY64" s="11"/>
      <c r="AZ64" s="10">
        <f t="shared" si="0"/>
        <v>1</v>
      </c>
      <c r="BA64" s="10">
        <f t="shared" si="0"/>
        <v>1</v>
      </c>
    </row>
    <row r="65" spans="1:53">
      <c r="A65" s="2" t="s">
        <v>622</v>
      </c>
      <c r="B65" s="2" t="s">
        <v>199</v>
      </c>
      <c r="C65" s="44"/>
      <c r="D65" s="2">
        <v>32</v>
      </c>
      <c r="E65" s="32">
        <v>0.39458850056369787</v>
      </c>
      <c r="F65" s="33">
        <v>0.25460254031682605</v>
      </c>
      <c r="G65" s="32">
        <v>2.480270574971815E-2</v>
      </c>
      <c r="H65" s="33">
        <v>2.6687598116169546E-2</v>
      </c>
      <c r="I65" s="32">
        <v>0</v>
      </c>
      <c r="J65" s="33">
        <v>0</v>
      </c>
      <c r="K65" s="32">
        <v>0</v>
      </c>
      <c r="L65" s="33">
        <v>0</v>
      </c>
      <c r="M65" s="32">
        <v>0</v>
      </c>
      <c r="N65" s="33">
        <v>0</v>
      </c>
      <c r="O65" s="32">
        <v>0</v>
      </c>
      <c r="P65" s="33">
        <v>0</v>
      </c>
      <c r="Q65" s="32">
        <v>2.7057497181510709E-2</v>
      </c>
      <c r="R65" s="33">
        <v>0.10303981732553161</v>
      </c>
      <c r="S65" s="32">
        <v>5.0732807215332583E-2</v>
      </c>
      <c r="T65" s="33">
        <v>5.0520907663764804E-2</v>
      </c>
      <c r="U65" s="32">
        <v>0</v>
      </c>
      <c r="V65" s="33">
        <v>0</v>
      </c>
      <c r="W65" s="32">
        <v>3.0439684329199548E-2</v>
      </c>
      <c r="X65" s="33">
        <v>2.4404167261310117E-2</v>
      </c>
      <c r="Y65" s="32">
        <v>3.3821871476888386E-3</v>
      </c>
      <c r="Z65" s="33">
        <v>6.1367204224347079E-3</v>
      </c>
      <c r="AA65" s="32">
        <v>2.2547914317925591E-3</v>
      </c>
      <c r="AB65" s="33">
        <v>3.996003996003996E-3</v>
      </c>
      <c r="AC65" s="32">
        <v>0.31228861330326946</v>
      </c>
      <c r="AD65" s="33">
        <v>0.30241187384044527</v>
      </c>
      <c r="AE65" s="32">
        <v>0</v>
      </c>
      <c r="AF65" s="33">
        <v>0</v>
      </c>
      <c r="AG65" s="32">
        <v>0</v>
      </c>
      <c r="AH65" s="33">
        <v>0</v>
      </c>
      <c r="AI65" s="32">
        <v>0</v>
      </c>
      <c r="AJ65" s="33">
        <v>0</v>
      </c>
      <c r="AK65" s="32">
        <v>0</v>
      </c>
      <c r="AL65" s="33">
        <v>0</v>
      </c>
      <c r="AM65" s="32">
        <v>0</v>
      </c>
      <c r="AN65" s="33">
        <v>0</v>
      </c>
      <c r="AO65" s="32">
        <v>1.6910935738444193E-2</v>
      </c>
      <c r="AP65" s="33">
        <v>2.7543884686741831E-2</v>
      </c>
      <c r="AQ65" s="32">
        <v>1.4656144306651634E-2</v>
      </c>
      <c r="AR65" s="33">
        <v>1.7411160268303125E-2</v>
      </c>
      <c r="AS65" s="32">
        <v>2.367531003382187E-2</v>
      </c>
      <c r="AT65" s="33">
        <v>1.070358213215356E-2</v>
      </c>
      <c r="AU65" s="32">
        <v>4.96054114994363E-2</v>
      </c>
      <c r="AV65" s="33">
        <v>0.11674040245468817</v>
      </c>
      <c r="AW65" s="32">
        <v>4.96054114994363E-2</v>
      </c>
      <c r="AX65" s="33">
        <v>5.5801341515627233E-2</v>
      </c>
      <c r="AY65" s="11"/>
      <c r="AZ65" s="10">
        <f t="shared" si="0"/>
        <v>0.99999999999999978</v>
      </c>
      <c r="BA65" s="10">
        <f t="shared" si="0"/>
        <v>1.0000000000000002</v>
      </c>
    </row>
    <row r="66" spans="1:53">
      <c r="A66" s="2" t="s">
        <v>230</v>
      </c>
      <c r="B66" s="2" t="s">
        <v>199</v>
      </c>
      <c r="C66" s="44"/>
      <c r="D66" s="2">
        <v>33</v>
      </c>
      <c r="E66" s="32">
        <v>0.14634146341463414</v>
      </c>
      <c r="F66" s="33">
        <v>2.9324266893327667E-2</v>
      </c>
      <c r="G66" s="32">
        <v>0.11219512195121951</v>
      </c>
      <c r="H66" s="33">
        <v>0.14917127071823205</v>
      </c>
      <c r="I66" s="32">
        <v>1.4634146341463415E-2</v>
      </c>
      <c r="J66" s="33">
        <v>1.2324691882702932E-2</v>
      </c>
      <c r="K66" s="32">
        <v>0</v>
      </c>
      <c r="L66" s="33">
        <v>0</v>
      </c>
      <c r="M66" s="32">
        <v>2.9268292682926831E-2</v>
      </c>
      <c r="N66" s="33">
        <v>1.8062048448788781E-2</v>
      </c>
      <c r="O66" s="32">
        <v>0</v>
      </c>
      <c r="P66" s="33">
        <v>0</v>
      </c>
      <c r="Q66" s="32">
        <v>4.8780487804878049E-3</v>
      </c>
      <c r="R66" s="33">
        <v>4.2498937526561835E-4</v>
      </c>
      <c r="S66" s="32">
        <v>4.8780487804878049E-3</v>
      </c>
      <c r="T66" s="33">
        <v>8.499787505312367E-4</v>
      </c>
      <c r="U66" s="32">
        <v>8.2926829268292687E-2</v>
      </c>
      <c r="V66" s="33">
        <v>2.613684657883553E-2</v>
      </c>
      <c r="W66" s="32">
        <v>0</v>
      </c>
      <c r="X66" s="33">
        <v>0</v>
      </c>
      <c r="Y66" s="32">
        <v>0</v>
      </c>
      <c r="Z66" s="33">
        <v>0</v>
      </c>
      <c r="AA66" s="32">
        <v>0</v>
      </c>
      <c r="AB66" s="33">
        <v>0</v>
      </c>
      <c r="AC66" s="32">
        <v>0.58536585365853655</v>
      </c>
      <c r="AD66" s="33">
        <v>0.76115597110072253</v>
      </c>
      <c r="AE66" s="32">
        <v>0</v>
      </c>
      <c r="AF66" s="33">
        <v>0</v>
      </c>
      <c r="AG66" s="32">
        <v>0</v>
      </c>
      <c r="AH66" s="33">
        <v>0</v>
      </c>
      <c r="AI66" s="32">
        <v>0</v>
      </c>
      <c r="AJ66" s="33">
        <v>0</v>
      </c>
      <c r="AK66" s="32">
        <v>0</v>
      </c>
      <c r="AL66" s="33">
        <v>0</v>
      </c>
      <c r="AM66" s="32">
        <v>0</v>
      </c>
      <c r="AN66" s="33">
        <v>0</v>
      </c>
      <c r="AO66" s="32">
        <v>1.9512195121951219E-2</v>
      </c>
      <c r="AP66" s="33">
        <v>2.5499362515937103E-3</v>
      </c>
      <c r="AQ66" s="32">
        <v>0</v>
      </c>
      <c r="AR66" s="33">
        <v>0</v>
      </c>
      <c r="AS66" s="32">
        <v>0</v>
      </c>
      <c r="AT66" s="33">
        <v>0</v>
      </c>
      <c r="AU66" s="32">
        <v>0</v>
      </c>
      <c r="AV66" s="33">
        <v>0</v>
      </c>
      <c r="AW66" s="32">
        <v>0</v>
      </c>
      <c r="AX66" s="33">
        <v>0</v>
      </c>
      <c r="AY66" s="11"/>
      <c r="AZ66" s="10">
        <f t="shared" si="0"/>
        <v>1</v>
      </c>
      <c r="BA66" s="10">
        <f t="shared" si="0"/>
        <v>1</v>
      </c>
    </row>
    <row r="67" spans="1:53" ht="32">
      <c r="A67" s="2" t="s">
        <v>237</v>
      </c>
      <c r="B67" s="2" t="s">
        <v>199</v>
      </c>
      <c r="C67" s="44" t="s">
        <v>724</v>
      </c>
      <c r="D67" s="2">
        <v>34</v>
      </c>
      <c r="E67" s="32">
        <v>0.12578616352201258</v>
      </c>
      <c r="F67" s="33">
        <v>4.561824729891957E-2</v>
      </c>
      <c r="G67" s="32">
        <v>3.1446540880503145E-2</v>
      </c>
      <c r="H67" s="33">
        <v>9.6038415366146452E-3</v>
      </c>
      <c r="I67" s="32">
        <v>6.2893081761006293E-3</v>
      </c>
      <c r="J67" s="33">
        <v>4.8019207683073226E-3</v>
      </c>
      <c r="K67" s="32">
        <v>0</v>
      </c>
      <c r="L67" s="33">
        <v>0</v>
      </c>
      <c r="M67" s="32">
        <v>0</v>
      </c>
      <c r="N67" s="33">
        <v>0</v>
      </c>
      <c r="O67" s="32">
        <v>0</v>
      </c>
      <c r="P67" s="33">
        <v>0</v>
      </c>
      <c r="Q67" s="32">
        <v>0.3081761006289308</v>
      </c>
      <c r="R67" s="33">
        <v>0.27651060424169666</v>
      </c>
      <c r="S67" s="32">
        <v>2.5157232704402517E-2</v>
      </c>
      <c r="T67" s="33">
        <v>2.0408163265306121E-2</v>
      </c>
      <c r="U67" s="32">
        <v>1.2578616352201259E-2</v>
      </c>
      <c r="V67" s="33">
        <v>6.4025610244097643E-3</v>
      </c>
      <c r="W67" s="32">
        <v>3.1446540880503145E-2</v>
      </c>
      <c r="X67" s="33">
        <v>4.1216486594637856E-2</v>
      </c>
      <c r="Y67" s="32">
        <v>0</v>
      </c>
      <c r="Z67" s="33">
        <v>0</v>
      </c>
      <c r="AA67" s="32">
        <v>5.6603773584905662E-2</v>
      </c>
      <c r="AB67" s="33">
        <v>4.6018407362945178E-2</v>
      </c>
      <c r="AC67" s="32">
        <v>2.5157232704402517E-2</v>
      </c>
      <c r="AD67" s="33">
        <v>4.4017607042817125E-2</v>
      </c>
      <c r="AE67" s="32">
        <v>0</v>
      </c>
      <c r="AF67" s="33">
        <v>0</v>
      </c>
      <c r="AG67" s="32">
        <v>0</v>
      </c>
      <c r="AH67" s="33">
        <v>0</v>
      </c>
      <c r="AI67" s="32">
        <v>0</v>
      </c>
      <c r="AJ67" s="33">
        <v>0</v>
      </c>
      <c r="AK67" s="32">
        <v>0</v>
      </c>
      <c r="AL67" s="33">
        <v>0</v>
      </c>
      <c r="AM67" s="32">
        <v>0</v>
      </c>
      <c r="AN67" s="33">
        <v>0</v>
      </c>
      <c r="AO67" s="32">
        <v>4.40251572327044E-2</v>
      </c>
      <c r="AP67" s="33">
        <v>7.4429771908763501E-2</v>
      </c>
      <c r="AQ67" s="32">
        <v>3.7735849056603772E-2</v>
      </c>
      <c r="AR67" s="33">
        <v>4.2416966786714687E-2</v>
      </c>
      <c r="AS67" s="32">
        <v>0</v>
      </c>
      <c r="AT67" s="33">
        <v>0</v>
      </c>
      <c r="AU67" s="32">
        <v>5.6603773584905662E-2</v>
      </c>
      <c r="AV67" s="33">
        <v>5.9223689475790313E-2</v>
      </c>
      <c r="AW67" s="32">
        <v>0.2389937106918239</v>
      </c>
      <c r="AX67" s="33">
        <v>0.32933173269307725</v>
      </c>
      <c r="AY67" s="11"/>
      <c r="AZ67" s="10">
        <f t="shared" si="0"/>
        <v>1</v>
      </c>
      <c r="BA67" s="10">
        <f t="shared" si="0"/>
        <v>1</v>
      </c>
    </row>
    <row r="68" spans="1:53">
      <c r="A68" s="2" t="s">
        <v>693</v>
      </c>
      <c r="B68" s="2" t="s">
        <v>199</v>
      </c>
      <c r="D68" s="2">
        <v>35</v>
      </c>
      <c r="E68" s="32">
        <v>3.7037037037037035E-2</v>
      </c>
      <c r="F68" s="33">
        <v>1.4106583072100314E-2</v>
      </c>
      <c r="G68" s="32">
        <v>7.407407407407407E-2</v>
      </c>
      <c r="H68" s="33">
        <v>6.269592476489028E-3</v>
      </c>
      <c r="I68" s="32">
        <v>0</v>
      </c>
      <c r="J68" s="33">
        <v>0</v>
      </c>
      <c r="K68" s="32">
        <v>0</v>
      </c>
      <c r="L68" s="33">
        <v>0</v>
      </c>
      <c r="M68" s="32">
        <v>0</v>
      </c>
      <c r="N68" s="33">
        <v>0</v>
      </c>
      <c r="O68" s="32">
        <v>0</v>
      </c>
      <c r="P68" s="33">
        <v>0</v>
      </c>
      <c r="Q68" s="32">
        <v>7.407407407407407E-2</v>
      </c>
      <c r="R68" s="33">
        <v>4.2319749216300939E-2</v>
      </c>
      <c r="S68" s="32">
        <v>0</v>
      </c>
      <c r="T68" s="33">
        <v>0</v>
      </c>
      <c r="U68" s="32">
        <v>0.22222222222222221</v>
      </c>
      <c r="V68" s="33">
        <v>0.23667711598746083</v>
      </c>
      <c r="W68" s="32">
        <v>0.18518518518518517</v>
      </c>
      <c r="X68" s="33">
        <v>8.3072100313479627E-2</v>
      </c>
      <c r="Y68" s="32">
        <v>0</v>
      </c>
      <c r="Z68" s="33">
        <v>0</v>
      </c>
      <c r="AA68" s="32">
        <v>0</v>
      </c>
      <c r="AB68" s="33">
        <v>0</v>
      </c>
      <c r="AC68" s="32">
        <v>0</v>
      </c>
      <c r="AD68" s="33">
        <v>0</v>
      </c>
      <c r="AE68" s="32">
        <v>0</v>
      </c>
      <c r="AF68" s="33">
        <v>0</v>
      </c>
      <c r="AG68" s="32">
        <v>0.1111111111111111</v>
      </c>
      <c r="AH68" s="33">
        <v>2.8213166144200628E-2</v>
      </c>
      <c r="AI68" s="32">
        <v>0</v>
      </c>
      <c r="AJ68" s="33">
        <v>0</v>
      </c>
      <c r="AK68" s="32">
        <v>3.7037037037037035E-2</v>
      </c>
      <c r="AL68" s="33">
        <v>2.5078369905956112E-2</v>
      </c>
      <c r="AM68" s="32">
        <v>0</v>
      </c>
      <c r="AN68" s="33">
        <v>0</v>
      </c>
      <c r="AO68" s="32">
        <v>0</v>
      </c>
      <c r="AP68" s="33">
        <v>0</v>
      </c>
      <c r="AQ68" s="32">
        <v>0.22222222222222221</v>
      </c>
      <c r="AR68" s="33">
        <v>0.48119122257053293</v>
      </c>
      <c r="AS68" s="32">
        <v>3.7037037037037035E-2</v>
      </c>
      <c r="AT68" s="33">
        <v>8.3072100313479627E-2</v>
      </c>
      <c r="AU68" s="32">
        <v>0</v>
      </c>
      <c r="AV68" s="33">
        <v>0</v>
      </c>
      <c r="AW68" s="32">
        <v>0</v>
      </c>
      <c r="AX68" s="33">
        <v>0</v>
      </c>
      <c r="AY68" s="11"/>
      <c r="AZ68" s="10">
        <f t="shared" ref="AZ68:BA125" si="1">SUM(E68,G68,I68,K68,M68,O68,Q68,S68,U68,W68,Y68,AA68,AC68,AE68,AG68,AI68,AK68,AM68,AO68,AQ68,AS68,AU68,AW68)</f>
        <v>1</v>
      </c>
      <c r="BA68" s="10">
        <f t="shared" si="1"/>
        <v>1</v>
      </c>
    </row>
    <row r="69" spans="1:53">
      <c r="A69" s="18" t="s">
        <v>694</v>
      </c>
      <c r="B69" s="18" t="s">
        <v>199</v>
      </c>
      <c r="C69" s="47" t="s">
        <v>725</v>
      </c>
      <c r="D69" s="18">
        <v>36</v>
      </c>
      <c r="E69" s="34">
        <v>0.25</v>
      </c>
      <c r="F69" s="35">
        <v>0.10344827586206896</v>
      </c>
      <c r="G69" s="34">
        <v>0.75</v>
      </c>
      <c r="H69" s="35">
        <v>0.89655172413793105</v>
      </c>
      <c r="I69" s="34">
        <v>0</v>
      </c>
      <c r="J69" s="35">
        <v>0</v>
      </c>
      <c r="K69" s="34">
        <v>0</v>
      </c>
      <c r="L69" s="35">
        <v>0</v>
      </c>
      <c r="M69" s="34">
        <v>0</v>
      </c>
      <c r="N69" s="35">
        <v>0</v>
      </c>
      <c r="O69" s="34">
        <v>0</v>
      </c>
      <c r="P69" s="35">
        <v>0</v>
      </c>
      <c r="Q69" s="34">
        <v>0</v>
      </c>
      <c r="R69" s="35">
        <v>0</v>
      </c>
      <c r="S69" s="34">
        <v>0</v>
      </c>
      <c r="T69" s="35">
        <v>0</v>
      </c>
      <c r="U69" s="34">
        <v>0</v>
      </c>
      <c r="V69" s="35">
        <v>0</v>
      </c>
      <c r="W69" s="34">
        <v>0</v>
      </c>
      <c r="X69" s="35">
        <v>0</v>
      </c>
      <c r="Y69" s="34">
        <v>0</v>
      </c>
      <c r="Z69" s="35">
        <v>0</v>
      </c>
      <c r="AA69" s="34">
        <v>0</v>
      </c>
      <c r="AB69" s="35">
        <v>0</v>
      </c>
      <c r="AC69" s="34">
        <v>0</v>
      </c>
      <c r="AD69" s="35">
        <v>0</v>
      </c>
      <c r="AE69" s="34">
        <v>0</v>
      </c>
      <c r="AF69" s="35">
        <v>0</v>
      </c>
      <c r="AG69" s="34">
        <v>0</v>
      </c>
      <c r="AH69" s="35">
        <v>0</v>
      </c>
      <c r="AI69" s="34">
        <v>0</v>
      </c>
      <c r="AJ69" s="35">
        <v>0</v>
      </c>
      <c r="AK69" s="34">
        <v>0</v>
      </c>
      <c r="AL69" s="35">
        <v>0</v>
      </c>
      <c r="AM69" s="34">
        <v>0</v>
      </c>
      <c r="AN69" s="35">
        <v>0</v>
      </c>
      <c r="AO69" s="34">
        <v>0</v>
      </c>
      <c r="AP69" s="35">
        <v>0</v>
      </c>
      <c r="AQ69" s="34">
        <v>0</v>
      </c>
      <c r="AR69" s="35">
        <v>0</v>
      </c>
      <c r="AS69" s="34">
        <v>0</v>
      </c>
      <c r="AT69" s="35">
        <v>0</v>
      </c>
      <c r="AU69" s="34">
        <v>0</v>
      </c>
      <c r="AV69" s="35">
        <v>0</v>
      </c>
      <c r="AW69" s="34">
        <v>0</v>
      </c>
      <c r="AX69" s="35">
        <v>0</v>
      </c>
      <c r="AY69" s="11"/>
      <c r="AZ69" s="10">
        <f t="shared" si="1"/>
        <v>1</v>
      </c>
      <c r="BA69" s="10">
        <f t="shared" si="1"/>
        <v>1</v>
      </c>
    </row>
    <row r="70" spans="1:53">
      <c r="A70" s="2" t="s">
        <v>251</v>
      </c>
      <c r="B70" s="2" t="s">
        <v>199</v>
      </c>
      <c r="C70" s="44"/>
      <c r="D70" s="2">
        <v>37</v>
      </c>
      <c r="E70" s="32">
        <v>0.70967741935483875</v>
      </c>
      <c r="F70" s="33">
        <v>0.41056218057921634</v>
      </c>
      <c r="G70" s="32">
        <v>3.2258064516129031E-2</v>
      </c>
      <c r="H70" s="33">
        <v>6.3032367972742753E-2</v>
      </c>
      <c r="I70" s="32">
        <v>0</v>
      </c>
      <c r="J70" s="33">
        <v>0</v>
      </c>
      <c r="K70" s="32">
        <v>0</v>
      </c>
      <c r="L70" s="33">
        <v>0</v>
      </c>
      <c r="M70" s="32">
        <v>0</v>
      </c>
      <c r="N70" s="33">
        <v>0</v>
      </c>
      <c r="O70" s="32">
        <v>0</v>
      </c>
      <c r="P70" s="33">
        <v>0</v>
      </c>
      <c r="Q70" s="32">
        <v>3.2258064516129031E-2</v>
      </c>
      <c r="R70" s="33">
        <v>1.8739352640545145E-2</v>
      </c>
      <c r="S70" s="32">
        <v>0</v>
      </c>
      <c r="T70" s="33">
        <v>0</v>
      </c>
      <c r="U70" s="32">
        <v>0</v>
      </c>
      <c r="V70" s="33">
        <v>0</v>
      </c>
      <c r="W70" s="32">
        <v>1.0752688172043012E-2</v>
      </c>
      <c r="X70" s="33">
        <v>1.7035775127768313E-2</v>
      </c>
      <c r="Y70" s="32">
        <v>0</v>
      </c>
      <c r="Z70" s="33">
        <v>0</v>
      </c>
      <c r="AA70" s="32">
        <v>6.4516129032258063E-2</v>
      </c>
      <c r="AB70" s="33">
        <v>0.18568994889267462</v>
      </c>
      <c r="AC70" s="32">
        <v>3.2258064516129031E-2</v>
      </c>
      <c r="AD70" s="33">
        <v>1.192504258943782E-2</v>
      </c>
      <c r="AE70" s="32">
        <v>0</v>
      </c>
      <c r="AF70" s="33">
        <v>0</v>
      </c>
      <c r="AG70" s="32">
        <v>0</v>
      </c>
      <c r="AH70" s="33">
        <v>0</v>
      </c>
      <c r="AI70" s="32">
        <v>0</v>
      </c>
      <c r="AJ70" s="33">
        <v>0</v>
      </c>
      <c r="AK70" s="32">
        <v>0</v>
      </c>
      <c r="AL70" s="33">
        <v>0</v>
      </c>
      <c r="AM70" s="32">
        <v>0</v>
      </c>
      <c r="AN70" s="33">
        <v>0</v>
      </c>
      <c r="AO70" s="32">
        <v>6.4516129032258063E-2</v>
      </c>
      <c r="AP70" s="33">
        <v>3.0664395229982964E-2</v>
      </c>
      <c r="AQ70" s="32">
        <v>0</v>
      </c>
      <c r="AR70" s="33">
        <v>0</v>
      </c>
      <c r="AS70" s="32">
        <v>0</v>
      </c>
      <c r="AT70" s="33">
        <v>0</v>
      </c>
      <c r="AU70" s="32">
        <v>4.3010752688172046E-2</v>
      </c>
      <c r="AV70" s="33">
        <v>0.26064735945485518</v>
      </c>
      <c r="AW70" s="32">
        <v>1.0752688172043012E-2</v>
      </c>
      <c r="AX70" s="33">
        <v>1.7035775127768314E-3</v>
      </c>
      <c r="AY70" s="11"/>
      <c r="AZ70" s="10">
        <f t="shared" si="1"/>
        <v>0.99999999999999978</v>
      </c>
      <c r="BA70" s="10">
        <f t="shared" si="1"/>
        <v>1</v>
      </c>
    </row>
    <row r="71" spans="1:53">
      <c r="A71" s="2" t="s">
        <v>623</v>
      </c>
      <c r="B71" s="2" t="s">
        <v>199</v>
      </c>
      <c r="C71" s="44"/>
      <c r="D71" s="2">
        <v>38</v>
      </c>
      <c r="E71" s="32">
        <v>0.36</v>
      </c>
      <c r="F71" s="33">
        <v>0.45075757575757575</v>
      </c>
      <c r="G71" s="32">
        <v>0</v>
      </c>
      <c r="H71" s="33">
        <v>0</v>
      </c>
      <c r="I71" s="32">
        <v>0</v>
      </c>
      <c r="J71" s="33">
        <v>0</v>
      </c>
      <c r="K71" s="32">
        <v>0</v>
      </c>
      <c r="L71" s="33">
        <v>0</v>
      </c>
      <c r="M71" s="32">
        <v>0</v>
      </c>
      <c r="N71" s="33">
        <v>0</v>
      </c>
      <c r="O71" s="32">
        <v>0</v>
      </c>
      <c r="P71" s="33">
        <v>0</v>
      </c>
      <c r="Q71" s="32">
        <v>0.24</v>
      </c>
      <c r="R71" s="33">
        <v>0.2196969696969697</v>
      </c>
      <c r="S71" s="32">
        <v>0.04</v>
      </c>
      <c r="T71" s="33">
        <v>3.4090909090909088E-2</v>
      </c>
      <c r="U71" s="32">
        <v>0</v>
      </c>
      <c r="V71" s="33">
        <v>0</v>
      </c>
      <c r="W71" s="32">
        <v>0.12</v>
      </c>
      <c r="X71" s="33">
        <v>5.6818181818181816E-2</v>
      </c>
      <c r="Y71" s="32">
        <v>0</v>
      </c>
      <c r="Z71" s="33">
        <v>0</v>
      </c>
      <c r="AA71" s="32">
        <v>0.04</v>
      </c>
      <c r="AB71" s="33">
        <v>6.0606060606060608E-2</v>
      </c>
      <c r="AC71" s="32">
        <v>0</v>
      </c>
      <c r="AD71" s="33">
        <v>0</v>
      </c>
      <c r="AE71" s="32">
        <v>0</v>
      </c>
      <c r="AF71" s="33">
        <v>0</v>
      </c>
      <c r="AG71" s="32">
        <v>0</v>
      </c>
      <c r="AH71" s="33">
        <v>0</v>
      </c>
      <c r="AI71" s="32">
        <v>0</v>
      </c>
      <c r="AJ71" s="33">
        <v>0</v>
      </c>
      <c r="AK71" s="32">
        <v>0</v>
      </c>
      <c r="AL71" s="33">
        <v>0</v>
      </c>
      <c r="AM71" s="32">
        <v>0</v>
      </c>
      <c r="AN71" s="33">
        <v>0</v>
      </c>
      <c r="AO71" s="32">
        <v>0</v>
      </c>
      <c r="AP71" s="33">
        <v>0</v>
      </c>
      <c r="AQ71" s="32">
        <v>0</v>
      </c>
      <c r="AR71" s="33">
        <v>0</v>
      </c>
      <c r="AS71" s="32">
        <v>0.08</v>
      </c>
      <c r="AT71" s="33">
        <v>3.787878787878788E-2</v>
      </c>
      <c r="AU71" s="32">
        <v>0.08</v>
      </c>
      <c r="AV71" s="33">
        <v>0.12878787878787878</v>
      </c>
      <c r="AW71" s="32">
        <v>0.04</v>
      </c>
      <c r="AX71" s="33">
        <v>1.1363636363636364E-2</v>
      </c>
      <c r="AY71" s="11"/>
      <c r="AZ71" s="10">
        <f t="shared" si="1"/>
        <v>1</v>
      </c>
      <c r="BA71" s="10">
        <f t="shared" si="1"/>
        <v>0.99999999999999978</v>
      </c>
    </row>
    <row r="72" spans="1:53">
      <c r="A72" s="2" t="s">
        <v>258</v>
      </c>
      <c r="B72" s="2" t="s">
        <v>199</v>
      </c>
      <c r="C72" s="44"/>
      <c r="D72" s="2">
        <v>39</v>
      </c>
      <c r="E72" s="32">
        <v>0.65445026178010468</v>
      </c>
      <c r="F72" s="33">
        <v>0.46336357292393582</v>
      </c>
      <c r="G72" s="32">
        <v>3.1413612565445025E-2</v>
      </c>
      <c r="H72" s="33">
        <v>3.1402651779483599E-2</v>
      </c>
      <c r="I72" s="32">
        <v>0</v>
      </c>
      <c r="J72" s="33">
        <v>0</v>
      </c>
      <c r="K72" s="32">
        <v>0</v>
      </c>
      <c r="L72" s="33">
        <v>0</v>
      </c>
      <c r="M72" s="32">
        <v>0</v>
      </c>
      <c r="N72" s="33">
        <v>0</v>
      </c>
      <c r="O72" s="32">
        <v>0</v>
      </c>
      <c r="P72" s="33">
        <v>0</v>
      </c>
      <c r="Q72" s="32">
        <v>2.0942408376963352E-2</v>
      </c>
      <c r="R72" s="33">
        <v>4.6057222609909285E-2</v>
      </c>
      <c r="S72" s="32">
        <v>5.235602094240838E-3</v>
      </c>
      <c r="T72" s="33">
        <v>2.7913468248429866E-3</v>
      </c>
      <c r="U72" s="32">
        <v>6.2827225130890049E-2</v>
      </c>
      <c r="V72" s="33">
        <v>4.4661549197487785E-2</v>
      </c>
      <c r="W72" s="32">
        <v>0</v>
      </c>
      <c r="X72" s="33">
        <v>0</v>
      </c>
      <c r="Y72" s="32">
        <v>0</v>
      </c>
      <c r="Z72" s="33">
        <v>0</v>
      </c>
      <c r="AA72" s="32">
        <v>2.6178010471204188E-2</v>
      </c>
      <c r="AB72" s="33">
        <v>8.0251221214235863E-2</v>
      </c>
      <c r="AC72" s="32">
        <v>0.15183246073298429</v>
      </c>
      <c r="AD72" s="33">
        <v>0.18771807397069085</v>
      </c>
      <c r="AE72" s="32">
        <v>5.235602094240838E-3</v>
      </c>
      <c r="AF72" s="33">
        <v>1.3956734124214933E-3</v>
      </c>
      <c r="AG72" s="32">
        <v>1.0471204188481676E-2</v>
      </c>
      <c r="AH72" s="33">
        <v>1.2561060711793441E-2</v>
      </c>
      <c r="AI72" s="32">
        <v>0</v>
      </c>
      <c r="AJ72" s="33">
        <v>0</v>
      </c>
      <c r="AK72" s="32">
        <v>0</v>
      </c>
      <c r="AL72" s="33">
        <v>0</v>
      </c>
      <c r="AM72" s="32">
        <v>0</v>
      </c>
      <c r="AN72" s="33">
        <v>0</v>
      </c>
      <c r="AO72" s="32">
        <v>0</v>
      </c>
      <c r="AP72" s="33">
        <v>0</v>
      </c>
      <c r="AQ72" s="32">
        <v>2.0942408376963352E-2</v>
      </c>
      <c r="AR72" s="33">
        <v>1.1165387299371946E-2</v>
      </c>
      <c r="AS72" s="32">
        <v>0</v>
      </c>
      <c r="AT72" s="33">
        <v>0</v>
      </c>
      <c r="AU72" s="32">
        <v>0</v>
      </c>
      <c r="AV72" s="33">
        <v>0</v>
      </c>
      <c r="AW72" s="32">
        <v>1.0471204188481676E-2</v>
      </c>
      <c r="AX72" s="33">
        <v>0.11863224005582694</v>
      </c>
      <c r="AY72" s="11"/>
      <c r="AZ72" s="10">
        <f t="shared" si="1"/>
        <v>0.99999999999999989</v>
      </c>
      <c r="BA72" s="10">
        <f t="shared" si="1"/>
        <v>1</v>
      </c>
    </row>
    <row r="73" spans="1:53">
      <c r="A73" s="2" t="s">
        <v>624</v>
      </c>
      <c r="B73" s="2" t="s">
        <v>199</v>
      </c>
      <c r="C73" s="44"/>
      <c r="D73" s="2">
        <v>40</v>
      </c>
      <c r="E73" s="32">
        <v>4.5454545454545456E-2</v>
      </c>
      <c r="F73" s="33">
        <v>5.415162454873646E-3</v>
      </c>
      <c r="G73" s="32">
        <v>4.5454545454545456E-2</v>
      </c>
      <c r="H73" s="33">
        <v>8.8447653429602882E-2</v>
      </c>
      <c r="I73" s="32">
        <v>0</v>
      </c>
      <c r="J73" s="33">
        <v>0</v>
      </c>
      <c r="K73" s="32">
        <v>0</v>
      </c>
      <c r="L73" s="33">
        <v>0</v>
      </c>
      <c r="M73" s="32">
        <v>0</v>
      </c>
      <c r="N73" s="33">
        <v>0</v>
      </c>
      <c r="O73" s="32">
        <v>0</v>
      </c>
      <c r="P73" s="33">
        <v>0</v>
      </c>
      <c r="Q73" s="32">
        <v>9.0909090909090912E-2</v>
      </c>
      <c r="R73" s="33">
        <v>3.0685920577617327E-2</v>
      </c>
      <c r="S73" s="32">
        <v>0</v>
      </c>
      <c r="T73" s="33">
        <v>0</v>
      </c>
      <c r="U73" s="32">
        <v>0.22727272727272727</v>
      </c>
      <c r="V73" s="33">
        <v>0.17689530685920576</v>
      </c>
      <c r="W73" s="32">
        <v>0</v>
      </c>
      <c r="X73" s="33">
        <v>0</v>
      </c>
      <c r="Y73" s="32">
        <v>0</v>
      </c>
      <c r="Z73" s="33">
        <v>0</v>
      </c>
      <c r="AA73" s="32">
        <v>9.0909090909090912E-2</v>
      </c>
      <c r="AB73" s="33">
        <v>2.8880866425992781E-2</v>
      </c>
      <c r="AC73" s="32">
        <v>0.45454545454545453</v>
      </c>
      <c r="AD73" s="33">
        <v>0.62454873646209386</v>
      </c>
      <c r="AE73" s="32">
        <v>0</v>
      </c>
      <c r="AF73" s="33">
        <v>0</v>
      </c>
      <c r="AG73" s="32">
        <v>0</v>
      </c>
      <c r="AH73" s="33">
        <v>0</v>
      </c>
      <c r="AI73" s="32">
        <v>0</v>
      </c>
      <c r="AJ73" s="33">
        <v>0</v>
      </c>
      <c r="AK73" s="32">
        <v>0</v>
      </c>
      <c r="AL73" s="33">
        <v>0</v>
      </c>
      <c r="AM73" s="32">
        <v>0</v>
      </c>
      <c r="AN73" s="33">
        <v>0</v>
      </c>
      <c r="AO73" s="32">
        <v>0</v>
      </c>
      <c r="AP73" s="33">
        <v>0</v>
      </c>
      <c r="AQ73" s="32">
        <v>0</v>
      </c>
      <c r="AR73" s="33">
        <v>0</v>
      </c>
      <c r="AS73" s="32">
        <v>0</v>
      </c>
      <c r="AT73" s="33">
        <v>0</v>
      </c>
      <c r="AU73" s="32">
        <v>0</v>
      </c>
      <c r="AV73" s="33">
        <v>0</v>
      </c>
      <c r="AW73" s="32">
        <v>4.5454545454545456E-2</v>
      </c>
      <c r="AX73" s="33">
        <v>4.5126353790613721E-2</v>
      </c>
      <c r="AY73" s="11"/>
      <c r="AZ73" s="10">
        <f t="shared" si="1"/>
        <v>1</v>
      </c>
      <c r="BA73" s="10">
        <f t="shared" si="1"/>
        <v>1</v>
      </c>
    </row>
    <row r="74" spans="1:53">
      <c r="A74" s="2" t="s">
        <v>625</v>
      </c>
      <c r="B74" s="2" t="s">
        <v>66</v>
      </c>
      <c r="C74" s="44"/>
      <c r="D74" s="2">
        <v>41</v>
      </c>
      <c r="E74" s="32">
        <v>0.17857142857142858</v>
      </c>
      <c r="F74" s="33">
        <v>5.0751879699248117E-2</v>
      </c>
      <c r="G74" s="32">
        <v>0.10714285714285714</v>
      </c>
      <c r="H74" s="33">
        <v>0.10714285714285714</v>
      </c>
      <c r="I74" s="32">
        <v>7.1428571428571425E-2</v>
      </c>
      <c r="J74" s="33">
        <v>5.6390977443609019E-2</v>
      </c>
      <c r="K74" s="32">
        <v>0</v>
      </c>
      <c r="L74" s="33">
        <v>0</v>
      </c>
      <c r="M74" s="32">
        <v>0</v>
      </c>
      <c r="N74" s="33">
        <v>0</v>
      </c>
      <c r="O74" s="32">
        <v>0</v>
      </c>
      <c r="P74" s="33">
        <v>0</v>
      </c>
      <c r="Q74" s="32">
        <v>0.10714285714285714</v>
      </c>
      <c r="R74" s="33">
        <v>0.11842105263157894</v>
      </c>
      <c r="S74" s="32">
        <v>0</v>
      </c>
      <c r="T74" s="33">
        <v>0</v>
      </c>
      <c r="U74" s="32">
        <v>7.1428571428571425E-2</v>
      </c>
      <c r="V74" s="33">
        <v>2.6315789473684209E-2</v>
      </c>
      <c r="W74" s="32">
        <v>0</v>
      </c>
      <c r="X74" s="33">
        <v>0</v>
      </c>
      <c r="Y74" s="32">
        <v>0</v>
      </c>
      <c r="Z74" s="33">
        <v>0</v>
      </c>
      <c r="AA74" s="32">
        <v>0</v>
      </c>
      <c r="AB74" s="33">
        <v>0</v>
      </c>
      <c r="AC74" s="32">
        <v>0.10714285714285714</v>
      </c>
      <c r="AD74" s="33">
        <v>7.5187969924812026E-2</v>
      </c>
      <c r="AE74" s="32">
        <v>0</v>
      </c>
      <c r="AF74" s="33">
        <v>0</v>
      </c>
      <c r="AG74" s="32">
        <v>0</v>
      </c>
      <c r="AH74" s="33">
        <v>0</v>
      </c>
      <c r="AI74" s="32">
        <v>0</v>
      </c>
      <c r="AJ74" s="33">
        <v>0</v>
      </c>
      <c r="AK74" s="32">
        <v>0</v>
      </c>
      <c r="AL74" s="33">
        <v>0</v>
      </c>
      <c r="AM74" s="32">
        <v>0</v>
      </c>
      <c r="AN74" s="33">
        <v>0</v>
      </c>
      <c r="AO74" s="32">
        <v>3.5714285714285712E-2</v>
      </c>
      <c r="AP74" s="33">
        <v>0.17857142857142858</v>
      </c>
      <c r="AQ74" s="32">
        <v>0</v>
      </c>
      <c r="AR74" s="33">
        <v>0</v>
      </c>
      <c r="AS74" s="32">
        <v>0</v>
      </c>
      <c r="AT74" s="33">
        <v>0</v>
      </c>
      <c r="AU74" s="32">
        <v>0.14285714285714285</v>
      </c>
      <c r="AV74" s="33">
        <v>0.17105263157894737</v>
      </c>
      <c r="AW74" s="32">
        <v>0.17857142857142858</v>
      </c>
      <c r="AX74" s="33">
        <v>0.21616541353383459</v>
      </c>
      <c r="AY74" s="11"/>
      <c r="AZ74" s="10">
        <f t="shared" si="1"/>
        <v>1</v>
      </c>
      <c r="BA74" s="10">
        <f t="shared" si="1"/>
        <v>1</v>
      </c>
    </row>
    <row r="75" spans="1:53">
      <c r="A75" s="2" t="s">
        <v>695</v>
      </c>
      <c r="B75" s="2" t="s">
        <v>66</v>
      </c>
      <c r="C75" s="44"/>
      <c r="D75" s="2">
        <v>42</v>
      </c>
      <c r="E75" s="32">
        <v>0</v>
      </c>
      <c r="F75" s="33">
        <v>0</v>
      </c>
      <c r="G75" s="32">
        <v>0.30769230769230771</v>
      </c>
      <c r="H75" s="33">
        <v>0.30399999999999999</v>
      </c>
      <c r="I75" s="32">
        <v>0.30769230769230771</v>
      </c>
      <c r="J75" s="33">
        <v>0.128</v>
      </c>
      <c r="K75" s="32">
        <v>0</v>
      </c>
      <c r="L75" s="33">
        <v>0</v>
      </c>
      <c r="M75" s="32">
        <v>0</v>
      </c>
      <c r="N75" s="33">
        <v>0</v>
      </c>
      <c r="O75" s="32">
        <v>0</v>
      </c>
      <c r="P75" s="33">
        <v>0</v>
      </c>
      <c r="Q75" s="32">
        <v>0</v>
      </c>
      <c r="R75" s="33">
        <v>0</v>
      </c>
      <c r="S75" s="32">
        <v>0</v>
      </c>
      <c r="T75" s="33">
        <v>0</v>
      </c>
      <c r="U75" s="32">
        <v>7.6923076923076927E-2</v>
      </c>
      <c r="V75" s="33">
        <v>1.6E-2</v>
      </c>
      <c r="W75" s="32">
        <v>0</v>
      </c>
      <c r="X75" s="33">
        <v>0</v>
      </c>
      <c r="Y75" s="32">
        <v>0</v>
      </c>
      <c r="Z75" s="33">
        <v>0</v>
      </c>
      <c r="AA75" s="32">
        <v>0</v>
      </c>
      <c r="AB75" s="33">
        <v>0</v>
      </c>
      <c r="AC75" s="32">
        <v>0</v>
      </c>
      <c r="AD75" s="33">
        <v>0</v>
      </c>
      <c r="AE75" s="32">
        <v>0</v>
      </c>
      <c r="AF75" s="33">
        <v>0</v>
      </c>
      <c r="AG75" s="32">
        <v>0</v>
      </c>
      <c r="AH75" s="33">
        <v>0</v>
      </c>
      <c r="AI75" s="32">
        <v>0</v>
      </c>
      <c r="AJ75" s="33">
        <v>0</v>
      </c>
      <c r="AK75" s="32">
        <v>0</v>
      </c>
      <c r="AL75" s="33">
        <v>0</v>
      </c>
      <c r="AM75" s="32">
        <v>0</v>
      </c>
      <c r="AN75" s="33">
        <v>0</v>
      </c>
      <c r="AO75" s="32">
        <v>0.15384615384615385</v>
      </c>
      <c r="AP75" s="33">
        <v>0.216</v>
      </c>
      <c r="AQ75" s="32">
        <v>0</v>
      </c>
      <c r="AR75" s="33">
        <v>0</v>
      </c>
      <c r="AS75" s="32">
        <v>0</v>
      </c>
      <c r="AT75" s="33">
        <v>0</v>
      </c>
      <c r="AU75" s="32">
        <v>7.6923076923076927E-2</v>
      </c>
      <c r="AV75" s="33">
        <v>0.12</v>
      </c>
      <c r="AW75" s="32">
        <v>7.6923076923076927E-2</v>
      </c>
      <c r="AX75" s="33">
        <v>0.216</v>
      </c>
      <c r="AY75" s="11"/>
      <c r="AZ75" s="10">
        <f t="shared" si="1"/>
        <v>1</v>
      </c>
      <c r="BA75" s="10">
        <f t="shared" si="1"/>
        <v>1</v>
      </c>
    </row>
    <row r="76" spans="1:53">
      <c r="A76" s="2" t="s">
        <v>696</v>
      </c>
      <c r="B76" s="2" t="s">
        <v>66</v>
      </c>
      <c r="C76" s="44"/>
      <c r="D76" s="2">
        <v>43</v>
      </c>
      <c r="E76" s="32">
        <v>0.2</v>
      </c>
      <c r="F76" s="33">
        <v>9.0361445783132526E-3</v>
      </c>
      <c r="G76" s="32">
        <v>0.3</v>
      </c>
      <c r="H76" s="33">
        <v>3.313253012048193E-2</v>
      </c>
      <c r="I76" s="32">
        <v>0</v>
      </c>
      <c r="J76" s="33">
        <v>0</v>
      </c>
      <c r="K76" s="32">
        <v>0</v>
      </c>
      <c r="L76" s="33">
        <v>0</v>
      </c>
      <c r="M76" s="32">
        <v>0</v>
      </c>
      <c r="N76" s="33">
        <v>0</v>
      </c>
      <c r="O76" s="32">
        <v>0</v>
      </c>
      <c r="P76" s="33">
        <v>0</v>
      </c>
      <c r="Q76" s="32">
        <v>0</v>
      </c>
      <c r="R76" s="33">
        <v>0</v>
      </c>
      <c r="S76" s="32">
        <v>0</v>
      </c>
      <c r="T76" s="33">
        <v>0</v>
      </c>
      <c r="U76" s="32">
        <v>0</v>
      </c>
      <c r="V76" s="33">
        <v>0</v>
      </c>
      <c r="W76" s="32">
        <v>0</v>
      </c>
      <c r="X76" s="33">
        <v>0</v>
      </c>
      <c r="Y76" s="32">
        <v>0</v>
      </c>
      <c r="Z76" s="33">
        <v>0</v>
      </c>
      <c r="AA76" s="32">
        <v>0</v>
      </c>
      <c r="AB76" s="33">
        <v>0</v>
      </c>
      <c r="AC76" s="32">
        <v>0</v>
      </c>
      <c r="AD76" s="33">
        <v>0</v>
      </c>
      <c r="AE76" s="32">
        <v>0</v>
      </c>
      <c r="AF76" s="33">
        <v>0</v>
      </c>
      <c r="AG76" s="32">
        <v>0</v>
      </c>
      <c r="AH76" s="33">
        <v>0</v>
      </c>
      <c r="AI76" s="32">
        <v>0</v>
      </c>
      <c r="AJ76" s="33">
        <v>0</v>
      </c>
      <c r="AK76" s="32">
        <v>0</v>
      </c>
      <c r="AL76" s="33">
        <v>0</v>
      </c>
      <c r="AM76" s="32">
        <v>0</v>
      </c>
      <c r="AN76" s="33">
        <v>0</v>
      </c>
      <c r="AO76" s="32">
        <v>0</v>
      </c>
      <c r="AP76" s="33">
        <v>0</v>
      </c>
      <c r="AQ76" s="32">
        <v>0</v>
      </c>
      <c r="AR76" s="33">
        <v>0</v>
      </c>
      <c r="AS76" s="32">
        <v>0</v>
      </c>
      <c r="AT76" s="33">
        <v>0</v>
      </c>
      <c r="AU76" s="32">
        <v>0.4</v>
      </c>
      <c r="AV76" s="33">
        <v>0.86445783132530118</v>
      </c>
      <c r="AW76" s="32">
        <v>0.1</v>
      </c>
      <c r="AX76" s="33">
        <v>9.337349397590361E-2</v>
      </c>
      <c r="AY76" s="11"/>
      <c r="AZ76" s="10">
        <f t="shared" si="1"/>
        <v>1</v>
      </c>
      <c r="BA76" s="10">
        <f t="shared" si="1"/>
        <v>1</v>
      </c>
    </row>
    <row r="77" spans="1:53" ht="16">
      <c r="A77" s="2" t="s">
        <v>697</v>
      </c>
      <c r="B77" s="2" t="s">
        <v>66</v>
      </c>
      <c r="C77" s="44" t="s">
        <v>726</v>
      </c>
      <c r="D77" s="2">
        <v>44</v>
      </c>
      <c r="E77" s="32">
        <v>0.05</v>
      </c>
      <c r="F77" s="33">
        <v>3.205128205128205E-3</v>
      </c>
      <c r="G77" s="32">
        <v>0.6</v>
      </c>
      <c r="H77" s="33">
        <v>0.66025641025641024</v>
      </c>
      <c r="I77" s="32">
        <v>0</v>
      </c>
      <c r="J77" s="33">
        <v>0</v>
      </c>
      <c r="K77" s="32">
        <v>0</v>
      </c>
      <c r="L77" s="33">
        <v>0</v>
      </c>
      <c r="M77" s="32">
        <v>0</v>
      </c>
      <c r="N77" s="33">
        <v>0</v>
      </c>
      <c r="O77" s="32">
        <v>0</v>
      </c>
      <c r="P77" s="33">
        <v>0</v>
      </c>
      <c r="Q77" s="32">
        <v>0</v>
      </c>
      <c r="R77" s="33">
        <v>0</v>
      </c>
      <c r="S77" s="32">
        <v>0</v>
      </c>
      <c r="T77" s="33">
        <v>0</v>
      </c>
      <c r="U77" s="32">
        <v>0.35</v>
      </c>
      <c r="V77" s="33">
        <v>0.33653846153846156</v>
      </c>
      <c r="W77" s="32">
        <v>0</v>
      </c>
      <c r="X77" s="33">
        <v>0</v>
      </c>
      <c r="Y77" s="32">
        <v>0</v>
      </c>
      <c r="Z77" s="33">
        <v>0</v>
      </c>
      <c r="AA77" s="32">
        <v>0</v>
      </c>
      <c r="AB77" s="33">
        <v>0</v>
      </c>
      <c r="AC77" s="32">
        <v>0</v>
      </c>
      <c r="AD77" s="33">
        <v>0</v>
      </c>
      <c r="AE77" s="32">
        <v>0</v>
      </c>
      <c r="AF77" s="33">
        <v>0</v>
      </c>
      <c r="AG77" s="32">
        <v>0</v>
      </c>
      <c r="AH77" s="33">
        <v>0</v>
      </c>
      <c r="AI77" s="32">
        <v>0</v>
      </c>
      <c r="AJ77" s="33">
        <v>0</v>
      </c>
      <c r="AK77" s="32">
        <v>0</v>
      </c>
      <c r="AL77" s="33">
        <v>0</v>
      </c>
      <c r="AM77" s="32">
        <v>0</v>
      </c>
      <c r="AN77" s="33">
        <v>0</v>
      </c>
      <c r="AO77" s="32">
        <v>0</v>
      </c>
      <c r="AP77" s="33">
        <v>0</v>
      </c>
      <c r="AQ77" s="32">
        <v>0</v>
      </c>
      <c r="AR77" s="33">
        <v>0</v>
      </c>
      <c r="AS77" s="32">
        <v>0</v>
      </c>
      <c r="AT77" s="33">
        <v>0</v>
      </c>
      <c r="AU77" s="32">
        <v>0</v>
      </c>
      <c r="AV77" s="33">
        <v>0</v>
      </c>
      <c r="AW77" s="32">
        <v>0</v>
      </c>
      <c r="AX77" s="33">
        <v>0</v>
      </c>
      <c r="AY77" s="11"/>
      <c r="AZ77" s="10">
        <f t="shared" si="1"/>
        <v>1</v>
      </c>
      <c r="BA77" s="10">
        <f t="shared" si="1"/>
        <v>1</v>
      </c>
    </row>
    <row r="78" spans="1:53">
      <c r="A78" s="2" t="s">
        <v>626</v>
      </c>
      <c r="B78" s="2" t="s">
        <v>66</v>
      </c>
      <c r="C78" s="44"/>
      <c r="D78" s="2">
        <v>45</v>
      </c>
      <c r="E78" s="32">
        <v>0.25600000000000001</v>
      </c>
      <c r="F78" s="33">
        <v>0.13653995345228859</v>
      </c>
      <c r="G78" s="32">
        <v>2.4E-2</v>
      </c>
      <c r="H78" s="33">
        <v>3.8789759503491075E-2</v>
      </c>
      <c r="I78" s="32">
        <v>1.6E-2</v>
      </c>
      <c r="J78" s="33">
        <v>6.9821567106283944E-3</v>
      </c>
      <c r="K78" s="32">
        <v>0</v>
      </c>
      <c r="L78" s="33">
        <v>0</v>
      </c>
      <c r="M78" s="32">
        <v>0</v>
      </c>
      <c r="N78" s="33">
        <v>0</v>
      </c>
      <c r="O78" s="32">
        <v>0</v>
      </c>
      <c r="P78" s="33">
        <v>0</v>
      </c>
      <c r="Q78" s="32">
        <v>0</v>
      </c>
      <c r="R78" s="33">
        <v>0</v>
      </c>
      <c r="S78" s="32">
        <v>0</v>
      </c>
      <c r="T78" s="33">
        <v>0</v>
      </c>
      <c r="U78" s="32">
        <v>2.4E-2</v>
      </c>
      <c r="V78" s="33">
        <v>5.4305663304887508E-2</v>
      </c>
      <c r="W78" s="32">
        <v>2.4E-2</v>
      </c>
      <c r="X78" s="33">
        <v>1.8619084561675717E-2</v>
      </c>
      <c r="Y78" s="32">
        <v>0</v>
      </c>
      <c r="Z78" s="33">
        <v>0</v>
      </c>
      <c r="AA78" s="32">
        <v>0</v>
      </c>
      <c r="AB78" s="33">
        <v>0</v>
      </c>
      <c r="AC78" s="32">
        <v>0.46400000000000002</v>
      </c>
      <c r="AD78" s="33">
        <v>0.6206361520558572</v>
      </c>
      <c r="AE78" s="32">
        <v>2.4E-2</v>
      </c>
      <c r="AF78" s="33">
        <v>1.0861132660977503E-2</v>
      </c>
      <c r="AG78" s="32">
        <v>0</v>
      </c>
      <c r="AH78" s="33">
        <v>0</v>
      </c>
      <c r="AI78" s="32">
        <v>0</v>
      </c>
      <c r="AJ78" s="33">
        <v>0</v>
      </c>
      <c r="AK78" s="32">
        <v>0</v>
      </c>
      <c r="AL78" s="33">
        <v>0</v>
      </c>
      <c r="AM78" s="32">
        <v>0</v>
      </c>
      <c r="AN78" s="33">
        <v>0</v>
      </c>
      <c r="AO78" s="32">
        <v>1.6E-2</v>
      </c>
      <c r="AP78" s="33">
        <v>1.5515903801396431E-3</v>
      </c>
      <c r="AQ78" s="32">
        <v>0.13600000000000001</v>
      </c>
      <c r="AR78" s="33">
        <v>8.8440651667959655E-2</v>
      </c>
      <c r="AS78" s="32">
        <v>8.0000000000000002E-3</v>
      </c>
      <c r="AT78" s="33">
        <v>3.8789759503491078E-3</v>
      </c>
      <c r="AU78" s="32">
        <v>8.0000000000000002E-3</v>
      </c>
      <c r="AV78" s="33">
        <v>1.9394879751745538E-2</v>
      </c>
      <c r="AW78" s="32">
        <v>0</v>
      </c>
      <c r="AX78" s="33">
        <v>0</v>
      </c>
      <c r="AY78" s="11"/>
      <c r="AZ78" s="10">
        <f t="shared" si="1"/>
        <v>1</v>
      </c>
      <c r="BA78" s="10">
        <f t="shared" si="1"/>
        <v>1</v>
      </c>
    </row>
    <row r="79" spans="1:53">
      <c r="A79" s="2" t="s">
        <v>698</v>
      </c>
      <c r="B79" s="2" t="s">
        <v>66</v>
      </c>
      <c r="C79" s="44"/>
      <c r="D79" s="2">
        <v>46</v>
      </c>
      <c r="E79" s="32">
        <v>0.25</v>
      </c>
      <c r="F79" s="33">
        <v>0.13498098859315588</v>
      </c>
      <c r="G79" s="32">
        <v>0</v>
      </c>
      <c r="H79" s="33">
        <v>0</v>
      </c>
      <c r="I79" s="32">
        <v>0</v>
      </c>
      <c r="J79" s="33">
        <v>0</v>
      </c>
      <c r="K79" s="32">
        <v>0</v>
      </c>
      <c r="L79" s="33">
        <v>0</v>
      </c>
      <c r="M79" s="32">
        <v>0</v>
      </c>
      <c r="N79" s="33">
        <v>0</v>
      </c>
      <c r="O79" s="32">
        <v>0</v>
      </c>
      <c r="P79" s="33">
        <v>0</v>
      </c>
      <c r="Q79" s="32">
        <v>0</v>
      </c>
      <c r="R79" s="33">
        <v>0</v>
      </c>
      <c r="S79" s="32">
        <v>0</v>
      </c>
      <c r="T79" s="33">
        <v>0</v>
      </c>
      <c r="U79" s="32">
        <v>0.26136363636363635</v>
      </c>
      <c r="V79" s="33">
        <v>0.30513307984790877</v>
      </c>
      <c r="W79" s="32">
        <v>0</v>
      </c>
      <c r="X79" s="33">
        <v>0</v>
      </c>
      <c r="Y79" s="32">
        <v>0</v>
      </c>
      <c r="Z79" s="33">
        <v>0</v>
      </c>
      <c r="AA79" s="32">
        <v>0.11363636363636363</v>
      </c>
      <c r="AB79" s="33">
        <v>7.5095057034220536E-2</v>
      </c>
      <c r="AC79" s="32">
        <v>0.27272727272727271</v>
      </c>
      <c r="AD79" s="33">
        <v>0.39353612167300378</v>
      </c>
      <c r="AE79" s="32">
        <v>0</v>
      </c>
      <c r="AF79" s="33">
        <v>0</v>
      </c>
      <c r="AG79" s="32">
        <v>4.5454545454545456E-2</v>
      </c>
      <c r="AH79" s="33">
        <v>1.8060836501901139E-2</v>
      </c>
      <c r="AI79" s="32">
        <v>0</v>
      </c>
      <c r="AJ79" s="33">
        <v>0</v>
      </c>
      <c r="AK79" s="32">
        <v>0</v>
      </c>
      <c r="AL79" s="33">
        <v>0</v>
      </c>
      <c r="AM79" s="32">
        <v>0</v>
      </c>
      <c r="AN79" s="33">
        <v>0</v>
      </c>
      <c r="AO79" s="32">
        <v>0</v>
      </c>
      <c r="AP79" s="33">
        <v>0</v>
      </c>
      <c r="AQ79" s="32">
        <v>2.2727272727272728E-2</v>
      </c>
      <c r="AR79" s="33">
        <v>1.6159695817490494E-2</v>
      </c>
      <c r="AS79" s="32">
        <v>1.1363636363636364E-2</v>
      </c>
      <c r="AT79" s="33">
        <v>8.555133079847909E-3</v>
      </c>
      <c r="AU79" s="32">
        <v>1.1363636363636364E-2</v>
      </c>
      <c r="AV79" s="33">
        <v>4.1825095057034217E-2</v>
      </c>
      <c r="AW79" s="32">
        <v>1.1363636363636364E-2</v>
      </c>
      <c r="AX79" s="33">
        <v>6.653992395437262E-3</v>
      </c>
      <c r="AY79" s="11"/>
      <c r="AZ79" s="10">
        <f t="shared" si="1"/>
        <v>0.99999999999999989</v>
      </c>
      <c r="BA79" s="10">
        <f t="shared" si="1"/>
        <v>1</v>
      </c>
    </row>
    <row r="80" spans="1:53" ht="31">
      <c r="A80" s="2" t="s">
        <v>627</v>
      </c>
      <c r="B80" s="2" t="s">
        <v>66</v>
      </c>
      <c r="C80" s="46" t="s">
        <v>727</v>
      </c>
      <c r="D80" s="2">
        <v>47</v>
      </c>
      <c r="E80" s="32">
        <v>0</v>
      </c>
      <c r="F80" s="33">
        <v>0</v>
      </c>
      <c r="G80" s="32">
        <v>0</v>
      </c>
      <c r="H80" s="33">
        <v>0</v>
      </c>
      <c r="I80" s="32">
        <v>0</v>
      </c>
      <c r="J80" s="33">
        <v>0</v>
      </c>
      <c r="K80" s="32">
        <v>0</v>
      </c>
      <c r="L80" s="33">
        <v>0</v>
      </c>
      <c r="M80" s="32">
        <v>0</v>
      </c>
      <c r="N80" s="33">
        <v>0</v>
      </c>
      <c r="O80" s="32">
        <v>0</v>
      </c>
      <c r="P80" s="33">
        <v>0</v>
      </c>
      <c r="Q80" s="32">
        <v>0</v>
      </c>
      <c r="R80" s="33">
        <v>0</v>
      </c>
      <c r="S80" s="32">
        <v>0</v>
      </c>
      <c r="T80" s="33">
        <v>0</v>
      </c>
      <c r="U80" s="32">
        <v>0</v>
      </c>
      <c r="V80" s="33">
        <v>0</v>
      </c>
      <c r="W80" s="32">
        <v>0</v>
      </c>
      <c r="X80" s="33">
        <v>0</v>
      </c>
      <c r="Y80" s="32">
        <v>0</v>
      </c>
      <c r="Z80" s="33">
        <v>0</v>
      </c>
      <c r="AA80" s="32">
        <v>5.5555555555555552E-2</v>
      </c>
      <c r="AB80" s="33">
        <v>2.2988505747126436E-2</v>
      </c>
      <c r="AC80" s="32">
        <v>0.22222222222222221</v>
      </c>
      <c r="AD80" s="33">
        <v>0.19923371647509577</v>
      </c>
      <c r="AE80" s="32">
        <v>0</v>
      </c>
      <c r="AF80" s="33">
        <v>0</v>
      </c>
      <c r="AG80" s="32">
        <v>0</v>
      </c>
      <c r="AH80" s="33">
        <v>0</v>
      </c>
      <c r="AI80" s="32">
        <v>0</v>
      </c>
      <c r="AJ80" s="33">
        <v>0</v>
      </c>
      <c r="AK80" s="32">
        <v>0</v>
      </c>
      <c r="AL80" s="33">
        <v>0</v>
      </c>
      <c r="AM80" s="32">
        <v>5.5555555555555552E-2</v>
      </c>
      <c r="AN80" s="33">
        <v>1.1494252873563218E-2</v>
      </c>
      <c r="AO80" s="32">
        <v>0.16666666666666666</v>
      </c>
      <c r="AP80" s="33">
        <v>0.18773946360153257</v>
      </c>
      <c r="AQ80" s="32">
        <v>0</v>
      </c>
      <c r="AR80" s="33">
        <v>0</v>
      </c>
      <c r="AS80" s="32">
        <v>0</v>
      </c>
      <c r="AT80" s="33">
        <v>0</v>
      </c>
      <c r="AU80" s="32">
        <v>0.22222222222222221</v>
      </c>
      <c r="AV80" s="33">
        <v>0.51340996168582376</v>
      </c>
      <c r="AW80" s="32">
        <v>0.27777777777777779</v>
      </c>
      <c r="AX80" s="33">
        <v>6.5134099616858232E-2</v>
      </c>
      <c r="AY80" s="11"/>
      <c r="AZ80" s="10">
        <f t="shared" si="1"/>
        <v>1</v>
      </c>
      <c r="BA80" s="10">
        <f t="shared" si="1"/>
        <v>1</v>
      </c>
    </row>
    <row r="81" spans="1:53">
      <c r="A81" s="18" t="s">
        <v>558</v>
      </c>
      <c r="B81" s="18" t="s">
        <v>42</v>
      </c>
      <c r="C81" s="18"/>
      <c r="D81" s="18" t="s">
        <v>663</v>
      </c>
      <c r="E81" s="34">
        <v>0.125</v>
      </c>
      <c r="F81" s="35">
        <v>0.06</v>
      </c>
      <c r="G81" s="34">
        <v>0.375</v>
      </c>
      <c r="H81" s="35">
        <v>0.40666666666666668</v>
      </c>
      <c r="I81" s="34">
        <v>0</v>
      </c>
      <c r="J81" s="35">
        <v>0</v>
      </c>
      <c r="K81" s="34">
        <v>0</v>
      </c>
      <c r="L81" s="35">
        <v>0</v>
      </c>
      <c r="M81" s="34">
        <v>0</v>
      </c>
      <c r="N81" s="35">
        <v>0</v>
      </c>
      <c r="O81" s="34">
        <v>0</v>
      </c>
      <c r="P81" s="35">
        <v>0</v>
      </c>
      <c r="Q81" s="34">
        <v>0.125</v>
      </c>
      <c r="R81" s="35">
        <v>0.14666666666666667</v>
      </c>
      <c r="S81" s="34">
        <v>0</v>
      </c>
      <c r="T81" s="35">
        <v>0</v>
      </c>
      <c r="U81" s="34">
        <v>0.125</v>
      </c>
      <c r="V81" s="35">
        <v>0.11333333333333333</v>
      </c>
      <c r="W81" s="34">
        <v>0</v>
      </c>
      <c r="X81" s="35">
        <v>0</v>
      </c>
      <c r="Y81" s="34">
        <v>0</v>
      </c>
      <c r="Z81" s="35">
        <v>0</v>
      </c>
      <c r="AA81" s="34">
        <v>0</v>
      </c>
      <c r="AB81" s="35">
        <v>0</v>
      </c>
      <c r="AC81" s="34">
        <v>0</v>
      </c>
      <c r="AD81" s="35">
        <v>0</v>
      </c>
      <c r="AE81" s="34">
        <v>0</v>
      </c>
      <c r="AF81" s="35">
        <v>0</v>
      </c>
      <c r="AG81" s="34">
        <v>0</v>
      </c>
      <c r="AH81" s="35">
        <v>0</v>
      </c>
      <c r="AI81" s="34">
        <v>0</v>
      </c>
      <c r="AJ81" s="35">
        <v>0</v>
      </c>
      <c r="AK81" s="34">
        <v>0</v>
      </c>
      <c r="AL81" s="35">
        <v>0</v>
      </c>
      <c r="AM81" s="34">
        <v>0</v>
      </c>
      <c r="AN81" s="35">
        <v>0</v>
      </c>
      <c r="AO81" s="34">
        <v>0</v>
      </c>
      <c r="AP81" s="35">
        <v>0</v>
      </c>
      <c r="AQ81" s="34">
        <v>0</v>
      </c>
      <c r="AR81" s="35">
        <v>0</v>
      </c>
      <c r="AS81" s="34">
        <v>0</v>
      </c>
      <c r="AT81" s="35">
        <v>0</v>
      </c>
      <c r="AU81" s="34">
        <v>0.125</v>
      </c>
      <c r="AV81" s="35">
        <v>0.14000000000000001</v>
      </c>
      <c r="AW81" s="34">
        <v>0.125</v>
      </c>
      <c r="AX81" s="35">
        <v>0.13333333333333333</v>
      </c>
      <c r="AY81" s="11"/>
      <c r="AZ81" s="10">
        <f t="shared" si="1"/>
        <v>1</v>
      </c>
      <c r="BA81" s="10">
        <f t="shared" si="1"/>
        <v>0.99999999999999989</v>
      </c>
    </row>
    <row r="82" spans="1:53">
      <c r="A82" s="2" t="s">
        <v>291</v>
      </c>
      <c r="B82" s="2" t="s">
        <v>66</v>
      </c>
      <c r="C82" s="44"/>
      <c r="D82" s="2">
        <v>48</v>
      </c>
      <c r="E82" s="32">
        <v>0.10702341137123746</v>
      </c>
      <c r="F82" s="33">
        <v>2.7479562690830295E-2</v>
      </c>
      <c r="G82" s="32">
        <v>0</v>
      </c>
      <c r="H82" s="33">
        <v>0</v>
      </c>
      <c r="I82" s="32">
        <v>2.0066889632107024E-2</v>
      </c>
      <c r="J82" s="33">
        <v>2.9547916871860533E-3</v>
      </c>
      <c r="K82" s="32">
        <v>0</v>
      </c>
      <c r="L82" s="33">
        <v>0</v>
      </c>
      <c r="M82" s="32">
        <v>0</v>
      </c>
      <c r="N82" s="33">
        <v>0</v>
      </c>
      <c r="O82" s="32">
        <v>0</v>
      </c>
      <c r="P82" s="33">
        <v>0</v>
      </c>
      <c r="Q82" s="32">
        <v>3.3444816053511705E-3</v>
      </c>
      <c r="R82" s="33">
        <v>2.3736826553727962E-2</v>
      </c>
      <c r="S82" s="32">
        <v>0</v>
      </c>
      <c r="T82" s="33">
        <v>0</v>
      </c>
      <c r="U82" s="32">
        <v>0</v>
      </c>
      <c r="V82" s="33">
        <v>0</v>
      </c>
      <c r="W82" s="32">
        <v>1.3377926421404682E-2</v>
      </c>
      <c r="X82" s="33">
        <v>2.6593125184674478E-3</v>
      </c>
      <c r="Y82" s="32">
        <v>0</v>
      </c>
      <c r="Z82" s="33">
        <v>0</v>
      </c>
      <c r="AA82" s="32">
        <v>2.3411371237458192E-2</v>
      </c>
      <c r="AB82" s="33">
        <v>3.4472569683837288E-3</v>
      </c>
      <c r="AC82" s="32">
        <v>0.72909698996655514</v>
      </c>
      <c r="AD82" s="33">
        <v>0.91480350635280216</v>
      </c>
      <c r="AE82" s="32">
        <v>3.678929765886288E-2</v>
      </c>
      <c r="AF82" s="33">
        <v>8.3719097803604849E-3</v>
      </c>
      <c r="AG82" s="32">
        <v>3.678929765886288E-2</v>
      </c>
      <c r="AH82" s="33">
        <v>8.4704028366000203E-3</v>
      </c>
      <c r="AI82" s="32">
        <v>0</v>
      </c>
      <c r="AJ82" s="33">
        <v>0</v>
      </c>
      <c r="AK82" s="32">
        <v>2.0066889632107024E-2</v>
      </c>
      <c r="AL82" s="33">
        <v>7.386979217965133E-3</v>
      </c>
      <c r="AM82" s="32">
        <v>0</v>
      </c>
      <c r="AN82" s="33">
        <v>0</v>
      </c>
      <c r="AO82" s="32">
        <v>6.688963210702341E-3</v>
      </c>
      <c r="AP82" s="33">
        <v>5.909583374372107E-4</v>
      </c>
      <c r="AQ82" s="32">
        <v>0</v>
      </c>
      <c r="AR82" s="33">
        <v>0</v>
      </c>
      <c r="AS82" s="32">
        <v>0</v>
      </c>
      <c r="AT82" s="33">
        <v>0</v>
      </c>
      <c r="AU82" s="32">
        <v>0</v>
      </c>
      <c r="AV82" s="33">
        <v>0</v>
      </c>
      <c r="AW82" s="32">
        <v>3.3444816053511705E-3</v>
      </c>
      <c r="AX82" s="33">
        <v>9.8493056239535117E-5</v>
      </c>
      <c r="AY82" s="11"/>
      <c r="AZ82" s="10">
        <f t="shared" si="1"/>
        <v>0.99999999999999989</v>
      </c>
      <c r="BA82" s="10">
        <f t="shared" si="1"/>
        <v>1</v>
      </c>
    </row>
    <row r="83" spans="1:53">
      <c r="A83" s="18" t="s">
        <v>699</v>
      </c>
      <c r="B83" s="18" t="s">
        <v>66</v>
      </c>
      <c r="C83" s="45"/>
      <c r="D83" s="18">
        <v>49</v>
      </c>
      <c r="E83" s="34">
        <v>0.125</v>
      </c>
      <c r="F83" s="35">
        <v>9.4674556213017749E-2</v>
      </c>
      <c r="G83" s="34">
        <v>0</v>
      </c>
      <c r="H83" s="35">
        <v>0</v>
      </c>
      <c r="I83" s="34">
        <v>0</v>
      </c>
      <c r="J83" s="35">
        <v>0</v>
      </c>
      <c r="K83" s="34">
        <v>0</v>
      </c>
      <c r="L83" s="35">
        <v>0</v>
      </c>
      <c r="M83" s="34">
        <v>0</v>
      </c>
      <c r="N83" s="35">
        <v>0</v>
      </c>
      <c r="O83" s="34">
        <v>0</v>
      </c>
      <c r="P83" s="35">
        <v>0</v>
      </c>
      <c r="Q83" s="34">
        <v>0</v>
      </c>
      <c r="R83" s="35">
        <v>0</v>
      </c>
      <c r="S83" s="34">
        <v>0</v>
      </c>
      <c r="T83" s="35">
        <v>0</v>
      </c>
      <c r="U83" s="34">
        <v>0</v>
      </c>
      <c r="V83" s="35">
        <v>0</v>
      </c>
      <c r="W83" s="34">
        <v>0</v>
      </c>
      <c r="X83" s="35">
        <v>0</v>
      </c>
      <c r="Y83" s="34">
        <v>0</v>
      </c>
      <c r="Z83" s="35">
        <v>0</v>
      </c>
      <c r="AA83" s="34">
        <v>0</v>
      </c>
      <c r="AB83" s="35">
        <v>0</v>
      </c>
      <c r="AC83" s="34">
        <v>0.875</v>
      </c>
      <c r="AD83" s="35">
        <v>0.90532544378698221</v>
      </c>
      <c r="AE83" s="34">
        <v>0</v>
      </c>
      <c r="AF83" s="35">
        <v>0</v>
      </c>
      <c r="AG83" s="34">
        <v>0</v>
      </c>
      <c r="AH83" s="35">
        <v>0</v>
      </c>
      <c r="AI83" s="34">
        <v>0</v>
      </c>
      <c r="AJ83" s="35">
        <v>0</v>
      </c>
      <c r="AK83" s="34">
        <v>0</v>
      </c>
      <c r="AL83" s="35">
        <v>0</v>
      </c>
      <c r="AM83" s="34">
        <v>0</v>
      </c>
      <c r="AN83" s="35">
        <v>0</v>
      </c>
      <c r="AO83" s="34">
        <v>0</v>
      </c>
      <c r="AP83" s="35">
        <v>0</v>
      </c>
      <c r="AQ83" s="34">
        <v>0</v>
      </c>
      <c r="AR83" s="35">
        <v>0</v>
      </c>
      <c r="AS83" s="34">
        <v>0</v>
      </c>
      <c r="AT83" s="35">
        <v>0</v>
      </c>
      <c r="AU83" s="34">
        <v>0</v>
      </c>
      <c r="AV83" s="35">
        <v>0</v>
      </c>
      <c r="AW83" s="34">
        <v>0</v>
      </c>
      <c r="AX83" s="35">
        <v>0</v>
      </c>
      <c r="AY83" s="11"/>
      <c r="AZ83" s="10">
        <f t="shared" si="1"/>
        <v>1</v>
      </c>
      <c r="BA83" s="10">
        <f t="shared" si="1"/>
        <v>1</v>
      </c>
    </row>
    <row r="84" spans="1:53">
      <c r="A84" s="2" t="s">
        <v>628</v>
      </c>
      <c r="B84" s="2" t="s">
        <v>66</v>
      </c>
      <c r="C84" s="44"/>
      <c r="D84" s="2">
        <v>50</v>
      </c>
      <c r="E84" s="32">
        <v>0.32974910394265233</v>
      </c>
      <c r="F84" s="33">
        <v>0.15786578657865788</v>
      </c>
      <c r="G84" s="32">
        <v>0</v>
      </c>
      <c r="H84" s="33">
        <v>0</v>
      </c>
      <c r="I84" s="32">
        <v>4.3010752688172046E-2</v>
      </c>
      <c r="J84" s="33">
        <v>3.2728272827282731E-2</v>
      </c>
      <c r="K84" s="32">
        <v>0</v>
      </c>
      <c r="L84" s="33">
        <v>0</v>
      </c>
      <c r="M84" s="32">
        <v>0</v>
      </c>
      <c r="N84" s="33">
        <v>0</v>
      </c>
      <c r="O84" s="32">
        <v>0</v>
      </c>
      <c r="P84" s="33">
        <v>0</v>
      </c>
      <c r="Q84" s="32">
        <v>0</v>
      </c>
      <c r="R84" s="33">
        <v>0</v>
      </c>
      <c r="S84" s="32">
        <v>0</v>
      </c>
      <c r="T84" s="33">
        <v>0</v>
      </c>
      <c r="U84" s="32">
        <v>0.19354838709677419</v>
      </c>
      <c r="V84" s="33">
        <v>0.14026402640264027</v>
      </c>
      <c r="W84" s="32">
        <v>0</v>
      </c>
      <c r="X84" s="33">
        <v>0</v>
      </c>
      <c r="Y84" s="32">
        <v>0</v>
      </c>
      <c r="Z84" s="33">
        <v>0</v>
      </c>
      <c r="AA84" s="32">
        <v>1.7921146953405017E-2</v>
      </c>
      <c r="AB84" s="33">
        <v>2.2002200220022004E-2</v>
      </c>
      <c r="AC84" s="32">
        <v>0.1971326164874552</v>
      </c>
      <c r="AD84" s="33">
        <v>0.47277227722772275</v>
      </c>
      <c r="AE84" s="32">
        <v>1.7921146953405017E-2</v>
      </c>
      <c r="AF84" s="33">
        <v>4.125412541254125E-3</v>
      </c>
      <c r="AG84" s="32">
        <v>0.12186379928315412</v>
      </c>
      <c r="AH84" s="33">
        <v>7.8657865786578657E-2</v>
      </c>
      <c r="AI84" s="32">
        <v>0</v>
      </c>
      <c r="AJ84" s="33">
        <v>0</v>
      </c>
      <c r="AK84" s="32">
        <v>7.1684587813620072E-3</v>
      </c>
      <c r="AL84" s="33">
        <v>7.1507150715071511E-3</v>
      </c>
      <c r="AM84" s="32">
        <v>3.5842293906810036E-3</v>
      </c>
      <c r="AN84" s="33">
        <v>2.7502750275027501E-4</v>
      </c>
      <c r="AO84" s="32">
        <v>3.5842293906810036E-3</v>
      </c>
      <c r="AP84" s="33">
        <v>2.2002200220022001E-3</v>
      </c>
      <c r="AQ84" s="32">
        <v>2.1505376344086023E-2</v>
      </c>
      <c r="AR84" s="33">
        <v>2.3377337733773377E-2</v>
      </c>
      <c r="AS84" s="32">
        <v>3.5842293906810036E-3</v>
      </c>
      <c r="AT84" s="33">
        <v>1.1001100110011001E-3</v>
      </c>
      <c r="AU84" s="32">
        <v>3.5842293906810036E-3</v>
      </c>
      <c r="AV84" s="33">
        <v>1.5126512651265127E-2</v>
      </c>
      <c r="AW84" s="32">
        <v>3.5842293906810034E-2</v>
      </c>
      <c r="AX84" s="33">
        <v>4.2354235423542351E-2</v>
      </c>
      <c r="AY84" s="11"/>
      <c r="AZ84" s="10">
        <f t="shared" si="1"/>
        <v>1</v>
      </c>
      <c r="BA84" s="10">
        <f t="shared" si="1"/>
        <v>0.99999999999999989</v>
      </c>
    </row>
    <row r="85" spans="1:53">
      <c r="A85" s="2" t="s">
        <v>312</v>
      </c>
      <c r="B85" s="2" t="s">
        <v>66</v>
      </c>
      <c r="C85" s="44"/>
      <c r="D85" s="2">
        <v>51</v>
      </c>
      <c r="E85" s="32">
        <v>3.1007751937984496E-2</v>
      </c>
      <c r="F85" s="33">
        <v>8.7439044896586507E-3</v>
      </c>
      <c r="G85" s="32">
        <v>0</v>
      </c>
      <c r="H85" s="33">
        <v>0</v>
      </c>
      <c r="I85" s="32">
        <v>7.7519379844961239E-3</v>
      </c>
      <c r="J85" s="33">
        <v>8.9120564990751647E-3</v>
      </c>
      <c r="K85" s="32">
        <v>0</v>
      </c>
      <c r="L85" s="33">
        <v>0</v>
      </c>
      <c r="M85" s="32">
        <v>0</v>
      </c>
      <c r="N85" s="33">
        <v>0</v>
      </c>
      <c r="O85" s="32">
        <v>0</v>
      </c>
      <c r="P85" s="33">
        <v>0</v>
      </c>
      <c r="Q85" s="32">
        <v>3.875968992248062E-3</v>
      </c>
      <c r="R85" s="33">
        <v>6.7260803766605011E-3</v>
      </c>
      <c r="S85" s="32">
        <v>0</v>
      </c>
      <c r="T85" s="33">
        <v>0</v>
      </c>
      <c r="U85" s="32">
        <v>6.3953488372093026E-2</v>
      </c>
      <c r="V85" s="33">
        <v>6.541113166302337E-2</v>
      </c>
      <c r="W85" s="32">
        <v>0</v>
      </c>
      <c r="X85" s="33">
        <v>0</v>
      </c>
      <c r="Y85" s="32">
        <v>0</v>
      </c>
      <c r="Z85" s="33">
        <v>0</v>
      </c>
      <c r="AA85" s="32">
        <v>4.8449612403100778E-2</v>
      </c>
      <c r="AB85" s="33">
        <v>4.943669076845468E-2</v>
      </c>
      <c r="AC85" s="32">
        <v>0.28875968992248063</v>
      </c>
      <c r="AD85" s="33">
        <v>0.18748949049941147</v>
      </c>
      <c r="AE85" s="32">
        <v>1.1627906976744186E-2</v>
      </c>
      <c r="AF85" s="33">
        <v>4.3719522448293253E-3</v>
      </c>
      <c r="AG85" s="32">
        <v>1.3565891472868217E-2</v>
      </c>
      <c r="AH85" s="33">
        <v>8.4076004708256262E-3</v>
      </c>
      <c r="AI85" s="32">
        <v>0</v>
      </c>
      <c r="AJ85" s="33">
        <v>0</v>
      </c>
      <c r="AK85" s="32">
        <v>0</v>
      </c>
      <c r="AL85" s="33">
        <v>0</v>
      </c>
      <c r="AM85" s="32">
        <v>0</v>
      </c>
      <c r="AN85" s="33">
        <v>0</v>
      </c>
      <c r="AO85" s="32">
        <v>2.1317829457364341E-2</v>
      </c>
      <c r="AP85" s="33">
        <v>2.5727257440726417E-2</v>
      </c>
      <c r="AQ85" s="32">
        <v>4.2635658914728682E-2</v>
      </c>
      <c r="AR85" s="33">
        <v>5.3304186985034474E-2</v>
      </c>
      <c r="AS85" s="32">
        <v>0</v>
      </c>
      <c r="AT85" s="33">
        <v>0</v>
      </c>
      <c r="AU85" s="32">
        <v>0.24612403100775193</v>
      </c>
      <c r="AV85" s="33">
        <v>0.43265512022868674</v>
      </c>
      <c r="AW85" s="32">
        <v>0.22093023255813954</v>
      </c>
      <c r="AX85" s="33">
        <v>0.14881452833361358</v>
      </c>
      <c r="AY85" s="11"/>
      <c r="AZ85" s="10">
        <f t="shared" si="1"/>
        <v>1</v>
      </c>
      <c r="BA85" s="10">
        <f t="shared" si="1"/>
        <v>1</v>
      </c>
    </row>
    <row r="86" spans="1:53">
      <c r="A86" s="2" t="s">
        <v>700</v>
      </c>
      <c r="B86" s="2" t="s">
        <v>66</v>
      </c>
      <c r="D86" s="2">
        <v>52</v>
      </c>
      <c r="E86" s="32">
        <v>0.27692307692307694</v>
      </c>
      <c r="F86" s="33">
        <v>0.1530758226037196</v>
      </c>
      <c r="G86" s="32">
        <v>3.0769230769230771E-2</v>
      </c>
      <c r="H86" s="33">
        <v>1.5736766809728183E-2</v>
      </c>
      <c r="I86" s="32">
        <v>1.5384615384615385E-2</v>
      </c>
      <c r="J86" s="33">
        <v>1.4306151645207439E-2</v>
      </c>
      <c r="K86" s="32">
        <v>0</v>
      </c>
      <c r="L86" s="33">
        <v>0</v>
      </c>
      <c r="M86" s="32">
        <v>0</v>
      </c>
      <c r="N86" s="33">
        <v>0</v>
      </c>
      <c r="O86" s="32">
        <v>0</v>
      </c>
      <c r="P86" s="33">
        <v>0</v>
      </c>
      <c r="Q86" s="32">
        <v>1.5384615384615385E-2</v>
      </c>
      <c r="R86" s="33">
        <v>5.7224606580829757E-3</v>
      </c>
      <c r="S86" s="32">
        <v>0</v>
      </c>
      <c r="T86" s="33">
        <v>0</v>
      </c>
      <c r="U86" s="32">
        <v>0.27692307692307694</v>
      </c>
      <c r="V86" s="33">
        <v>0.22603719599427755</v>
      </c>
      <c r="W86" s="32">
        <v>0</v>
      </c>
      <c r="X86" s="33">
        <v>0</v>
      </c>
      <c r="Y86" s="32">
        <v>0</v>
      </c>
      <c r="Z86" s="33">
        <v>0</v>
      </c>
      <c r="AA86" s="32">
        <v>1.5384615384615385E-2</v>
      </c>
      <c r="AB86" s="33">
        <v>1.4306151645207439E-3</v>
      </c>
      <c r="AC86" s="32">
        <v>0.36923076923076925</v>
      </c>
      <c r="AD86" s="33">
        <v>0.58369098712446355</v>
      </c>
      <c r="AE86" s="32">
        <v>0</v>
      </c>
      <c r="AF86" s="33">
        <v>0</v>
      </c>
      <c r="AG86" s="32">
        <v>0</v>
      </c>
      <c r="AH86" s="33">
        <v>0</v>
      </c>
      <c r="AI86" s="32">
        <v>0</v>
      </c>
      <c r="AJ86" s="33">
        <v>0</v>
      </c>
      <c r="AK86" s="32">
        <v>0</v>
      </c>
      <c r="AL86" s="33">
        <v>0</v>
      </c>
      <c r="AM86" s="32">
        <v>0</v>
      </c>
      <c r="AN86" s="33">
        <v>0</v>
      </c>
      <c r="AO86" s="32">
        <v>0</v>
      </c>
      <c r="AP86" s="33">
        <v>0</v>
      </c>
      <c r="AQ86" s="32">
        <v>0</v>
      </c>
      <c r="AR86" s="33">
        <v>0</v>
      </c>
      <c r="AS86" s="32">
        <v>0</v>
      </c>
      <c r="AT86" s="33">
        <v>0</v>
      </c>
      <c r="AU86" s="32">
        <v>0</v>
      </c>
      <c r="AV86" s="33">
        <v>0</v>
      </c>
      <c r="AW86" s="32">
        <v>0</v>
      </c>
      <c r="AX86" s="33">
        <v>0</v>
      </c>
      <c r="AY86" s="11"/>
      <c r="AZ86" s="10">
        <f t="shared" ref="AZ86" si="2">SUM(E86,G86,I86,K86,M86,O86,Q86,S86,U86,W86,Y86,AA86,AC86,AE86,AG86,AI86,AK86,AM86,AO86,AQ86,AS86,AU86,AW86)</f>
        <v>1</v>
      </c>
      <c r="BA86" s="10">
        <f t="shared" ref="BA86" si="3">SUM(F86,H86,J86,L86,N86,P86,R86,T86,V86,X86,Z86,AB86,AD86,AF86,AH86,AJ86,AL86,AN86,AP86,AR86,AT86,AV86,AX86)</f>
        <v>1</v>
      </c>
    </row>
    <row r="87" spans="1:53" ht="16">
      <c r="A87" s="2" t="s">
        <v>334</v>
      </c>
      <c r="B87" s="2" t="s">
        <v>66</v>
      </c>
      <c r="C87" s="44" t="s">
        <v>728</v>
      </c>
      <c r="D87" s="2">
        <v>53</v>
      </c>
      <c r="E87" s="32">
        <v>0.12606232294617564</v>
      </c>
      <c r="F87" s="33">
        <v>6.445047489823609E-2</v>
      </c>
      <c r="G87" s="32">
        <v>1.1331444759206799E-2</v>
      </c>
      <c r="H87" s="33">
        <v>3.6828842798992054E-3</v>
      </c>
      <c r="I87" s="32">
        <v>1.2747875354107648E-2</v>
      </c>
      <c r="J87" s="33">
        <v>8.431866640821864E-3</v>
      </c>
      <c r="K87" s="32">
        <v>0</v>
      </c>
      <c r="L87" s="33">
        <v>0</v>
      </c>
      <c r="M87" s="32">
        <v>0</v>
      </c>
      <c r="N87" s="33">
        <v>0</v>
      </c>
      <c r="O87" s="32">
        <v>0</v>
      </c>
      <c r="P87" s="33">
        <v>0</v>
      </c>
      <c r="Q87" s="32">
        <v>0</v>
      </c>
      <c r="R87" s="33">
        <v>0</v>
      </c>
      <c r="S87" s="32">
        <v>0</v>
      </c>
      <c r="T87" s="33">
        <v>0</v>
      </c>
      <c r="U87" s="32">
        <v>0.13172804532577903</v>
      </c>
      <c r="V87" s="33">
        <v>7.1719325450668739E-2</v>
      </c>
      <c r="W87" s="32">
        <v>2.6912181303116147E-2</v>
      </c>
      <c r="X87" s="33">
        <v>7.8503585966272528E-3</v>
      </c>
      <c r="Y87" s="32">
        <v>1.4164305949008499E-3</v>
      </c>
      <c r="Z87" s="33">
        <v>1.9383601473153711E-4</v>
      </c>
      <c r="AA87" s="32">
        <v>1.2747875354107648E-2</v>
      </c>
      <c r="AB87" s="33">
        <v>2.7427796084512502E-2</v>
      </c>
      <c r="AC87" s="32">
        <v>0.42917847025495753</v>
      </c>
      <c r="AD87" s="33">
        <v>0.60263616980034895</v>
      </c>
      <c r="AE87" s="32">
        <v>0.10056657223796034</v>
      </c>
      <c r="AF87" s="33">
        <v>5.563093622795115E-2</v>
      </c>
      <c r="AG87" s="32">
        <v>8.2152974504249299E-2</v>
      </c>
      <c r="AH87" s="33">
        <v>7.1913161465400277E-2</v>
      </c>
      <c r="AI87" s="32">
        <v>3.6827195467422094E-2</v>
      </c>
      <c r="AJ87" s="33">
        <v>3.8185694902112814E-2</v>
      </c>
      <c r="AK87" s="32">
        <v>1.4164305949008499E-3</v>
      </c>
      <c r="AL87" s="33">
        <v>1.2599340957549913E-3</v>
      </c>
      <c r="AM87" s="32">
        <v>0</v>
      </c>
      <c r="AN87" s="33">
        <v>0</v>
      </c>
      <c r="AO87" s="32">
        <v>9.9150141643059488E-3</v>
      </c>
      <c r="AP87" s="33">
        <v>1.1533242876526458E-2</v>
      </c>
      <c r="AQ87" s="32">
        <v>1.1331444759206799E-2</v>
      </c>
      <c r="AR87" s="33">
        <v>1.5119209149059896E-2</v>
      </c>
      <c r="AS87" s="32">
        <v>0</v>
      </c>
      <c r="AT87" s="33">
        <v>0</v>
      </c>
      <c r="AU87" s="32">
        <v>5.6657223796033997E-3</v>
      </c>
      <c r="AV87" s="33">
        <v>1.9965109517348322E-2</v>
      </c>
      <c r="AW87" s="32">
        <v>0</v>
      </c>
      <c r="AX87" s="33">
        <v>0</v>
      </c>
      <c r="AY87" s="11"/>
      <c r="AZ87" s="10">
        <f t="shared" si="1"/>
        <v>1</v>
      </c>
      <c r="BA87" s="10">
        <f t="shared" si="1"/>
        <v>0.99999999999999989</v>
      </c>
    </row>
    <row r="88" spans="1:53" ht="16">
      <c r="A88" s="2" t="s">
        <v>629</v>
      </c>
      <c r="B88" s="2" t="s">
        <v>66</v>
      </c>
      <c r="C88" s="44" t="s">
        <v>716</v>
      </c>
      <c r="D88" s="2">
        <v>54</v>
      </c>
      <c r="E88" s="32">
        <v>0</v>
      </c>
      <c r="F88" s="33">
        <v>0</v>
      </c>
      <c r="G88" s="32">
        <v>0</v>
      </c>
      <c r="H88" s="33">
        <v>0</v>
      </c>
      <c r="I88" s="32">
        <v>0</v>
      </c>
      <c r="J88" s="33">
        <v>0</v>
      </c>
      <c r="K88" s="32">
        <v>0</v>
      </c>
      <c r="L88" s="33">
        <v>0</v>
      </c>
      <c r="M88" s="32">
        <v>0</v>
      </c>
      <c r="N88" s="33">
        <v>0</v>
      </c>
      <c r="O88" s="32">
        <v>0</v>
      </c>
      <c r="P88" s="33">
        <v>0</v>
      </c>
      <c r="Q88" s="32">
        <v>0</v>
      </c>
      <c r="R88" s="33">
        <v>0</v>
      </c>
      <c r="S88" s="32">
        <v>0</v>
      </c>
      <c r="T88" s="33">
        <v>0</v>
      </c>
      <c r="U88" s="32">
        <v>0</v>
      </c>
      <c r="V88" s="33">
        <v>0</v>
      </c>
      <c r="W88" s="32">
        <v>0</v>
      </c>
      <c r="X88" s="33">
        <v>0</v>
      </c>
      <c r="Y88" s="32">
        <v>0</v>
      </c>
      <c r="Z88" s="33">
        <v>0</v>
      </c>
      <c r="AA88" s="32">
        <v>0</v>
      </c>
      <c r="AB88" s="33">
        <v>0</v>
      </c>
      <c r="AC88" s="32">
        <v>0.84210526315789469</v>
      </c>
      <c r="AD88" s="33">
        <v>0.58333333333333337</v>
      </c>
      <c r="AE88" s="32">
        <v>0</v>
      </c>
      <c r="AF88" s="33">
        <v>0</v>
      </c>
      <c r="AG88" s="32">
        <v>0</v>
      </c>
      <c r="AH88" s="33">
        <v>0</v>
      </c>
      <c r="AI88" s="32">
        <v>0</v>
      </c>
      <c r="AJ88" s="33">
        <v>0</v>
      </c>
      <c r="AK88" s="32">
        <v>0</v>
      </c>
      <c r="AL88" s="33">
        <v>0</v>
      </c>
      <c r="AM88" s="32">
        <v>0</v>
      </c>
      <c r="AN88" s="33">
        <v>0</v>
      </c>
      <c r="AO88" s="32">
        <v>5.2631578947368418E-2</v>
      </c>
      <c r="AP88" s="33">
        <v>0.17592592592592593</v>
      </c>
      <c r="AQ88" s="32">
        <v>0</v>
      </c>
      <c r="AR88" s="33">
        <v>0</v>
      </c>
      <c r="AS88" s="32">
        <v>0</v>
      </c>
      <c r="AT88" s="33">
        <v>0</v>
      </c>
      <c r="AU88" s="32">
        <v>5.2631578947368418E-2</v>
      </c>
      <c r="AV88" s="33">
        <v>0.14814814814814814</v>
      </c>
      <c r="AW88" s="32">
        <v>5.2631578947368418E-2</v>
      </c>
      <c r="AX88" s="33">
        <v>9.2592592592592587E-2</v>
      </c>
      <c r="AY88" s="11"/>
      <c r="AZ88" s="10">
        <f t="shared" si="1"/>
        <v>0.99999999999999978</v>
      </c>
      <c r="BA88" s="10">
        <f t="shared" si="1"/>
        <v>1</v>
      </c>
    </row>
    <row r="89" spans="1:53">
      <c r="A89" s="2" t="s">
        <v>701</v>
      </c>
      <c r="B89" s="2" t="s">
        <v>66</v>
      </c>
      <c r="C89" s="44"/>
      <c r="D89" s="2">
        <v>55</v>
      </c>
      <c r="E89" s="32">
        <v>0</v>
      </c>
      <c r="F89" s="33">
        <v>0</v>
      </c>
      <c r="G89" s="32">
        <v>0</v>
      </c>
      <c r="H89" s="33">
        <v>0</v>
      </c>
      <c r="I89" s="32">
        <v>0.23076923076923078</v>
      </c>
      <c r="J89" s="33">
        <v>0.50349650349650354</v>
      </c>
      <c r="K89" s="32">
        <v>0</v>
      </c>
      <c r="L89" s="33">
        <v>0</v>
      </c>
      <c r="M89" s="32">
        <v>0</v>
      </c>
      <c r="N89" s="33">
        <v>0</v>
      </c>
      <c r="O89" s="32">
        <v>0</v>
      </c>
      <c r="P89" s="33">
        <v>0</v>
      </c>
      <c r="Q89" s="32">
        <v>0</v>
      </c>
      <c r="R89" s="33">
        <v>0</v>
      </c>
      <c r="S89" s="32">
        <v>0</v>
      </c>
      <c r="T89" s="33">
        <v>0</v>
      </c>
      <c r="U89" s="32">
        <v>0.61538461538461542</v>
      </c>
      <c r="V89" s="33">
        <v>0.44055944055944057</v>
      </c>
      <c r="W89" s="32">
        <v>0</v>
      </c>
      <c r="X89" s="33">
        <v>0</v>
      </c>
      <c r="Y89" s="32">
        <v>0</v>
      </c>
      <c r="Z89" s="33">
        <v>0</v>
      </c>
      <c r="AA89" s="32">
        <v>0</v>
      </c>
      <c r="AB89" s="33">
        <v>0</v>
      </c>
      <c r="AC89" s="32">
        <v>7.6923076923076927E-2</v>
      </c>
      <c r="AD89" s="33">
        <v>3.8461538461538464E-2</v>
      </c>
      <c r="AE89" s="32">
        <v>0</v>
      </c>
      <c r="AF89" s="33">
        <v>0</v>
      </c>
      <c r="AG89" s="32">
        <v>0</v>
      </c>
      <c r="AH89" s="33">
        <v>0</v>
      </c>
      <c r="AI89" s="32">
        <v>0</v>
      </c>
      <c r="AJ89" s="33">
        <v>0</v>
      </c>
      <c r="AK89" s="32">
        <v>0</v>
      </c>
      <c r="AL89" s="33">
        <v>0</v>
      </c>
      <c r="AM89" s="32">
        <v>0</v>
      </c>
      <c r="AN89" s="33">
        <v>0</v>
      </c>
      <c r="AO89" s="32">
        <v>0</v>
      </c>
      <c r="AP89" s="33">
        <v>0</v>
      </c>
      <c r="AQ89" s="32">
        <v>0</v>
      </c>
      <c r="AR89" s="33">
        <v>0</v>
      </c>
      <c r="AS89" s="32">
        <v>0</v>
      </c>
      <c r="AT89" s="33">
        <v>0</v>
      </c>
      <c r="AU89" s="32">
        <v>7.6923076923076927E-2</v>
      </c>
      <c r="AV89" s="33">
        <v>1.7482517482517484E-2</v>
      </c>
      <c r="AW89" s="32">
        <v>0</v>
      </c>
      <c r="AX89" s="33">
        <v>0</v>
      </c>
      <c r="AY89" s="11"/>
      <c r="AZ89" s="10">
        <f t="shared" si="1"/>
        <v>1</v>
      </c>
      <c r="BA89" s="10">
        <f t="shared" si="1"/>
        <v>1</v>
      </c>
    </row>
    <row r="90" spans="1:53">
      <c r="A90" s="18" t="s">
        <v>702</v>
      </c>
      <c r="B90" s="18" t="s">
        <v>66</v>
      </c>
      <c r="C90" s="45"/>
      <c r="D90" s="18">
        <v>56</v>
      </c>
      <c r="E90" s="34">
        <v>0</v>
      </c>
      <c r="F90" s="35">
        <v>0</v>
      </c>
      <c r="G90" s="34">
        <v>0.2857142857142857</v>
      </c>
      <c r="H90" s="35">
        <v>0.22222222222222221</v>
      </c>
      <c r="I90" s="34">
        <v>0.14285714285714285</v>
      </c>
      <c r="J90" s="35">
        <v>0.1388888888888889</v>
      </c>
      <c r="K90" s="34">
        <v>0</v>
      </c>
      <c r="L90" s="35">
        <v>0</v>
      </c>
      <c r="M90" s="34">
        <v>0</v>
      </c>
      <c r="N90" s="35">
        <v>0</v>
      </c>
      <c r="O90" s="34">
        <v>0</v>
      </c>
      <c r="P90" s="35">
        <v>0</v>
      </c>
      <c r="Q90" s="34">
        <v>0</v>
      </c>
      <c r="R90" s="35">
        <v>0</v>
      </c>
      <c r="S90" s="34">
        <v>0</v>
      </c>
      <c r="T90" s="35">
        <v>0</v>
      </c>
      <c r="U90" s="34">
        <v>0.2857142857142857</v>
      </c>
      <c r="V90" s="35">
        <v>0.18055555555555555</v>
      </c>
      <c r="W90" s="34">
        <v>0</v>
      </c>
      <c r="X90" s="35">
        <v>0</v>
      </c>
      <c r="Y90" s="34">
        <v>0</v>
      </c>
      <c r="Z90" s="35">
        <v>0</v>
      </c>
      <c r="AA90" s="34">
        <v>0</v>
      </c>
      <c r="AB90" s="35">
        <v>0</v>
      </c>
      <c r="AC90" s="34">
        <v>0.14285714285714285</v>
      </c>
      <c r="AD90" s="35">
        <v>0.22222222222222221</v>
      </c>
      <c r="AE90" s="34">
        <v>0</v>
      </c>
      <c r="AF90" s="35">
        <v>0</v>
      </c>
      <c r="AG90" s="34">
        <v>0</v>
      </c>
      <c r="AH90" s="35">
        <v>0</v>
      </c>
      <c r="AI90" s="34">
        <v>0</v>
      </c>
      <c r="AJ90" s="35">
        <v>0</v>
      </c>
      <c r="AK90" s="34">
        <v>0</v>
      </c>
      <c r="AL90" s="35">
        <v>0</v>
      </c>
      <c r="AM90" s="34">
        <v>0</v>
      </c>
      <c r="AN90" s="35">
        <v>0</v>
      </c>
      <c r="AO90" s="34">
        <v>0.14285714285714285</v>
      </c>
      <c r="AP90" s="35">
        <v>0.2361111111111111</v>
      </c>
      <c r="AQ90" s="34">
        <v>0</v>
      </c>
      <c r="AR90" s="35">
        <v>0</v>
      </c>
      <c r="AS90" s="34">
        <v>0</v>
      </c>
      <c r="AT90" s="35">
        <v>0</v>
      </c>
      <c r="AU90" s="34">
        <v>0</v>
      </c>
      <c r="AV90" s="35">
        <v>0</v>
      </c>
      <c r="AW90" s="34">
        <v>0</v>
      </c>
      <c r="AX90" s="35">
        <v>0</v>
      </c>
      <c r="AY90" s="11"/>
      <c r="AZ90" s="10">
        <f t="shared" si="1"/>
        <v>0.99999999999999978</v>
      </c>
      <c r="BA90" s="10">
        <f t="shared" si="1"/>
        <v>1</v>
      </c>
    </row>
    <row r="91" spans="1:53">
      <c r="A91" s="2" t="s">
        <v>703</v>
      </c>
      <c r="B91" s="2" t="s">
        <v>66</v>
      </c>
      <c r="C91" s="44"/>
      <c r="D91" s="2">
        <v>57</v>
      </c>
      <c r="E91" s="32">
        <v>8.3333333333333329E-2</v>
      </c>
      <c r="F91" s="33">
        <v>3.04E-2</v>
      </c>
      <c r="G91" s="32">
        <v>5.5555555555555552E-2</v>
      </c>
      <c r="H91" s="33">
        <v>9.2799999999999994E-2</v>
      </c>
      <c r="I91" s="32">
        <v>0</v>
      </c>
      <c r="J91" s="33">
        <v>0</v>
      </c>
      <c r="K91" s="32">
        <v>2.7777777777777776E-2</v>
      </c>
      <c r="L91" s="33">
        <v>8.0000000000000002E-3</v>
      </c>
      <c r="M91" s="32">
        <v>0</v>
      </c>
      <c r="N91" s="33">
        <v>0</v>
      </c>
      <c r="O91" s="32">
        <v>0</v>
      </c>
      <c r="P91" s="33">
        <v>0</v>
      </c>
      <c r="Q91" s="32">
        <v>0</v>
      </c>
      <c r="R91" s="33">
        <v>0</v>
      </c>
      <c r="S91" s="32">
        <v>0</v>
      </c>
      <c r="T91" s="33">
        <v>0</v>
      </c>
      <c r="U91" s="32">
        <v>0.61111111111111116</v>
      </c>
      <c r="V91" s="33">
        <v>0.78239999999999998</v>
      </c>
      <c r="W91" s="32">
        <v>5.5555555555555552E-2</v>
      </c>
      <c r="X91" s="33">
        <v>2.7199999999999998E-2</v>
      </c>
      <c r="Y91" s="32">
        <v>0</v>
      </c>
      <c r="Z91" s="33">
        <v>0</v>
      </c>
      <c r="AA91" s="32">
        <v>0</v>
      </c>
      <c r="AB91" s="33">
        <v>0</v>
      </c>
      <c r="AC91" s="32">
        <v>0</v>
      </c>
      <c r="AD91" s="33">
        <v>0</v>
      </c>
      <c r="AE91" s="32">
        <v>0.16666666666666666</v>
      </c>
      <c r="AF91" s="33">
        <v>5.9200000000000003E-2</v>
      </c>
      <c r="AG91" s="32">
        <v>0</v>
      </c>
      <c r="AH91" s="33">
        <v>0</v>
      </c>
      <c r="AI91" s="32">
        <v>0</v>
      </c>
      <c r="AJ91" s="33">
        <v>0</v>
      </c>
      <c r="AK91" s="32">
        <v>0</v>
      </c>
      <c r="AL91" s="33">
        <v>0</v>
      </c>
      <c r="AM91" s="32">
        <v>0</v>
      </c>
      <c r="AN91" s="33">
        <v>0</v>
      </c>
      <c r="AO91" s="32">
        <v>0</v>
      </c>
      <c r="AP91" s="33">
        <v>0</v>
      </c>
      <c r="AQ91" s="32">
        <v>0</v>
      </c>
      <c r="AR91" s="33">
        <v>0</v>
      </c>
      <c r="AS91" s="32">
        <v>0</v>
      </c>
      <c r="AT91" s="33">
        <v>0</v>
      </c>
      <c r="AU91" s="32">
        <v>0</v>
      </c>
      <c r="AV91" s="33">
        <v>0</v>
      </c>
      <c r="AW91" s="32">
        <v>0</v>
      </c>
      <c r="AX91" s="33">
        <v>0</v>
      </c>
      <c r="AY91" s="11"/>
      <c r="AZ91" s="10">
        <f t="shared" si="1"/>
        <v>1.0000000000000002</v>
      </c>
      <c r="BA91" s="10">
        <f t="shared" si="1"/>
        <v>1</v>
      </c>
    </row>
    <row r="92" spans="1:53">
      <c r="A92" s="2" t="s">
        <v>349</v>
      </c>
      <c r="B92" s="2" t="s">
        <v>66</v>
      </c>
      <c r="C92" s="44"/>
      <c r="D92" s="2">
        <v>58</v>
      </c>
      <c r="E92" s="32">
        <v>0</v>
      </c>
      <c r="F92" s="33">
        <v>0</v>
      </c>
      <c r="G92" s="32">
        <v>0.93103448275862066</v>
      </c>
      <c r="H92" s="33">
        <v>0.94257064721969008</v>
      </c>
      <c r="I92" s="32">
        <v>0</v>
      </c>
      <c r="J92" s="33">
        <v>0</v>
      </c>
      <c r="K92" s="32">
        <v>0</v>
      </c>
      <c r="L92" s="33">
        <v>0</v>
      </c>
      <c r="M92" s="32">
        <v>0</v>
      </c>
      <c r="N92" s="33">
        <v>0</v>
      </c>
      <c r="O92" s="32">
        <v>0</v>
      </c>
      <c r="P92" s="33">
        <v>0</v>
      </c>
      <c r="Q92" s="32">
        <v>0</v>
      </c>
      <c r="R92" s="33">
        <v>0</v>
      </c>
      <c r="S92" s="32">
        <v>0</v>
      </c>
      <c r="T92" s="33">
        <v>0</v>
      </c>
      <c r="U92" s="32">
        <v>6.8965517241379309E-2</v>
      </c>
      <c r="V92" s="33">
        <v>5.7429352780309938E-2</v>
      </c>
      <c r="W92" s="32">
        <v>0</v>
      </c>
      <c r="X92" s="33">
        <v>0</v>
      </c>
      <c r="Y92" s="32">
        <v>0</v>
      </c>
      <c r="Z92" s="33">
        <v>0</v>
      </c>
      <c r="AA92" s="32">
        <v>0</v>
      </c>
      <c r="AB92" s="33">
        <v>0</v>
      </c>
      <c r="AC92" s="32">
        <v>0</v>
      </c>
      <c r="AD92" s="33">
        <v>0</v>
      </c>
      <c r="AE92" s="32">
        <v>0</v>
      </c>
      <c r="AF92" s="33">
        <v>0</v>
      </c>
      <c r="AG92" s="32">
        <v>0</v>
      </c>
      <c r="AH92" s="33">
        <v>0</v>
      </c>
      <c r="AI92" s="32">
        <v>0</v>
      </c>
      <c r="AJ92" s="33">
        <v>0</v>
      </c>
      <c r="AK92" s="32">
        <v>0</v>
      </c>
      <c r="AL92" s="33">
        <v>0</v>
      </c>
      <c r="AM92" s="32">
        <v>0</v>
      </c>
      <c r="AN92" s="33">
        <v>0</v>
      </c>
      <c r="AO92" s="32">
        <v>0</v>
      </c>
      <c r="AP92" s="33">
        <v>0</v>
      </c>
      <c r="AQ92" s="32">
        <v>0</v>
      </c>
      <c r="AR92" s="33">
        <v>0</v>
      </c>
      <c r="AS92" s="32">
        <v>0</v>
      </c>
      <c r="AT92" s="33">
        <v>0</v>
      </c>
      <c r="AU92" s="32">
        <v>0</v>
      </c>
      <c r="AV92" s="33">
        <v>0</v>
      </c>
      <c r="AW92" s="32">
        <v>0</v>
      </c>
      <c r="AX92" s="33">
        <v>0</v>
      </c>
      <c r="AY92" s="11"/>
      <c r="AZ92" s="10">
        <f t="shared" si="1"/>
        <v>1</v>
      </c>
      <c r="BA92" s="10">
        <f t="shared" si="1"/>
        <v>1</v>
      </c>
    </row>
    <row r="93" spans="1:53">
      <c r="A93" s="2" t="s">
        <v>553</v>
      </c>
      <c r="B93" s="2" t="s">
        <v>42</v>
      </c>
      <c r="C93" s="2"/>
      <c r="D93" s="2" t="s">
        <v>650</v>
      </c>
      <c r="E93" s="32">
        <v>1.3333333333333334E-2</v>
      </c>
      <c r="F93" s="33">
        <v>7.8431372549019607E-3</v>
      </c>
      <c r="G93" s="32">
        <v>0.7466666666666667</v>
      </c>
      <c r="H93" s="33">
        <v>0.76470588235294112</v>
      </c>
      <c r="I93" s="32">
        <v>6.6666666666666666E-2</v>
      </c>
      <c r="J93" s="33">
        <v>0.16470588235294117</v>
      </c>
      <c r="K93" s="32">
        <v>0</v>
      </c>
      <c r="L93" s="33">
        <v>0</v>
      </c>
      <c r="M93" s="32">
        <v>0</v>
      </c>
      <c r="N93" s="33">
        <v>0</v>
      </c>
      <c r="O93" s="32">
        <v>0</v>
      </c>
      <c r="P93" s="33">
        <v>0</v>
      </c>
      <c r="Q93" s="32">
        <v>0</v>
      </c>
      <c r="R93" s="33">
        <v>0</v>
      </c>
      <c r="S93" s="32">
        <v>0</v>
      </c>
      <c r="T93" s="33">
        <v>0</v>
      </c>
      <c r="U93" s="32">
        <v>2.6666666666666668E-2</v>
      </c>
      <c r="V93" s="33">
        <v>1.5686274509803921E-2</v>
      </c>
      <c r="W93" s="32">
        <v>0</v>
      </c>
      <c r="X93" s="33">
        <v>0</v>
      </c>
      <c r="Y93" s="32">
        <v>0</v>
      </c>
      <c r="Z93" s="33">
        <v>0</v>
      </c>
      <c r="AA93" s="32">
        <v>0</v>
      </c>
      <c r="AB93" s="33">
        <v>0</v>
      </c>
      <c r="AC93" s="32">
        <v>0</v>
      </c>
      <c r="AD93" s="33">
        <v>0</v>
      </c>
      <c r="AE93" s="32">
        <v>0</v>
      </c>
      <c r="AF93" s="33">
        <v>0</v>
      </c>
      <c r="AG93" s="32">
        <v>0</v>
      </c>
      <c r="AH93" s="33">
        <v>0</v>
      </c>
      <c r="AI93" s="32">
        <v>0</v>
      </c>
      <c r="AJ93" s="33">
        <v>0</v>
      </c>
      <c r="AK93" s="32">
        <v>0</v>
      </c>
      <c r="AL93" s="33">
        <v>0</v>
      </c>
      <c r="AM93" s="32">
        <v>0</v>
      </c>
      <c r="AN93" s="33">
        <v>0</v>
      </c>
      <c r="AO93" s="32">
        <v>2.6666666666666668E-2</v>
      </c>
      <c r="AP93" s="33">
        <v>7.8431372549019607E-3</v>
      </c>
      <c r="AQ93" s="32">
        <v>9.3333333333333338E-2</v>
      </c>
      <c r="AR93" s="33">
        <v>3.1372549019607843E-2</v>
      </c>
      <c r="AS93" s="32">
        <v>2.6666666666666668E-2</v>
      </c>
      <c r="AT93" s="33">
        <v>7.8431372549019607E-3</v>
      </c>
      <c r="AU93" s="32">
        <v>0</v>
      </c>
      <c r="AV93" s="33">
        <v>0</v>
      </c>
      <c r="AW93" s="32">
        <v>0</v>
      </c>
      <c r="AX93" s="33">
        <v>0</v>
      </c>
      <c r="AY93" s="11"/>
      <c r="AZ93" s="10">
        <f t="shared" si="1"/>
        <v>0.99999999999999989</v>
      </c>
      <c r="BA93" s="10">
        <f t="shared" si="1"/>
        <v>0.99999999999999989</v>
      </c>
    </row>
    <row r="94" spans="1:53" ht="16">
      <c r="A94" s="2" t="s">
        <v>351</v>
      </c>
      <c r="B94" s="2" t="s">
        <v>66</v>
      </c>
      <c r="C94" s="7" t="s">
        <v>729</v>
      </c>
      <c r="D94" s="2">
        <v>59</v>
      </c>
      <c r="E94" s="32">
        <v>0</v>
      </c>
      <c r="F94" s="33">
        <v>0</v>
      </c>
      <c r="G94" s="32">
        <v>0.1276595744680851</v>
      </c>
      <c r="H94" s="33">
        <v>9.2321755027422306E-2</v>
      </c>
      <c r="I94" s="32">
        <v>0.55319148936170215</v>
      </c>
      <c r="J94" s="33">
        <v>0.56124314442413159</v>
      </c>
      <c r="K94" s="32">
        <v>0</v>
      </c>
      <c r="L94" s="33">
        <v>0</v>
      </c>
      <c r="M94" s="32">
        <v>0</v>
      </c>
      <c r="N94" s="33">
        <v>0</v>
      </c>
      <c r="O94" s="32">
        <v>0</v>
      </c>
      <c r="P94" s="33">
        <v>0</v>
      </c>
      <c r="Q94" s="32">
        <v>2.1276595744680851E-2</v>
      </c>
      <c r="R94" s="33">
        <v>7.3126142595978062E-3</v>
      </c>
      <c r="S94" s="32">
        <v>0</v>
      </c>
      <c r="T94" s="33">
        <v>0</v>
      </c>
      <c r="U94" s="32">
        <v>8.5106382978723402E-2</v>
      </c>
      <c r="V94" s="33">
        <v>4.6617915904936018E-2</v>
      </c>
      <c r="W94" s="32">
        <v>0</v>
      </c>
      <c r="X94" s="33">
        <v>0</v>
      </c>
      <c r="Y94" s="32">
        <v>0</v>
      </c>
      <c r="Z94" s="33">
        <v>0</v>
      </c>
      <c r="AA94" s="32">
        <v>0</v>
      </c>
      <c r="AB94" s="33">
        <v>0</v>
      </c>
      <c r="AC94" s="32">
        <v>0</v>
      </c>
      <c r="AD94" s="33">
        <v>0</v>
      </c>
      <c r="AE94" s="32">
        <v>0</v>
      </c>
      <c r="AF94" s="33">
        <v>0</v>
      </c>
      <c r="AG94" s="32">
        <v>0</v>
      </c>
      <c r="AH94" s="33">
        <v>0</v>
      </c>
      <c r="AI94" s="32">
        <v>0</v>
      </c>
      <c r="AJ94" s="33">
        <v>0</v>
      </c>
      <c r="AK94" s="32">
        <v>0</v>
      </c>
      <c r="AL94" s="33">
        <v>0</v>
      </c>
      <c r="AM94" s="32">
        <v>0</v>
      </c>
      <c r="AN94" s="33">
        <v>0</v>
      </c>
      <c r="AO94" s="32">
        <v>0</v>
      </c>
      <c r="AP94" s="33">
        <v>0</v>
      </c>
      <c r="AQ94" s="32">
        <v>0</v>
      </c>
      <c r="AR94" s="33">
        <v>0</v>
      </c>
      <c r="AS94" s="32">
        <v>0</v>
      </c>
      <c r="AT94" s="33">
        <v>0</v>
      </c>
      <c r="AU94" s="32">
        <v>0.21276595744680851</v>
      </c>
      <c r="AV94" s="33">
        <v>0.29250457038391225</v>
      </c>
      <c r="AW94" s="32">
        <v>0</v>
      </c>
      <c r="AX94" s="33">
        <v>0</v>
      </c>
      <c r="AY94" s="11"/>
      <c r="AZ94" s="10">
        <f t="shared" si="1"/>
        <v>1</v>
      </c>
      <c r="BA94" s="10">
        <f t="shared" si="1"/>
        <v>1</v>
      </c>
    </row>
    <row r="95" spans="1:53">
      <c r="A95" s="2" t="s">
        <v>354</v>
      </c>
      <c r="B95" s="2" t="s">
        <v>66</v>
      </c>
      <c r="C95" s="44"/>
      <c r="D95" s="2">
        <v>60</v>
      </c>
      <c r="E95" s="32">
        <v>2.8985507246376812E-2</v>
      </c>
      <c r="F95" s="33">
        <v>2.025658338960162E-2</v>
      </c>
      <c r="G95" s="32">
        <v>0.60869565217391308</v>
      </c>
      <c r="H95" s="33">
        <v>0.56920999324780552</v>
      </c>
      <c r="I95" s="32">
        <v>0.18115942028985507</v>
      </c>
      <c r="J95" s="33">
        <v>0.26603646185010127</v>
      </c>
      <c r="K95" s="32">
        <v>7.246376811594203E-3</v>
      </c>
      <c r="L95" s="33">
        <v>2.7008777852802163E-3</v>
      </c>
      <c r="M95" s="32">
        <v>0</v>
      </c>
      <c r="N95" s="33">
        <v>0</v>
      </c>
      <c r="O95" s="32">
        <v>0</v>
      </c>
      <c r="P95" s="33">
        <v>0</v>
      </c>
      <c r="Q95" s="32">
        <v>7.246376811594203E-3</v>
      </c>
      <c r="R95" s="33">
        <v>8.1026333558406483E-3</v>
      </c>
      <c r="S95" s="32">
        <v>0</v>
      </c>
      <c r="T95" s="33">
        <v>0</v>
      </c>
      <c r="U95" s="32">
        <v>0</v>
      </c>
      <c r="V95" s="33">
        <v>0</v>
      </c>
      <c r="W95" s="32">
        <v>1.4492753623188406E-2</v>
      </c>
      <c r="X95" s="33">
        <v>6.7521944632005406E-4</v>
      </c>
      <c r="Y95" s="32">
        <v>0</v>
      </c>
      <c r="Z95" s="33">
        <v>0</v>
      </c>
      <c r="AA95" s="32">
        <v>0</v>
      </c>
      <c r="AB95" s="33">
        <v>0</v>
      </c>
      <c r="AC95" s="32">
        <v>0.10869565217391304</v>
      </c>
      <c r="AD95" s="33">
        <v>5.401755570560432E-2</v>
      </c>
      <c r="AE95" s="32">
        <v>0</v>
      </c>
      <c r="AF95" s="33">
        <v>0</v>
      </c>
      <c r="AG95" s="32">
        <v>0</v>
      </c>
      <c r="AH95" s="33">
        <v>0</v>
      </c>
      <c r="AI95" s="32">
        <v>0</v>
      </c>
      <c r="AJ95" s="33">
        <v>0</v>
      </c>
      <c r="AK95" s="32">
        <v>0</v>
      </c>
      <c r="AL95" s="33">
        <v>0</v>
      </c>
      <c r="AM95" s="32">
        <v>0</v>
      </c>
      <c r="AN95" s="33">
        <v>0</v>
      </c>
      <c r="AO95" s="32">
        <v>1.4492753623188406E-2</v>
      </c>
      <c r="AP95" s="33">
        <v>8.1026333558406483E-3</v>
      </c>
      <c r="AQ95" s="32">
        <v>0</v>
      </c>
      <c r="AR95" s="33">
        <v>0</v>
      </c>
      <c r="AS95" s="32">
        <v>0</v>
      </c>
      <c r="AT95" s="33">
        <v>0</v>
      </c>
      <c r="AU95" s="32">
        <v>2.8985507246376812E-2</v>
      </c>
      <c r="AV95" s="33">
        <v>7.0898041863605668E-2</v>
      </c>
      <c r="AW95" s="32">
        <v>0</v>
      </c>
      <c r="AX95" s="33">
        <v>0</v>
      </c>
      <c r="AY95" s="11"/>
      <c r="AZ95" s="10">
        <f t="shared" si="1"/>
        <v>1</v>
      </c>
      <c r="BA95" s="10">
        <f t="shared" si="1"/>
        <v>0.99999999999999989</v>
      </c>
    </row>
    <row r="96" spans="1:53">
      <c r="A96" s="2" t="s">
        <v>630</v>
      </c>
      <c r="B96" s="2" t="s">
        <v>66</v>
      </c>
      <c r="C96" s="44"/>
      <c r="D96" s="2">
        <v>61</v>
      </c>
      <c r="E96" s="32">
        <v>3.0612244897959183E-2</v>
      </c>
      <c r="F96" s="33">
        <v>9.5693779904306216E-3</v>
      </c>
      <c r="G96" s="32">
        <v>0.74489795918367352</v>
      </c>
      <c r="H96" s="33">
        <v>0.68062200956937802</v>
      </c>
      <c r="I96" s="32">
        <v>6.1224489795918366E-2</v>
      </c>
      <c r="J96" s="33">
        <v>0.10885167464114832</v>
      </c>
      <c r="K96" s="32">
        <v>1.020408163265306E-2</v>
      </c>
      <c r="L96" s="33">
        <v>8.3732057416267946E-3</v>
      </c>
      <c r="M96" s="32">
        <v>0</v>
      </c>
      <c r="N96" s="33">
        <v>0</v>
      </c>
      <c r="O96" s="32">
        <v>0</v>
      </c>
      <c r="P96" s="33">
        <v>0</v>
      </c>
      <c r="Q96" s="32">
        <v>0</v>
      </c>
      <c r="R96" s="33">
        <v>0</v>
      </c>
      <c r="S96" s="32">
        <v>0</v>
      </c>
      <c r="T96" s="33">
        <v>0</v>
      </c>
      <c r="U96" s="32">
        <v>1.020408163265306E-2</v>
      </c>
      <c r="V96" s="33">
        <v>1.076555023923445E-2</v>
      </c>
      <c r="W96" s="32">
        <v>0</v>
      </c>
      <c r="X96" s="33">
        <v>0</v>
      </c>
      <c r="Y96" s="32">
        <v>0</v>
      </c>
      <c r="Z96" s="33">
        <v>0</v>
      </c>
      <c r="AA96" s="32">
        <v>1.020408163265306E-2</v>
      </c>
      <c r="AB96" s="33">
        <v>6.2200956937799042E-2</v>
      </c>
      <c r="AC96" s="32">
        <v>0</v>
      </c>
      <c r="AD96" s="33">
        <v>0</v>
      </c>
      <c r="AE96" s="32">
        <v>0</v>
      </c>
      <c r="AF96" s="33">
        <v>0</v>
      </c>
      <c r="AG96" s="32">
        <v>0</v>
      </c>
      <c r="AH96" s="33">
        <v>0</v>
      </c>
      <c r="AI96" s="32">
        <v>0</v>
      </c>
      <c r="AJ96" s="33">
        <v>0</v>
      </c>
      <c r="AK96" s="32">
        <v>0</v>
      </c>
      <c r="AL96" s="33">
        <v>0</v>
      </c>
      <c r="AM96" s="32">
        <v>0</v>
      </c>
      <c r="AN96" s="33">
        <v>0</v>
      </c>
      <c r="AO96" s="32">
        <v>0.11224489795918367</v>
      </c>
      <c r="AP96" s="33">
        <v>9.569377990430622E-2</v>
      </c>
      <c r="AQ96" s="32">
        <v>0</v>
      </c>
      <c r="AR96" s="33">
        <v>0</v>
      </c>
      <c r="AS96" s="32">
        <v>0</v>
      </c>
      <c r="AT96" s="33">
        <v>0</v>
      </c>
      <c r="AU96" s="32">
        <v>2.0408163265306121E-2</v>
      </c>
      <c r="AV96" s="33">
        <v>2.3923444976076555E-2</v>
      </c>
      <c r="AW96" s="32">
        <v>0</v>
      </c>
      <c r="AX96" s="33">
        <v>0</v>
      </c>
      <c r="AY96" s="11"/>
      <c r="AZ96" s="10">
        <f t="shared" si="1"/>
        <v>1</v>
      </c>
      <c r="BA96" s="10">
        <f t="shared" si="1"/>
        <v>1</v>
      </c>
    </row>
    <row r="97" spans="1:53">
      <c r="A97" s="2" t="s">
        <v>364</v>
      </c>
      <c r="B97" s="2" t="s">
        <v>66</v>
      </c>
      <c r="C97" s="44"/>
      <c r="D97" s="2">
        <v>62</v>
      </c>
      <c r="E97" s="32">
        <v>0</v>
      </c>
      <c r="F97" s="33">
        <v>0</v>
      </c>
      <c r="G97" s="32">
        <v>7.6923076923076927E-2</v>
      </c>
      <c r="H97" s="33">
        <v>4.2105263157894736E-2</v>
      </c>
      <c r="I97" s="32">
        <v>7.6923076923076927E-2</v>
      </c>
      <c r="J97" s="33">
        <v>2.1052631578947368E-2</v>
      </c>
      <c r="K97" s="32">
        <v>0</v>
      </c>
      <c r="L97" s="33">
        <v>0</v>
      </c>
      <c r="M97" s="32">
        <v>0</v>
      </c>
      <c r="N97" s="33">
        <v>0</v>
      </c>
      <c r="O97" s="32">
        <v>0</v>
      </c>
      <c r="P97" s="33">
        <v>0</v>
      </c>
      <c r="Q97" s="32">
        <v>0</v>
      </c>
      <c r="R97" s="33">
        <v>0</v>
      </c>
      <c r="S97" s="32">
        <v>0</v>
      </c>
      <c r="T97" s="33">
        <v>0</v>
      </c>
      <c r="U97" s="32">
        <v>0</v>
      </c>
      <c r="V97" s="33">
        <v>0</v>
      </c>
      <c r="W97" s="32">
        <v>0</v>
      </c>
      <c r="X97" s="33">
        <v>0</v>
      </c>
      <c r="Y97" s="32">
        <v>0</v>
      </c>
      <c r="Z97" s="33">
        <v>0</v>
      </c>
      <c r="AA97" s="32">
        <v>0</v>
      </c>
      <c r="AB97" s="33">
        <v>0</v>
      </c>
      <c r="AC97" s="32">
        <v>0.23076923076923078</v>
      </c>
      <c r="AD97" s="33">
        <v>0.74736842105263157</v>
      </c>
      <c r="AE97" s="32">
        <v>0.61538461538461542</v>
      </c>
      <c r="AF97" s="33">
        <v>0.18947368421052632</v>
      </c>
      <c r="AG97" s="32">
        <v>0</v>
      </c>
      <c r="AH97" s="33">
        <v>0</v>
      </c>
      <c r="AI97" s="32">
        <v>0</v>
      </c>
      <c r="AJ97" s="33">
        <v>0</v>
      </c>
      <c r="AK97" s="32">
        <v>0</v>
      </c>
      <c r="AL97" s="33">
        <v>0</v>
      </c>
      <c r="AM97" s="32">
        <v>0</v>
      </c>
      <c r="AN97" s="33">
        <v>0</v>
      </c>
      <c r="AO97" s="32">
        <v>0</v>
      </c>
      <c r="AP97" s="33">
        <v>0</v>
      </c>
      <c r="AQ97" s="32">
        <v>0</v>
      </c>
      <c r="AR97" s="33">
        <v>0</v>
      </c>
      <c r="AS97" s="32">
        <v>0</v>
      </c>
      <c r="AT97" s="33">
        <v>0</v>
      </c>
      <c r="AU97" s="32">
        <v>0</v>
      </c>
      <c r="AV97" s="33">
        <v>0</v>
      </c>
      <c r="AW97" s="32">
        <v>0</v>
      </c>
      <c r="AX97" s="33">
        <v>0</v>
      </c>
      <c r="AY97" s="11"/>
      <c r="AZ97" s="10">
        <f t="shared" si="1"/>
        <v>1</v>
      </c>
      <c r="BA97" s="10">
        <f t="shared" si="1"/>
        <v>1</v>
      </c>
    </row>
    <row r="98" spans="1:53">
      <c r="A98" s="2" t="s">
        <v>368</v>
      </c>
      <c r="B98" s="2" t="s">
        <v>66</v>
      </c>
      <c r="C98" s="44"/>
      <c r="D98" s="2">
        <v>63</v>
      </c>
      <c r="E98" s="32">
        <v>0</v>
      </c>
      <c r="F98" s="33">
        <v>0</v>
      </c>
      <c r="G98" s="32">
        <v>0.17142857142857143</v>
      </c>
      <c r="H98" s="33">
        <v>0.13422818791946309</v>
      </c>
      <c r="I98" s="32">
        <v>4.2857142857142858E-2</v>
      </c>
      <c r="J98" s="33">
        <v>2.6845637583892617E-2</v>
      </c>
      <c r="K98" s="32">
        <v>0</v>
      </c>
      <c r="L98" s="33">
        <v>0</v>
      </c>
      <c r="M98" s="32">
        <v>0</v>
      </c>
      <c r="N98" s="33">
        <v>0</v>
      </c>
      <c r="O98" s="32">
        <v>0</v>
      </c>
      <c r="P98" s="33">
        <v>0</v>
      </c>
      <c r="Q98" s="32">
        <v>0</v>
      </c>
      <c r="R98" s="33">
        <v>0</v>
      </c>
      <c r="S98" s="32">
        <v>0</v>
      </c>
      <c r="T98" s="33">
        <v>0</v>
      </c>
      <c r="U98" s="32">
        <v>0.17142857142857143</v>
      </c>
      <c r="V98" s="33">
        <v>0.16107382550335569</v>
      </c>
      <c r="W98" s="32">
        <v>0</v>
      </c>
      <c r="X98" s="33">
        <v>0</v>
      </c>
      <c r="Y98" s="32">
        <v>0</v>
      </c>
      <c r="Z98" s="33">
        <v>0</v>
      </c>
      <c r="AA98" s="32">
        <v>0</v>
      </c>
      <c r="AB98" s="33">
        <v>0</v>
      </c>
      <c r="AC98" s="32">
        <v>0</v>
      </c>
      <c r="AD98" s="33">
        <v>0</v>
      </c>
      <c r="AE98" s="32">
        <v>0.41428571428571431</v>
      </c>
      <c r="AF98" s="33">
        <v>0.45078299776286351</v>
      </c>
      <c r="AG98" s="32">
        <v>1.4285714285714285E-2</v>
      </c>
      <c r="AH98" s="33">
        <v>1.5659955257270694E-2</v>
      </c>
      <c r="AI98" s="32">
        <v>0</v>
      </c>
      <c r="AJ98" s="33">
        <v>0</v>
      </c>
      <c r="AK98" s="32">
        <v>0</v>
      </c>
      <c r="AL98" s="33">
        <v>0</v>
      </c>
      <c r="AM98" s="32">
        <v>0</v>
      </c>
      <c r="AN98" s="33">
        <v>0</v>
      </c>
      <c r="AO98" s="32">
        <v>5.7142857142857141E-2</v>
      </c>
      <c r="AP98" s="33">
        <v>9.6196868008948541E-2</v>
      </c>
      <c r="AQ98" s="32">
        <v>1.4285714285714285E-2</v>
      </c>
      <c r="AR98" s="33">
        <v>3.3557046979865771E-3</v>
      </c>
      <c r="AS98" s="32">
        <v>0</v>
      </c>
      <c r="AT98" s="33">
        <v>0</v>
      </c>
      <c r="AU98" s="32">
        <v>5.7142857142857141E-2</v>
      </c>
      <c r="AV98" s="33">
        <v>8.7248322147651006E-2</v>
      </c>
      <c r="AW98" s="32">
        <v>5.7142857142857141E-2</v>
      </c>
      <c r="AX98" s="33">
        <v>2.4608501118568233E-2</v>
      </c>
      <c r="AY98" s="11"/>
      <c r="AZ98" s="10">
        <f t="shared" si="1"/>
        <v>1</v>
      </c>
      <c r="BA98" s="10">
        <f t="shared" si="1"/>
        <v>1</v>
      </c>
    </row>
    <row r="99" spans="1:53">
      <c r="A99" s="2" t="s">
        <v>631</v>
      </c>
      <c r="B99" s="2" t="s">
        <v>66</v>
      </c>
      <c r="C99" s="44"/>
      <c r="D99" s="2">
        <v>64</v>
      </c>
      <c r="E99" s="32">
        <v>0</v>
      </c>
      <c r="F99" s="33">
        <v>0</v>
      </c>
      <c r="G99" s="32">
        <v>0.14814814814814814</v>
      </c>
      <c r="H99" s="33">
        <v>8.9214380825565917E-2</v>
      </c>
      <c r="I99" s="32">
        <v>0.16049382716049382</v>
      </c>
      <c r="J99" s="33">
        <v>0.16378162450066577</v>
      </c>
      <c r="K99" s="32">
        <v>0.1728395061728395</v>
      </c>
      <c r="L99" s="33">
        <v>0.16245006657789615</v>
      </c>
      <c r="M99" s="32">
        <v>0</v>
      </c>
      <c r="N99" s="33">
        <v>0</v>
      </c>
      <c r="O99" s="32">
        <v>0</v>
      </c>
      <c r="P99" s="33">
        <v>0</v>
      </c>
      <c r="Q99" s="32">
        <v>0</v>
      </c>
      <c r="R99" s="33">
        <v>0</v>
      </c>
      <c r="S99" s="32">
        <v>0</v>
      </c>
      <c r="T99" s="33">
        <v>0</v>
      </c>
      <c r="U99" s="32">
        <v>0</v>
      </c>
      <c r="V99" s="33">
        <v>0</v>
      </c>
      <c r="W99" s="32">
        <v>0</v>
      </c>
      <c r="X99" s="33">
        <v>0</v>
      </c>
      <c r="Y99" s="32">
        <v>0</v>
      </c>
      <c r="Z99" s="33">
        <v>0</v>
      </c>
      <c r="AA99" s="32">
        <v>0</v>
      </c>
      <c r="AB99" s="33">
        <v>0</v>
      </c>
      <c r="AC99" s="32">
        <v>1.2345679012345678E-2</v>
      </c>
      <c r="AD99" s="33">
        <v>1.0652463382157125E-2</v>
      </c>
      <c r="AE99" s="32">
        <v>2.4691358024691357E-2</v>
      </c>
      <c r="AF99" s="33">
        <v>1.1984021304926764E-2</v>
      </c>
      <c r="AG99" s="32">
        <v>0</v>
      </c>
      <c r="AH99" s="33">
        <v>0</v>
      </c>
      <c r="AI99" s="32">
        <v>0</v>
      </c>
      <c r="AJ99" s="33">
        <v>0</v>
      </c>
      <c r="AK99" s="32">
        <v>0</v>
      </c>
      <c r="AL99" s="33">
        <v>0</v>
      </c>
      <c r="AM99" s="32">
        <v>0</v>
      </c>
      <c r="AN99" s="33">
        <v>0</v>
      </c>
      <c r="AO99" s="32">
        <v>0.12345679012345678</v>
      </c>
      <c r="AP99" s="33">
        <v>0.11051930758988016</v>
      </c>
      <c r="AQ99" s="32">
        <v>0</v>
      </c>
      <c r="AR99" s="33">
        <v>0</v>
      </c>
      <c r="AS99" s="32">
        <v>2.4691358024691357E-2</v>
      </c>
      <c r="AT99" s="33">
        <v>3.9946737683089215E-3</v>
      </c>
      <c r="AU99" s="32">
        <v>8.6419753086419748E-2</v>
      </c>
      <c r="AV99" s="33">
        <v>0.19973368841544606</v>
      </c>
      <c r="AW99" s="32">
        <v>0.24691358024691357</v>
      </c>
      <c r="AX99" s="33">
        <v>0.24766977363515313</v>
      </c>
      <c r="AY99" s="11"/>
      <c r="AZ99" s="10">
        <f t="shared" si="1"/>
        <v>1</v>
      </c>
      <c r="BA99" s="10">
        <f t="shared" si="1"/>
        <v>1</v>
      </c>
    </row>
    <row r="100" spans="1:53" ht="16">
      <c r="A100" s="2" t="s">
        <v>632</v>
      </c>
      <c r="B100" s="2" t="s">
        <v>66</v>
      </c>
      <c r="C100" s="44" t="s">
        <v>730</v>
      </c>
      <c r="D100" s="2">
        <v>65</v>
      </c>
      <c r="E100" s="32">
        <v>0</v>
      </c>
      <c r="F100" s="33">
        <v>0</v>
      </c>
      <c r="G100" s="32">
        <v>0.18316831683168316</v>
      </c>
      <c r="H100" s="33">
        <v>0.2140077821011673</v>
      </c>
      <c r="I100" s="32">
        <v>0.21782178217821782</v>
      </c>
      <c r="J100" s="33">
        <v>0.14072632944228275</v>
      </c>
      <c r="K100" s="32">
        <v>9.9009900990099011E-3</v>
      </c>
      <c r="L100" s="33">
        <v>4.5395590142671858E-3</v>
      </c>
      <c r="M100" s="32">
        <v>4.9504950495049506E-3</v>
      </c>
      <c r="N100" s="33">
        <v>2.2697795071335929E-3</v>
      </c>
      <c r="O100" s="32">
        <v>0</v>
      </c>
      <c r="P100" s="33">
        <v>0</v>
      </c>
      <c r="Q100" s="32">
        <v>0</v>
      </c>
      <c r="R100" s="33">
        <v>0</v>
      </c>
      <c r="S100" s="32">
        <v>0</v>
      </c>
      <c r="T100" s="33">
        <v>0</v>
      </c>
      <c r="U100" s="32">
        <v>0</v>
      </c>
      <c r="V100" s="33">
        <v>0</v>
      </c>
      <c r="W100" s="32">
        <v>0</v>
      </c>
      <c r="X100" s="33">
        <v>0</v>
      </c>
      <c r="Y100" s="32">
        <v>0</v>
      </c>
      <c r="Z100" s="33">
        <v>0</v>
      </c>
      <c r="AA100" s="32">
        <v>0</v>
      </c>
      <c r="AB100" s="33">
        <v>0</v>
      </c>
      <c r="AC100" s="32">
        <v>7.4257425742574254E-2</v>
      </c>
      <c r="AD100" s="33">
        <v>4.7016861219195849E-2</v>
      </c>
      <c r="AE100" s="32">
        <v>0</v>
      </c>
      <c r="AF100" s="33">
        <v>0</v>
      </c>
      <c r="AG100" s="32">
        <v>0</v>
      </c>
      <c r="AH100" s="33">
        <v>0</v>
      </c>
      <c r="AI100" s="32">
        <v>0</v>
      </c>
      <c r="AJ100" s="33">
        <v>0</v>
      </c>
      <c r="AK100" s="32">
        <v>4.9504950495049507E-2</v>
      </c>
      <c r="AL100" s="33">
        <v>1.864461738002594E-2</v>
      </c>
      <c r="AM100" s="32">
        <v>0</v>
      </c>
      <c r="AN100" s="33">
        <v>0</v>
      </c>
      <c r="AO100" s="32">
        <v>3.9603960396039604E-2</v>
      </c>
      <c r="AP100" s="33">
        <v>1.9617380025940337E-2</v>
      </c>
      <c r="AQ100" s="32">
        <v>0</v>
      </c>
      <c r="AR100" s="33">
        <v>0</v>
      </c>
      <c r="AS100" s="32">
        <v>0</v>
      </c>
      <c r="AT100" s="33">
        <v>0</v>
      </c>
      <c r="AU100" s="32">
        <v>0.30198019801980197</v>
      </c>
      <c r="AV100" s="33">
        <v>0.51977950713359278</v>
      </c>
      <c r="AW100" s="32">
        <v>0.11881188118811881</v>
      </c>
      <c r="AX100" s="33">
        <v>3.3398184176394292E-2</v>
      </c>
      <c r="AY100" s="11"/>
      <c r="AZ100" s="10">
        <f t="shared" si="1"/>
        <v>1</v>
      </c>
      <c r="BA100" s="10">
        <f t="shared" si="1"/>
        <v>0.99999999999999989</v>
      </c>
    </row>
    <row r="101" spans="1:53" ht="16">
      <c r="A101" s="2" t="s">
        <v>704</v>
      </c>
      <c r="B101" s="2" t="s">
        <v>66</v>
      </c>
      <c r="C101" s="44" t="s">
        <v>731</v>
      </c>
      <c r="D101" s="2">
        <v>66</v>
      </c>
      <c r="E101" s="32">
        <v>0</v>
      </c>
      <c r="F101" s="33">
        <v>0</v>
      </c>
      <c r="G101" s="32">
        <v>0.12837837837837837</v>
      </c>
      <c r="H101" s="33">
        <v>0.16387620497209537</v>
      </c>
      <c r="I101" s="32">
        <v>0.26351351351351349</v>
      </c>
      <c r="J101" s="33">
        <v>0.35159817351598172</v>
      </c>
      <c r="K101" s="32">
        <v>0</v>
      </c>
      <c r="L101" s="33">
        <v>0</v>
      </c>
      <c r="M101" s="32">
        <v>0</v>
      </c>
      <c r="N101" s="33">
        <v>0</v>
      </c>
      <c r="O101" s="32">
        <v>0</v>
      </c>
      <c r="P101" s="33">
        <v>0</v>
      </c>
      <c r="Q101" s="32">
        <v>0</v>
      </c>
      <c r="R101" s="33">
        <v>0</v>
      </c>
      <c r="S101" s="32">
        <v>0</v>
      </c>
      <c r="T101" s="33">
        <v>0</v>
      </c>
      <c r="U101" s="32">
        <v>0</v>
      </c>
      <c r="V101" s="33">
        <v>0</v>
      </c>
      <c r="W101" s="32">
        <v>0</v>
      </c>
      <c r="X101" s="33">
        <v>0</v>
      </c>
      <c r="Y101" s="32">
        <v>5.4054054054054057E-2</v>
      </c>
      <c r="Z101" s="33">
        <v>4.7691527143581935E-2</v>
      </c>
      <c r="AA101" s="32">
        <v>0</v>
      </c>
      <c r="AB101" s="33">
        <v>0</v>
      </c>
      <c r="AC101" s="32">
        <v>6.7567567567567571E-2</v>
      </c>
      <c r="AD101" s="33">
        <v>5.8346017250126836E-2</v>
      </c>
      <c r="AE101" s="32">
        <v>0.42567567567567566</v>
      </c>
      <c r="AF101" s="33">
        <v>0.34652460679857938</v>
      </c>
      <c r="AG101" s="32">
        <v>3.3783783783783786E-2</v>
      </c>
      <c r="AH101" s="33">
        <v>2.0294266869609334E-2</v>
      </c>
      <c r="AI101" s="32">
        <v>0</v>
      </c>
      <c r="AJ101" s="33">
        <v>0</v>
      </c>
      <c r="AK101" s="32">
        <v>0</v>
      </c>
      <c r="AL101" s="33">
        <v>0</v>
      </c>
      <c r="AM101" s="32">
        <v>0</v>
      </c>
      <c r="AN101" s="33">
        <v>0</v>
      </c>
      <c r="AO101" s="32">
        <v>1.3513513513513514E-2</v>
      </c>
      <c r="AP101" s="33">
        <v>4.0588533739218668E-3</v>
      </c>
      <c r="AQ101" s="32">
        <v>1.3513513513513514E-2</v>
      </c>
      <c r="AR101" s="33">
        <v>7.6103500761035003E-3</v>
      </c>
      <c r="AS101" s="32">
        <v>0</v>
      </c>
      <c r="AT101" s="33">
        <v>0</v>
      </c>
      <c r="AU101" s="32">
        <v>0</v>
      </c>
      <c r="AV101" s="33">
        <v>0</v>
      </c>
      <c r="AW101" s="32">
        <v>0</v>
      </c>
      <c r="AX101" s="33">
        <v>0</v>
      </c>
      <c r="AY101" s="11"/>
      <c r="AZ101" s="10">
        <f t="shared" si="1"/>
        <v>0.99999999999999989</v>
      </c>
      <c r="BA101" s="10">
        <f t="shared" si="1"/>
        <v>1</v>
      </c>
    </row>
    <row r="102" spans="1:53">
      <c r="A102" s="2" t="s">
        <v>705</v>
      </c>
      <c r="B102" s="2" t="s">
        <v>66</v>
      </c>
      <c r="D102" s="2">
        <v>67</v>
      </c>
      <c r="E102" s="32">
        <v>0</v>
      </c>
      <c r="F102" s="33">
        <v>0</v>
      </c>
      <c r="G102" s="32">
        <v>0.36363636363636365</v>
      </c>
      <c r="H102" s="33">
        <v>0.42567567567567566</v>
      </c>
      <c r="I102" s="32">
        <v>0.36363636363636365</v>
      </c>
      <c r="J102" s="33">
        <v>0.45945945945945948</v>
      </c>
      <c r="K102" s="32">
        <v>0</v>
      </c>
      <c r="L102" s="33">
        <v>0</v>
      </c>
      <c r="M102" s="32">
        <v>0</v>
      </c>
      <c r="N102" s="33">
        <v>0</v>
      </c>
      <c r="O102" s="32">
        <v>0</v>
      </c>
      <c r="P102" s="33">
        <v>0</v>
      </c>
      <c r="Q102" s="32">
        <v>0</v>
      </c>
      <c r="R102" s="33">
        <v>0</v>
      </c>
      <c r="S102" s="32">
        <v>0</v>
      </c>
      <c r="T102" s="33">
        <v>0</v>
      </c>
      <c r="U102" s="32">
        <v>0.18181818181818182</v>
      </c>
      <c r="V102" s="33">
        <v>4.0540540540540543E-2</v>
      </c>
      <c r="W102" s="32">
        <v>0</v>
      </c>
      <c r="X102" s="33">
        <v>0</v>
      </c>
      <c r="Y102" s="32">
        <v>0</v>
      </c>
      <c r="Z102" s="33">
        <v>0</v>
      </c>
      <c r="AA102" s="32">
        <v>0</v>
      </c>
      <c r="AB102" s="33">
        <v>0</v>
      </c>
      <c r="AC102" s="32">
        <v>9.0909090909090912E-2</v>
      </c>
      <c r="AD102" s="33">
        <v>7.4324324324324328E-2</v>
      </c>
      <c r="AE102" s="32">
        <v>0</v>
      </c>
      <c r="AF102" s="33">
        <v>0</v>
      </c>
      <c r="AG102" s="32">
        <v>0</v>
      </c>
      <c r="AH102" s="33">
        <v>0</v>
      </c>
      <c r="AI102" s="32">
        <v>0</v>
      </c>
      <c r="AJ102" s="33">
        <v>0</v>
      </c>
      <c r="AK102" s="32">
        <v>0</v>
      </c>
      <c r="AL102" s="33">
        <v>0</v>
      </c>
      <c r="AM102" s="32">
        <v>0</v>
      </c>
      <c r="AN102" s="33">
        <v>0</v>
      </c>
      <c r="AO102" s="32">
        <v>0</v>
      </c>
      <c r="AP102" s="33">
        <v>0</v>
      </c>
      <c r="AQ102" s="32">
        <v>0</v>
      </c>
      <c r="AR102" s="33">
        <v>0</v>
      </c>
      <c r="AS102" s="32">
        <v>0</v>
      </c>
      <c r="AT102" s="33">
        <v>0</v>
      </c>
      <c r="AU102" s="32">
        <v>0</v>
      </c>
      <c r="AV102" s="33">
        <v>0</v>
      </c>
      <c r="AW102" s="32">
        <v>0</v>
      </c>
      <c r="AX102" s="33">
        <v>0</v>
      </c>
      <c r="AY102" s="11"/>
      <c r="AZ102" s="10">
        <f t="shared" si="1"/>
        <v>1</v>
      </c>
      <c r="BA102" s="10">
        <f t="shared" si="1"/>
        <v>1</v>
      </c>
    </row>
    <row r="103" spans="1:53" ht="16">
      <c r="A103" s="2" t="s">
        <v>706</v>
      </c>
      <c r="B103" s="2" t="s">
        <v>385</v>
      </c>
      <c r="C103" s="44" t="s">
        <v>732</v>
      </c>
      <c r="D103" s="2">
        <v>68</v>
      </c>
      <c r="E103" s="32">
        <v>0</v>
      </c>
      <c r="F103" s="33">
        <v>0</v>
      </c>
      <c r="G103" s="32">
        <v>0.42857142857142855</v>
      </c>
      <c r="H103" s="33">
        <v>0.40625</v>
      </c>
      <c r="I103" s="32">
        <v>0</v>
      </c>
      <c r="J103" s="33">
        <v>0</v>
      </c>
      <c r="K103" s="32">
        <v>0</v>
      </c>
      <c r="L103" s="33">
        <v>0</v>
      </c>
      <c r="M103" s="32">
        <v>0</v>
      </c>
      <c r="N103" s="33">
        <v>0</v>
      </c>
      <c r="O103" s="32">
        <v>0</v>
      </c>
      <c r="P103" s="33">
        <v>0</v>
      </c>
      <c r="Q103" s="32">
        <v>0</v>
      </c>
      <c r="R103" s="33">
        <v>0</v>
      </c>
      <c r="S103" s="32">
        <v>0</v>
      </c>
      <c r="T103" s="33">
        <v>0</v>
      </c>
      <c r="U103" s="32">
        <v>0</v>
      </c>
      <c r="V103" s="33">
        <v>0</v>
      </c>
      <c r="W103" s="32">
        <v>0</v>
      </c>
      <c r="X103" s="33">
        <v>0</v>
      </c>
      <c r="Y103" s="32">
        <v>0</v>
      </c>
      <c r="Z103" s="33">
        <v>0</v>
      </c>
      <c r="AA103" s="32">
        <v>0</v>
      </c>
      <c r="AB103" s="33">
        <v>0</v>
      </c>
      <c r="AC103" s="32">
        <v>9.5238095238095233E-2</v>
      </c>
      <c r="AD103" s="33">
        <v>3.5714285714285712E-2</v>
      </c>
      <c r="AE103" s="32">
        <v>0</v>
      </c>
      <c r="AF103" s="33">
        <v>0</v>
      </c>
      <c r="AG103" s="32">
        <v>0</v>
      </c>
      <c r="AH103" s="33">
        <v>0</v>
      </c>
      <c r="AI103" s="32">
        <v>0</v>
      </c>
      <c r="AJ103" s="33">
        <v>0</v>
      </c>
      <c r="AK103" s="32">
        <v>0</v>
      </c>
      <c r="AL103" s="33">
        <v>0</v>
      </c>
      <c r="AM103" s="32">
        <v>0</v>
      </c>
      <c r="AN103" s="33">
        <v>0</v>
      </c>
      <c r="AO103" s="32">
        <v>0.14285714285714285</v>
      </c>
      <c r="AP103" s="33">
        <v>0.2767857142857143</v>
      </c>
      <c r="AQ103" s="32">
        <v>0</v>
      </c>
      <c r="AR103" s="33">
        <v>0</v>
      </c>
      <c r="AS103" s="32">
        <v>0</v>
      </c>
      <c r="AT103" s="33">
        <v>0</v>
      </c>
      <c r="AU103" s="32">
        <v>0.33333333333333331</v>
      </c>
      <c r="AV103" s="33">
        <v>0.28125</v>
      </c>
      <c r="AW103" s="32">
        <v>0</v>
      </c>
      <c r="AX103" s="33">
        <v>0</v>
      </c>
      <c r="AY103" s="11"/>
      <c r="AZ103" s="10">
        <f t="shared" si="1"/>
        <v>0.99999999999999978</v>
      </c>
      <c r="BA103" s="10">
        <f t="shared" si="1"/>
        <v>1</v>
      </c>
    </row>
    <row r="104" spans="1:53">
      <c r="A104" s="2" t="s">
        <v>733</v>
      </c>
      <c r="B104" s="2" t="s">
        <v>66</v>
      </c>
      <c r="C104" s="44"/>
      <c r="D104" s="2">
        <v>69</v>
      </c>
      <c r="E104" s="32">
        <v>6.25E-2</v>
      </c>
      <c r="F104" s="33">
        <v>1.2681159420289856E-2</v>
      </c>
      <c r="G104" s="32">
        <v>0.375</v>
      </c>
      <c r="H104" s="33">
        <v>0.66847826086956519</v>
      </c>
      <c r="I104" s="32">
        <v>0.28125</v>
      </c>
      <c r="J104" s="33">
        <v>0.28442028985507245</v>
      </c>
      <c r="K104" s="32">
        <v>0</v>
      </c>
      <c r="L104" s="33">
        <v>0</v>
      </c>
      <c r="M104" s="32">
        <v>0</v>
      </c>
      <c r="N104" s="33">
        <v>0</v>
      </c>
      <c r="O104" s="32">
        <v>0</v>
      </c>
      <c r="P104" s="33">
        <v>0</v>
      </c>
      <c r="Q104" s="32">
        <v>0</v>
      </c>
      <c r="R104" s="33">
        <v>0</v>
      </c>
      <c r="S104" s="32">
        <v>0</v>
      </c>
      <c r="T104" s="33">
        <v>0</v>
      </c>
      <c r="U104" s="32">
        <v>3.125E-2</v>
      </c>
      <c r="V104" s="33">
        <v>5.434782608695652E-3</v>
      </c>
      <c r="W104" s="32">
        <v>0</v>
      </c>
      <c r="X104" s="33">
        <v>0</v>
      </c>
      <c r="Y104" s="32">
        <v>0</v>
      </c>
      <c r="Z104" s="33">
        <v>0</v>
      </c>
      <c r="AA104" s="32">
        <v>0</v>
      </c>
      <c r="AB104" s="33">
        <v>0</v>
      </c>
      <c r="AC104" s="32">
        <v>0</v>
      </c>
      <c r="AD104" s="33">
        <v>0</v>
      </c>
      <c r="AE104" s="32">
        <v>0.21875</v>
      </c>
      <c r="AF104" s="33">
        <v>2.5362318840579712E-2</v>
      </c>
      <c r="AG104" s="32">
        <v>0</v>
      </c>
      <c r="AH104" s="33">
        <v>0</v>
      </c>
      <c r="AI104" s="32">
        <v>0</v>
      </c>
      <c r="AJ104" s="33">
        <v>0</v>
      </c>
      <c r="AK104" s="32">
        <v>0</v>
      </c>
      <c r="AL104" s="33">
        <v>0</v>
      </c>
      <c r="AM104" s="32">
        <v>0</v>
      </c>
      <c r="AN104" s="33">
        <v>0</v>
      </c>
      <c r="AO104" s="32">
        <v>0</v>
      </c>
      <c r="AP104" s="33">
        <v>0</v>
      </c>
      <c r="AQ104" s="32">
        <v>3.125E-2</v>
      </c>
      <c r="AR104" s="33">
        <v>3.6231884057971015E-3</v>
      </c>
      <c r="AS104" s="32">
        <v>0</v>
      </c>
      <c r="AT104" s="33">
        <v>0</v>
      </c>
      <c r="AU104" s="32">
        <v>0</v>
      </c>
      <c r="AV104" s="33">
        <v>0</v>
      </c>
      <c r="AW104" s="32">
        <v>0</v>
      </c>
      <c r="AX104" s="33">
        <v>0</v>
      </c>
      <c r="AY104" s="11"/>
      <c r="AZ104" s="10">
        <f t="shared" si="1"/>
        <v>1</v>
      </c>
      <c r="BA104" s="10">
        <f t="shared" si="1"/>
        <v>1</v>
      </c>
    </row>
    <row r="105" spans="1:53">
      <c r="A105" s="2" t="s">
        <v>707</v>
      </c>
      <c r="B105" s="2" t="s">
        <v>389</v>
      </c>
      <c r="C105" s="47" t="s">
        <v>734</v>
      </c>
      <c r="D105" s="2">
        <v>70</v>
      </c>
      <c r="E105" s="32">
        <v>0</v>
      </c>
      <c r="F105" s="33">
        <v>0</v>
      </c>
      <c r="G105" s="32">
        <v>0.88235294117647056</v>
      </c>
      <c r="H105" s="33">
        <v>0.82595870206489674</v>
      </c>
      <c r="I105" s="32">
        <v>7.8431372549019607E-2</v>
      </c>
      <c r="J105" s="33">
        <v>0.16519174041297935</v>
      </c>
      <c r="K105" s="32">
        <v>0</v>
      </c>
      <c r="L105" s="33">
        <v>0</v>
      </c>
      <c r="M105" s="32">
        <v>0</v>
      </c>
      <c r="N105" s="33">
        <v>0</v>
      </c>
      <c r="O105" s="32">
        <v>0</v>
      </c>
      <c r="P105" s="33">
        <v>0</v>
      </c>
      <c r="Q105" s="32">
        <v>0</v>
      </c>
      <c r="R105" s="33">
        <v>0</v>
      </c>
      <c r="S105" s="32">
        <v>0</v>
      </c>
      <c r="T105" s="33">
        <v>0</v>
      </c>
      <c r="U105" s="32">
        <v>0</v>
      </c>
      <c r="V105" s="33">
        <v>0</v>
      </c>
      <c r="W105" s="32">
        <v>0</v>
      </c>
      <c r="X105" s="33">
        <v>0</v>
      </c>
      <c r="Y105" s="32">
        <v>0</v>
      </c>
      <c r="Z105" s="33">
        <v>0</v>
      </c>
      <c r="AA105" s="32">
        <v>0</v>
      </c>
      <c r="AB105" s="33">
        <v>0</v>
      </c>
      <c r="AC105" s="32">
        <v>0</v>
      </c>
      <c r="AD105" s="33">
        <v>0</v>
      </c>
      <c r="AE105" s="32">
        <v>0</v>
      </c>
      <c r="AF105" s="33">
        <v>0</v>
      </c>
      <c r="AG105" s="32">
        <v>0</v>
      </c>
      <c r="AH105" s="33">
        <v>0</v>
      </c>
      <c r="AI105" s="32">
        <v>0</v>
      </c>
      <c r="AJ105" s="33">
        <v>0</v>
      </c>
      <c r="AK105" s="32">
        <v>0</v>
      </c>
      <c r="AL105" s="33">
        <v>0</v>
      </c>
      <c r="AM105" s="32">
        <v>0</v>
      </c>
      <c r="AN105" s="33">
        <v>0</v>
      </c>
      <c r="AO105" s="32">
        <v>0</v>
      </c>
      <c r="AP105" s="33">
        <v>0</v>
      </c>
      <c r="AQ105" s="32">
        <v>0</v>
      </c>
      <c r="AR105" s="33">
        <v>0</v>
      </c>
      <c r="AS105" s="32">
        <v>0</v>
      </c>
      <c r="AT105" s="33">
        <v>0</v>
      </c>
      <c r="AU105" s="32">
        <v>0</v>
      </c>
      <c r="AV105" s="33">
        <v>0</v>
      </c>
      <c r="AW105" s="32">
        <v>3.9215686274509803E-2</v>
      </c>
      <c r="AX105" s="33">
        <v>8.8495575221238937E-3</v>
      </c>
      <c r="AY105" s="11"/>
      <c r="AZ105" s="10">
        <f t="shared" si="1"/>
        <v>0.99999999999999989</v>
      </c>
      <c r="BA105" s="10">
        <f t="shared" si="1"/>
        <v>1</v>
      </c>
    </row>
    <row r="106" spans="1:53">
      <c r="A106" s="2" t="s">
        <v>633</v>
      </c>
      <c r="B106" s="2" t="s">
        <v>389</v>
      </c>
      <c r="C106" s="44"/>
      <c r="D106" s="2">
        <v>71</v>
      </c>
      <c r="E106" s="32">
        <v>6.6666666666666666E-2</v>
      </c>
      <c r="F106" s="33">
        <v>3.0612244897959183E-2</v>
      </c>
      <c r="G106" s="32">
        <v>0.6</v>
      </c>
      <c r="H106" s="33">
        <v>0.39795918367346939</v>
      </c>
      <c r="I106" s="32">
        <v>0.2</v>
      </c>
      <c r="J106" s="33">
        <v>0.30612244897959184</v>
      </c>
      <c r="K106" s="32">
        <v>0</v>
      </c>
      <c r="L106" s="33">
        <v>0</v>
      </c>
      <c r="M106" s="32">
        <v>0</v>
      </c>
      <c r="N106" s="33">
        <v>0</v>
      </c>
      <c r="O106" s="32">
        <v>0</v>
      </c>
      <c r="P106" s="33">
        <v>0</v>
      </c>
      <c r="Q106" s="32">
        <v>0</v>
      </c>
      <c r="R106" s="33">
        <v>0</v>
      </c>
      <c r="S106" s="32">
        <v>0</v>
      </c>
      <c r="T106" s="33">
        <v>0</v>
      </c>
      <c r="U106" s="32">
        <v>0</v>
      </c>
      <c r="V106" s="33">
        <v>0</v>
      </c>
      <c r="W106" s="32">
        <v>0</v>
      </c>
      <c r="X106" s="33">
        <v>0</v>
      </c>
      <c r="Y106" s="32">
        <v>0</v>
      </c>
      <c r="Z106" s="33">
        <v>0</v>
      </c>
      <c r="AA106" s="32">
        <v>0</v>
      </c>
      <c r="AB106" s="33">
        <v>0</v>
      </c>
      <c r="AC106" s="32">
        <v>0</v>
      </c>
      <c r="AD106" s="33">
        <v>0</v>
      </c>
      <c r="AE106" s="32">
        <v>0</v>
      </c>
      <c r="AF106" s="33">
        <v>0</v>
      </c>
      <c r="AG106" s="32">
        <v>0</v>
      </c>
      <c r="AH106" s="33">
        <v>0</v>
      </c>
      <c r="AI106" s="32">
        <v>0</v>
      </c>
      <c r="AJ106" s="33">
        <v>0</v>
      </c>
      <c r="AK106" s="32">
        <v>0</v>
      </c>
      <c r="AL106" s="33">
        <v>0</v>
      </c>
      <c r="AM106" s="32">
        <v>0</v>
      </c>
      <c r="AN106" s="33">
        <v>0</v>
      </c>
      <c r="AO106" s="32">
        <v>0.13333333333333333</v>
      </c>
      <c r="AP106" s="33">
        <v>0.26530612244897961</v>
      </c>
      <c r="AQ106" s="32">
        <v>0</v>
      </c>
      <c r="AR106" s="33">
        <v>0</v>
      </c>
      <c r="AS106" s="32">
        <v>0</v>
      </c>
      <c r="AT106" s="33">
        <v>0</v>
      </c>
      <c r="AU106" s="32">
        <v>0</v>
      </c>
      <c r="AV106" s="33">
        <v>0</v>
      </c>
      <c r="AW106" s="32">
        <v>0</v>
      </c>
      <c r="AX106" s="33">
        <v>0</v>
      </c>
      <c r="AY106" s="11"/>
      <c r="AZ106" s="10">
        <f t="shared" si="1"/>
        <v>1</v>
      </c>
      <c r="BA106" s="10">
        <f t="shared" si="1"/>
        <v>1</v>
      </c>
    </row>
    <row r="107" spans="1:53">
      <c r="A107" s="2" t="s">
        <v>401</v>
      </c>
      <c r="B107" s="2" t="s">
        <v>389</v>
      </c>
      <c r="C107" s="44"/>
      <c r="D107" s="2">
        <v>72</v>
      </c>
      <c r="E107" s="32">
        <v>0</v>
      </c>
      <c r="F107" s="33">
        <v>0</v>
      </c>
      <c r="G107" s="32">
        <v>0.69411764705882351</v>
      </c>
      <c r="H107" s="33">
        <v>0.40586419753086422</v>
      </c>
      <c r="I107" s="32">
        <v>4.7058823529411764E-2</v>
      </c>
      <c r="J107" s="33">
        <v>2.9320987654320986E-2</v>
      </c>
      <c r="K107" s="32">
        <v>0</v>
      </c>
      <c r="L107" s="33">
        <v>0</v>
      </c>
      <c r="M107" s="32">
        <v>0</v>
      </c>
      <c r="N107" s="33">
        <v>0</v>
      </c>
      <c r="O107" s="32">
        <v>0</v>
      </c>
      <c r="P107" s="33">
        <v>0</v>
      </c>
      <c r="Q107" s="32">
        <v>0</v>
      </c>
      <c r="R107" s="33">
        <v>0</v>
      </c>
      <c r="S107" s="32">
        <v>0</v>
      </c>
      <c r="T107" s="33">
        <v>0</v>
      </c>
      <c r="U107" s="32">
        <v>0</v>
      </c>
      <c r="V107" s="33">
        <v>0</v>
      </c>
      <c r="W107" s="32">
        <v>0</v>
      </c>
      <c r="X107" s="33">
        <v>0</v>
      </c>
      <c r="Y107" s="32">
        <v>0</v>
      </c>
      <c r="Z107" s="33">
        <v>0</v>
      </c>
      <c r="AA107" s="32">
        <v>0</v>
      </c>
      <c r="AB107" s="33">
        <v>0</v>
      </c>
      <c r="AC107" s="32">
        <v>0</v>
      </c>
      <c r="AD107" s="33">
        <v>0</v>
      </c>
      <c r="AE107" s="32">
        <v>0</v>
      </c>
      <c r="AF107" s="33">
        <v>0</v>
      </c>
      <c r="AG107" s="32">
        <v>0</v>
      </c>
      <c r="AH107" s="33">
        <v>0</v>
      </c>
      <c r="AI107" s="32">
        <v>0</v>
      </c>
      <c r="AJ107" s="33">
        <v>0</v>
      </c>
      <c r="AK107" s="32">
        <v>0</v>
      </c>
      <c r="AL107" s="33">
        <v>0</v>
      </c>
      <c r="AM107" s="32">
        <v>0</v>
      </c>
      <c r="AN107" s="33">
        <v>0</v>
      </c>
      <c r="AO107" s="32">
        <v>7.0588235294117646E-2</v>
      </c>
      <c r="AP107" s="33">
        <v>0.1111111111111111</v>
      </c>
      <c r="AQ107" s="32">
        <v>0</v>
      </c>
      <c r="AR107" s="33">
        <v>0</v>
      </c>
      <c r="AS107" s="32">
        <v>0</v>
      </c>
      <c r="AT107" s="33">
        <v>0</v>
      </c>
      <c r="AU107" s="32">
        <v>4.7058823529411764E-2</v>
      </c>
      <c r="AV107" s="33">
        <v>0.25771604938271603</v>
      </c>
      <c r="AW107" s="32">
        <v>0.14117647058823529</v>
      </c>
      <c r="AX107" s="33">
        <v>0.19598765432098766</v>
      </c>
      <c r="AY107" s="11"/>
      <c r="AZ107" s="10">
        <f t="shared" si="1"/>
        <v>1</v>
      </c>
      <c r="BA107" s="10">
        <f t="shared" si="1"/>
        <v>0.99999999999999989</v>
      </c>
    </row>
    <row r="108" spans="1:53">
      <c r="A108" s="2" t="s">
        <v>405</v>
      </c>
      <c r="B108" s="2" t="s">
        <v>389</v>
      </c>
      <c r="C108" s="44"/>
      <c r="D108" s="2">
        <v>73</v>
      </c>
      <c r="E108" s="32">
        <v>0</v>
      </c>
      <c r="F108" s="33">
        <v>0</v>
      </c>
      <c r="G108" s="32">
        <v>0.967741935483871</v>
      </c>
      <c r="H108" s="33">
        <v>0.99038461538461542</v>
      </c>
      <c r="I108" s="32">
        <v>3.2258064516129031E-2</v>
      </c>
      <c r="J108" s="33">
        <v>9.6153846153846159E-3</v>
      </c>
      <c r="K108" s="32">
        <v>0</v>
      </c>
      <c r="L108" s="33">
        <v>0</v>
      </c>
      <c r="M108" s="32">
        <v>0</v>
      </c>
      <c r="N108" s="33">
        <v>0</v>
      </c>
      <c r="O108" s="32">
        <v>0</v>
      </c>
      <c r="P108" s="33">
        <v>0</v>
      </c>
      <c r="Q108" s="32">
        <v>0</v>
      </c>
      <c r="R108" s="33">
        <v>0</v>
      </c>
      <c r="S108" s="32">
        <v>0</v>
      </c>
      <c r="T108" s="33">
        <v>0</v>
      </c>
      <c r="U108" s="32">
        <v>0</v>
      </c>
      <c r="V108" s="33">
        <v>0</v>
      </c>
      <c r="W108" s="32">
        <v>0</v>
      </c>
      <c r="X108" s="33">
        <v>0</v>
      </c>
      <c r="Y108" s="32">
        <v>0</v>
      </c>
      <c r="Z108" s="33">
        <v>0</v>
      </c>
      <c r="AA108" s="32">
        <v>0</v>
      </c>
      <c r="AB108" s="33">
        <v>0</v>
      </c>
      <c r="AC108" s="32">
        <v>0</v>
      </c>
      <c r="AD108" s="33">
        <v>0</v>
      </c>
      <c r="AE108" s="32">
        <v>0</v>
      </c>
      <c r="AF108" s="33">
        <v>0</v>
      </c>
      <c r="AG108" s="32">
        <v>0</v>
      </c>
      <c r="AH108" s="33">
        <v>0</v>
      </c>
      <c r="AI108" s="32">
        <v>0</v>
      </c>
      <c r="AJ108" s="33">
        <v>0</v>
      </c>
      <c r="AK108" s="32">
        <v>0</v>
      </c>
      <c r="AL108" s="33">
        <v>0</v>
      </c>
      <c r="AM108" s="32">
        <v>0</v>
      </c>
      <c r="AN108" s="33">
        <v>0</v>
      </c>
      <c r="AO108" s="32">
        <v>0</v>
      </c>
      <c r="AP108" s="33">
        <v>0</v>
      </c>
      <c r="AQ108" s="32">
        <v>0</v>
      </c>
      <c r="AR108" s="33">
        <v>0</v>
      </c>
      <c r="AS108" s="32">
        <v>0</v>
      </c>
      <c r="AT108" s="33">
        <v>0</v>
      </c>
      <c r="AU108" s="32">
        <v>0</v>
      </c>
      <c r="AV108" s="33">
        <v>0</v>
      </c>
      <c r="AW108" s="32">
        <v>0</v>
      </c>
      <c r="AX108" s="33">
        <v>0</v>
      </c>
      <c r="AY108" s="11"/>
      <c r="AZ108" s="10">
        <f t="shared" si="1"/>
        <v>1</v>
      </c>
      <c r="BA108" s="10">
        <f t="shared" si="1"/>
        <v>1</v>
      </c>
    </row>
    <row r="109" spans="1:53">
      <c r="A109" s="18" t="s">
        <v>708</v>
      </c>
      <c r="B109" s="18" t="s">
        <v>389</v>
      </c>
      <c r="C109" s="45"/>
      <c r="D109" s="18">
        <v>74</v>
      </c>
      <c r="E109" s="32">
        <v>0</v>
      </c>
      <c r="F109" s="33">
        <v>0</v>
      </c>
      <c r="G109" s="32">
        <v>0.2857142857142857</v>
      </c>
      <c r="H109" s="33">
        <v>0.25</v>
      </c>
      <c r="I109" s="32">
        <v>0.14285714285714285</v>
      </c>
      <c r="J109" s="33">
        <v>0.140625</v>
      </c>
      <c r="K109" s="32">
        <v>0</v>
      </c>
      <c r="L109" s="33">
        <v>0</v>
      </c>
      <c r="M109" s="32">
        <v>0</v>
      </c>
      <c r="N109" s="33">
        <v>0</v>
      </c>
      <c r="O109" s="32">
        <v>0</v>
      </c>
      <c r="P109" s="33">
        <v>0</v>
      </c>
      <c r="Q109" s="32">
        <v>0</v>
      </c>
      <c r="R109" s="33">
        <v>0</v>
      </c>
      <c r="S109" s="32">
        <v>0</v>
      </c>
      <c r="T109" s="33">
        <v>0</v>
      </c>
      <c r="U109" s="32">
        <v>0</v>
      </c>
      <c r="V109" s="33">
        <v>0</v>
      </c>
      <c r="W109" s="32">
        <v>0</v>
      </c>
      <c r="X109" s="33">
        <v>0</v>
      </c>
      <c r="Y109" s="32">
        <v>0</v>
      </c>
      <c r="Z109" s="33">
        <v>0</v>
      </c>
      <c r="AA109" s="32">
        <v>0</v>
      </c>
      <c r="AB109" s="33">
        <v>0</v>
      </c>
      <c r="AC109" s="32">
        <v>0</v>
      </c>
      <c r="AD109" s="33">
        <v>0</v>
      </c>
      <c r="AE109" s="32">
        <v>0</v>
      </c>
      <c r="AF109" s="33">
        <v>0</v>
      </c>
      <c r="AG109" s="32">
        <v>0</v>
      </c>
      <c r="AH109" s="33">
        <v>0</v>
      </c>
      <c r="AI109" s="32">
        <v>0</v>
      </c>
      <c r="AJ109" s="33">
        <v>0</v>
      </c>
      <c r="AK109" s="32">
        <v>0</v>
      </c>
      <c r="AL109" s="33">
        <v>0</v>
      </c>
      <c r="AM109" s="32">
        <v>0</v>
      </c>
      <c r="AN109" s="33">
        <v>0</v>
      </c>
      <c r="AO109" s="32">
        <v>0.14285714285714285</v>
      </c>
      <c r="AP109" s="33">
        <v>7.8125E-2</v>
      </c>
      <c r="AQ109" s="32">
        <v>0</v>
      </c>
      <c r="AR109" s="33">
        <v>0</v>
      </c>
      <c r="AS109" s="32">
        <v>0</v>
      </c>
      <c r="AT109" s="33">
        <v>0</v>
      </c>
      <c r="AU109" s="32">
        <v>0.14285714285714285</v>
      </c>
      <c r="AV109" s="33">
        <v>0.15625</v>
      </c>
      <c r="AW109" s="32">
        <v>0.2857142857142857</v>
      </c>
      <c r="AX109" s="33">
        <v>0.375</v>
      </c>
      <c r="AY109" s="11"/>
      <c r="AZ109" s="10">
        <f t="shared" si="1"/>
        <v>0.99999999999999989</v>
      </c>
      <c r="BA109" s="10">
        <f t="shared" si="1"/>
        <v>1</v>
      </c>
    </row>
    <row r="110" spans="1:53" ht="32">
      <c r="A110" s="2" t="s">
        <v>410</v>
      </c>
      <c r="B110" s="2" t="s">
        <v>389</v>
      </c>
      <c r="C110" s="44" t="s">
        <v>735</v>
      </c>
      <c r="D110" s="2">
        <v>75</v>
      </c>
      <c r="E110" s="32">
        <v>0</v>
      </c>
      <c r="F110" s="33">
        <v>0</v>
      </c>
      <c r="G110" s="32">
        <v>0.75</v>
      </c>
      <c r="H110" s="33">
        <v>0.7450199203187251</v>
      </c>
      <c r="I110" s="32">
        <v>0.125</v>
      </c>
      <c r="J110" s="33">
        <v>9.1633466135458169E-2</v>
      </c>
      <c r="K110" s="32">
        <v>2.0833333333333332E-2</v>
      </c>
      <c r="L110" s="33">
        <v>6.7729083665338641E-2</v>
      </c>
      <c r="M110" s="32">
        <v>0</v>
      </c>
      <c r="N110" s="33">
        <v>0</v>
      </c>
      <c r="O110" s="32">
        <v>0</v>
      </c>
      <c r="P110" s="33">
        <v>0</v>
      </c>
      <c r="Q110" s="32">
        <v>0</v>
      </c>
      <c r="R110" s="33">
        <v>0</v>
      </c>
      <c r="S110" s="32">
        <v>0</v>
      </c>
      <c r="T110" s="33">
        <v>0</v>
      </c>
      <c r="U110" s="32">
        <v>0</v>
      </c>
      <c r="V110" s="33">
        <v>0</v>
      </c>
      <c r="W110" s="32">
        <v>0</v>
      </c>
      <c r="X110" s="33">
        <v>0</v>
      </c>
      <c r="Y110" s="32">
        <v>0</v>
      </c>
      <c r="Z110" s="33">
        <v>0</v>
      </c>
      <c r="AA110" s="32">
        <v>0</v>
      </c>
      <c r="AB110" s="33">
        <v>0</v>
      </c>
      <c r="AC110" s="32">
        <v>8.3333333333333329E-2</v>
      </c>
      <c r="AD110" s="33">
        <v>9.3625498007968128E-2</v>
      </c>
      <c r="AE110" s="32">
        <v>0</v>
      </c>
      <c r="AF110" s="33">
        <v>0</v>
      </c>
      <c r="AG110" s="32">
        <v>0</v>
      </c>
      <c r="AH110" s="33">
        <v>0</v>
      </c>
      <c r="AI110" s="32">
        <v>0</v>
      </c>
      <c r="AJ110" s="33">
        <v>0</v>
      </c>
      <c r="AK110" s="32">
        <v>0</v>
      </c>
      <c r="AL110" s="33">
        <v>0</v>
      </c>
      <c r="AM110" s="32">
        <v>0</v>
      </c>
      <c r="AN110" s="33">
        <v>0</v>
      </c>
      <c r="AO110" s="32">
        <v>0</v>
      </c>
      <c r="AP110" s="33">
        <v>0</v>
      </c>
      <c r="AQ110" s="32">
        <v>2.0833333333333332E-2</v>
      </c>
      <c r="AR110" s="33">
        <v>1.9920318725099601E-3</v>
      </c>
      <c r="AS110" s="32">
        <v>0</v>
      </c>
      <c r="AT110" s="33">
        <v>0</v>
      </c>
      <c r="AU110" s="32">
        <v>0</v>
      </c>
      <c r="AV110" s="33">
        <v>0</v>
      </c>
      <c r="AW110" s="32">
        <v>0</v>
      </c>
      <c r="AX110" s="33">
        <v>0</v>
      </c>
      <c r="AY110" s="11"/>
      <c r="AZ110" s="10">
        <f t="shared" si="1"/>
        <v>1</v>
      </c>
      <c r="BA110" s="10">
        <f t="shared" si="1"/>
        <v>1.0000000000000002</v>
      </c>
    </row>
    <row r="111" spans="1:53">
      <c r="A111" s="2" t="s">
        <v>414</v>
      </c>
      <c r="B111" s="2" t="s">
        <v>389</v>
      </c>
      <c r="C111" s="44"/>
      <c r="D111" s="2">
        <v>76</v>
      </c>
      <c r="E111" s="32">
        <v>3.7037037037037035E-2</v>
      </c>
      <c r="F111" s="33">
        <v>9.5693779904306216E-3</v>
      </c>
      <c r="G111" s="32">
        <v>0.44444444444444442</v>
      </c>
      <c r="H111" s="33">
        <v>0.36044657097288674</v>
      </c>
      <c r="I111" s="32">
        <v>0.29629629629629628</v>
      </c>
      <c r="J111" s="33">
        <v>0.29027113237639551</v>
      </c>
      <c r="K111" s="32">
        <v>0</v>
      </c>
      <c r="L111" s="33">
        <v>0</v>
      </c>
      <c r="M111" s="32">
        <v>0</v>
      </c>
      <c r="N111" s="33">
        <v>0</v>
      </c>
      <c r="O111" s="32">
        <v>0</v>
      </c>
      <c r="P111" s="33">
        <v>0</v>
      </c>
      <c r="Q111" s="32">
        <v>0</v>
      </c>
      <c r="R111" s="33">
        <v>0</v>
      </c>
      <c r="S111" s="32">
        <v>0</v>
      </c>
      <c r="T111" s="33">
        <v>0</v>
      </c>
      <c r="U111" s="32">
        <v>0.22222222222222221</v>
      </c>
      <c r="V111" s="33">
        <v>0.33971291866028708</v>
      </c>
      <c r="W111" s="32">
        <v>0</v>
      </c>
      <c r="X111" s="33">
        <v>0</v>
      </c>
      <c r="Y111" s="32">
        <v>0</v>
      </c>
      <c r="Z111" s="33">
        <v>0</v>
      </c>
      <c r="AA111" s="32">
        <v>0</v>
      </c>
      <c r="AB111" s="33">
        <v>0</v>
      </c>
      <c r="AC111" s="32">
        <v>0</v>
      </c>
      <c r="AD111" s="33">
        <v>0</v>
      </c>
      <c r="AE111" s="32">
        <v>0</v>
      </c>
      <c r="AF111" s="33">
        <v>0</v>
      </c>
      <c r="AG111" s="32">
        <v>0</v>
      </c>
      <c r="AH111" s="33">
        <v>0</v>
      </c>
      <c r="AI111" s="32">
        <v>0</v>
      </c>
      <c r="AJ111" s="33">
        <v>0</v>
      </c>
      <c r="AK111" s="32">
        <v>0</v>
      </c>
      <c r="AL111" s="33">
        <v>0</v>
      </c>
      <c r="AM111" s="32">
        <v>0</v>
      </c>
      <c r="AN111" s="33">
        <v>0</v>
      </c>
      <c r="AO111" s="32">
        <v>0</v>
      </c>
      <c r="AP111" s="33">
        <v>0</v>
      </c>
      <c r="AQ111" s="32">
        <v>0</v>
      </c>
      <c r="AR111" s="33">
        <v>0</v>
      </c>
      <c r="AS111" s="32">
        <v>0</v>
      </c>
      <c r="AT111" s="33">
        <v>0</v>
      </c>
      <c r="AU111" s="32">
        <v>0</v>
      </c>
      <c r="AV111" s="33">
        <v>0</v>
      </c>
      <c r="AW111" s="32">
        <v>0</v>
      </c>
      <c r="AX111" s="33">
        <v>0</v>
      </c>
      <c r="AY111" s="11"/>
      <c r="AZ111" s="10">
        <f t="shared" si="1"/>
        <v>0.99999999999999989</v>
      </c>
      <c r="BA111" s="10">
        <f t="shared" si="1"/>
        <v>0.99999999999999989</v>
      </c>
    </row>
    <row r="112" spans="1:53" ht="32">
      <c r="A112" s="2" t="s">
        <v>634</v>
      </c>
      <c r="B112" s="2" t="s">
        <v>418</v>
      </c>
      <c r="C112" s="44" t="s">
        <v>736</v>
      </c>
      <c r="D112" s="2">
        <v>77</v>
      </c>
      <c r="E112" s="32">
        <v>0</v>
      </c>
      <c r="F112" s="33">
        <v>0</v>
      </c>
      <c r="G112" s="32">
        <v>0.1111111111111111</v>
      </c>
      <c r="H112" s="33">
        <v>7.2463768115942032E-2</v>
      </c>
      <c r="I112" s="32">
        <v>0.5</v>
      </c>
      <c r="J112" s="33">
        <v>0.59903381642512077</v>
      </c>
      <c r="K112" s="32">
        <v>0</v>
      </c>
      <c r="L112" s="33">
        <v>0</v>
      </c>
      <c r="M112" s="32">
        <v>0</v>
      </c>
      <c r="N112" s="33">
        <v>0</v>
      </c>
      <c r="O112" s="32">
        <v>0</v>
      </c>
      <c r="P112" s="33">
        <v>0</v>
      </c>
      <c r="Q112" s="32">
        <v>0</v>
      </c>
      <c r="R112" s="33">
        <v>0</v>
      </c>
      <c r="S112" s="32">
        <v>0</v>
      </c>
      <c r="T112" s="33">
        <v>0</v>
      </c>
      <c r="U112" s="32">
        <v>0</v>
      </c>
      <c r="V112" s="33">
        <v>0</v>
      </c>
      <c r="W112" s="32">
        <v>0</v>
      </c>
      <c r="X112" s="33">
        <v>0</v>
      </c>
      <c r="Y112" s="32">
        <v>0</v>
      </c>
      <c r="Z112" s="33">
        <v>0</v>
      </c>
      <c r="AA112" s="32">
        <v>0</v>
      </c>
      <c r="AB112" s="33">
        <v>0</v>
      </c>
      <c r="AC112" s="32">
        <v>0</v>
      </c>
      <c r="AD112" s="33">
        <v>0</v>
      </c>
      <c r="AE112" s="32">
        <v>0</v>
      </c>
      <c r="AF112" s="33">
        <v>0</v>
      </c>
      <c r="AG112" s="32">
        <v>0</v>
      </c>
      <c r="AH112" s="33">
        <v>0</v>
      </c>
      <c r="AI112" s="32">
        <v>0</v>
      </c>
      <c r="AJ112" s="33">
        <v>0</v>
      </c>
      <c r="AK112" s="32">
        <v>0</v>
      </c>
      <c r="AL112" s="33">
        <v>0</v>
      </c>
      <c r="AM112" s="32">
        <v>0</v>
      </c>
      <c r="AN112" s="33">
        <v>0</v>
      </c>
      <c r="AO112" s="32">
        <v>5.5555555555555552E-2</v>
      </c>
      <c r="AP112" s="33">
        <v>0.14251207729468598</v>
      </c>
      <c r="AQ112" s="32">
        <v>0</v>
      </c>
      <c r="AR112" s="33">
        <v>0</v>
      </c>
      <c r="AS112" s="32">
        <v>2.7777777777777776E-2</v>
      </c>
      <c r="AT112" s="33">
        <v>2.4154589371980675E-3</v>
      </c>
      <c r="AU112" s="32">
        <v>0.1388888888888889</v>
      </c>
      <c r="AV112" s="33">
        <v>0.10386473429951691</v>
      </c>
      <c r="AW112" s="32">
        <v>0.16666666666666666</v>
      </c>
      <c r="AX112" s="33">
        <v>7.9710144927536225E-2</v>
      </c>
      <c r="AY112" s="11"/>
      <c r="AZ112" s="10">
        <f t="shared" si="1"/>
        <v>1.0000000000000002</v>
      </c>
      <c r="BA112" s="10">
        <f t="shared" si="1"/>
        <v>1</v>
      </c>
    </row>
    <row r="113" spans="1:53" ht="16">
      <c r="A113" s="2" t="s">
        <v>635</v>
      </c>
      <c r="B113" s="2" t="s">
        <v>418</v>
      </c>
      <c r="C113" s="44" t="s">
        <v>718</v>
      </c>
      <c r="D113" s="2">
        <v>78</v>
      </c>
      <c r="E113" s="32">
        <v>9.2592592592592587E-3</v>
      </c>
      <c r="F113" s="33">
        <v>3.956478733926805E-3</v>
      </c>
      <c r="G113" s="32">
        <v>0.56481481481481477</v>
      </c>
      <c r="H113" s="33">
        <v>0.64358720738542696</v>
      </c>
      <c r="I113" s="32">
        <v>0.31018518518518517</v>
      </c>
      <c r="J113" s="33">
        <v>0.23672931091328717</v>
      </c>
      <c r="K113" s="32">
        <v>2.3148148148148147E-2</v>
      </c>
      <c r="L113" s="33">
        <v>1.2858555885262116E-2</v>
      </c>
      <c r="M113" s="32">
        <v>0</v>
      </c>
      <c r="N113" s="33">
        <v>0</v>
      </c>
      <c r="O113" s="32">
        <v>0</v>
      </c>
      <c r="P113" s="33">
        <v>0</v>
      </c>
      <c r="Q113" s="32">
        <v>0</v>
      </c>
      <c r="R113" s="33">
        <v>0</v>
      </c>
      <c r="S113" s="32">
        <v>0</v>
      </c>
      <c r="T113" s="33">
        <v>0</v>
      </c>
      <c r="U113" s="32">
        <v>0</v>
      </c>
      <c r="V113" s="33">
        <v>0</v>
      </c>
      <c r="W113" s="32">
        <v>0</v>
      </c>
      <c r="X113" s="33">
        <v>0</v>
      </c>
      <c r="Y113" s="32">
        <v>0</v>
      </c>
      <c r="Z113" s="33">
        <v>0</v>
      </c>
      <c r="AA113" s="32">
        <v>0</v>
      </c>
      <c r="AB113" s="33">
        <v>0</v>
      </c>
      <c r="AC113" s="32">
        <v>0</v>
      </c>
      <c r="AD113" s="33">
        <v>0</v>
      </c>
      <c r="AE113" s="32">
        <v>0</v>
      </c>
      <c r="AF113" s="33">
        <v>0</v>
      </c>
      <c r="AG113" s="32">
        <v>0</v>
      </c>
      <c r="AH113" s="33">
        <v>0</v>
      </c>
      <c r="AI113" s="32">
        <v>0</v>
      </c>
      <c r="AJ113" s="33">
        <v>0</v>
      </c>
      <c r="AK113" s="32">
        <v>0</v>
      </c>
      <c r="AL113" s="33">
        <v>0</v>
      </c>
      <c r="AM113" s="32">
        <v>0</v>
      </c>
      <c r="AN113" s="33">
        <v>0</v>
      </c>
      <c r="AO113" s="32">
        <v>4.1666666666666664E-2</v>
      </c>
      <c r="AP113" s="33">
        <v>2.4727992087042534E-2</v>
      </c>
      <c r="AQ113" s="32">
        <v>9.2592592592592587E-3</v>
      </c>
      <c r="AR113" s="33">
        <v>1.3188262446422684E-3</v>
      </c>
      <c r="AS113" s="32">
        <v>0</v>
      </c>
      <c r="AT113" s="33">
        <v>0</v>
      </c>
      <c r="AU113" s="32">
        <v>4.1666666666666664E-2</v>
      </c>
      <c r="AV113" s="33">
        <v>7.6821628750412138E-2</v>
      </c>
      <c r="AW113" s="32">
        <v>0</v>
      </c>
      <c r="AX113" s="33">
        <v>0</v>
      </c>
      <c r="AY113" s="11"/>
      <c r="AZ113" s="10">
        <f t="shared" si="1"/>
        <v>1</v>
      </c>
      <c r="BA113" s="10">
        <f t="shared" si="1"/>
        <v>1</v>
      </c>
    </row>
    <row r="114" spans="1:53">
      <c r="A114" s="2" t="s">
        <v>434</v>
      </c>
      <c r="B114" s="2" t="s">
        <v>418</v>
      </c>
      <c r="C114" s="44"/>
      <c r="D114" s="2">
        <v>79</v>
      </c>
      <c r="E114" s="32">
        <v>0</v>
      </c>
      <c r="F114" s="33">
        <v>0</v>
      </c>
      <c r="G114" s="32">
        <v>0.71052631578947367</v>
      </c>
      <c r="H114" s="33">
        <v>0.79992028696691908</v>
      </c>
      <c r="I114" s="32">
        <v>0.19078947368421054</v>
      </c>
      <c r="J114" s="33">
        <v>0.11757672379434038</v>
      </c>
      <c r="K114" s="32">
        <v>2.6315789473684209E-2</v>
      </c>
      <c r="L114" s="33">
        <v>7.1741729772817854E-3</v>
      </c>
      <c r="M114" s="32">
        <v>0</v>
      </c>
      <c r="N114" s="33">
        <v>0</v>
      </c>
      <c r="O114" s="32">
        <v>0</v>
      </c>
      <c r="P114" s="33">
        <v>0</v>
      </c>
      <c r="Q114" s="32">
        <v>0</v>
      </c>
      <c r="R114" s="33">
        <v>0</v>
      </c>
      <c r="S114" s="32">
        <v>0</v>
      </c>
      <c r="T114" s="33">
        <v>0</v>
      </c>
      <c r="U114" s="32">
        <v>1.3157894736842105E-2</v>
      </c>
      <c r="V114" s="33">
        <v>9.5655639697090466E-3</v>
      </c>
      <c r="W114" s="32">
        <v>0</v>
      </c>
      <c r="X114" s="33">
        <v>0</v>
      </c>
      <c r="Y114" s="32">
        <v>0</v>
      </c>
      <c r="Z114" s="33">
        <v>0</v>
      </c>
      <c r="AA114" s="32">
        <v>0</v>
      </c>
      <c r="AB114" s="33">
        <v>0</v>
      </c>
      <c r="AC114" s="32">
        <v>1.9736842105263157E-2</v>
      </c>
      <c r="AD114" s="33">
        <v>5.2610601833399759E-2</v>
      </c>
      <c r="AE114" s="32">
        <v>0</v>
      </c>
      <c r="AF114" s="33">
        <v>0</v>
      </c>
      <c r="AG114" s="32">
        <v>0</v>
      </c>
      <c r="AH114" s="33">
        <v>0</v>
      </c>
      <c r="AI114" s="32">
        <v>0</v>
      </c>
      <c r="AJ114" s="33">
        <v>0</v>
      </c>
      <c r="AK114" s="32">
        <v>0</v>
      </c>
      <c r="AL114" s="33">
        <v>0</v>
      </c>
      <c r="AM114" s="32">
        <v>0</v>
      </c>
      <c r="AN114" s="33">
        <v>0</v>
      </c>
      <c r="AO114" s="32">
        <v>3.2894736842105261E-2</v>
      </c>
      <c r="AP114" s="33">
        <v>1.2754085292945397E-2</v>
      </c>
      <c r="AQ114" s="32">
        <v>0</v>
      </c>
      <c r="AR114" s="33">
        <v>0</v>
      </c>
      <c r="AS114" s="32">
        <v>0</v>
      </c>
      <c r="AT114" s="33">
        <v>0</v>
      </c>
      <c r="AU114" s="32">
        <v>0</v>
      </c>
      <c r="AV114" s="33">
        <v>0</v>
      </c>
      <c r="AW114" s="32">
        <v>6.5789473684210523E-3</v>
      </c>
      <c r="AX114" s="33">
        <v>3.9856516540454366E-4</v>
      </c>
      <c r="AY114" s="11"/>
      <c r="AZ114" s="10">
        <f t="shared" si="1"/>
        <v>1</v>
      </c>
      <c r="BA114" s="10">
        <f t="shared" si="1"/>
        <v>1</v>
      </c>
    </row>
    <row r="115" spans="1:53">
      <c r="A115" s="2" t="s">
        <v>440</v>
      </c>
      <c r="B115" s="2" t="s">
        <v>418</v>
      </c>
      <c r="C115" s="44"/>
      <c r="D115" s="2">
        <v>80</v>
      </c>
      <c r="E115" s="32">
        <v>1.932367149758454E-2</v>
      </c>
      <c r="F115" s="33">
        <v>1.0743446497636441E-2</v>
      </c>
      <c r="G115" s="32">
        <v>0.18840579710144928</v>
      </c>
      <c r="H115" s="33">
        <v>0.21658788139235066</v>
      </c>
      <c r="I115" s="32">
        <v>0.28502415458937197</v>
      </c>
      <c r="J115" s="33">
        <v>0.26643747314138377</v>
      </c>
      <c r="K115" s="32">
        <v>0.10144927536231885</v>
      </c>
      <c r="L115" s="33">
        <v>0.16673828964331758</v>
      </c>
      <c r="M115" s="32">
        <v>0</v>
      </c>
      <c r="N115" s="33">
        <v>0</v>
      </c>
      <c r="O115" s="32">
        <v>0</v>
      </c>
      <c r="P115" s="33">
        <v>0</v>
      </c>
      <c r="Q115" s="32">
        <v>9.6618357487922701E-3</v>
      </c>
      <c r="R115" s="33">
        <v>8.165019338203695E-3</v>
      </c>
      <c r="S115" s="32">
        <v>0</v>
      </c>
      <c r="T115" s="33">
        <v>0</v>
      </c>
      <c r="U115" s="32">
        <v>9.6618357487922701E-3</v>
      </c>
      <c r="V115" s="33">
        <v>5.1568543188654919E-3</v>
      </c>
      <c r="W115" s="32">
        <v>0</v>
      </c>
      <c r="X115" s="33">
        <v>0</v>
      </c>
      <c r="Y115" s="32">
        <v>0</v>
      </c>
      <c r="Z115" s="33">
        <v>0</v>
      </c>
      <c r="AA115" s="32">
        <v>0</v>
      </c>
      <c r="AB115" s="33">
        <v>0</v>
      </c>
      <c r="AC115" s="32">
        <v>0.21256038647342995</v>
      </c>
      <c r="AD115" s="33">
        <v>0.19209282337773959</v>
      </c>
      <c r="AE115" s="32">
        <v>0</v>
      </c>
      <c r="AF115" s="33">
        <v>0</v>
      </c>
      <c r="AG115" s="32">
        <v>0</v>
      </c>
      <c r="AH115" s="33">
        <v>0</v>
      </c>
      <c r="AI115" s="32">
        <v>0</v>
      </c>
      <c r="AJ115" s="33">
        <v>0</v>
      </c>
      <c r="AK115" s="32">
        <v>0</v>
      </c>
      <c r="AL115" s="33">
        <v>0</v>
      </c>
      <c r="AM115" s="32">
        <v>0</v>
      </c>
      <c r="AN115" s="33">
        <v>0</v>
      </c>
      <c r="AO115" s="32">
        <v>0.17391304347826086</v>
      </c>
      <c r="AP115" s="33">
        <v>0.13407821229050279</v>
      </c>
      <c r="AQ115" s="32">
        <v>0</v>
      </c>
      <c r="AR115" s="33">
        <v>0</v>
      </c>
      <c r="AS115" s="32">
        <v>0</v>
      </c>
      <c r="AT115" s="33">
        <v>0</v>
      </c>
      <c r="AU115" s="32">
        <v>0</v>
      </c>
      <c r="AV115" s="33">
        <v>0</v>
      </c>
      <c r="AW115" s="32">
        <v>0</v>
      </c>
      <c r="AX115" s="33">
        <v>0</v>
      </c>
      <c r="AY115" s="11"/>
      <c r="AZ115" s="10">
        <f t="shared" si="1"/>
        <v>1</v>
      </c>
      <c r="BA115" s="10">
        <f t="shared" si="1"/>
        <v>1</v>
      </c>
    </row>
    <row r="116" spans="1:53">
      <c r="A116" s="2" t="s">
        <v>636</v>
      </c>
      <c r="B116" s="2" t="s">
        <v>418</v>
      </c>
      <c r="C116" s="44"/>
      <c r="D116" s="2">
        <v>81</v>
      </c>
      <c r="E116" s="32">
        <v>7.1942446043165471E-3</v>
      </c>
      <c r="F116" s="33">
        <v>6.8038782105800302E-4</v>
      </c>
      <c r="G116" s="32">
        <v>0.10071942446043165</v>
      </c>
      <c r="H116" s="33">
        <v>6.6678006463684297E-2</v>
      </c>
      <c r="I116" s="32">
        <v>0.85611510791366907</v>
      </c>
      <c r="J116" s="33">
        <v>0.92992005443102566</v>
      </c>
      <c r="K116" s="32">
        <v>1.4388489208633094E-2</v>
      </c>
      <c r="L116" s="33">
        <v>8.5048477632250388E-4</v>
      </c>
      <c r="M116" s="32">
        <v>0</v>
      </c>
      <c r="N116" s="33">
        <v>0</v>
      </c>
      <c r="O116" s="32">
        <v>0</v>
      </c>
      <c r="P116" s="33">
        <v>0</v>
      </c>
      <c r="Q116" s="32">
        <v>0</v>
      </c>
      <c r="R116" s="33">
        <v>0</v>
      </c>
      <c r="S116" s="32">
        <v>0</v>
      </c>
      <c r="T116" s="33">
        <v>0</v>
      </c>
      <c r="U116" s="32">
        <v>0</v>
      </c>
      <c r="V116" s="33">
        <v>0</v>
      </c>
      <c r="W116" s="32">
        <v>0</v>
      </c>
      <c r="X116" s="33">
        <v>0</v>
      </c>
      <c r="Y116" s="32">
        <v>0</v>
      </c>
      <c r="Z116" s="33">
        <v>0</v>
      </c>
      <c r="AA116" s="32">
        <v>0</v>
      </c>
      <c r="AB116" s="33">
        <v>0</v>
      </c>
      <c r="AC116" s="32">
        <v>0</v>
      </c>
      <c r="AD116" s="33">
        <v>0</v>
      </c>
      <c r="AE116" s="32">
        <v>0</v>
      </c>
      <c r="AF116" s="33">
        <v>0</v>
      </c>
      <c r="AG116" s="32">
        <v>7.1942446043165471E-3</v>
      </c>
      <c r="AH116" s="33">
        <v>5.1029086579350226E-4</v>
      </c>
      <c r="AI116" s="32">
        <v>0</v>
      </c>
      <c r="AJ116" s="33">
        <v>0</v>
      </c>
      <c r="AK116" s="32">
        <v>0</v>
      </c>
      <c r="AL116" s="33">
        <v>0</v>
      </c>
      <c r="AM116" s="32">
        <v>0</v>
      </c>
      <c r="AN116" s="33">
        <v>0</v>
      </c>
      <c r="AO116" s="32">
        <v>0</v>
      </c>
      <c r="AP116" s="33">
        <v>0</v>
      </c>
      <c r="AQ116" s="32">
        <v>7.1942446043165471E-3</v>
      </c>
      <c r="AR116" s="33">
        <v>6.8038782105800302E-4</v>
      </c>
      <c r="AS116" s="32">
        <v>0</v>
      </c>
      <c r="AT116" s="33">
        <v>0</v>
      </c>
      <c r="AU116" s="32">
        <v>0</v>
      </c>
      <c r="AV116" s="33">
        <v>0</v>
      </c>
      <c r="AW116" s="32">
        <v>7.1942446043165471E-3</v>
      </c>
      <c r="AX116" s="33">
        <v>6.8038782105800302E-4</v>
      </c>
      <c r="AY116" s="11"/>
      <c r="AZ116" s="10">
        <f t="shared" si="1"/>
        <v>0.99999999999999989</v>
      </c>
      <c r="BA116" s="10">
        <f t="shared" si="1"/>
        <v>0.99999999999999989</v>
      </c>
    </row>
    <row r="117" spans="1:53">
      <c r="A117" s="2" t="s">
        <v>448</v>
      </c>
      <c r="B117" s="2" t="s">
        <v>418</v>
      </c>
      <c r="C117" s="44"/>
      <c r="D117" s="2">
        <v>82</v>
      </c>
      <c r="E117" s="32">
        <v>0</v>
      </c>
      <c r="F117" s="33">
        <v>0</v>
      </c>
      <c r="G117" s="32">
        <v>2.6315789473684209E-2</v>
      </c>
      <c r="H117" s="33">
        <v>2.6124818577648767E-2</v>
      </c>
      <c r="I117" s="32">
        <v>0.78947368421052633</v>
      </c>
      <c r="J117" s="33">
        <v>0.68940493468795361</v>
      </c>
      <c r="K117" s="32">
        <v>0</v>
      </c>
      <c r="L117" s="33">
        <v>0</v>
      </c>
      <c r="M117" s="32">
        <v>0</v>
      </c>
      <c r="N117" s="33">
        <v>0</v>
      </c>
      <c r="O117" s="32">
        <v>0</v>
      </c>
      <c r="P117" s="33">
        <v>0</v>
      </c>
      <c r="Q117" s="32">
        <v>0</v>
      </c>
      <c r="R117" s="33">
        <v>0</v>
      </c>
      <c r="S117" s="32">
        <v>0</v>
      </c>
      <c r="T117" s="33">
        <v>0</v>
      </c>
      <c r="U117" s="32">
        <v>0</v>
      </c>
      <c r="V117" s="33">
        <v>0</v>
      </c>
      <c r="W117" s="32">
        <v>0</v>
      </c>
      <c r="X117" s="33">
        <v>0</v>
      </c>
      <c r="Y117" s="32">
        <v>0</v>
      </c>
      <c r="Z117" s="33">
        <v>0</v>
      </c>
      <c r="AA117" s="32">
        <v>0</v>
      </c>
      <c r="AB117" s="33">
        <v>0</v>
      </c>
      <c r="AC117" s="32">
        <v>0</v>
      </c>
      <c r="AD117" s="33">
        <v>0</v>
      </c>
      <c r="AE117" s="32">
        <v>0</v>
      </c>
      <c r="AF117" s="33">
        <v>0</v>
      </c>
      <c r="AG117" s="32">
        <v>0</v>
      </c>
      <c r="AH117" s="33">
        <v>0</v>
      </c>
      <c r="AI117" s="32">
        <v>0</v>
      </c>
      <c r="AJ117" s="33">
        <v>0</v>
      </c>
      <c r="AK117" s="32">
        <v>0</v>
      </c>
      <c r="AL117" s="33">
        <v>0</v>
      </c>
      <c r="AM117" s="32">
        <v>0</v>
      </c>
      <c r="AN117" s="33">
        <v>0</v>
      </c>
      <c r="AO117" s="32">
        <v>0</v>
      </c>
      <c r="AP117" s="33">
        <v>0</v>
      </c>
      <c r="AQ117" s="32">
        <v>0</v>
      </c>
      <c r="AR117" s="33">
        <v>0</v>
      </c>
      <c r="AS117" s="32">
        <v>0</v>
      </c>
      <c r="AT117" s="33">
        <v>0</v>
      </c>
      <c r="AU117" s="32">
        <v>0.15789473684210525</v>
      </c>
      <c r="AV117" s="33">
        <v>0.26415094339622641</v>
      </c>
      <c r="AW117" s="32">
        <v>2.6315789473684209E-2</v>
      </c>
      <c r="AX117" s="33">
        <v>2.0319303338171262E-2</v>
      </c>
      <c r="AY117" s="11"/>
      <c r="AZ117" s="10">
        <f t="shared" si="1"/>
        <v>0.99999999999999989</v>
      </c>
      <c r="BA117" s="10">
        <f t="shared" si="1"/>
        <v>1</v>
      </c>
    </row>
    <row r="118" spans="1:53">
      <c r="A118" s="2" t="s">
        <v>637</v>
      </c>
      <c r="B118" s="2" t="s">
        <v>418</v>
      </c>
      <c r="C118" s="44"/>
      <c r="D118" s="2">
        <v>83</v>
      </c>
      <c r="E118" s="32">
        <v>0</v>
      </c>
      <c r="F118" s="33">
        <v>0</v>
      </c>
      <c r="G118" s="32">
        <v>8.771929824561403E-3</v>
      </c>
      <c r="H118" s="33">
        <v>8.4477296726504746E-3</v>
      </c>
      <c r="I118" s="32">
        <v>0.7807017543859649</v>
      </c>
      <c r="J118" s="33">
        <v>0.75237592397043296</v>
      </c>
      <c r="K118" s="32">
        <v>8.771929824561403E-3</v>
      </c>
      <c r="L118" s="33">
        <v>7.3917634635691657E-3</v>
      </c>
      <c r="M118" s="32">
        <v>0</v>
      </c>
      <c r="N118" s="33">
        <v>0</v>
      </c>
      <c r="O118" s="32">
        <v>0</v>
      </c>
      <c r="P118" s="33">
        <v>0</v>
      </c>
      <c r="Q118" s="32">
        <v>0</v>
      </c>
      <c r="R118" s="33">
        <v>0</v>
      </c>
      <c r="S118" s="32">
        <v>0</v>
      </c>
      <c r="T118" s="33">
        <v>0</v>
      </c>
      <c r="U118" s="32">
        <v>2.6315789473684209E-2</v>
      </c>
      <c r="V118" s="33">
        <v>1.0559662090813094E-2</v>
      </c>
      <c r="W118" s="32">
        <v>0</v>
      </c>
      <c r="X118" s="33">
        <v>0</v>
      </c>
      <c r="Y118" s="32">
        <v>0</v>
      </c>
      <c r="Z118" s="33">
        <v>0</v>
      </c>
      <c r="AA118" s="32">
        <v>0</v>
      </c>
      <c r="AB118" s="33">
        <v>0</v>
      </c>
      <c r="AC118" s="32">
        <v>0</v>
      </c>
      <c r="AD118" s="33">
        <v>0</v>
      </c>
      <c r="AE118" s="32">
        <v>0</v>
      </c>
      <c r="AF118" s="33">
        <v>0</v>
      </c>
      <c r="AG118" s="32">
        <v>0</v>
      </c>
      <c r="AH118" s="33">
        <v>0</v>
      </c>
      <c r="AI118" s="32">
        <v>0</v>
      </c>
      <c r="AJ118" s="33">
        <v>0</v>
      </c>
      <c r="AK118" s="32">
        <v>0</v>
      </c>
      <c r="AL118" s="33">
        <v>0</v>
      </c>
      <c r="AM118" s="32">
        <v>0</v>
      </c>
      <c r="AN118" s="33">
        <v>0</v>
      </c>
      <c r="AO118" s="32">
        <v>0.13157894736842105</v>
      </c>
      <c r="AP118" s="33">
        <v>0.17265047518479409</v>
      </c>
      <c r="AQ118" s="32">
        <v>8.771929824561403E-3</v>
      </c>
      <c r="AR118" s="33">
        <v>3.1678986272439284E-3</v>
      </c>
      <c r="AS118" s="32">
        <v>8.771929824561403E-3</v>
      </c>
      <c r="AT118" s="33">
        <v>4.7518479408658922E-3</v>
      </c>
      <c r="AU118" s="32">
        <v>2.6315789473684209E-2</v>
      </c>
      <c r="AV118" s="33">
        <v>4.0654699049630413E-2</v>
      </c>
      <c r="AW118" s="32">
        <v>0</v>
      </c>
      <c r="AX118" s="33">
        <v>0</v>
      </c>
      <c r="AY118" s="11"/>
      <c r="AZ118" s="10">
        <f t="shared" si="1"/>
        <v>1</v>
      </c>
      <c r="BA118" s="10">
        <f t="shared" si="1"/>
        <v>1.0000000000000002</v>
      </c>
    </row>
    <row r="119" spans="1:53">
      <c r="A119" s="2" t="s">
        <v>460</v>
      </c>
      <c r="B119" s="2" t="s">
        <v>418</v>
      </c>
      <c r="C119" s="44"/>
      <c r="D119" s="2">
        <v>84</v>
      </c>
      <c r="E119" s="32">
        <v>1.4981273408239701E-2</v>
      </c>
      <c r="F119" s="33">
        <v>1.123046875E-2</v>
      </c>
      <c r="G119" s="32">
        <v>0.449438202247191</v>
      </c>
      <c r="H119" s="33">
        <v>0.46826171875</v>
      </c>
      <c r="I119" s="32">
        <v>0.35580524344569286</v>
      </c>
      <c r="J119" s="33">
        <v>0.22021484375</v>
      </c>
      <c r="K119" s="32">
        <v>0</v>
      </c>
      <c r="L119" s="33">
        <v>0</v>
      </c>
      <c r="M119" s="32">
        <v>0</v>
      </c>
      <c r="N119" s="33">
        <v>0</v>
      </c>
      <c r="O119" s="32">
        <v>0</v>
      </c>
      <c r="P119" s="33">
        <v>0</v>
      </c>
      <c r="Q119" s="32">
        <v>0</v>
      </c>
      <c r="R119" s="33">
        <v>0</v>
      </c>
      <c r="S119" s="32">
        <v>0</v>
      </c>
      <c r="T119" s="33">
        <v>0</v>
      </c>
      <c r="U119" s="32">
        <v>0</v>
      </c>
      <c r="V119" s="33">
        <v>0</v>
      </c>
      <c r="W119" s="32">
        <v>0</v>
      </c>
      <c r="X119" s="33">
        <v>0</v>
      </c>
      <c r="Y119" s="32">
        <v>0</v>
      </c>
      <c r="Z119" s="33">
        <v>0</v>
      </c>
      <c r="AA119" s="32">
        <v>0</v>
      </c>
      <c r="AB119" s="33">
        <v>0</v>
      </c>
      <c r="AC119" s="32">
        <v>1.8726591760299626E-2</v>
      </c>
      <c r="AD119" s="33">
        <v>1.46484375E-2</v>
      </c>
      <c r="AE119" s="32">
        <v>1.4981273408239701E-2</v>
      </c>
      <c r="AF119" s="33">
        <v>1.171875E-2</v>
      </c>
      <c r="AG119" s="32">
        <v>0</v>
      </c>
      <c r="AH119" s="33">
        <v>0</v>
      </c>
      <c r="AI119" s="32">
        <v>0</v>
      </c>
      <c r="AJ119" s="33">
        <v>0</v>
      </c>
      <c r="AK119" s="32">
        <v>0</v>
      </c>
      <c r="AL119" s="33">
        <v>0</v>
      </c>
      <c r="AM119" s="32">
        <v>0</v>
      </c>
      <c r="AN119" s="33">
        <v>0</v>
      </c>
      <c r="AO119" s="32">
        <v>5.9925093632958802E-2</v>
      </c>
      <c r="AP119" s="33">
        <v>0.11376953125</v>
      </c>
      <c r="AQ119" s="32">
        <v>0</v>
      </c>
      <c r="AR119" s="33">
        <v>0</v>
      </c>
      <c r="AS119" s="32">
        <v>0</v>
      </c>
      <c r="AT119" s="33">
        <v>0</v>
      </c>
      <c r="AU119" s="32">
        <v>6.3670411985018729E-2</v>
      </c>
      <c r="AV119" s="33">
        <v>0.1494140625</v>
      </c>
      <c r="AW119" s="32">
        <v>2.247191011235955E-2</v>
      </c>
      <c r="AX119" s="33">
        <v>1.07421875E-2</v>
      </c>
      <c r="AY119" s="11"/>
      <c r="AZ119" s="10">
        <f t="shared" si="1"/>
        <v>1.0000000000000002</v>
      </c>
      <c r="BA119" s="10">
        <f t="shared" si="1"/>
        <v>1</v>
      </c>
    </row>
    <row r="120" spans="1:53" ht="16">
      <c r="A120" s="2" t="s">
        <v>464</v>
      </c>
      <c r="B120" s="2" t="s">
        <v>418</v>
      </c>
      <c r="C120" s="44" t="s">
        <v>737</v>
      </c>
      <c r="D120" s="2">
        <v>85</v>
      </c>
      <c r="E120" s="32">
        <v>6.2111801242236021E-3</v>
      </c>
      <c r="F120" s="33">
        <v>2.8996013048205871E-3</v>
      </c>
      <c r="G120" s="32">
        <v>0.17184265010351968</v>
      </c>
      <c r="H120" s="33">
        <v>0.14316781442551649</v>
      </c>
      <c r="I120" s="32">
        <v>5.1759834368530024E-2</v>
      </c>
      <c r="J120" s="33">
        <v>2.2109459949256977E-2</v>
      </c>
      <c r="K120" s="32">
        <v>2.070393374741201E-3</v>
      </c>
      <c r="L120" s="33">
        <v>7.2490032620514677E-4</v>
      </c>
      <c r="M120" s="32">
        <v>0</v>
      </c>
      <c r="N120" s="33">
        <v>0</v>
      </c>
      <c r="O120" s="32">
        <v>0</v>
      </c>
      <c r="P120" s="33">
        <v>0</v>
      </c>
      <c r="Q120" s="32">
        <v>0</v>
      </c>
      <c r="R120" s="33">
        <v>0</v>
      </c>
      <c r="S120" s="32">
        <v>0</v>
      </c>
      <c r="T120" s="33">
        <v>0</v>
      </c>
      <c r="U120" s="32">
        <v>1.8633540372670808E-2</v>
      </c>
      <c r="V120" s="33">
        <v>8.9162740123233053E-2</v>
      </c>
      <c r="W120" s="32">
        <v>0</v>
      </c>
      <c r="X120" s="33">
        <v>0</v>
      </c>
      <c r="Y120" s="32">
        <v>0</v>
      </c>
      <c r="Z120" s="33">
        <v>0</v>
      </c>
      <c r="AA120" s="32">
        <v>0</v>
      </c>
      <c r="AB120" s="33">
        <v>0</v>
      </c>
      <c r="AC120" s="32">
        <v>0</v>
      </c>
      <c r="AD120" s="33">
        <v>0</v>
      </c>
      <c r="AE120" s="32">
        <v>0</v>
      </c>
      <c r="AF120" s="33">
        <v>0</v>
      </c>
      <c r="AG120" s="32">
        <v>0</v>
      </c>
      <c r="AH120" s="33">
        <v>0</v>
      </c>
      <c r="AI120" s="32">
        <v>0</v>
      </c>
      <c r="AJ120" s="33">
        <v>0</v>
      </c>
      <c r="AK120" s="32">
        <v>2.070393374741201E-3</v>
      </c>
      <c r="AL120" s="33">
        <v>1.4498006524102935E-3</v>
      </c>
      <c r="AM120" s="32">
        <v>0</v>
      </c>
      <c r="AN120" s="33">
        <v>0</v>
      </c>
      <c r="AO120" s="32">
        <v>0.30848861283643891</v>
      </c>
      <c r="AP120" s="33">
        <v>0.38999637549836896</v>
      </c>
      <c r="AQ120" s="32">
        <v>5.1759834368530024E-2</v>
      </c>
      <c r="AR120" s="33">
        <v>2.7546212395795577E-2</v>
      </c>
      <c r="AS120" s="32">
        <v>4.9689440993788817E-2</v>
      </c>
      <c r="AT120" s="33">
        <v>1.2685755708590069E-2</v>
      </c>
      <c r="AU120" s="32">
        <v>0.21325051759834368</v>
      </c>
      <c r="AV120" s="33">
        <v>0.13011960855382385</v>
      </c>
      <c r="AW120" s="32">
        <v>0.12422360248447205</v>
      </c>
      <c r="AX120" s="33">
        <v>0.18013773106197897</v>
      </c>
      <c r="AY120" s="11"/>
      <c r="AZ120" s="10">
        <f t="shared" si="1"/>
        <v>1</v>
      </c>
      <c r="BA120" s="10">
        <f t="shared" si="1"/>
        <v>1</v>
      </c>
    </row>
    <row r="121" spans="1:53">
      <c r="A121" s="2" t="s">
        <v>469</v>
      </c>
      <c r="B121" s="2" t="s">
        <v>418</v>
      </c>
      <c r="C121" s="44"/>
      <c r="D121" s="2">
        <v>86</v>
      </c>
      <c r="E121" s="32">
        <v>7.3170731707317069E-2</v>
      </c>
      <c r="F121" s="33">
        <v>2.9661016949152543E-2</v>
      </c>
      <c r="G121" s="32">
        <v>0.24390243902439024</v>
      </c>
      <c r="H121" s="33">
        <v>0.13559322033898305</v>
      </c>
      <c r="I121" s="32">
        <v>0.1951219512195122</v>
      </c>
      <c r="J121" s="33">
        <v>0.11016949152542373</v>
      </c>
      <c r="K121" s="32">
        <v>0</v>
      </c>
      <c r="L121" s="33">
        <v>0</v>
      </c>
      <c r="M121" s="32">
        <v>0</v>
      </c>
      <c r="N121" s="33">
        <v>0</v>
      </c>
      <c r="O121" s="32">
        <v>0</v>
      </c>
      <c r="P121" s="33">
        <v>0</v>
      </c>
      <c r="Q121" s="32">
        <v>0</v>
      </c>
      <c r="R121" s="33">
        <v>0</v>
      </c>
      <c r="S121" s="32">
        <v>0</v>
      </c>
      <c r="T121" s="33">
        <v>0</v>
      </c>
      <c r="U121" s="32">
        <v>0</v>
      </c>
      <c r="V121" s="33">
        <v>0</v>
      </c>
      <c r="W121" s="32">
        <v>0</v>
      </c>
      <c r="X121" s="33">
        <v>0</v>
      </c>
      <c r="Y121" s="32">
        <v>0</v>
      </c>
      <c r="Z121" s="33">
        <v>0</v>
      </c>
      <c r="AA121" s="32">
        <v>0</v>
      </c>
      <c r="AB121" s="33">
        <v>0</v>
      </c>
      <c r="AC121" s="32">
        <v>0</v>
      </c>
      <c r="AD121" s="33">
        <v>0</v>
      </c>
      <c r="AE121" s="32">
        <v>0</v>
      </c>
      <c r="AF121" s="33">
        <v>0</v>
      </c>
      <c r="AG121" s="32">
        <v>0</v>
      </c>
      <c r="AH121" s="33">
        <v>0</v>
      </c>
      <c r="AI121" s="32">
        <v>0</v>
      </c>
      <c r="AJ121" s="33">
        <v>0</v>
      </c>
      <c r="AK121" s="32">
        <v>0</v>
      </c>
      <c r="AL121" s="33">
        <v>0</v>
      </c>
      <c r="AM121" s="32">
        <v>0</v>
      </c>
      <c r="AN121" s="33">
        <v>0</v>
      </c>
      <c r="AO121" s="32">
        <v>0</v>
      </c>
      <c r="AP121" s="33">
        <v>0</v>
      </c>
      <c r="AQ121" s="32">
        <v>0</v>
      </c>
      <c r="AR121" s="33">
        <v>0</v>
      </c>
      <c r="AS121" s="32">
        <v>0</v>
      </c>
      <c r="AT121" s="33">
        <v>0</v>
      </c>
      <c r="AU121" s="32">
        <v>0.36585365853658536</v>
      </c>
      <c r="AV121" s="33">
        <v>0.67796610169491522</v>
      </c>
      <c r="AW121" s="32">
        <v>0.12195121951219512</v>
      </c>
      <c r="AX121" s="33">
        <v>4.6610169491525424E-2</v>
      </c>
      <c r="AY121" s="11"/>
      <c r="AZ121" s="10">
        <f t="shared" si="1"/>
        <v>1</v>
      </c>
      <c r="BA121" s="10">
        <f t="shared" si="1"/>
        <v>0.99999999999999989</v>
      </c>
    </row>
    <row r="122" spans="1:53">
      <c r="A122" s="2" t="s">
        <v>471</v>
      </c>
      <c r="B122" s="2" t="s">
        <v>418</v>
      </c>
      <c r="C122" s="44"/>
      <c r="D122" s="2">
        <v>87</v>
      </c>
      <c r="E122" s="32">
        <v>0</v>
      </c>
      <c r="F122" s="33">
        <v>0</v>
      </c>
      <c r="G122" s="32">
        <v>0.34836065573770492</v>
      </c>
      <c r="H122" s="33">
        <v>0.40233722871452421</v>
      </c>
      <c r="I122" s="32">
        <v>0.40163934426229508</v>
      </c>
      <c r="J122" s="33">
        <v>0.26335559265442404</v>
      </c>
      <c r="K122" s="32">
        <v>0</v>
      </c>
      <c r="L122" s="33">
        <v>0</v>
      </c>
      <c r="M122" s="32">
        <v>0</v>
      </c>
      <c r="N122" s="33">
        <v>0</v>
      </c>
      <c r="O122" s="32">
        <v>0</v>
      </c>
      <c r="P122" s="33">
        <v>0</v>
      </c>
      <c r="Q122" s="32">
        <v>4.0983606557377051E-3</v>
      </c>
      <c r="R122" s="33">
        <v>4.1318864774624375E-2</v>
      </c>
      <c r="S122" s="32">
        <v>0</v>
      </c>
      <c r="T122" s="33">
        <v>0</v>
      </c>
      <c r="U122" s="32">
        <v>0</v>
      </c>
      <c r="V122" s="33">
        <v>0</v>
      </c>
      <c r="W122" s="32">
        <v>0</v>
      </c>
      <c r="X122" s="33">
        <v>0</v>
      </c>
      <c r="Y122" s="32">
        <v>4.0983606557377051E-3</v>
      </c>
      <c r="Z122" s="33">
        <v>2.9215358931552588E-3</v>
      </c>
      <c r="AA122" s="32">
        <v>0</v>
      </c>
      <c r="AB122" s="33">
        <v>0</v>
      </c>
      <c r="AC122" s="32">
        <v>3.6885245901639344E-2</v>
      </c>
      <c r="AD122" s="33">
        <v>7.4707846410684481E-2</v>
      </c>
      <c r="AE122" s="32">
        <v>0</v>
      </c>
      <c r="AF122" s="33">
        <v>0</v>
      </c>
      <c r="AG122" s="32">
        <v>0</v>
      </c>
      <c r="AH122" s="33">
        <v>0</v>
      </c>
      <c r="AI122" s="32">
        <v>0</v>
      </c>
      <c r="AJ122" s="33">
        <v>0</v>
      </c>
      <c r="AK122" s="32">
        <v>0</v>
      </c>
      <c r="AL122" s="33">
        <v>0</v>
      </c>
      <c r="AM122" s="32">
        <v>0</v>
      </c>
      <c r="AN122" s="33">
        <v>0</v>
      </c>
      <c r="AO122" s="32">
        <v>3.2786885245901641E-2</v>
      </c>
      <c r="AP122" s="33">
        <v>2.337228714524207E-2</v>
      </c>
      <c r="AQ122" s="32">
        <v>0</v>
      </c>
      <c r="AR122" s="33">
        <v>0</v>
      </c>
      <c r="AS122" s="32">
        <v>0</v>
      </c>
      <c r="AT122" s="33">
        <v>0</v>
      </c>
      <c r="AU122" s="32">
        <v>0.16803278688524589</v>
      </c>
      <c r="AV122" s="33">
        <v>0.19156928213689484</v>
      </c>
      <c r="AW122" s="32">
        <v>4.0983606557377051E-3</v>
      </c>
      <c r="AX122" s="33">
        <v>4.1736227045075126E-4</v>
      </c>
      <c r="AY122" s="11"/>
      <c r="AZ122" s="10">
        <f t="shared" si="1"/>
        <v>0.99999999999999989</v>
      </c>
      <c r="BA122" s="10">
        <f t="shared" si="1"/>
        <v>1.0000000000000002</v>
      </c>
    </row>
    <row r="123" spans="1:53">
      <c r="A123" s="2" t="s">
        <v>638</v>
      </c>
      <c r="B123" s="2" t="s">
        <v>418</v>
      </c>
      <c r="C123" s="44"/>
      <c r="D123" s="2">
        <v>88</v>
      </c>
      <c r="E123" s="32">
        <v>0</v>
      </c>
      <c r="F123" s="33">
        <v>0</v>
      </c>
      <c r="G123" s="32">
        <v>0</v>
      </c>
      <c r="H123" s="33">
        <v>0</v>
      </c>
      <c r="I123" s="32">
        <v>0.75</v>
      </c>
      <c r="J123" s="33">
        <v>0.29589632829373652</v>
      </c>
      <c r="K123" s="32">
        <v>0</v>
      </c>
      <c r="L123" s="33">
        <v>0</v>
      </c>
      <c r="M123" s="32">
        <v>0</v>
      </c>
      <c r="N123" s="33">
        <v>0</v>
      </c>
      <c r="O123" s="32">
        <v>0</v>
      </c>
      <c r="P123" s="33">
        <v>0</v>
      </c>
      <c r="Q123" s="32">
        <v>0</v>
      </c>
      <c r="R123" s="33">
        <v>0</v>
      </c>
      <c r="S123" s="32">
        <v>0</v>
      </c>
      <c r="T123" s="33">
        <v>0</v>
      </c>
      <c r="U123" s="32">
        <v>0</v>
      </c>
      <c r="V123" s="33">
        <v>0</v>
      </c>
      <c r="W123" s="32">
        <v>0</v>
      </c>
      <c r="X123" s="33">
        <v>0</v>
      </c>
      <c r="Y123" s="32">
        <v>0</v>
      </c>
      <c r="Z123" s="33">
        <v>0</v>
      </c>
      <c r="AA123" s="32">
        <v>0</v>
      </c>
      <c r="AB123" s="33">
        <v>0</v>
      </c>
      <c r="AC123" s="32">
        <v>0</v>
      </c>
      <c r="AD123" s="33">
        <v>0</v>
      </c>
      <c r="AE123" s="32">
        <v>0</v>
      </c>
      <c r="AF123" s="33">
        <v>0</v>
      </c>
      <c r="AG123" s="32">
        <v>0</v>
      </c>
      <c r="AH123" s="33">
        <v>0</v>
      </c>
      <c r="AI123" s="32">
        <v>0</v>
      </c>
      <c r="AJ123" s="33">
        <v>0</v>
      </c>
      <c r="AK123" s="32">
        <v>0</v>
      </c>
      <c r="AL123" s="33">
        <v>0</v>
      </c>
      <c r="AM123" s="32">
        <v>0</v>
      </c>
      <c r="AN123" s="33">
        <v>0</v>
      </c>
      <c r="AO123" s="32">
        <v>0</v>
      </c>
      <c r="AP123" s="33">
        <v>0</v>
      </c>
      <c r="AQ123" s="32">
        <v>0</v>
      </c>
      <c r="AR123" s="33">
        <v>0</v>
      </c>
      <c r="AS123" s="32">
        <v>0</v>
      </c>
      <c r="AT123" s="33">
        <v>0</v>
      </c>
      <c r="AU123" s="32">
        <v>0.25</v>
      </c>
      <c r="AV123" s="33">
        <v>0.70410367170626353</v>
      </c>
      <c r="AW123" s="32">
        <v>0</v>
      </c>
      <c r="AX123" s="33">
        <v>0</v>
      </c>
      <c r="AY123" s="11"/>
      <c r="AZ123" s="10">
        <f t="shared" si="1"/>
        <v>1</v>
      </c>
      <c r="BA123" s="10">
        <f t="shared" si="1"/>
        <v>1</v>
      </c>
    </row>
    <row r="124" spans="1:53">
      <c r="A124" s="2" t="s">
        <v>475</v>
      </c>
      <c r="B124" s="2" t="s">
        <v>418</v>
      </c>
      <c r="C124" s="44"/>
      <c r="D124" s="2">
        <v>89</v>
      </c>
      <c r="E124" s="32">
        <v>7.0778564206268957E-3</v>
      </c>
      <c r="F124" s="33">
        <v>4.9732211170619737E-3</v>
      </c>
      <c r="G124" s="32">
        <v>7.6845298281092017E-2</v>
      </c>
      <c r="H124" s="33">
        <v>6.7788829380260138E-2</v>
      </c>
      <c r="I124" s="32">
        <v>0.58139534883720934</v>
      </c>
      <c r="J124" s="33">
        <v>0.57605202754399387</v>
      </c>
      <c r="K124" s="32">
        <v>0.10717896865520728</v>
      </c>
      <c r="L124" s="33">
        <v>0.15241009946442236</v>
      </c>
      <c r="M124" s="32">
        <v>0</v>
      </c>
      <c r="N124" s="33">
        <v>3.2134659525631217E-3</v>
      </c>
      <c r="O124" s="32">
        <v>0</v>
      </c>
      <c r="P124" s="33">
        <v>0</v>
      </c>
      <c r="Q124" s="32">
        <v>0</v>
      </c>
      <c r="R124" s="33">
        <v>0</v>
      </c>
      <c r="S124" s="32">
        <v>0</v>
      </c>
      <c r="T124" s="33">
        <v>0</v>
      </c>
      <c r="U124" s="32">
        <v>1.5166835187057633E-2</v>
      </c>
      <c r="V124" s="33">
        <v>4.8967100229533279E-3</v>
      </c>
      <c r="W124" s="32">
        <v>0</v>
      </c>
      <c r="X124" s="33">
        <v>0</v>
      </c>
      <c r="Y124" s="32">
        <v>0</v>
      </c>
      <c r="Z124" s="33">
        <v>0</v>
      </c>
      <c r="AA124" s="32">
        <v>0</v>
      </c>
      <c r="AB124" s="33">
        <v>0</v>
      </c>
      <c r="AC124" s="32">
        <v>3.0333670374115269E-3</v>
      </c>
      <c r="AD124" s="33">
        <v>2.3718439173680186E-3</v>
      </c>
      <c r="AE124" s="32">
        <v>1.0111223458038423E-3</v>
      </c>
      <c r="AF124" s="33">
        <v>5.3557765876052028E-4</v>
      </c>
      <c r="AG124" s="32">
        <v>0</v>
      </c>
      <c r="AH124" s="33">
        <v>0</v>
      </c>
      <c r="AI124" s="32">
        <v>0</v>
      </c>
      <c r="AJ124" s="33">
        <v>0</v>
      </c>
      <c r="AK124" s="32">
        <v>0</v>
      </c>
      <c r="AL124" s="33">
        <v>0</v>
      </c>
      <c r="AM124" s="32">
        <v>0</v>
      </c>
      <c r="AN124" s="33">
        <v>0</v>
      </c>
      <c r="AO124" s="32">
        <v>9.5045500505561167E-2</v>
      </c>
      <c r="AP124" s="33">
        <v>8.3779648048967106E-2</v>
      </c>
      <c r="AQ124" s="32">
        <v>9.8078867542972695E-2</v>
      </c>
      <c r="AR124" s="33">
        <v>7.3680183626625859E-2</v>
      </c>
      <c r="AS124" s="32">
        <v>7.0778564206268957E-3</v>
      </c>
      <c r="AT124" s="33">
        <v>5.279265493496557E-3</v>
      </c>
      <c r="AU124" s="32">
        <v>3.0333670374115269E-3</v>
      </c>
      <c r="AV124" s="33">
        <v>6.7329762815608266E-3</v>
      </c>
      <c r="AW124" s="32">
        <v>5.0556117290192111E-3</v>
      </c>
      <c r="AX124" s="33">
        <v>1.8286151491966336E-2</v>
      </c>
      <c r="AY124" s="11"/>
      <c r="AZ124" s="10">
        <f t="shared" si="1"/>
        <v>1</v>
      </c>
      <c r="BA124" s="10">
        <f t="shared" si="1"/>
        <v>0.99999999999999989</v>
      </c>
    </row>
    <row r="125" spans="1:53">
      <c r="A125" s="2" t="s">
        <v>639</v>
      </c>
      <c r="B125" s="2" t="s">
        <v>418</v>
      </c>
      <c r="C125" s="44"/>
      <c r="D125" s="2">
        <v>90</v>
      </c>
      <c r="E125" s="32">
        <v>1.6042780748663103E-2</v>
      </c>
      <c r="F125" s="33">
        <v>1.3947001394700139E-2</v>
      </c>
      <c r="G125" s="32">
        <v>1.6042780748663103E-2</v>
      </c>
      <c r="H125" s="33">
        <v>1.4783821478382147E-2</v>
      </c>
      <c r="I125" s="32">
        <v>1.06951871657754E-2</v>
      </c>
      <c r="J125" s="33">
        <v>1.506276150627615E-2</v>
      </c>
      <c r="K125" s="32">
        <v>0.92513368983957223</v>
      </c>
      <c r="L125" s="33">
        <v>0.92942817294281732</v>
      </c>
      <c r="M125" s="32">
        <v>0</v>
      </c>
      <c r="N125" s="33">
        <v>0</v>
      </c>
      <c r="O125" s="32">
        <v>0</v>
      </c>
      <c r="P125" s="33">
        <v>0</v>
      </c>
      <c r="Q125" s="32">
        <v>0</v>
      </c>
      <c r="R125" s="33">
        <v>0</v>
      </c>
      <c r="S125" s="32">
        <v>0</v>
      </c>
      <c r="T125" s="33">
        <v>0</v>
      </c>
      <c r="U125" s="32">
        <v>1.06951871657754E-2</v>
      </c>
      <c r="V125" s="33">
        <v>2.2315202231520223E-3</v>
      </c>
      <c r="W125" s="32">
        <v>0</v>
      </c>
      <c r="X125" s="33">
        <v>0</v>
      </c>
      <c r="Y125" s="32">
        <v>0</v>
      </c>
      <c r="Z125" s="33">
        <v>0</v>
      </c>
      <c r="AA125" s="32">
        <v>0</v>
      </c>
      <c r="AB125" s="33">
        <v>0</v>
      </c>
      <c r="AC125" s="32">
        <v>0</v>
      </c>
      <c r="AD125" s="33">
        <v>0</v>
      </c>
      <c r="AE125" s="32">
        <v>0</v>
      </c>
      <c r="AF125" s="33">
        <v>0</v>
      </c>
      <c r="AG125" s="32">
        <v>0</v>
      </c>
      <c r="AH125" s="33">
        <v>0</v>
      </c>
      <c r="AI125" s="32">
        <v>0</v>
      </c>
      <c r="AJ125" s="33">
        <v>0</v>
      </c>
      <c r="AK125" s="32">
        <v>0</v>
      </c>
      <c r="AL125" s="33">
        <v>0</v>
      </c>
      <c r="AM125" s="32">
        <v>0</v>
      </c>
      <c r="AN125" s="33">
        <v>0</v>
      </c>
      <c r="AO125" s="32">
        <v>1.6042780748663103E-2</v>
      </c>
      <c r="AP125" s="33">
        <v>1.9525801952580194E-2</v>
      </c>
      <c r="AQ125" s="32">
        <v>5.3475935828877002E-3</v>
      </c>
      <c r="AR125" s="33">
        <v>5.0209205020920501E-3</v>
      </c>
      <c r="AS125" s="32">
        <v>0</v>
      </c>
      <c r="AT125" s="33">
        <v>0</v>
      </c>
      <c r="AU125" s="32">
        <v>0</v>
      </c>
      <c r="AV125" s="33">
        <v>0</v>
      </c>
      <c r="AW125" s="32">
        <v>0</v>
      </c>
      <c r="AX125" s="33">
        <v>0</v>
      </c>
      <c r="AY125" s="11"/>
      <c r="AZ125" s="10">
        <f t="shared" si="1"/>
        <v>1</v>
      </c>
      <c r="BA125" s="10">
        <f t="shared" si="1"/>
        <v>1</v>
      </c>
    </row>
    <row r="126" spans="1:53">
      <c r="A126" s="2" t="s">
        <v>640</v>
      </c>
      <c r="B126" s="2" t="s">
        <v>418</v>
      </c>
      <c r="C126" s="44"/>
      <c r="D126" s="2">
        <v>91</v>
      </c>
      <c r="E126" s="32">
        <v>0</v>
      </c>
      <c r="F126" s="33">
        <v>0</v>
      </c>
      <c r="G126" s="32">
        <v>0</v>
      </c>
      <c r="H126" s="33">
        <v>0</v>
      </c>
      <c r="I126" s="32">
        <v>0.61538461538461542</v>
      </c>
      <c r="J126" s="33">
        <v>0.39834024896265557</v>
      </c>
      <c r="K126" s="32">
        <v>0.23076923076923078</v>
      </c>
      <c r="L126" s="33">
        <v>5.8091286307053944E-2</v>
      </c>
      <c r="M126" s="32">
        <v>0</v>
      </c>
      <c r="N126" s="33">
        <v>0</v>
      </c>
      <c r="O126" s="32">
        <v>0</v>
      </c>
      <c r="P126" s="33">
        <v>0</v>
      </c>
      <c r="Q126" s="32">
        <v>0</v>
      </c>
      <c r="R126" s="33">
        <v>0</v>
      </c>
      <c r="S126" s="32">
        <v>0</v>
      </c>
      <c r="T126" s="33">
        <v>0</v>
      </c>
      <c r="U126" s="32">
        <v>0</v>
      </c>
      <c r="V126" s="33">
        <v>0</v>
      </c>
      <c r="W126" s="32">
        <v>0</v>
      </c>
      <c r="X126" s="33">
        <v>0</v>
      </c>
      <c r="Y126" s="32">
        <v>0</v>
      </c>
      <c r="Z126" s="33">
        <v>0</v>
      </c>
      <c r="AA126" s="32">
        <v>0</v>
      </c>
      <c r="AB126" s="33">
        <v>0</v>
      </c>
      <c r="AC126" s="32">
        <v>0</v>
      </c>
      <c r="AD126" s="33">
        <v>0</v>
      </c>
      <c r="AE126" s="32">
        <v>0</v>
      </c>
      <c r="AF126" s="33">
        <v>0</v>
      </c>
      <c r="AG126" s="32">
        <v>0</v>
      </c>
      <c r="AH126" s="33">
        <v>0</v>
      </c>
      <c r="AI126" s="32">
        <v>0</v>
      </c>
      <c r="AJ126" s="33">
        <v>0</v>
      </c>
      <c r="AK126" s="32">
        <v>0</v>
      </c>
      <c r="AL126" s="33">
        <v>0</v>
      </c>
      <c r="AM126" s="32">
        <v>0</v>
      </c>
      <c r="AN126" s="33">
        <v>0</v>
      </c>
      <c r="AO126" s="32">
        <v>0</v>
      </c>
      <c r="AP126" s="33">
        <v>0</v>
      </c>
      <c r="AQ126" s="32">
        <v>0</v>
      </c>
      <c r="AR126" s="33">
        <v>0</v>
      </c>
      <c r="AS126" s="32">
        <v>0</v>
      </c>
      <c r="AT126" s="33">
        <v>0</v>
      </c>
      <c r="AU126" s="32">
        <v>0</v>
      </c>
      <c r="AV126" s="33">
        <v>0</v>
      </c>
      <c r="AW126" s="32">
        <v>0.15384615384615385</v>
      </c>
      <c r="AX126" s="33">
        <v>0.54356846473029041</v>
      </c>
      <c r="AY126" s="11"/>
      <c r="AZ126" s="10">
        <f t="shared" ref="AZ126:BA138" si="4">SUM(E126,G126,I126,K126,M126,O126,Q126,S126,U126,W126,Y126,AA126,AC126,AE126,AG126,AI126,AK126,AM126,AO126,AQ126,AS126,AU126,AW126)</f>
        <v>1</v>
      </c>
      <c r="BA126" s="10">
        <f t="shared" si="4"/>
        <v>1</v>
      </c>
    </row>
    <row r="127" spans="1:53">
      <c r="A127" s="2" t="s">
        <v>488</v>
      </c>
      <c r="B127" s="2" t="s">
        <v>418</v>
      </c>
      <c r="C127" s="44"/>
      <c r="D127" s="2">
        <v>92</v>
      </c>
      <c r="E127" s="32">
        <v>8.8495575221238937E-3</v>
      </c>
      <c r="F127" s="33">
        <v>1.2217470983506415E-3</v>
      </c>
      <c r="G127" s="32">
        <v>0.18141592920353983</v>
      </c>
      <c r="H127" s="33">
        <v>0.17287721441661577</v>
      </c>
      <c r="I127" s="32">
        <v>0.29646017699115046</v>
      </c>
      <c r="J127" s="33">
        <v>0.23946243127672573</v>
      </c>
      <c r="K127" s="32">
        <v>0</v>
      </c>
      <c r="L127" s="33">
        <v>0</v>
      </c>
      <c r="M127" s="32">
        <v>8.8495575221238937E-3</v>
      </c>
      <c r="N127" s="33">
        <v>6.1087354917532073E-3</v>
      </c>
      <c r="O127" s="32">
        <v>0</v>
      </c>
      <c r="P127" s="33">
        <v>0</v>
      </c>
      <c r="Q127" s="32">
        <v>0</v>
      </c>
      <c r="R127" s="33">
        <v>0</v>
      </c>
      <c r="S127" s="32">
        <v>0</v>
      </c>
      <c r="T127" s="33">
        <v>0</v>
      </c>
      <c r="U127" s="32">
        <v>0</v>
      </c>
      <c r="V127" s="33">
        <v>0</v>
      </c>
      <c r="W127" s="32">
        <v>0</v>
      </c>
      <c r="X127" s="33">
        <v>0</v>
      </c>
      <c r="Y127" s="32">
        <v>0</v>
      </c>
      <c r="Z127" s="33">
        <v>0</v>
      </c>
      <c r="AA127" s="32">
        <v>0</v>
      </c>
      <c r="AB127" s="33">
        <v>0</v>
      </c>
      <c r="AC127" s="32">
        <v>2.2123893805309734E-2</v>
      </c>
      <c r="AD127" s="33">
        <v>1.4050091631032376E-2</v>
      </c>
      <c r="AE127" s="32">
        <v>0</v>
      </c>
      <c r="AF127" s="33">
        <v>0</v>
      </c>
      <c r="AG127" s="32">
        <v>0</v>
      </c>
      <c r="AH127" s="33">
        <v>0</v>
      </c>
      <c r="AI127" s="32">
        <v>0</v>
      </c>
      <c r="AJ127" s="33">
        <v>0</v>
      </c>
      <c r="AK127" s="32">
        <v>0</v>
      </c>
      <c r="AL127" s="33">
        <v>0</v>
      </c>
      <c r="AM127" s="32">
        <v>0</v>
      </c>
      <c r="AN127" s="33">
        <v>0</v>
      </c>
      <c r="AO127" s="32">
        <v>0.20796460176991149</v>
      </c>
      <c r="AP127" s="33">
        <v>0.19547953573610263</v>
      </c>
      <c r="AQ127" s="32">
        <v>0</v>
      </c>
      <c r="AR127" s="33">
        <v>0</v>
      </c>
      <c r="AS127" s="32">
        <v>0</v>
      </c>
      <c r="AT127" s="33">
        <v>0</v>
      </c>
      <c r="AU127" s="32">
        <v>0.25221238938053098</v>
      </c>
      <c r="AV127" s="33">
        <v>0.35491753207086135</v>
      </c>
      <c r="AW127" s="32">
        <v>2.2123893805309734E-2</v>
      </c>
      <c r="AX127" s="33">
        <v>1.588271227855834E-2</v>
      </c>
      <c r="AY127" s="11"/>
      <c r="AZ127" s="10">
        <f t="shared" si="4"/>
        <v>1</v>
      </c>
      <c r="BA127" s="10">
        <f t="shared" si="4"/>
        <v>1</v>
      </c>
    </row>
    <row r="128" spans="1:53">
      <c r="A128" s="2" t="s">
        <v>491</v>
      </c>
      <c r="B128" s="2" t="s">
        <v>418</v>
      </c>
      <c r="C128" s="44"/>
      <c r="D128" s="2">
        <v>93</v>
      </c>
      <c r="E128" s="32">
        <v>6.7720090293453723E-3</v>
      </c>
      <c r="F128" s="33">
        <v>4.8093438680865686E-3</v>
      </c>
      <c r="G128" s="32">
        <v>0.11512415349887133</v>
      </c>
      <c r="H128" s="33">
        <v>9.4812779113706627E-2</v>
      </c>
      <c r="I128" s="32">
        <v>0.61399548532731374</v>
      </c>
      <c r="J128" s="33">
        <v>0.58742700103057366</v>
      </c>
      <c r="K128" s="32">
        <v>0</v>
      </c>
      <c r="L128" s="33">
        <v>0</v>
      </c>
      <c r="M128" s="32">
        <v>0</v>
      </c>
      <c r="N128" s="33">
        <v>0</v>
      </c>
      <c r="O128" s="32">
        <v>0</v>
      </c>
      <c r="P128" s="33">
        <v>0</v>
      </c>
      <c r="Q128" s="32">
        <v>0</v>
      </c>
      <c r="R128" s="33">
        <v>0</v>
      </c>
      <c r="S128" s="32">
        <v>0</v>
      </c>
      <c r="T128" s="33">
        <v>0</v>
      </c>
      <c r="U128" s="32">
        <v>0</v>
      </c>
      <c r="V128" s="33">
        <v>0</v>
      </c>
      <c r="W128" s="32">
        <v>0</v>
      </c>
      <c r="X128" s="33">
        <v>0</v>
      </c>
      <c r="Y128" s="32">
        <v>0</v>
      </c>
      <c r="Z128" s="33">
        <v>0</v>
      </c>
      <c r="AA128" s="32">
        <v>0</v>
      </c>
      <c r="AB128" s="33">
        <v>0</v>
      </c>
      <c r="AC128" s="32">
        <v>3.160270880361174E-2</v>
      </c>
      <c r="AD128" s="33">
        <v>6.7674338715218135E-2</v>
      </c>
      <c r="AE128" s="32">
        <v>4.5146726862302479E-3</v>
      </c>
      <c r="AF128" s="33">
        <v>1.0305736860185502E-3</v>
      </c>
      <c r="AG128" s="32">
        <v>0</v>
      </c>
      <c r="AH128" s="33">
        <v>0</v>
      </c>
      <c r="AI128" s="32">
        <v>0</v>
      </c>
      <c r="AJ128" s="33">
        <v>0</v>
      </c>
      <c r="AK128" s="32">
        <v>0</v>
      </c>
      <c r="AL128" s="33">
        <v>0</v>
      </c>
      <c r="AM128" s="32">
        <v>0</v>
      </c>
      <c r="AN128" s="33">
        <v>0</v>
      </c>
      <c r="AO128" s="32">
        <v>7.4492099322799099E-2</v>
      </c>
      <c r="AP128" s="33">
        <v>8.1071796633459287E-2</v>
      </c>
      <c r="AQ128" s="32">
        <v>0</v>
      </c>
      <c r="AR128" s="33">
        <v>0</v>
      </c>
      <c r="AS128" s="32">
        <v>0</v>
      </c>
      <c r="AT128" s="33">
        <v>0</v>
      </c>
      <c r="AU128" s="32">
        <v>0.15349887133182843</v>
      </c>
      <c r="AV128" s="33">
        <v>0.16317416695293713</v>
      </c>
      <c r="AW128" s="32">
        <v>0</v>
      </c>
      <c r="AX128" s="33">
        <v>0</v>
      </c>
      <c r="AY128" s="11"/>
      <c r="AZ128" s="10">
        <f t="shared" si="4"/>
        <v>1</v>
      </c>
      <c r="BA128" s="10">
        <f t="shared" si="4"/>
        <v>1</v>
      </c>
    </row>
    <row r="129" spans="1:53">
      <c r="A129" s="2" t="s">
        <v>495</v>
      </c>
      <c r="B129" s="2" t="s">
        <v>418</v>
      </c>
      <c r="C129" s="44"/>
      <c r="D129" s="2">
        <v>94</v>
      </c>
      <c r="E129" s="32">
        <v>0</v>
      </c>
      <c r="F129" s="33">
        <v>0</v>
      </c>
      <c r="G129" s="32">
        <v>0.18309859154929578</v>
      </c>
      <c r="H129" s="33">
        <v>0.15858585858585858</v>
      </c>
      <c r="I129" s="32">
        <v>0.42253521126760563</v>
      </c>
      <c r="J129" s="33">
        <v>0.40404040404040403</v>
      </c>
      <c r="K129" s="32">
        <v>2.1126760563380281E-2</v>
      </c>
      <c r="L129" s="33">
        <v>8.0808080808080808E-3</v>
      </c>
      <c r="M129" s="32">
        <v>0</v>
      </c>
      <c r="N129" s="33">
        <v>0</v>
      </c>
      <c r="O129" s="32">
        <v>0</v>
      </c>
      <c r="P129" s="33">
        <v>0</v>
      </c>
      <c r="Q129" s="32">
        <v>0</v>
      </c>
      <c r="R129" s="33">
        <v>0</v>
      </c>
      <c r="S129" s="32">
        <v>0</v>
      </c>
      <c r="T129" s="33">
        <v>0</v>
      </c>
      <c r="U129" s="32">
        <v>2.1126760563380281E-2</v>
      </c>
      <c r="V129" s="33">
        <v>7.0707070707070711E-3</v>
      </c>
      <c r="W129" s="32">
        <v>0</v>
      </c>
      <c r="X129" s="33">
        <v>0</v>
      </c>
      <c r="Y129" s="32">
        <v>7.0422535211267607E-3</v>
      </c>
      <c r="Z129" s="33">
        <v>4.0404040404040404E-3</v>
      </c>
      <c r="AA129" s="32">
        <v>0</v>
      </c>
      <c r="AB129" s="33">
        <v>0</v>
      </c>
      <c r="AC129" s="32">
        <v>1.4084507042253521E-2</v>
      </c>
      <c r="AD129" s="33">
        <v>6.0606060606060606E-3</v>
      </c>
      <c r="AE129" s="32">
        <v>0</v>
      </c>
      <c r="AF129" s="33">
        <v>0</v>
      </c>
      <c r="AG129" s="32">
        <v>0</v>
      </c>
      <c r="AH129" s="33">
        <v>0</v>
      </c>
      <c r="AI129" s="32">
        <v>0</v>
      </c>
      <c r="AJ129" s="33">
        <v>0</v>
      </c>
      <c r="AK129" s="32">
        <v>0</v>
      </c>
      <c r="AL129" s="33">
        <v>0</v>
      </c>
      <c r="AM129" s="32">
        <v>0</v>
      </c>
      <c r="AN129" s="33">
        <v>0</v>
      </c>
      <c r="AO129" s="32">
        <v>0</v>
      </c>
      <c r="AP129" s="33">
        <v>0</v>
      </c>
      <c r="AQ129" s="32">
        <v>1.4084507042253521E-2</v>
      </c>
      <c r="AR129" s="33">
        <v>4.6464646464646465E-2</v>
      </c>
      <c r="AS129" s="32">
        <v>0</v>
      </c>
      <c r="AT129" s="33">
        <v>0</v>
      </c>
      <c r="AU129" s="32">
        <v>0.26056338028169013</v>
      </c>
      <c r="AV129" s="33">
        <v>0.32121212121212123</v>
      </c>
      <c r="AW129" s="32">
        <v>5.6338028169014086E-2</v>
      </c>
      <c r="AX129" s="33">
        <v>4.4444444444444446E-2</v>
      </c>
      <c r="AY129" s="11"/>
      <c r="AZ129" s="10">
        <f t="shared" si="4"/>
        <v>0.99999999999999989</v>
      </c>
      <c r="BA129" s="10">
        <f t="shared" si="4"/>
        <v>1.0000000000000002</v>
      </c>
    </row>
    <row r="130" spans="1:53">
      <c r="A130" s="2" t="s">
        <v>709</v>
      </c>
      <c r="B130" s="2" t="s">
        <v>418</v>
      </c>
      <c r="C130" s="44"/>
      <c r="D130" s="2">
        <v>95</v>
      </c>
      <c r="E130" s="32">
        <v>0</v>
      </c>
      <c r="F130" s="33">
        <v>0</v>
      </c>
      <c r="G130" s="32">
        <v>0.3</v>
      </c>
      <c r="H130" s="33">
        <v>0.18716577540106952</v>
      </c>
      <c r="I130" s="32">
        <v>0.2</v>
      </c>
      <c r="J130" s="33">
        <v>0.11764705882352941</v>
      </c>
      <c r="K130" s="32">
        <v>0</v>
      </c>
      <c r="L130" s="33">
        <v>0</v>
      </c>
      <c r="M130" s="32">
        <v>0</v>
      </c>
      <c r="N130" s="33">
        <v>0</v>
      </c>
      <c r="O130" s="32">
        <v>0</v>
      </c>
      <c r="P130" s="33">
        <v>0</v>
      </c>
      <c r="Q130" s="32">
        <v>0</v>
      </c>
      <c r="R130" s="33">
        <v>0</v>
      </c>
      <c r="S130" s="32">
        <v>0</v>
      </c>
      <c r="T130" s="33">
        <v>0</v>
      </c>
      <c r="U130" s="32">
        <v>0.1</v>
      </c>
      <c r="V130" s="33">
        <v>1.6042780748663103E-2</v>
      </c>
      <c r="W130" s="32">
        <v>0</v>
      </c>
      <c r="X130" s="33">
        <v>0</v>
      </c>
      <c r="Y130" s="32">
        <v>0</v>
      </c>
      <c r="Z130" s="33">
        <v>0</v>
      </c>
      <c r="AA130" s="32">
        <v>0</v>
      </c>
      <c r="AB130" s="33">
        <v>0</v>
      </c>
      <c r="AC130" s="32">
        <v>0</v>
      </c>
      <c r="AD130" s="33">
        <v>0</v>
      </c>
      <c r="AE130" s="32">
        <v>0</v>
      </c>
      <c r="AF130" s="33">
        <v>0</v>
      </c>
      <c r="AG130" s="32">
        <v>0</v>
      </c>
      <c r="AH130" s="33">
        <v>0</v>
      </c>
      <c r="AI130" s="32">
        <v>0</v>
      </c>
      <c r="AJ130" s="33">
        <v>0</v>
      </c>
      <c r="AK130" s="32">
        <v>0</v>
      </c>
      <c r="AL130" s="33">
        <v>0</v>
      </c>
      <c r="AM130" s="32">
        <v>0</v>
      </c>
      <c r="AN130" s="33">
        <v>0</v>
      </c>
      <c r="AO130" s="32">
        <v>0.3</v>
      </c>
      <c r="AP130" s="33">
        <v>0.64171122994652408</v>
      </c>
      <c r="AQ130" s="32">
        <v>0</v>
      </c>
      <c r="AR130" s="33">
        <v>0</v>
      </c>
      <c r="AS130" s="32">
        <v>0.1</v>
      </c>
      <c r="AT130" s="33">
        <v>3.7433155080213901E-2</v>
      </c>
      <c r="AU130" s="32">
        <v>0</v>
      </c>
      <c r="AV130" s="33">
        <v>0</v>
      </c>
      <c r="AW130" s="32">
        <v>0</v>
      </c>
      <c r="AX130" s="33">
        <v>0</v>
      </c>
      <c r="AY130" s="11"/>
      <c r="AZ130" s="10">
        <f t="shared" si="4"/>
        <v>0.99999999999999989</v>
      </c>
      <c r="BA130" s="10">
        <f t="shared" si="4"/>
        <v>1</v>
      </c>
    </row>
    <row r="131" spans="1:53">
      <c r="A131" s="2" t="s">
        <v>710</v>
      </c>
      <c r="B131" s="2" t="s">
        <v>418</v>
      </c>
      <c r="C131" s="44"/>
      <c r="D131" s="2">
        <v>96</v>
      </c>
      <c r="E131" s="32">
        <v>0</v>
      </c>
      <c r="F131" s="33">
        <v>0</v>
      </c>
      <c r="G131" s="32">
        <v>0.44</v>
      </c>
      <c r="H131" s="33">
        <v>0.2872628726287263</v>
      </c>
      <c r="I131" s="32">
        <v>0.42</v>
      </c>
      <c r="J131" s="33">
        <v>0.56910569105691056</v>
      </c>
      <c r="K131" s="32">
        <v>0.02</v>
      </c>
      <c r="L131" s="33">
        <v>2.1680216802168022E-2</v>
      </c>
      <c r="M131" s="32">
        <v>0</v>
      </c>
      <c r="N131" s="33">
        <v>0</v>
      </c>
      <c r="O131" s="32">
        <v>0</v>
      </c>
      <c r="P131" s="33">
        <v>0</v>
      </c>
      <c r="Q131" s="32">
        <v>0</v>
      </c>
      <c r="R131" s="33">
        <v>0</v>
      </c>
      <c r="S131" s="32">
        <v>0</v>
      </c>
      <c r="T131" s="33">
        <v>0</v>
      </c>
      <c r="U131" s="32">
        <v>0</v>
      </c>
      <c r="V131" s="33">
        <v>0</v>
      </c>
      <c r="W131" s="32">
        <v>0</v>
      </c>
      <c r="X131" s="33">
        <v>0</v>
      </c>
      <c r="Y131" s="32">
        <v>0</v>
      </c>
      <c r="Z131" s="33">
        <v>0</v>
      </c>
      <c r="AA131" s="32">
        <v>0</v>
      </c>
      <c r="AB131" s="33">
        <v>0</v>
      </c>
      <c r="AC131" s="32">
        <v>0</v>
      </c>
      <c r="AD131" s="33">
        <v>0</v>
      </c>
      <c r="AE131" s="32">
        <v>0</v>
      </c>
      <c r="AF131" s="33">
        <v>0</v>
      </c>
      <c r="AG131" s="32">
        <v>0</v>
      </c>
      <c r="AH131" s="33">
        <v>0</v>
      </c>
      <c r="AI131" s="32">
        <v>0</v>
      </c>
      <c r="AJ131" s="33">
        <v>0</v>
      </c>
      <c r="AK131" s="32">
        <v>0</v>
      </c>
      <c r="AL131" s="33">
        <v>0</v>
      </c>
      <c r="AM131" s="32">
        <v>0</v>
      </c>
      <c r="AN131" s="33">
        <v>0</v>
      </c>
      <c r="AO131" s="32">
        <v>0.12</v>
      </c>
      <c r="AP131" s="33">
        <v>0.12195121951219512</v>
      </c>
      <c r="AQ131" s="32">
        <v>0</v>
      </c>
      <c r="AR131" s="33">
        <v>0</v>
      </c>
      <c r="AS131" s="32">
        <v>0</v>
      </c>
      <c r="AT131" s="33">
        <v>0</v>
      </c>
      <c r="AU131" s="32">
        <v>0</v>
      </c>
      <c r="AV131" s="33">
        <v>0</v>
      </c>
      <c r="AW131" s="32">
        <v>0</v>
      </c>
      <c r="AX131" s="33">
        <v>0</v>
      </c>
      <c r="AY131" s="11"/>
      <c r="AZ131" s="10">
        <f t="shared" si="4"/>
        <v>1</v>
      </c>
      <c r="BA131" s="10">
        <f t="shared" si="4"/>
        <v>1</v>
      </c>
    </row>
    <row r="132" spans="1:53">
      <c r="A132" s="2" t="s">
        <v>641</v>
      </c>
      <c r="B132" s="2" t="s">
        <v>82</v>
      </c>
      <c r="C132" s="44"/>
      <c r="D132" s="2">
        <v>97</v>
      </c>
      <c r="E132" s="32">
        <v>6.9468565474122956E-4</v>
      </c>
      <c r="F132" s="33">
        <v>6.4210610803435266E-4</v>
      </c>
      <c r="G132" s="32">
        <v>0.3549843695727683</v>
      </c>
      <c r="H132" s="33">
        <v>0.35866977017952217</v>
      </c>
      <c r="I132" s="32">
        <v>0.59013546370267456</v>
      </c>
      <c r="J132" s="33">
        <v>0.5672204831848463</v>
      </c>
      <c r="K132" s="32">
        <v>6.9468565474122956E-4</v>
      </c>
      <c r="L132" s="33">
        <v>2.3811434839607244E-3</v>
      </c>
      <c r="M132" s="32">
        <v>6.9468565474122956E-3</v>
      </c>
      <c r="N132" s="33">
        <v>9.7118548840195839E-3</v>
      </c>
      <c r="O132" s="32">
        <v>0</v>
      </c>
      <c r="P132" s="33">
        <v>0</v>
      </c>
      <c r="Q132" s="32">
        <v>2.8134769017019799E-2</v>
      </c>
      <c r="R132" s="33">
        <v>3.8526366482061161E-2</v>
      </c>
      <c r="S132" s="32">
        <v>0</v>
      </c>
      <c r="T132" s="33">
        <v>0</v>
      </c>
      <c r="U132" s="32">
        <v>3.4734282737061478E-4</v>
      </c>
      <c r="V132" s="33">
        <v>3.4780747518527437E-4</v>
      </c>
      <c r="W132" s="32">
        <v>0</v>
      </c>
      <c r="X132" s="33">
        <v>0</v>
      </c>
      <c r="Y132" s="32">
        <v>0</v>
      </c>
      <c r="Z132" s="33">
        <v>0</v>
      </c>
      <c r="AA132" s="32">
        <v>6.9468565474122956E-4</v>
      </c>
      <c r="AB132" s="33">
        <v>1.043422425555823E-3</v>
      </c>
      <c r="AC132" s="32">
        <v>1.4241055922195206E-2</v>
      </c>
      <c r="AD132" s="33">
        <v>1.7925462182625678E-2</v>
      </c>
      <c r="AE132" s="32">
        <v>0</v>
      </c>
      <c r="AF132" s="33">
        <v>0</v>
      </c>
      <c r="AG132" s="32">
        <v>0</v>
      </c>
      <c r="AH132" s="33">
        <v>0</v>
      </c>
      <c r="AI132" s="32">
        <v>0</v>
      </c>
      <c r="AJ132" s="33">
        <v>0</v>
      </c>
      <c r="AK132" s="32">
        <v>0</v>
      </c>
      <c r="AL132" s="33">
        <v>0</v>
      </c>
      <c r="AM132" s="32">
        <v>1.0420284821118443E-3</v>
      </c>
      <c r="AN132" s="33">
        <v>2.3811434839607244E-3</v>
      </c>
      <c r="AO132" s="32">
        <v>2.0840569642236887E-3</v>
      </c>
      <c r="AP132" s="33">
        <v>1.1504401102282152E-3</v>
      </c>
      <c r="AQ132" s="32">
        <v>0</v>
      </c>
      <c r="AR132" s="33">
        <v>0</v>
      </c>
      <c r="AS132" s="32">
        <v>0</v>
      </c>
      <c r="AT132" s="33">
        <v>0</v>
      </c>
      <c r="AU132" s="32">
        <v>0</v>
      </c>
      <c r="AV132" s="33">
        <v>0</v>
      </c>
      <c r="AW132" s="32">
        <v>0</v>
      </c>
      <c r="AX132" s="33">
        <v>0</v>
      </c>
      <c r="AY132" s="11"/>
      <c r="AZ132" s="10">
        <f t="shared" si="4"/>
        <v>0.99999999999999989</v>
      </c>
      <c r="BA132" s="10">
        <f t="shared" si="4"/>
        <v>1</v>
      </c>
    </row>
    <row r="133" spans="1:53">
      <c r="A133" s="2" t="s">
        <v>513</v>
      </c>
      <c r="B133" s="2" t="s">
        <v>82</v>
      </c>
      <c r="C133" s="44"/>
      <c r="D133" s="2">
        <v>98</v>
      </c>
      <c r="E133" s="32">
        <v>0.125</v>
      </c>
      <c r="F133" s="33">
        <v>1.2903225806451613E-2</v>
      </c>
      <c r="G133" s="32">
        <v>0.5625</v>
      </c>
      <c r="H133" s="33">
        <v>0.38064516129032255</v>
      </c>
      <c r="I133" s="32">
        <v>0</v>
      </c>
      <c r="J133" s="33">
        <v>0</v>
      </c>
      <c r="K133" s="32">
        <v>0</v>
      </c>
      <c r="L133" s="33">
        <v>0</v>
      </c>
      <c r="M133" s="32">
        <v>0</v>
      </c>
      <c r="N133" s="33">
        <v>0</v>
      </c>
      <c r="O133" s="32">
        <v>0</v>
      </c>
      <c r="P133" s="33">
        <v>0</v>
      </c>
      <c r="Q133" s="32">
        <v>6.25E-2</v>
      </c>
      <c r="R133" s="33">
        <v>0.36129032258064514</v>
      </c>
      <c r="S133" s="32">
        <v>0</v>
      </c>
      <c r="T133" s="33">
        <v>0</v>
      </c>
      <c r="U133" s="32">
        <v>6.25E-2</v>
      </c>
      <c r="V133" s="33">
        <v>1.2903225806451613E-2</v>
      </c>
      <c r="W133" s="32">
        <v>0</v>
      </c>
      <c r="X133" s="33">
        <v>0</v>
      </c>
      <c r="Y133" s="32">
        <v>0</v>
      </c>
      <c r="Z133" s="33">
        <v>0</v>
      </c>
      <c r="AA133" s="32">
        <v>0</v>
      </c>
      <c r="AB133" s="33">
        <v>0</v>
      </c>
      <c r="AC133" s="32">
        <v>0</v>
      </c>
      <c r="AD133" s="33">
        <v>0</v>
      </c>
      <c r="AE133" s="32">
        <v>0</v>
      </c>
      <c r="AF133" s="33">
        <v>0</v>
      </c>
      <c r="AG133" s="32">
        <v>0</v>
      </c>
      <c r="AH133" s="33">
        <v>0</v>
      </c>
      <c r="AI133" s="32">
        <v>0</v>
      </c>
      <c r="AJ133" s="33">
        <v>0</v>
      </c>
      <c r="AK133" s="32">
        <v>0</v>
      </c>
      <c r="AL133" s="33">
        <v>0</v>
      </c>
      <c r="AM133" s="32">
        <v>0</v>
      </c>
      <c r="AN133" s="33">
        <v>0</v>
      </c>
      <c r="AO133" s="32">
        <v>6.25E-2</v>
      </c>
      <c r="AP133" s="33">
        <v>1.2903225806451613E-2</v>
      </c>
      <c r="AQ133" s="32">
        <v>6.25E-2</v>
      </c>
      <c r="AR133" s="33">
        <v>1.2903225806451613E-2</v>
      </c>
      <c r="AS133" s="32">
        <v>0</v>
      </c>
      <c r="AT133" s="33">
        <v>0</v>
      </c>
      <c r="AU133" s="32">
        <v>6.25E-2</v>
      </c>
      <c r="AV133" s="33">
        <v>0.20645161290322581</v>
      </c>
      <c r="AW133" s="32">
        <v>0</v>
      </c>
      <c r="AX133" s="33">
        <v>0</v>
      </c>
      <c r="AY133" s="11"/>
      <c r="AZ133" s="10">
        <f t="shared" si="4"/>
        <v>1</v>
      </c>
      <c r="BA133" s="10">
        <f t="shared" si="4"/>
        <v>1</v>
      </c>
    </row>
    <row r="134" spans="1:53">
      <c r="A134" s="2" t="s">
        <v>519</v>
      </c>
      <c r="B134" s="2" t="s">
        <v>82</v>
      </c>
      <c r="C134" s="44"/>
      <c r="D134" s="2">
        <v>99</v>
      </c>
      <c r="E134" s="32">
        <v>0.36363636363636365</v>
      </c>
      <c r="F134" s="33">
        <v>0.25862068965517243</v>
      </c>
      <c r="G134" s="32">
        <v>0.45454545454545453</v>
      </c>
      <c r="H134" s="33">
        <v>0.60344827586206895</v>
      </c>
      <c r="I134" s="32">
        <v>9.0909090909090912E-2</v>
      </c>
      <c r="J134" s="33">
        <v>1.7241379310344827E-2</v>
      </c>
      <c r="K134" s="32">
        <v>0</v>
      </c>
      <c r="L134" s="33">
        <v>0</v>
      </c>
      <c r="M134" s="32">
        <v>0</v>
      </c>
      <c r="N134" s="33">
        <v>0</v>
      </c>
      <c r="O134" s="32">
        <v>0</v>
      </c>
      <c r="P134" s="33">
        <v>0</v>
      </c>
      <c r="Q134" s="32">
        <v>0</v>
      </c>
      <c r="R134" s="33">
        <v>0</v>
      </c>
      <c r="S134" s="32">
        <v>0</v>
      </c>
      <c r="T134" s="33">
        <v>0</v>
      </c>
      <c r="U134" s="32">
        <v>0</v>
      </c>
      <c r="V134" s="33">
        <v>0</v>
      </c>
      <c r="W134" s="32">
        <v>0</v>
      </c>
      <c r="X134" s="33">
        <v>0</v>
      </c>
      <c r="Y134" s="32">
        <v>0</v>
      </c>
      <c r="Z134" s="33">
        <v>0</v>
      </c>
      <c r="AA134" s="32">
        <v>0</v>
      </c>
      <c r="AB134" s="33">
        <v>0</v>
      </c>
      <c r="AC134" s="32">
        <v>9.0909090909090912E-2</v>
      </c>
      <c r="AD134" s="33">
        <v>0.1206896551724138</v>
      </c>
      <c r="AE134" s="32">
        <v>0</v>
      </c>
      <c r="AF134" s="33">
        <v>0</v>
      </c>
      <c r="AG134" s="32">
        <v>0</v>
      </c>
      <c r="AH134" s="33">
        <v>0</v>
      </c>
      <c r="AI134" s="32">
        <v>0</v>
      </c>
      <c r="AJ134" s="33">
        <v>0</v>
      </c>
      <c r="AK134" s="32">
        <v>0</v>
      </c>
      <c r="AL134" s="33">
        <v>0</v>
      </c>
      <c r="AM134" s="32">
        <v>0</v>
      </c>
      <c r="AN134" s="33">
        <v>0</v>
      </c>
      <c r="AO134" s="32">
        <v>0</v>
      </c>
      <c r="AP134" s="33">
        <v>0</v>
      </c>
      <c r="AQ134" s="32">
        <v>0</v>
      </c>
      <c r="AR134" s="33">
        <v>0</v>
      </c>
      <c r="AS134" s="32">
        <v>0</v>
      </c>
      <c r="AT134" s="33">
        <v>0</v>
      </c>
      <c r="AU134" s="32">
        <v>0</v>
      </c>
      <c r="AV134" s="33">
        <v>0</v>
      </c>
      <c r="AW134" s="32">
        <v>0</v>
      </c>
      <c r="AX134" s="33">
        <v>0</v>
      </c>
      <c r="AY134" s="11"/>
      <c r="AZ134" s="10">
        <f t="shared" si="4"/>
        <v>1</v>
      </c>
      <c r="BA134" s="10">
        <f t="shared" si="4"/>
        <v>1</v>
      </c>
    </row>
    <row r="135" spans="1:53">
      <c r="A135" s="2" t="s">
        <v>81</v>
      </c>
      <c r="B135" s="2" t="s">
        <v>82</v>
      </c>
      <c r="C135" s="44"/>
      <c r="D135" s="37">
        <v>100</v>
      </c>
      <c r="E135" s="32">
        <v>5.2854122621564482E-3</v>
      </c>
      <c r="F135" s="33">
        <v>1.7361984801972723E-3</v>
      </c>
      <c r="G135" s="32">
        <v>0.23097251585623679</v>
      </c>
      <c r="H135" s="33">
        <v>0.17334306275476827</v>
      </c>
      <c r="I135" s="32">
        <v>0.17970401691331925</v>
      </c>
      <c r="J135" s="33">
        <v>0.15135121533893614</v>
      </c>
      <c r="K135" s="32">
        <v>1.0570824524312897E-3</v>
      </c>
      <c r="L135" s="33">
        <v>6.0389512354687739E-4</v>
      </c>
      <c r="M135" s="32">
        <v>2.1141649048625794E-3</v>
      </c>
      <c r="N135" s="33">
        <v>2.1891198228574304E-3</v>
      </c>
      <c r="O135" s="32">
        <v>0</v>
      </c>
      <c r="P135" s="33">
        <v>0</v>
      </c>
      <c r="Q135" s="32">
        <v>4.5454545454545456E-2</v>
      </c>
      <c r="R135" s="33">
        <v>5.256403804539278E-2</v>
      </c>
      <c r="S135" s="32">
        <v>0</v>
      </c>
      <c r="T135" s="33">
        <v>0</v>
      </c>
      <c r="U135" s="32">
        <v>1.53276955602537E-2</v>
      </c>
      <c r="V135" s="33">
        <v>9.989431835337929E-3</v>
      </c>
      <c r="W135" s="32">
        <v>2.1141649048625794E-3</v>
      </c>
      <c r="X135" s="33">
        <v>7.0454431080469023E-4</v>
      </c>
      <c r="Y135" s="32">
        <v>0</v>
      </c>
      <c r="Z135" s="33">
        <v>0</v>
      </c>
      <c r="AA135" s="32">
        <v>5.2854122621564484E-4</v>
      </c>
      <c r="AB135" s="33">
        <v>5.5357052991797091E-4</v>
      </c>
      <c r="AC135" s="32">
        <v>4.2283298097251587E-3</v>
      </c>
      <c r="AD135" s="33">
        <v>2.1891198228574304E-3</v>
      </c>
      <c r="AE135" s="32">
        <v>0</v>
      </c>
      <c r="AF135" s="33">
        <v>0</v>
      </c>
      <c r="AG135" s="32">
        <v>0</v>
      </c>
      <c r="AH135" s="33">
        <v>0</v>
      </c>
      <c r="AI135" s="32">
        <v>0</v>
      </c>
      <c r="AJ135" s="33">
        <v>0</v>
      </c>
      <c r="AK135" s="32">
        <v>7.3995771670190271E-3</v>
      </c>
      <c r="AL135" s="33">
        <v>1.4845755120527402E-3</v>
      </c>
      <c r="AM135" s="32">
        <v>0</v>
      </c>
      <c r="AN135" s="33">
        <v>0</v>
      </c>
      <c r="AO135" s="32">
        <v>9.9894291754756864E-2</v>
      </c>
      <c r="AP135" s="33">
        <v>0.11217351919883246</v>
      </c>
      <c r="AQ135" s="32">
        <v>2.1141649048625794E-3</v>
      </c>
      <c r="AR135" s="33">
        <v>1.9374968547128983E-3</v>
      </c>
      <c r="AS135" s="32">
        <v>1.5856236786469344E-3</v>
      </c>
      <c r="AT135" s="33">
        <v>2.012983745156258E-4</v>
      </c>
      <c r="AU135" s="32">
        <v>0.14746300211416491</v>
      </c>
      <c r="AV135" s="33">
        <v>0.26830557093251473</v>
      </c>
      <c r="AW135" s="32">
        <v>0.2547568710359408</v>
      </c>
      <c r="AX135" s="33">
        <v>0.22067334306275477</v>
      </c>
      <c r="AY135" s="11"/>
      <c r="AZ135" s="10">
        <f t="shared" si="4"/>
        <v>1</v>
      </c>
      <c r="BA135" s="10">
        <f t="shared" si="4"/>
        <v>0.99999999999999989</v>
      </c>
    </row>
    <row r="136" spans="1:53">
      <c r="A136" s="18" t="s">
        <v>711</v>
      </c>
      <c r="B136" s="18" t="s">
        <v>66</v>
      </c>
      <c r="C136" s="45"/>
      <c r="D136" s="18">
        <v>101</v>
      </c>
      <c r="E136" s="34">
        <v>0.16666666666666666</v>
      </c>
      <c r="F136" s="35">
        <v>8.3333333333333329E-2</v>
      </c>
      <c r="G136" s="34">
        <v>0.16666666666666666</v>
      </c>
      <c r="H136" s="35">
        <v>0.62878787878787878</v>
      </c>
      <c r="I136" s="34">
        <v>0</v>
      </c>
      <c r="J136" s="35">
        <v>0</v>
      </c>
      <c r="K136" s="34">
        <v>0</v>
      </c>
      <c r="L136" s="35">
        <v>0</v>
      </c>
      <c r="M136" s="34">
        <v>0</v>
      </c>
      <c r="N136" s="35">
        <v>0</v>
      </c>
      <c r="O136" s="34">
        <v>0</v>
      </c>
      <c r="P136" s="35">
        <v>0</v>
      </c>
      <c r="Q136" s="34">
        <v>0</v>
      </c>
      <c r="R136" s="35">
        <v>0</v>
      </c>
      <c r="S136" s="34">
        <v>0</v>
      </c>
      <c r="T136" s="35">
        <v>0</v>
      </c>
      <c r="U136" s="34">
        <v>0</v>
      </c>
      <c r="V136" s="35">
        <v>0</v>
      </c>
      <c r="W136" s="34">
        <v>0</v>
      </c>
      <c r="X136" s="35">
        <v>0</v>
      </c>
      <c r="Y136" s="34">
        <v>0</v>
      </c>
      <c r="Z136" s="35">
        <v>0</v>
      </c>
      <c r="AA136" s="34">
        <v>0</v>
      </c>
      <c r="AB136" s="35">
        <v>0</v>
      </c>
      <c r="AC136" s="34">
        <v>0</v>
      </c>
      <c r="AD136" s="35">
        <v>0</v>
      </c>
      <c r="AE136" s="34">
        <v>0.66666666666666663</v>
      </c>
      <c r="AF136" s="35">
        <v>0.2878787878787879</v>
      </c>
      <c r="AG136" s="34">
        <v>0</v>
      </c>
      <c r="AH136" s="35">
        <v>0</v>
      </c>
      <c r="AI136" s="34">
        <v>0</v>
      </c>
      <c r="AJ136" s="35">
        <v>0</v>
      </c>
      <c r="AK136" s="34">
        <v>0</v>
      </c>
      <c r="AL136" s="35">
        <v>0</v>
      </c>
      <c r="AM136" s="34">
        <v>0</v>
      </c>
      <c r="AN136" s="35">
        <v>0</v>
      </c>
      <c r="AO136" s="34">
        <v>0</v>
      </c>
      <c r="AP136" s="35">
        <v>0</v>
      </c>
      <c r="AQ136" s="34">
        <v>0</v>
      </c>
      <c r="AR136" s="35">
        <v>0</v>
      </c>
      <c r="AS136" s="34">
        <v>0</v>
      </c>
      <c r="AT136" s="35">
        <v>0</v>
      </c>
      <c r="AU136" s="34">
        <v>0</v>
      </c>
      <c r="AV136" s="35">
        <v>0</v>
      </c>
      <c r="AW136" s="34">
        <v>0</v>
      </c>
      <c r="AX136" s="35">
        <v>0</v>
      </c>
      <c r="AY136" s="11"/>
      <c r="AZ136" s="10">
        <f t="shared" si="4"/>
        <v>1</v>
      </c>
      <c r="BA136" s="10">
        <f t="shared" si="4"/>
        <v>1</v>
      </c>
    </row>
    <row r="137" spans="1:53">
      <c r="A137" s="18" t="s">
        <v>712</v>
      </c>
      <c r="B137" s="18" t="s">
        <v>66</v>
      </c>
      <c r="C137" s="45"/>
      <c r="D137" s="18">
        <v>102</v>
      </c>
      <c r="E137" s="34">
        <v>0</v>
      </c>
      <c r="F137" s="35">
        <v>0</v>
      </c>
      <c r="G137" s="34">
        <v>0</v>
      </c>
      <c r="H137" s="35">
        <v>0</v>
      </c>
      <c r="I137" s="34">
        <v>0</v>
      </c>
      <c r="J137" s="35">
        <v>0</v>
      </c>
      <c r="K137" s="34">
        <v>0.125</v>
      </c>
      <c r="L137" s="35">
        <v>1.5831134564643801E-2</v>
      </c>
      <c r="M137" s="34">
        <v>0</v>
      </c>
      <c r="N137" s="35">
        <v>0</v>
      </c>
      <c r="O137" s="34">
        <v>0</v>
      </c>
      <c r="P137" s="35">
        <v>0</v>
      </c>
      <c r="Q137" s="34">
        <v>0</v>
      </c>
      <c r="R137" s="35">
        <v>0</v>
      </c>
      <c r="S137" s="34">
        <v>0</v>
      </c>
      <c r="T137" s="35">
        <v>0</v>
      </c>
      <c r="U137" s="34">
        <v>0</v>
      </c>
      <c r="V137" s="35">
        <v>0</v>
      </c>
      <c r="W137" s="34">
        <v>0</v>
      </c>
      <c r="X137" s="35">
        <v>0</v>
      </c>
      <c r="Y137" s="34">
        <v>0</v>
      </c>
      <c r="Z137" s="35">
        <v>0</v>
      </c>
      <c r="AA137" s="34">
        <v>0</v>
      </c>
      <c r="AB137" s="35">
        <v>0</v>
      </c>
      <c r="AC137" s="34">
        <v>0.25</v>
      </c>
      <c r="AD137" s="35">
        <v>0.19525065963060687</v>
      </c>
      <c r="AE137" s="34">
        <v>0</v>
      </c>
      <c r="AF137" s="35">
        <v>0</v>
      </c>
      <c r="AG137" s="34">
        <v>0</v>
      </c>
      <c r="AH137" s="35">
        <v>0</v>
      </c>
      <c r="AI137" s="34">
        <v>0</v>
      </c>
      <c r="AJ137" s="35">
        <v>0</v>
      </c>
      <c r="AK137" s="34">
        <v>0</v>
      </c>
      <c r="AL137" s="35">
        <v>0</v>
      </c>
      <c r="AM137" s="34">
        <v>0</v>
      </c>
      <c r="AN137" s="35">
        <v>0</v>
      </c>
      <c r="AO137" s="34">
        <v>0.5</v>
      </c>
      <c r="AP137" s="35">
        <v>0.77308707124010556</v>
      </c>
      <c r="AQ137" s="34">
        <v>0</v>
      </c>
      <c r="AR137" s="35">
        <v>0</v>
      </c>
      <c r="AS137" s="34">
        <v>0</v>
      </c>
      <c r="AT137" s="35">
        <v>0</v>
      </c>
      <c r="AU137" s="34">
        <v>0.125</v>
      </c>
      <c r="AV137" s="35">
        <v>1.5831134564643801E-2</v>
      </c>
      <c r="AW137" s="34">
        <v>0</v>
      </c>
      <c r="AX137" s="35">
        <v>0</v>
      </c>
      <c r="AY137" s="11"/>
      <c r="AZ137" s="10">
        <f t="shared" si="4"/>
        <v>1</v>
      </c>
      <c r="BA137" s="10">
        <f t="shared" si="4"/>
        <v>1</v>
      </c>
    </row>
    <row r="138" spans="1:53">
      <c r="A138" s="2" t="s">
        <v>592</v>
      </c>
      <c r="B138" s="2" t="s">
        <v>42</v>
      </c>
      <c r="C138" s="2"/>
      <c r="D138" s="2" t="s">
        <v>644</v>
      </c>
      <c r="E138" s="32">
        <v>7.407407407407407E-2</v>
      </c>
      <c r="F138" s="33">
        <v>7.2519083969465645E-2</v>
      </c>
      <c r="G138" s="32">
        <v>0.77777777777777779</v>
      </c>
      <c r="H138" s="33">
        <v>0.72900763358778631</v>
      </c>
      <c r="I138" s="32">
        <v>7.407407407407407E-2</v>
      </c>
      <c r="J138" s="33">
        <v>0.14122137404580154</v>
      </c>
      <c r="K138" s="32">
        <v>0</v>
      </c>
      <c r="L138" s="33">
        <v>0</v>
      </c>
      <c r="M138" s="32">
        <v>0</v>
      </c>
      <c r="N138" s="33">
        <v>0</v>
      </c>
      <c r="O138" s="32">
        <v>0</v>
      </c>
      <c r="P138" s="33">
        <v>0</v>
      </c>
      <c r="Q138" s="32">
        <v>3.7037037037037035E-2</v>
      </c>
      <c r="R138" s="33">
        <v>2.6717557251908396E-2</v>
      </c>
      <c r="S138" s="32">
        <v>0</v>
      </c>
      <c r="T138" s="33">
        <v>0</v>
      </c>
      <c r="U138" s="32">
        <v>0</v>
      </c>
      <c r="V138" s="33">
        <v>0</v>
      </c>
      <c r="W138" s="32">
        <v>0</v>
      </c>
      <c r="X138" s="33">
        <v>0</v>
      </c>
      <c r="Y138" s="32">
        <v>0</v>
      </c>
      <c r="Z138" s="33">
        <v>0</v>
      </c>
      <c r="AA138" s="32">
        <v>0</v>
      </c>
      <c r="AB138" s="33">
        <v>0</v>
      </c>
      <c r="AC138" s="32">
        <v>0</v>
      </c>
      <c r="AD138" s="33">
        <v>0</v>
      </c>
      <c r="AE138" s="32">
        <v>0</v>
      </c>
      <c r="AF138" s="33">
        <v>0</v>
      </c>
      <c r="AG138" s="32">
        <v>0</v>
      </c>
      <c r="AH138" s="33">
        <v>0</v>
      </c>
      <c r="AI138" s="32">
        <v>0</v>
      </c>
      <c r="AJ138" s="33">
        <v>0</v>
      </c>
      <c r="AK138" s="32">
        <v>0</v>
      </c>
      <c r="AL138" s="33">
        <v>0</v>
      </c>
      <c r="AM138" s="32">
        <v>0</v>
      </c>
      <c r="AN138" s="33">
        <v>0</v>
      </c>
      <c r="AO138" s="32">
        <v>0</v>
      </c>
      <c r="AP138" s="33">
        <v>0</v>
      </c>
      <c r="AQ138" s="32">
        <v>0</v>
      </c>
      <c r="AR138" s="33">
        <v>0</v>
      </c>
      <c r="AS138" s="32">
        <v>3.7037037037037035E-2</v>
      </c>
      <c r="AT138" s="33">
        <v>3.0534351145038167E-2</v>
      </c>
      <c r="AU138" s="32">
        <v>0</v>
      </c>
      <c r="AV138" s="33">
        <v>0</v>
      </c>
      <c r="AW138" s="32">
        <v>0</v>
      </c>
      <c r="AX138" s="33">
        <v>0</v>
      </c>
      <c r="AY138" s="11"/>
      <c r="AZ138" s="10">
        <f t="shared" si="4"/>
        <v>1</v>
      </c>
      <c r="BA138" s="10">
        <f t="shared" si="4"/>
        <v>1</v>
      </c>
    </row>
    <row r="139" spans="1:53">
      <c r="A139" s="2"/>
      <c r="B139" s="2"/>
      <c r="C139" s="44"/>
      <c r="D139" s="2"/>
      <c r="E139" s="11"/>
      <c r="F139" s="10"/>
      <c r="G139" s="11"/>
      <c r="H139" s="10"/>
      <c r="I139" s="11"/>
      <c r="J139" s="10"/>
      <c r="K139" s="11"/>
      <c r="L139" s="10"/>
      <c r="M139" s="11"/>
      <c r="N139" s="10"/>
      <c r="O139" s="11"/>
      <c r="P139" s="10"/>
      <c r="Q139" s="11"/>
      <c r="R139" s="10"/>
      <c r="S139" s="11"/>
      <c r="T139" s="10"/>
      <c r="U139" s="11"/>
      <c r="V139" s="10"/>
      <c r="W139" s="11"/>
      <c r="X139" s="10"/>
      <c r="Y139" s="11"/>
      <c r="Z139" s="10"/>
      <c r="AA139" s="11"/>
      <c r="AB139" s="10"/>
      <c r="AC139" s="11"/>
      <c r="AD139" s="10"/>
      <c r="AE139" s="11"/>
      <c r="AF139" s="10"/>
      <c r="AG139" s="11"/>
      <c r="AH139" s="10"/>
      <c r="AI139" s="11"/>
      <c r="AJ139" s="10"/>
      <c r="AK139" s="11"/>
      <c r="AL139" s="10"/>
      <c r="AM139" s="11"/>
      <c r="AN139" s="10"/>
      <c r="AO139" s="11"/>
      <c r="AP139" s="10"/>
      <c r="AQ139" s="11"/>
      <c r="AR139" s="10"/>
      <c r="AS139" s="11"/>
      <c r="AT139" s="10"/>
      <c r="AU139" s="11"/>
      <c r="AV139" s="10"/>
      <c r="AW139" s="11"/>
      <c r="AX139" s="10"/>
      <c r="AY139" s="11"/>
      <c r="AZ139" s="10"/>
      <c r="BA139" s="10"/>
    </row>
    <row r="140" spans="1:53">
      <c r="A140" s="2"/>
      <c r="B140" s="2"/>
      <c r="C140" s="44"/>
      <c r="D140" s="2"/>
      <c r="E140" s="11">
        <f>SUM(E4:E138)</f>
        <v>13.121622815232342</v>
      </c>
      <c r="F140" s="11">
        <f t="shared" ref="F140:AX140" si="5">SUM(F4:F138)</f>
        <v>7.6603381278166376</v>
      </c>
      <c r="G140" s="11">
        <f t="shared" si="5"/>
        <v>38.742154615899928</v>
      </c>
      <c r="H140" s="11">
        <f t="shared" si="5"/>
        <v>37.457766033038027</v>
      </c>
      <c r="I140" s="11">
        <f t="shared" si="5"/>
        <v>18.542500359559817</v>
      </c>
      <c r="J140" s="11">
        <f t="shared" si="5"/>
        <v>17.730772669314554</v>
      </c>
      <c r="K140" s="11">
        <f t="shared" si="5"/>
        <v>2.1559033476506806</v>
      </c>
      <c r="L140" s="11">
        <f t="shared" si="5"/>
        <v>2.0599972109967557</v>
      </c>
      <c r="M140" s="11">
        <f t="shared" si="5"/>
        <v>1.1500944543906144</v>
      </c>
      <c r="N140" s="11">
        <f t="shared" si="5"/>
        <v>1.3818085377130971</v>
      </c>
      <c r="O140" s="11">
        <f t="shared" si="5"/>
        <v>3.6499725326801541E-2</v>
      </c>
      <c r="P140" s="11">
        <f t="shared" si="5"/>
        <v>2.8730453320424568E-2</v>
      </c>
      <c r="Q140" s="11">
        <f t="shared" si="5"/>
        <v>4.4952540911525611</v>
      </c>
      <c r="R140" s="11">
        <f t="shared" si="5"/>
        <v>4.9142645030815784</v>
      </c>
      <c r="S140" s="11">
        <f t="shared" si="5"/>
        <v>1.1342562027923486</v>
      </c>
      <c r="T140" s="11">
        <f t="shared" si="5"/>
        <v>1.0599490568254533</v>
      </c>
      <c r="U140" s="11">
        <f t="shared" si="5"/>
        <v>7.1106071933762589</v>
      </c>
      <c r="V140" s="11">
        <f t="shared" si="5"/>
        <v>6.4142756089450952</v>
      </c>
      <c r="W140" s="11">
        <f t="shared" si="5"/>
        <v>1.2463204228660494</v>
      </c>
      <c r="X140" s="11">
        <f t="shared" si="5"/>
        <v>0.66544450100114838</v>
      </c>
      <c r="Y140" s="11">
        <f t="shared" si="5"/>
        <v>0.39990268050069822</v>
      </c>
      <c r="Z140" s="11">
        <f t="shared" si="5"/>
        <v>0.23478958370461639</v>
      </c>
      <c r="AA140" s="11">
        <f t="shared" si="5"/>
        <v>0.8168862358052188</v>
      </c>
      <c r="AB140" s="11">
        <f t="shared" si="5"/>
        <v>0.96865465763744663</v>
      </c>
      <c r="AC140" s="11">
        <f t="shared" si="5"/>
        <v>9.5333119810363502</v>
      </c>
      <c r="AD140" s="11">
        <f t="shared" si="5"/>
        <v>10.885097224946586</v>
      </c>
      <c r="AE140" s="11">
        <f t="shared" si="5"/>
        <v>2.8623120122956793</v>
      </c>
      <c r="AF140" s="11">
        <f t="shared" si="5"/>
        <v>1.5103760917140332</v>
      </c>
      <c r="AG140" s="11">
        <f t="shared" si="5"/>
        <v>0.60773413765798767</v>
      </c>
      <c r="AH140" s="11">
        <f t="shared" si="5"/>
        <v>0.61203282182624053</v>
      </c>
      <c r="AI140" s="11">
        <f t="shared" si="5"/>
        <v>9.3582929483239236E-2</v>
      </c>
      <c r="AJ140" s="11">
        <f t="shared" si="5"/>
        <v>0.33084211717132267</v>
      </c>
      <c r="AK140" s="11">
        <f t="shared" si="5"/>
        <v>0.30076549421673043</v>
      </c>
      <c r="AL140" s="11">
        <f t="shared" si="5"/>
        <v>0.16007394430405841</v>
      </c>
      <c r="AM140" s="11">
        <f t="shared" si="5"/>
        <v>0.24639205536571732</v>
      </c>
      <c r="AN140" s="11">
        <f t="shared" si="5"/>
        <v>7.6764900231018868E-2</v>
      </c>
      <c r="AO140" s="11">
        <f t="shared" si="5"/>
        <v>11.736528635639386</v>
      </c>
      <c r="AP140" s="11">
        <f t="shared" si="5"/>
        <v>13.438278132283219</v>
      </c>
      <c r="AQ140" s="11">
        <f t="shared" si="5"/>
        <v>3.0381729218924929</v>
      </c>
      <c r="AR140" s="11">
        <f t="shared" si="5"/>
        <v>2.5663853716337117</v>
      </c>
      <c r="AS140" s="11">
        <f t="shared" si="5"/>
        <v>1.9374800612844887</v>
      </c>
      <c r="AT140" s="11">
        <f t="shared" si="5"/>
        <v>1.3800057824986851</v>
      </c>
      <c r="AU140" s="11">
        <f t="shared" si="5"/>
        <v>9.868729580943663</v>
      </c>
      <c r="AV140" s="11">
        <f t="shared" si="5"/>
        <v>17.366830181634189</v>
      </c>
      <c r="AW140" s="11">
        <f t="shared" si="5"/>
        <v>5.8229880456309342</v>
      </c>
      <c r="AX140" s="11">
        <f t="shared" si="5"/>
        <v>6.0965224883621056</v>
      </c>
      <c r="AY140" s="11"/>
      <c r="AZ140" s="10">
        <f t="shared" ref="AZ140:BA140" si="6">SUM(E140,G140,I140,K140,M140,O140,Q140,S140,U140,W140,Y140,AA140,AC140,AE140,AG140,AI140,AK140,AM140,AO140,AQ140,AS140,AU140,AW140)</f>
        <v>134.99999999999994</v>
      </c>
      <c r="BA140" s="10">
        <f t="shared" si="6"/>
        <v>135</v>
      </c>
    </row>
    <row r="141" spans="1:53">
      <c r="A141" s="2"/>
      <c r="B141" s="2"/>
      <c r="C141" s="44"/>
      <c r="D141" s="2"/>
      <c r="E141" s="11"/>
      <c r="F141" s="10"/>
      <c r="G141" s="11"/>
      <c r="H141" s="10"/>
      <c r="I141" s="11"/>
      <c r="J141" s="10"/>
      <c r="K141" s="11"/>
      <c r="L141" s="10"/>
      <c r="M141" s="11"/>
      <c r="N141" s="10"/>
      <c r="O141" s="11"/>
      <c r="P141" s="10"/>
      <c r="Q141" s="11"/>
      <c r="R141" s="10"/>
      <c r="S141" s="11"/>
      <c r="T141" s="10"/>
      <c r="U141" s="11"/>
      <c r="V141" s="10"/>
      <c r="W141" s="11"/>
      <c r="X141" s="10"/>
      <c r="Y141" s="11"/>
      <c r="Z141" s="10"/>
      <c r="AA141" s="11"/>
      <c r="AB141" s="10"/>
      <c r="AC141" s="11"/>
      <c r="AD141" s="10"/>
      <c r="AE141" s="11"/>
      <c r="AF141" s="10"/>
      <c r="AG141" s="11"/>
      <c r="AH141" s="10"/>
      <c r="AI141" s="11"/>
      <c r="AJ141" s="10"/>
      <c r="AK141" s="11"/>
      <c r="AL141" s="10"/>
      <c r="AM141" s="11"/>
      <c r="AN141" s="10"/>
      <c r="AO141" s="11"/>
      <c r="AP141" s="10"/>
      <c r="AQ141" s="11"/>
      <c r="AR141" s="10"/>
      <c r="AS141" s="11"/>
      <c r="AT141" s="10"/>
      <c r="AU141" s="11"/>
      <c r="AV141" s="10"/>
      <c r="AW141" s="11"/>
      <c r="AX141" s="10"/>
      <c r="AY141" s="11"/>
      <c r="AZ141" s="10"/>
      <c r="BA141" s="10"/>
    </row>
    <row r="142" spans="1:53">
      <c r="A142" s="2"/>
      <c r="B142" s="2"/>
      <c r="C142" s="44"/>
      <c r="D142" s="2"/>
      <c r="E142" s="11"/>
      <c r="F142" s="10"/>
      <c r="G142" s="11"/>
      <c r="H142" s="10"/>
      <c r="I142" s="11"/>
      <c r="J142" s="10"/>
      <c r="K142" s="11"/>
      <c r="L142" s="10"/>
      <c r="M142" s="11"/>
      <c r="N142" s="10"/>
      <c r="O142" s="11"/>
      <c r="P142" s="10"/>
      <c r="Q142" s="11"/>
      <c r="R142" s="10"/>
      <c r="S142" s="11"/>
      <c r="T142" s="10"/>
      <c r="U142" s="11"/>
      <c r="V142" s="10"/>
      <c r="W142" s="11"/>
      <c r="X142" s="10"/>
      <c r="Y142" s="11"/>
      <c r="Z142" s="10"/>
      <c r="AA142" s="11"/>
      <c r="AB142" s="10"/>
      <c r="AC142" s="11"/>
      <c r="AD142" s="10"/>
      <c r="AE142" s="11"/>
      <c r="AF142" s="10"/>
      <c r="AG142" s="11"/>
      <c r="AH142" s="10"/>
      <c r="AI142" s="11"/>
      <c r="AJ142" s="10"/>
      <c r="AK142" s="11"/>
      <c r="AL142" s="10"/>
      <c r="AM142" s="11"/>
      <c r="AN142" s="10"/>
      <c r="AO142" s="11"/>
      <c r="AP142" s="10"/>
      <c r="AQ142" s="11"/>
      <c r="AR142" s="10"/>
      <c r="AS142" s="11"/>
      <c r="AT142" s="10"/>
      <c r="AU142" s="11"/>
      <c r="AV142" s="10"/>
      <c r="AW142" s="11"/>
      <c r="AX142" s="10"/>
      <c r="AY142" s="11"/>
      <c r="AZ142" s="10">
        <f>SUM(AZ4:AZ138)</f>
        <v>135</v>
      </c>
      <c r="BA142" s="10">
        <f>SUM(BA4:BA138)</f>
        <v>135</v>
      </c>
    </row>
    <row r="143" spans="1:53">
      <c r="AK143" s="2"/>
      <c r="AM143" s="2"/>
    </row>
    <row r="144" spans="1:53">
      <c r="AK144" s="2"/>
      <c r="AM144" s="2"/>
    </row>
    <row r="145" spans="37:39">
      <c r="AK145" s="2"/>
      <c r="AM145" s="2"/>
    </row>
    <row r="146" spans="37:39">
      <c r="AK146" s="2"/>
      <c r="AM146" s="2"/>
    </row>
    <row r="147" spans="37:39">
      <c r="AK147" s="2"/>
      <c r="AM147" s="2"/>
    </row>
    <row r="148" spans="37:39">
      <c r="AK148" s="2"/>
      <c r="AM148" s="2"/>
    </row>
    <row r="149" spans="37:39">
      <c r="AK149" s="2"/>
      <c r="AM149" s="2"/>
    </row>
    <row r="150" spans="37:39">
      <c r="AK150" s="2"/>
      <c r="AM150" s="2"/>
    </row>
    <row r="151" spans="37:39">
      <c r="AK151" s="2"/>
      <c r="AM151" s="2"/>
    </row>
    <row r="152" spans="37:39">
      <c r="AK152" s="2"/>
      <c r="AM152" s="2"/>
    </row>
    <row r="153" spans="37:39">
      <c r="AK153" s="2"/>
      <c r="AM153" s="2"/>
    </row>
    <row r="154" spans="37:39">
      <c r="AK154" s="2"/>
      <c r="AM154" s="2"/>
    </row>
    <row r="155" spans="37:39">
      <c r="AK155" s="2"/>
      <c r="AM155" s="2"/>
    </row>
    <row r="156" spans="37:39">
      <c r="AK156" s="2"/>
      <c r="AM156" s="2"/>
    </row>
    <row r="157" spans="37:39">
      <c r="AK157" s="2"/>
      <c r="AM157" s="2"/>
    </row>
    <row r="158" spans="37:39">
      <c r="AK158" s="2"/>
      <c r="AM158" s="2"/>
    </row>
    <row r="159" spans="37:39">
      <c r="AK159" s="2"/>
      <c r="AM159" s="2"/>
    </row>
    <row r="160" spans="37:39">
      <c r="AK160" s="2"/>
      <c r="AM160" s="2"/>
    </row>
    <row r="161" spans="37:39">
      <c r="AK161" s="2"/>
      <c r="AM161" s="2"/>
    </row>
    <row r="162" spans="37:39">
      <c r="AK162" s="2"/>
      <c r="AM162" s="2"/>
    </row>
    <row r="163" spans="37:39">
      <c r="AK163" s="2"/>
      <c r="AM163" s="2"/>
    </row>
    <row r="164" spans="37:39">
      <c r="AK164" s="2"/>
      <c r="AM164" s="2"/>
    </row>
    <row r="165" spans="37:39">
      <c r="AK165" s="2"/>
      <c r="AM165" s="2"/>
    </row>
    <row r="166" spans="37:39">
      <c r="AK166" s="2"/>
      <c r="AM166" s="2"/>
    </row>
    <row r="167" spans="37:39">
      <c r="AK167" s="2"/>
      <c r="AM167" s="2"/>
    </row>
    <row r="168" spans="37:39">
      <c r="AK168" s="2"/>
      <c r="AM168" s="2"/>
    </row>
    <row r="169" spans="37:39">
      <c r="AK169" s="2"/>
      <c r="AM169" s="2"/>
    </row>
    <row r="170" spans="37:39">
      <c r="AK170" s="2"/>
      <c r="AM170" s="2"/>
    </row>
    <row r="171" spans="37:39">
      <c r="AK171" s="2"/>
      <c r="AM171" s="2"/>
    </row>
    <row r="172" spans="37:39">
      <c r="AK172" s="2"/>
      <c r="AM172" s="2"/>
    </row>
    <row r="173" spans="37:39">
      <c r="AK173" s="2"/>
      <c r="AM173" s="2"/>
    </row>
    <row r="174" spans="37:39">
      <c r="AK174" s="2"/>
      <c r="AM174" s="2"/>
    </row>
    <row r="175" spans="37:39">
      <c r="AK175" s="2"/>
      <c r="AM175" s="2"/>
    </row>
    <row r="176" spans="37:39">
      <c r="AK176" s="2"/>
      <c r="AM176" s="2"/>
    </row>
    <row r="177" spans="37:39">
      <c r="AK177" s="2"/>
      <c r="AM177" s="2"/>
    </row>
    <row r="178" spans="37:39">
      <c r="AK178" s="2"/>
      <c r="AM178" s="2"/>
    </row>
    <row r="179" spans="37:39">
      <c r="AK179" s="2"/>
      <c r="AM179" s="2"/>
    </row>
    <row r="180" spans="37:39">
      <c r="AK180" s="2"/>
      <c r="AM180" s="2"/>
    </row>
    <row r="181" spans="37:39">
      <c r="AK181" s="2"/>
      <c r="AM181" s="2"/>
    </row>
    <row r="182" spans="37:39">
      <c r="AK182" s="2"/>
      <c r="AM182" s="2"/>
    </row>
    <row r="183" spans="37:39">
      <c r="AK183" s="2"/>
      <c r="AM183" s="2"/>
    </row>
    <row r="184" spans="37:39">
      <c r="AK184" s="2"/>
      <c r="AM184" s="2"/>
    </row>
    <row r="185" spans="37:39">
      <c r="AK185" s="2"/>
      <c r="AM185" s="2"/>
    </row>
    <row r="186" spans="37:39">
      <c r="AK186" s="2"/>
      <c r="AM186" s="2"/>
    </row>
    <row r="187" spans="37:39">
      <c r="AK187" s="2"/>
      <c r="AM187" s="2"/>
    </row>
    <row r="188" spans="37:39">
      <c r="AK188" s="2"/>
      <c r="AM188" s="2"/>
    </row>
    <row r="189" spans="37:39">
      <c r="AK189" s="2"/>
      <c r="AM189" s="2"/>
    </row>
    <row r="190" spans="37:39">
      <c r="AK190" s="2"/>
      <c r="AM190" s="2"/>
    </row>
    <row r="191" spans="37:39">
      <c r="AK191" s="2"/>
      <c r="AM191" s="2"/>
    </row>
    <row r="192" spans="37:39">
      <c r="AK192" s="2"/>
      <c r="AM192" s="2"/>
    </row>
    <row r="193" spans="37:39">
      <c r="AK193" s="2"/>
      <c r="AM193" s="2"/>
    </row>
    <row r="194" spans="37:39">
      <c r="AK194" s="2"/>
      <c r="AM194" s="2"/>
    </row>
    <row r="195" spans="37:39">
      <c r="AK195" s="2"/>
      <c r="AM195" s="2"/>
    </row>
    <row r="196" spans="37:39">
      <c r="AK196" s="2"/>
      <c r="AM196" s="2"/>
    </row>
    <row r="197" spans="37:39">
      <c r="AK197" s="2"/>
      <c r="AM197" s="2"/>
    </row>
    <row r="198" spans="37:39">
      <c r="AK198" s="2"/>
      <c r="AM198" s="2"/>
    </row>
    <row r="199" spans="37:39">
      <c r="AK199" s="2"/>
      <c r="AM199" s="2"/>
    </row>
    <row r="200" spans="37:39">
      <c r="AK200" s="2"/>
      <c r="AM200" s="2"/>
    </row>
    <row r="201" spans="37:39">
      <c r="AK201" s="2"/>
      <c r="AM201" s="2"/>
    </row>
    <row r="202" spans="37:39">
      <c r="AK202" s="2"/>
      <c r="AM202" s="2"/>
    </row>
    <row r="203" spans="37:39">
      <c r="AK203" s="2"/>
      <c r="AM203" s="2"/>
    </row>
    <row r="204" spans="37:39">
      <c r="AK204" s="2"/>
      <c r="AM204" s="2"/>
    </row>
    <row r="205" spans="37:39">
      <c r="AK205" s="2"/>
      <c r="AM205" s="2"/>
    </row>
    <row r="206" spans="37:39">
      <c r="AK206" s="2"/>
      <c r="AM206" s="2"/>
    </row>
    <row r="207" spans="37:39">
      <c r="AK207" s="2"/>
      <c r="AM207" s="2"/>
    </row>
    <row r="208" spans="37:39">
      <c r="AK208" s="2"/>
      <c r="AM208" s="2"/>
    </row>
    <row r="209" spans="37:39">
      <c r="AK209" s="2"/>
      <c r="AM209" s="2"/>
    </row>
    <row r="210" spans="37:39">
      <c r="AK210" s="2"/>
      <c r="AM210" s="2"/>
    </row>
    <row r="211" spans="37:39">
      <c r="AK211" s="2"/>
      <c r="AM211" s="2"/>
    </row>
    <row r="212" spans="37:39">
      <c r="AK212" s="2"/>
      <c r="AM212" s="2"/>
    </row>
    <row r="213" spans="37:39">
      <c r="AK213" s="2"/>
      <c r="AM213" s="2"/>
    </row>
    <row r="214" spans="37:39">
      <c r="AK214" s="2"/>
      <c r="AM214" s="2"/>
    </row>
    <row r="215" spans="37:39">
      <c r="AK215" s="2"/>
      <c r="AM215" s="2"/>
    </row>
    <row r="216" spans="37:39">
      <c r="AK216" s="2"/>
      <c r="AM216" s="2"/>
    </row>
    <row r="217" spans="37:39">
      <c r="AK217" s="2"/>
      <c r="AM217" s="2"/>
    </row>
    <row r="218" spans="37:39">
      <c r="AK218" s="2"/>
      <c r="AM218" s="2"/>
    </row>
    <row r="219" spans="37:39">
      <c r="AK219" s="2"/>
      <c r="AM219" s="2"/>
    </row>
    <row r="220" spans="37:39">
      <c r="AK220" s="2"/>
      <c r="AM220" s="2"/>
    </row>
    <row r="221" spans="37:39">
      <c r="AK221" s="2"/>
      <c r="AM221" s="2"/>
    </row>
    <row r="222" spans="37:39">
      <c r="AK222" s="2"/>
      <c r="AM222" s="2"/>
    </row>
    <row r="223" spans="37:39">
      <c r="AK223" s="2"/>
      <c r="AM223" s="2"/>
    </row>
    <row r="224" spans="37:39">
      <c r="AK224" s="2"/>
      <c r="AM224" s="2"/>
    </row>
    <row r="225" spans="37:39">
      <c r="AK225" s="2"/>
      <c r="AM225" s="2"/>
    </row>
    <row r="226" spans="37:39">
      <c r="AK226" s="2"/>
      <c r="AM226" s="2"/>
    </row>
    <row r="227" spans="37:39">
      <c r="AK227" s="2"/>
      <c r="AM227" s="2"/>
    </row>
    <row r="228" spans="37:39">
      <c r="AK228" s="2"/>
      <c r="AM228" s="2"/>
    </row>
    <row r="229" spans="37:39">
      <c r="AK229" s="2"/>
      <c r="AM229" s="2"/>
    </row>
    <row r="230" spans="37:39">
      <c r="AK230" s="2"/>
      <c r="AM230" s="2"/>
    </row>
    <row r="231" spans="37:39">
      <c r="AK231" s="2"/>
      <c r="AM231" s="2"/>
    </row>
    <row r="232" spans="37:39">
      <c r="AK232" s="2"/>
      <c r="AM232" s="2"/>
    </row>
    <row r="233" spans="37:39">
      <c r="AK233" s="2"/>
      <c r="AM233" s="2"/>
    </row>
    <row r="234" spans="37:39">
      <c r="AK234" s="2"/>
      <c r="AM234" s="2"/>
    </row>
    <row r="235" spans="37:39">
      <c r="AK235" s="2"/>
      <c r="AM235" s="2"/>
    </row>
    <row r="236" spans="37:39">
      <c r="AK236" s="2"/>
      <c r="AM236" s="2"/>
    </row>
    <row r="237" spans="37:39">
      <c r="AK237" s="2"/>
      <c r="AM237" s="2"/>
    </row>
    <row r="238" spans="37:39">
      <c r="AK238" s="2"/>
      <c r="AM238" s="2"/>
    </row>
    <row r="239" spans="37:39">
      <c r="AK239" s="2"/>
      <c r="AM239" s="2"/>
    </row>
    <row r="240" spans="37:39">
      <c r="AK240" s="2"/>
      <c r="AM240" s="2"/>
    </row>
    <row r="241" spans="37:39">
      <c r="AK241" s="2"/>
      <c r="AM241" s="2"/>
    </row>
    <row r="242" spans="37:39">
      <c r="AK242" s="2"/>
      <c r="AM242" s="2"/>
    </row>
    <row r="243" spans="37:39">
      <c r="AK243" s="2"/>
      <c r="AM243" s="2"/>
    </row>
    <row r="244" spans="37:39">
      <c r="AK244" s="2"/>
      <c r="AM244" s="2"/>
    </row>
    <row r="245" spans="37:39">
      <c r="AK245" s="2"/>
      <c r="AM245" s="2"/>
    </row>
    <row r="246" spans="37:39">
      <c r="AK246" s="2"/>
      <c r="AM246" s="2"/>
    </row>
    <row r="247" spans="37:39">
      <c r="AK247" s="2"/>
      <c r="AM247" s="2"/>
    </row>
    <row r="248" spans="37:39">
      <c r="AK248" s="2"/>
      <c r="AM248" s="2"/>
    </row>
    <row r="249" spans="37:39">
      <c r="AK249" s="2"/>
      <c r="AM249" s="2"/>
    </row>
    <row r="250" spans="37:39">
      <c r="AK250" s="2"/>
      <c r="AM250" s="2"/>
    </row>
    <row r="251" spans="37:39">
      <c r="AK251" s="2"/>
      <c r="AM251" s="2"/>
    </row>
    <row r="252" spans="37:39">
      <c r="AK252" s="2"/>
      <c r="AM252" s="2"/>
    </row>
    <row r="253" spans="37:39">
      <c r="AK253" s="2"/>
      <c r="AM253" s="2"/>
    </row>
    <row r="254" spans="37:39">
      <c r="AK254" s="2"/>
      <c r="AM254" s="2"/>
    </row>
    <row r="255" spans="37:39">
      <c r="AK255" s="2"/>
      <c r="AM255" s="2"/>
    </row>
    <row r="256" spans="37:39">
      <c r="AK256" s="2"/>
      <c r="AM256" s="2"/>
    </row>
    <row r="257" spans="37:39">
      <c r="AK257" s="2"/>
      <c r="AM257" s="2"/>
    </row>
    <row r="258" spans="37:39">
      <c r="AK258" s="2"/>
      <c r="AM258" s="2"/>
    </row>
    <row r="259" spans="37:39">
      <c r="AK259" s="2"/>
      <c r="AM259" s="2"/>
    </row>
    <row r="260" spans="37:39">
      <c r="AK260" s="2"/>
      <c r="AM260" s="2"/>
    </row>
    <row r="261" spans="37:39">
      <c r="AK261" s="2"/>
      <c r="AM261" s="2"/>
    </row>
    <row r="262" spans="37:39">
      <c r="AK262" s="2"/>
      <c r="AM262" s="2"/>
    </row>
    <row r="263" spans="37:39">
      <c r="AK263" s="2"/>
      <c r="AM263" s="2"/>
    </row>
    <row r="264" spans="37:39">
      <c r="AK264" s="2"/>
      <c r="AM264" s="2"/>
    </row>
    <row r="265" spans="37:39">
      <c r="AK265" s="2"/>
      <c r="AM265" s="2"/>
    </row>
    <row r="266" spans="37:39">
      <c r="AK266" s="2"/>
      <c r="AM266" s="2"/>
    </row>
    <row r="267" spans="37:39">
      <c r="AK267" s="2"/>
      <c r="AM267" s="2"/>
    </row>
    <row r="268" spans="37:39">
      <c r="AK268" s="2"/>
      <c r="AM268" s="2"/>
    </row>
    <row r="269" spans="37:39">
      <c r="AK269" s="2"/>
      <c r="AM269" s="2"/>
    </row>
    <row r="270" spans="37:39">
      <c r="AK270" s="2"/>
      <c r="AM270" s="2"/>
    </row>
    <row r="271" spans="37:39">
      <c r="AK271" s="2"/>
      <c r="AM271" s="2"/>
    </row>
    <row r="272" spans="37:39">
      <c r="AK272" s="2"/>
      <c r="AM272" s="2"/>
    </row>
    <row r="273" spans="37:39">
      <c r="AK273" s="2"/>
      <c r="AM273" s="2"/>
    </row>
    <row r="274" spans="37:39">
      <c r="AK274" s="2"/>
      <c r="AM274" s="2"/>
    </row>
    <row r="275" spans="37:39">
      <c r="AK275" s="2"/>
      <c r="AM275" s="2"/>
    </row>
    <row r="276" spans="37:39">
      <c r="AK276" s="2"/>
      <c r="AM276" s="2"/>
    </row>
    <row r="277" spans="37:39">
      <c r="AK277" s="2"/>
      <c r="AM277" s="2"/>
    </row>
    <row r="278" spans="37:39">
      <c r="AK278" s="2"/>
      <c r="AM278" s="2"/>
    </row>
    <row r="279" spans="37:39">
      <c r="AK279" s="2"/>
      <c r="AM279" s="2"/>
    </row>
    <row r="280" spans="37:39">
      <c r="AK280" s="2"/>
      <c r="AM280" s="2"/>
    </row>
  </sheetData>
  <autoFilter ref="A3:AX138" xr:uid="{2B7749C3-322C-4504-A647-3E5683676940}">
    <sortState xmlns:xlrd2="http://schemas.microsoft.com/office/spreadsheetml/2017/richdata2" ref="A4:AX138">
      <sortCondition ref="D3:D138"/>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32D63-B7CA-496A-8CDF-2B4E28235FC0}">
  <dimension ref="A1:DB97"/>
  <sheetViews>
    <sheetView tabSelected="1" topLeftCell="A6" workbookViewId="0">
      <pane xSplit="3" topLeftCell="AW1" activePane="topRight" state="frozen"/>
      <selection pane="topRight" activeCell="B10" sqref="B10"/>
    </sheetView>
  </sheetViews>
  <sheetFormatPr baseColWidth="10" defaultColWidth="8.83203125" defaultRowHeight="15"/>
  <cols>
    <col min="1" max="1" width="42" customWidth="1"/>
    <col min="2" max="2" width="19" style="2" bestFit="1" customWidth="1"/>
    <col min="3" max="3" width="9.1640625" style="2"/>
    <col min="4" max="4" width="14.1640625" style="2" bestFit="1" customWidth="1"/>
    <col min="5" max="5" width="9.1640625" style="11"/>
    <col min="6" max="6" width="9.1640625" style="10"/>
    <col min="7" max="7" width="9.1640625" style="11"/>
    <col min="8" max="8" width="9.1640625" style="10"/>
    <col min="9" max="9" width="9.1640625" style="11"/>
    <col min="10" max="10" width="9.1640625" style="10"/>
    <col min="11" max="11" width="9.1640625" style="11"/>
    <col min="12" max="12" width="9.1640625" style="10"/>
    <col min="13" max="13" width="9.1640625" style="11"/>
    <col min="14" max="14" width="9.1640625" style="10"/>
    <col min="15" max="15" width="9.1640625" style="11"/>
    <col min="16" max="16" width="9.1640625" style="10"/>
    <col min="17" max="17" width="9.1640625" style="11"/>
    <col min="18" max="18" width="9.1640625" style="10"/>
    <col min="19" max="19" width="9.1640625" style="11"/>
    <col min="20" max="20" width="9.1640625" style="10"/>
    <col min="21" max="21" width="9.1640625" style="11"/>
    <col min="22" max="22" width="9.1640625" style="10"/>
    <col min="23" max="23" width="9.1640625" style="11"/>
    <col min="24" max="24" width="9.1640625" style="10"/>
    <col min="25" max="25" width="9.1640625" style="11"/>
    <col min="26" max="26" width="9.1640625" style="10"/>
    <col min="27" max="27" width="9.1640625" style="11"/>
    <col min="28" max="28" width="9.1640625" style="10"/>
    <col min="29" max="29" width="9.1640625" style="11"/>
    <col min="30" max="30" width="9.1640625" style="10"/>
    <col min="31" max="31" width="9.1640625" style="11"/>
    <col min="32" max="32" width="9.1640625" style="10"/>
    <col min="33" max="33" width="9.1640625" style="11"/>
    <col min="34" max="34" width="9.1640625" style="10"/>
    <col min="35" max="35" width="9.1640625" style="11"/>
    <col min="36" max="36" width="9.1640625" style="10"/>
    <col min="37" max="37" width="9.1640625" style="11"/>
    <col min="38" max="38" width="9.1640625" style="10"/>
    <col min="39" max="39" width="9.1640625" style="11"/>
    <col min="40" max="40" width="9.1640625" style="10"/>
    <col min="41" max="41" width="9.1640625" style="11"/>
    <col min="42" max="42" width="9.1640625" style="10"/>
    <col min="43" max="43" width="9.1640625" style="11"/>
    <col min="44" max="44" width="9.1640625" style="10"/>
    <col min="45" max="45" width="9.1640625" style="11"/>
    <col min="46" max="46" width="9.1640625" style="10"/>
    <col min="47" max="47" width="9.1640625" style="11"/>
    <col min="48" max="48" width="9.1640625" style="10"/>
    <col min="49" max="49" width="70.6640625" bestFit="1" customWidth="1"/>
  </cols>
  <sheetData>
    <row r="1" spans="1:49">
      <c r="A1" s="13" t="s">
        <v>4</v>
      </c>
      <c r="B1" s="13" t="s">
        <v>5</v>
      </c>
      <c r="C1" s="13" t="s">
        <v>6</v>
      </c>
      <c r="D1" s="13" t="s">
        <v>738</v>
      </c>
      <c r="E1" s="13" t="s">
        <v>8</v>
      </c>
      <c r="F1" s="12"/>
      <c r="G1" s="13" t="s">
        <v>9</v>
      </c>
      <c r="H1" s="12"/>
      <c r="I1" s="13" t="s">
        <v>10</v>
      </c>
      <c r="J1" s="12"/>
      <c r="K1" s="13" t="s">
        <v>11</v>
      </c>
      <c r="L1" s="12"/>
      <c r="M1" s="13" t="s">
        <v>12</v>
      </c>
      <c r="N1" s="12"/>
      <c r="O1" s="13" t="s">
        <v>13</v>
      </c>
      <c r="P1" s="12"/>
      <c r="Q1" s="13" t="s">
        <v>14</v>
      </c>
      <c r="R1" s="12"/>
      <c r="S1" s="13" t="s">
        <v>15</v>
      </c>
      <c r="T1" s="12"/>
      <c r="U1" s="13" t="s">
        <v>739</v>
      </c>
      <c r="V1" s="12"/>
      <c r="W1" s="13" t="s">
        <v>740</v>
      </c>
      <c r="X1" s="12"/>
      <c r="Y1" s="13" t="s">
        <v>17</v>
      </c>
      <c r="Z1" s="12"/>
      <c r="AA1" s="13" t="s">
        <v>18</v>
      </c>
      <c r="AB1" s="12"/>
      <c r="AC1" s="13" t="s">
        <v>19</v>
      </c>
      <c r="AD1" s="12"/>
      <c r="AE1" s="13" t="s">
        <v>20</v>
      </c>
      <c r="AF1" s="12"/>
      <c r="AG1" s="13" t="s">
        <v>21</v>
      </c>
      <c r="AH1" s="12"/>
      <c r="AI1" s="13" t="s">
        <v>22</v>
      </c>
      <c r="AJ1" s="12"/>
      <c r="AK1" s="13" t="s">
        <v>23</v>
      </c>
      <c r="AL1" s="12"/>
      <c r="AM1" s="13" t="s">
        <v>675</v>
      </c>
      <c r="AN1" s="12"/>
      <c r="AO1" s="13" t="s">
        <v>676</v>
      </c>
      <c r="AP1" s="12"/>
      <c r="AQ1" s="13" t="s">
        <v>33</v>
      </c>
      <c r="AR1" s="12"/>
      <c r="AS1" s="13" t="s">
        <v>34</v>
      </c>
      <c r="AT1" s="12"/>
      <c r="AU1" s="13" t="s">
        <v>35</v>
      </c>
      <c r="AV1" s="12"/>
    </row>
    <row r="2" spans="1:49" s="4" customFormat="1">
      <c r="A2" s="2" t="s">
        <v>677</v>
      </c>
      <c r="B2" s="2" t="s">
        <v>119</v>
      </c>
      <c r="C2" s="2">
        <v>1</v>
      </c>
      <c r="D2" s="2">
        <v>27</v>
      </c>
      <c r="E2" s="49">
        <v>0</v>
      </c>
      <c r="F2" s="50">
        <v>0</v>
      </c>
      <c r="G2" s="49">
        <v>0</v>
      </c>
      <c r="H2" s="50">
        <v>0</v>
      </c>
      <c r="I2" s="49">
        <v>0.1111111111111111</v>
      </c>
      <c r="J2" s="50">
        <v>8.5616438356164379E-2</v>
      </c>
      <c r="K2" s="49">
        <v>0</v>
      </c>
      <c r="L2" s="50">
        <v>0</v>
      </c>
      <c r="M2" s="49">
        <v>0</v>
      </c>
      <c r="N2" s="50">
        <v>0</v>
      </c>
      <c r="O2" s="49">
        <v>0</v>
      </c>
      <c r="P2" s="50">
        <v>0</v>
      </c>
      <c r="Q2" s="49">
        <v>0</v>
      </c>
      <c r="R2" s="50">
        <v>0</v>
      </c>
      <c r="S2" s="49">
        <v>0</v>
      </c>
      <c r="T2" s="50">
        <v>0</v>
      </c>
      <c r="U2" s="49">
        <v>0</v>
      </c>
      <c r="V2" s="50">
        <v>0</v>
      </c>
      <c r="W2" s="49">
        <v>0</v>
      </c>
      <c r="X2" s="50">
        <v>0</v>
      </c>
      <c r="Y2" s="49">
        <v>0</v>
      </c>
      <c r="Z2" s="50">
        <v>0</v>
      </c>
      <c r="AA2" s="49">
        <v>0</v>
      </c>
      <c r="AB2" s="50">
        <v>0</v>
      </c>
      <c r="AC2" s="49">
        <v>0</v>
      </c>
      <c r="AD2" s="50">
        <v>0</v>
      </c>
      <c r="AE2" s="49">
        <v>0</v>
      </c>
      <c r="AF2" s="50">
        <v>0</v>
      </c>
      <c r="AG2" s="49">
        <v>0</v>
      </c>
      <c r="AH2" s="50">
        <v>0</v>
      </c>
      <c r="AI2" s="49">
        <v>0</v>
      </c>
      <c r="AJ2" s="50">
        <v>0</v>
      </c>
      <c r="AK2" s="49">
        <v>0</v>
      </c>
      <c r="AL2" s="50">
        <v>0</v>
      </c>
      <c r="AM2" s="49">
        <v>0</v>
      </c>
      <c r="AN2" s="50">
        <v>0</v>
      </c>
      <c r="AO2" s="49">
        <v>0</v>
      </c>
      <c r="AP2" s="50">
        <v>0</v>
      </c>
      <c r="AQ2" s="49">
        <v>0.62962962962962965</v>
      </c>
      <c r="AR2" s="50">
        <v>0.78082191780821919</v>
      </c>
      <c r="AS2" s="49">
        <v>0.25925925925925924</v>
      </c>
      <c r="AT2" s="50">
        <v>0.13356164383561644</v>
      </c>
      <c r="AU2" s="49">
        <v>0</v>
      </c>
      <c r="AV2" s="50">
        <v>0</v>
      </c>
      <c r="AW2" t="s">
        <v>741</v>
      </c>
    </row>
    <row r="3" spans="1:49">
      <c r="A3" s="2" t="s">
        <v>679</v>
      </c>
      <c r="B3" s="2" t="s">
        <v>119</v>
      </c>
      <c r="C3" s="2">
        <v>3</v>
      </c>
      <c r="D3" s="2">
        <v>54</v>
      </c>
      <c r="E3" s="49">
        <v>1.8518518518518517E-2</v>
      </c>
      <c r="F3" s="50">
        <v>4.048582995951417E-3</v>
      </c>
      <c r="G3" s="49">
        <v>1.8518518518518517E-2</v>
      </c>
      <c r="H3" s="50">
        <v>1.0796221322537112E-2</v>
      </c>
      <c r="I3" s="49">
        <v>0.96296296296296291</v>
      </c>
      <c r="J3" s="50">
        <v>0.98515519568151144</v>
      </c>
      <c r="K3" s="49">
        <v>0</v>
      </c>
      <c r="L3" s="50">
        <v>0</v>
      </c>
      <c r="M3" s="49">
        <v>0</v>
      </c>
      <c r="N3" s="50">
        <v>0</v>
      </c>
      <c r="O3" s="49">
        <v>0</v>
      </c>
      <c r="P3" s="50">
        <v>0</v>
      </c>
      <c r="Q3" s="49">
        <v>0</v>
      </c>
      <c r="R3" s="50">
        <v>0</v>
      </c>
      <c r="S3" s="49">
        <v>0</v>
      </c>
      <c r="T3" s="50">
        <v>0</v>
      </c>
      <c r="U3" s="49">
        <v>0</v>
      </c>
      <c r="V3" s="50">
        <v>0</v>
      </c>
      <c r="W3" s="49">
        <v>0</v>
      </c>
      <c r="X3" s="50">
        <v>0</v>
      </c>
      <c r="Y3" s="49">
        <v>0</v>
      </c>
      <c r="Z3" s="50">
        <v>0</v>
      </c>
      <c r="AA3" s="49">
        <v>0</v>
      </c>
      <c r="AB3" s="50">
        <v>0</v>
      </c>
      <c r="AC3" s="49">
        <v>0</v>
      </c>
      <c r="AD3" s="50">
        <v>0</v>
      </c>
      <c r="AE3" s="49">
        <v>0</v>
      </c>
      <c r="AF3" s="50">
        <v>0</v>
      </c>
      <c r="AG3" s="49">
        <v>0</v>
      </c>
      <c r="AH3" s="50">
        <v>0</v>
      </c>
      <c r="AI3" s="49">
        <v>0</v>
      </c>
      <c r="AJ3" s="50">
        <v>0</v>
      </c>
      <c r="AK3" s="49">
        <v>0</v>
      </c>
      <c r="AL3" s="50">
        <v>0</v>
      </c>
      <c r="AM3" s="49">
        <v>0</v>
      </c>
      <c r="AN3" s="50">
        <v>0</v>
      </c>
      <c r="AO3" s="49">
        <v>0</v>
      </c>
      <c r="AP3" s="50">
        <v>0</v>
      </c>
      <c r="AQ3" s="49">
        <v>0</v>
      </c>
      <c r="AR3" s="50">
        <v>0</v>
      </c>
      <c r="AS3" s="49">
        <v>0</v>
      </c>
      <c r="AT3" s="50">
        <v>0</v>
      </c>
      <c r="AU3" s="49">
        <v>0</v>
      </c>
      <c r="AV3" s="50">
        <v>0</v>
      </c>
      <c r="AW3" s="48" t="s">
        <v>742</v>
      </c>
    </row>
    <row r="4" spans="1:49">
      <c r="A4" s="2" t="s">
        <v>681</v>
      </c>
      <c r="B4" s="2" t="s">
        <v>119</v>
      </c>
      <c r="C4" s="2">
        <v>5</v>
      </c>
      <c r="D4" s="2">
        <v>26</v>
      </c>
      <c r="E4" s="49">
        <v>0</v>
      </c>
      <c r="F4" s="50">
        <v>0</v>
      </c>
      <c r="G4" s="49">
        <v>0</v>
      </c>
      <c r="H4" s="50">
        <v>0</v>
      </c>
      <c r="I4" s="49">
        <v>0</v>
      </c>
      <c r="J4" s="50">
        <v>0</v>
      </c>
      <c r="K4" s="49">
        <v>0</v>
      </c>
      <c r="L4" s="50">
        <v>0</v>
      </c>
      <c r="M4" s="49">
        <v>0</v>
      </c>
      <c r="N4" s="50">
        <v>0</v>
      </c>
      <c r="O4" s="49">
        <v>0</v>
      </c>
      <c r="P4" s="50">
        <v>0</v>
      </c>
      <c r="Q4" s="49">
        <v>0</v>
      </c>
      <c r="R4" s="50">
        <v>0</v>
      </c>
      <c r="S4" s="49">
        <v>0</v>
      </c>
      <c r="T4" s="50">
        <v>0</v>
      </c>
      <c r="U4" s="49">
        <v>0</v>
      </c>
      <c r="V4" s="50">
        <v>0</v>
      </c>
      <c r="W4" s="49">
        <v>3.8461538461538464E-2</v>
      </c>
      <c r="X4" s="50">
        <v>1.4227642276422764E-2</v>
      </c>
      <c r="Y4" s="49">
        <v>0</v>
      </c>
      <c r="Z4" s="50">
        <v>0</v>
      </c>
      <c r="AA4" s="49">
        <v>0</v>
      </c>
      <c r="AB4" s="50">
        <v>0</v>
      </c>
      <c r="AC4" s="49">
        <v>0</v>
      </c>
      <c r="AD4" s="50">
        <v>0</v>
      </c>
      <c r="AE4" s="49">
        <v>0</v>
      </c>
      <c r="AF4" s="50">
        <v>0</v>
      </c>
      <c r="AG4" s="49">
        <v>0</v>
      </c>
      <c r="AH4" s="50">
        <v>0</v>
      </c>
      <c r="AI4" s="49">
        <v>0</v>
      </c>
      <c r="AJ4" s="50">
        <v>0</v>
      </c>
      <c r="AK4" s="49">
        <v>0</v>
      </c>
      <c r="AL4" s="50">
        <v>0</v>
      </c>
      <c r="AM4" s="49">
        <v>0</v>
      </c>
      <c r="AN4" s="50">
        <v>0</v>
      </c>
      <c r="AO4" s="49">
        <v>0</v>
      </c>
      <c r="AP4" s="50">
        <v>0</v>
      </c>
      <c r="AQ4" s="49">
        <v>0.42307692307692307</v>
      </c>
      <c r="AR4" s="50">
        <v>0.53252032520325199</v>
      </c>
      <c r="AS4" s="49">
        <v>0.5</v>
      </c>
      <c r="AT4" s="50">
        <v>0.42276422764227645</v>
      </c>
      <c r="AU4" s="49">
        <v>3.8461538461538464E-2</v>
      </c>
      <c r="AV4" s="50">
        <v>3.048780487804878E-2</v>
      </c>
      <c r="AW4" t="s">
        <v>743</v>
      </c>
    </row>
    <row r="5" spans="1:49">
      <c r="A5" s="2" t="s">
        <v>618</v>
      </c>
      <c r="B5" s="2" t="s">
        <v>119</v>
      </c>
      <c r="C5" s="2">
        <v>6</v>
      </c>
      <c r="D5" s="2">
        <v>89</v>
      </c>
      <c r="E5" s="49">
        <v>3.3707865168539325E-2</v>
      </c>
      <c r="F5" s="50">
        <v>8.6621751684311833E-3</v>
      </c>
      <c r="G5" s="49">
        <v>4.49438202247191E-2</v>
      </c>
      <c r="H5" s="50">
        <v>3.2723772858517804E-2</v>
      </c>
      <c r="I5" s="49">
        <v>0</v>
      </c>
      <c r="J5" s="50">
        <v>0</v>
      </c>
      <c r="K5" s="49">
        <v>0</v>
      </c>
      <c r="L5" s="50">
        <v>0</v>
      </c>
      <c r="M5" s="49">
        <v>0</v>
      </c>
      <c r="N5" s="50">
        <v>0</v>
      </c>
      <c r="O5" s="49">
        <v>0</v>
      </c>
      <c r="P5" s="50">
        <v>0</v>
      </c>
      <c r="Q5" s="49">
        <v>0.21348314606741572</v>
      </c>
      <c r="R5" s="50">
        <v>0.1588065447545717</v>
      </c>
      <c r="S5" s="49">
        <v>0.1797752808988764</v>
      </c>
      <c r="T5" s="50">
        <v>0.25986525505293551</v>
      </c>
      <c r="U5" s="49">
        <v>0</v>
      </c>
      <c r="V5" s="50">
        <v>0</v>
      </c>
      <c r="W5" s="49">
        <v>0</v>
      </c>
      <c r="X5" s="50">
        <v>0</v>
      </c>
      <c r="Y5" s="49">
        <v>0</v>
      </c>
      <c r="Z5" s="50">
        <v>0</v>
      </c>
      <c r="AA5" s="49">
        <v>7.8651685393258425E-2</v>
      </c>
      <c r="AB5" s="50">
        <v>8.8546679499518763E-2</v>
      </c>
      <c r="AC5" s="49">
        <v>1.1235955056179775E-2</v>
      </c>
      <c r="AD5" s="50">
        <v>7.6997112608277194E-3</v>
      </c>
      <c r="AE5" s="49">
        <v>0</v>
      </c>
      <c r="AF5" s="50">
        <v>0</v>
      </c>
      <c r="AG5" s="49">
        <v>0</v>
      </c>
      <c r="AH5" s="50">
        <v>0</v>
      </c>
      <c r="AI5" s="49">
        <v>0</v>
      </c>
      <c r="AJ5" s="50">
        <v>0</v>
      </c>
      <c r="AK5" s="49">
        <v>0</v>
      </c>
      <c r="AL5" s="50">
        <v>0</v>
      </c>
      <c r="AM5" s="49">
        <v>0</v>
      </c>
      <c r="AN5" s="50">
        <v>0</v>
      </c>
      <c r="AO5" s="49">
        <v>0</v>
      </c>
      <c r="AP5" s="50">
        <v>0</v>
      </c>
      <c r="AQ5" s="49">
        <v>0.3146067415730337</v>
      </c>
      <c r="AR5" s="50">
        <v>0.24639076034648702</v>
      </c>
      <c r="AS5" s="49">
        <v>4.49438202247191E-2</v>
      </c>
      <c r="AT5" s="50">
        <v>1.5399422521655439E-2</v>
      </c>
      <c r="AU5" s="49">
        <v>7.8651685393258425E-2</v>
      </c>
      <c r="AV5" s="50">
        <v>0.18190567853705486</v>
      </c>
      <c r="AW5" t="s">
        <v>744</v>
      </c>
    </row>
    <row r="6" spans="1:49" s="4" customFormat="1">
      <c r="A6" s="6" t="s">
        <v>141</v>
      </c>
      <c r="B6" s="6" t="s">
        <v>119</v>
      </c>
      <c r="C6" s="6">
        <v>7</v>
      </c>
      <c r="D6" s="6">
        <v>25</v>
      </c>
      <c r="E6" s="51">
        <v>0.08</v>
      </c>
      <c r="F6" s="52">
        <v>7.6923076923076927E-3</v>
      </c>
      <c r="G6" s="51">
        <v>0</v>
      </c>
      <c r="H6" s="52">
        <v>0</v>
      </c>
      <c r="I6" s="51">
        <v>0</v>
      </c>
      <c r="J6" s="52">
        <v>0</v>
      </c>
      <c r="K6" s="51">
        <v>0</v>
      </c>
      <c r="L6" s="52">
        <v>0</v>
      </c>
      <c r="M6" s="51">
        <v>0.08</v>
      </c>
      <c r="N6" s="52">
        <v>0.16538461538461538</v>
      </c>
      <c r="O6" s="51">
        <v>0</v>
      </c>
      <c r="P6" s="52">
        <v>0</v>
      </c>
      <c r="Q6" s="51">
        <v>0.2</v>
      </c>
      <c r="R6" s="52">
        <v>0.11538461538461539</v>
      </c>
      <c r="S6" s="51">
        <v>0.04</v>
      </c>
      <c r="T6" s="52">
        <v>3.8461538461538464E-3</v>
      </c>
      <c r="U6" s="51">
        <v>0</v>
      </c>
      <c r="V6" s="52">
        <v>0</v>
      </c>
      <c r="W6" s="51">
        <v>0</v>
      </c>
      <c r="X6" s="52">
        <v>0</v>
      </c>
      <c r="Y6" s="51">
        <v>0</v>
      </c>
      <c r="Z6" s="52">
        <v>0</v>
      </c>
      <c r="AA6" s="51">
        <v>0</v>
      </c>
      <c r="AB6" s="52">
        <v>0</v>
      </c>
      <c r="AC6" s="51">
        <v>0</v>
      </c>
      <c r="AD6" s="52">
        <v>0</v>
      </c>
      <c r="AE6" s="51">
        <v>0</v>
      </c>
      <c r="AF6" s="52">
        <v>0</v>
      </c>
      <c r="AG6" s="51">
        <v>0</v>
      </c>
      <c r="AH6" s="52">
        <v>0</v>
      </c>
      <c r="AI6" s="51">
        <v>0</v>
      </c>
      <c r="AJ6" s="52">
        <v>0</v>
      </c>
      <c r="AK6" s="51">
        <v>0</v>
      </c>
      <c r="AL6" s="52">
        <v>0</v>
      </c>
      <c r="AM6" s="51">
        <v>0</v>
      </c>
      <c r="AN6" s="52">
        <v>0</v>
      </c>
      <c r="AO6" s="51">
        <v>0</v>
      </c>
      <c r="AP6" s="52">
        <v>0</v>
      </c>
      <c r="AQ6" s="51">
        <v>0.56000000000000005</v>
      </c>
      <c r="AR6" s="52">
        <v>0.68846153846153846</v>
      </c>
      <c r="AS6" s="51">
        <v>0</v>
      </c>
      <c r="AT6" s="52">
        <v>0</v>
      </c>
      <c r="AU6" s="51">
        <v>0.04</v>
      </c>
      <c r="AV6" s="52">
        <v>1.9230769230769232E-2</v>
      </c>
      <c r="AW6" s="4" t="s">
        <v>745</v>
      </c>
    </row>
    <row r="7" spans="1:49" s="4" customFormat="1">
      <c r="A7" s="6" t="s">
        <v>682</v>
      </c>
      <c r="B7" s="6" t="s">
        <v>119</v>
      </c>
      <c r="C7" s="6">
        <v>8</v>
      </c>
      <c r="D7" s="6">
        <v>18</v>
      </c>
      <c r="E7" s="51">
        <v>5.5555555555555552E-2</v>
      </c>
      <c r="F7" s="52">
        <v>8.368200836820083E-3</v>
      </c>
      <c r="G7" s="51">
        <v>0</v>
      </c>
      <c r="H7" s="52">
        <v>0</v>
      </c>
      <c r="I7" s="51">
        <v>0</v>
      </c>
      <c r="J7" s="52">
        <v>0</v>
      </c>
      <c r="K7" s="51">
        <v>0</v>
      </c>
      <c r="L7" s="52">
        <v>0</v>
      </c>
      <c r="M7" s="51">
        <v>0</v>
      </c>
      <c r="N7" s="52">
        <v>0</v>
      </c>
      <c r="O7" s="51">
        <v>0</v>
      </c>
      <c r="P7" s="52">
        <v>0</v>
      </c>
      <c r="Q7" s="51">
        <v>0</v>
      </c>
      <c r="R7" s="52">
        <v>0</v>
      </c>
      <c r="S7" s="51">
        <v>5.5555555555555552E-2</v>
      </c>
      <c r="T7" s="52">
        <v>0.100418410041841</v>
      </c>
      <c r="U7" s="51">
        <v>0</v>
      </c>
      <c r="V7" s="52">
        <v>0</v>
      </c>
      <c r="W7" s="51">
        <v>0</v>
      </c>
      <c r="X7" s="52">
        <v>0</v>
      </c>
      <c r="Y7" s="51">
        <v>0</v>
      </c>
      <c r="Z7" s="52">
        <v>0</v>
      </c>
      <c r="AA7" s="51">
        <v>5.5555555555555552E-2</v>
      </c>
      <c r="AB7" s="52">
        <v>8.368200836820083E-3</v>
      </c>
      <c r="AC7" s="51">
        <v>0</v>
      </c>
      <c r="AD7" s="52">
        <v>0</v>
      </c>
      <c r="AE7" s="51">
        <v>0</v>
      </c>
      <c r="AF7" s="52">
        <v>0</v>
      </c>
      <c r="AG7" s="51">
        <v>0</v>
      </c>
      <c r="AH7" s="52">
        <v>0</v>
      </c>
      <c r="AI7" s="51">
        <v>5.5555555555555552E-2</v>
      </c>
      <c r="AJ7" s="52">
        <v>0.31799163179916318</v>
      </c>
      <c r="AK7" s="51">
        <v>0</v>
      </c>
      <c r="AL7" s="52">
        <v>0</v>
      </c>
      <c r="AM7" s="51">
        <v>0</v>
      </c>
      <c r="AN7" s="52">
        <v>0</v>
      </c>
      <c r="AO7" s="51">
        <v>0</v>
      </c>
      <c r="AP7" s="52">
        <v>0</v>
      </c>
      <c r="AQ7" s="51">
        <v>0.27777777777777779</v>
      </c>
      <c r="AR7" s="52">
        <v>0.20083682008368201</v>
      </c>
      <c r="AS7" s="51">
        <v>0.16666666666666666</v>
      </c>
      <c r="AT7" s="52">
        <v>0.1297071129707113</v>
      </c>
      <c r="AU7" s="51">
        <v>0.33333333333333331</v>
      </c>
      <c r="AV7" s="52">
        <v>0.23430962343096234</v>
      </c>
      <c r="AW7" s="4" t="s">
        <v>746</v>
      </c>
    </row>
    <row r="8" spans="1:49">
      <c r="A8" s="2" t="s">
        <v>619</v>
      </c>
      <c r="B8" s="2" t="s">
        <v>119</v>
      </c>
      <c r="C8" s="2">
        <v>9</v>
      </c>
      <c r="D8" s="2">
        <v>118</v>
      </c>
      <c r="E8" s="49">
        <v>0</v>
      </c>
      <c r="F8" s="50">
        <v>0</v>
      </c>
      <c r="G8" s="49">
        <v>0</v>
      </c>
      <c r="H8" s="50">
        <v>0</v>
      </c>
      <c r="I8" s="49">
        <v>8.4745762711864406E-3</v>
      </c>
      <c r="J8" s="50">
        <v>4.8567265662943174E-3</v>
      </c>
      <c r="K8" s="49">
        <v>0</v>
      </c>
      <c r="L8" s="50">
        <v>0</v>
      </c>
      <c r="M8" s="49">
        <v>0</v>
      </c>
      <c r="N8" s="50">
        <v>0</v>
      </c>
      <c r="O8" s="49">
        <v>0</v>
      </c>
      <c r="P8" s="50">
        <v>0</v>
      </c>
      <c r="Q8" s="49">
        <v>0.17796610169491525</v>
      </c>
      <c r="R8" s="50">
        <v>0.21661000485672657</v>
      </c>
      <c r="S8" s="49">
        <v>1.6949152542372881E-2</v>
      </c>
      <c r="T8" s="50">
        <v>2.4283632831471589E-2</v>
      </c>
      <c r="U8" s="49">
        <v>0</v>
      </c>
      <c r="V8" s="50">
        <v>0</v>
      </c>
      <c r="W8" s="49">
        <v>0</v>
      </c>
      <c r="X8" s="50">
        <v>0</v>
      </c>
      <c r="Y8" s="49">
        <v>0</v>
      </c>
      <c r="Z8" s="50">
        <v>0</v>
      </c>
      <c r="AA8" s="49">
        <v>8.4745762711864406E-3</v>
      </c>
      <c r="AB8" s="50">
        <v>1.4570179698882952E-3</v>
      </c>
      <c r="AC8" s="49">
        <v>0</v>
      </c>
      <c r="AD8" s="50">
        <v>0</v>
      </c>
      <c r="AE8" s="49">
        <v>0</v>
      </c>
      <c r="AF8" s="50">
        <v>0</v>
      </c>
      <c r="AG8" s="49">
        <v>0</v>
      </c>
      <c r="AH8" s="50">
        <v>0</v>
      </c>
      <c r="AI8" s="49">
        <v>0</v>
      </c>
      <c r="AJ8" s="50">
        <v>0</v>
      </c>
      <c r="AK8" s="49">
        <v>0</v>
      </c>
      <c r="AL8" s="50">
        <v>0</v>
      </c>
      <c r="AM8" s="49">
        <v>8.4745762711864406E-3</v>
      </c>
      <c r="AN8" s="50">
        <v>3.3997085964060222E-3</v>
      </c>
      <c r="AO8" s="49">
        <v>8.4745762711864406E-3</v>
      </c>
      <c r="AP8" s="50">
        <v>1.942690626517727E-3</v>
      </c>
      <c r="AQ8" s="49">
        <v>0.72033898305084743</v>
      </c>
      <c r="AR8" s="50">
        <v>0.73433705682370087</v>
      </c>
      <c r="AS8" s="49">
        <v>0</v>
      </c>
      <c r="AT8" s="50">
        <v>0</v>
      </c>
      <c r="AU8" s="49">
        <v>5.0847457627118647E-2</v>
      </c>
      <c r="AV8" s="50">
        <v>1.3113161728994658E-2</v>
      </c>
      <c r="AW8" t="s">
        <v>743</v>
      </c>
    </row>
    <row r="9" spans="1:49">
      <c r="A9" s="2" t="s">
        <v>157</v>
      </c>
      <c r="B9" s="2" t="s">
        <v>119</v>
      </c>
      <c r="C9" s="2">
        <v>10</v>
      </c>
      <c r="D9" s="2">
        <v>49</v>
      </c>
      <c r="E9" s="49">
        <v>0</v>
      </c>
      <c r="F9" s="50">
        <v>0</v>
      </c>
      <c r="G9" s="49">
        <v>2.0408163265306121E-2</v>
      </c>
      <c r="H9" s="50">
        <v>0</v>
      </c>
      <c r="I9" s="49">
        <v>0.12244897959183673</v>
      </c>
      <c r="J9" s="50">
        <v>0.20189274447949526</v>
      </c>
      <c r="K9" s="49">
        <v>0</v>
      </c>
      <c r="L9" s="50">
        <v>0</v>
      </c>
      <c r="M9" s="49">
        <v>0</v>
      </c>
      <c r="N9" s="50">
        <v>0</v>
      </c>
      <c r="O9" s="49">
        <v>0</v>
      </c>
      <c r="P9" s="50">
        <v>0</v>
      </c>
      <c r="Q9" s="49">
        <v>0</v>
      </c>
      <c r="R9" s="50">
        <v>0</v>
      </c>
      <c r="S9" s="49">
        <v>2.0408163265306121E-2</v>
      </c>
      <c r="T9" s="50">
        <v>3.1545741324921135E-3</v>
      </c>
      <c r="U9" s="49">
        <v>0</v>
      </c>
      <c r="V9" s="50">
        <v>0</v>
      </c>
      <c r="W9" s="49">
        <v>0</v>
      </c>
      <c r="X9" s="50">
        <v>0</v>
      </c>
      <c r="Y9" s="49">
        <v>0</v>
      </c>
      <c r="Z9" s="50">
        <v>0</v>
      </c>
      <c r="AA9" s="49">
        <v>0</v>
      </c>
      <c r="AB9" s="50">
        <v>0</v>
      </c>
      <c r="AC9" s="49">
        <v>0</v>
      </c>
      <c r="AD9" s="50">
        <v>0</v>
      </c>
      <c r="AE9" s="49">
        <v>0</v>
      </c>
      <c r="AF9" s="50">
        <v>0</v>
      </c>
      <c r="AG9" s="49">
        <v>0</v>
      </c>
      <c r="AH9" s="50">
        <v>0</v>
      </c>
      <c r="AI9" s="49">
        <v>0</v>
      </c>
      <c r="AJ9" s="50">
        <v>0</v>
      </c>
      <c r="AK9" s="49">
        <v>0</v>
      </c>
      <c r="AL9" s="50">
        <v>0</v>
      </c>
      <c r="AM9" s="49">
        <v>0</v>
      </c>
      <c r="AN9" s="50">
        <v>0</v>
      </c>
      <c r="AO9" s="49">
        <v>0</v>
      </c>
      <c r="AP9" s="50">
        <v>0</v>
      </c>
      <c r="AQ9" s="49">
        <v>0.83673469387755106</v>
      </c>
      <c r="AR9" s="50">
        <v>0.79495268138801267</v>
      </c>
      <c r="AS9" s="49">
        <v>0</v>
      </c>
      <c r="AT9" s="50">
        <v>0</v>
      </c>
      <c r="AU9" s="49">
        <v>0</v>
      </c>
      <c r="AV9" s="50">
        <v>0</v>
      </c>
      <c r="AW9" t="s">
        <v>747</v>
      </c>
    </row>
    <row r="10" spans="1:49">
      <c r="A10" s="2" t="s">
        <v>683</v>
      </c>
      <c r="B10" s="2" t="s">
        <v>119</v>
      </c>
      <c r="C10" s="2">
        <v>11</v>
      </c>
      <c r="D10" s="2">
        <v>27</v>
      </c>
      <c r="E10" s="49">
        <v>0</v>
      </c>
      <c r="F10" s="50">
        <v>0</v>
      </c>
      <c r="G10" s="49">
        <v>0</v>
      </c>
      <c r="H10" s="50">
        <v>0</v>
      </c>
      <c r="I10" s="49">
        <v>0.1111111111111111</v>
      </c>
      <c r="J10" s="50">
        <v>7.8864353312302835E-2</v>
      </c>
      <c r="K10" s="49">
        <v>0</v>
      </c>
      <c r="L10" s="50">
        <v>0</v>
      </c>
      <c r="M10" s="49">
        <v>0</v>
      </c>
      <c r="N10" s="50">
        <v>0</v>
      </c>
      <c r="O10" s="49">
        <v>0</v>
      </c>
      <c r="P10" s="50">
        <v>0</v>
      </c>
      <c r="Q10" s="49">
        <v>0</v>
      </c>
      <c r="R10" s="50">
        <v>0</v>
      </c>
      <c r="S10" s="49">
        <v>0</v>
      </c>
      <c r="T10" s="50">
        <v>0</v>
      </c>
      <c r="U10" s="49">
        <v>7.407407407407407E-2</v>
      </c>
      <c r="V10" s="50">
        <v>1.2618296529968454E-2</v>
      </c>
      <c r="W10" s="49">
        <v>0</v>
      </c>
      <c r="X10" s="50">
        <v>0</v>
      </c>
      <c r="Y10" s="49">
        <v>0</v>
      </c>
      <c r="Z10" s="50">
        <v>0</v>
      </c>
      <c r="AA10" s="49">
        <v>0</v>
      </c>
      <c r="AB10" s="50">
        <v>0</v>
      </c>
      <c r="AC10" s="49">
        <v>0</v>
      </c>
      <c r="AD10" s="50">
        <v>0</v>
      </c>
      <c r="AE10" s="49">
        <v>0</v>
      </c>
      <c r="AF10" s="50">
        <v>0</v>
      </c>
      <c r="AG10" s="49">
        <v>0</v>
      </c>
      <c r="AH10" s="50">
        <v>0</v>
      </c>
      <c r="AI10" s="49">
        <v>0</v>
      </c>
      <c r="AJ10" s="50">
        <v>0</v>
      </c>
      <c r="AK10" s="49">
        <v>0</v>
      </c>
      <c r="AL10" s="50">
        <v>0</v>
      </c>
      <c r="AM10" s="49">
        <v>0</v>
      </c>
      <c r="AN10" s="50">
        <v>0</v>
      </c>
      <c r="AO10" s="49">
        <v>0</v>
      </c>
      <c r="AP10" s="50">
        <v>0</v>
      </c>
      <c r="AQ10" s="49">
        <v>0.81481481481481477</v>
      </c>
      <c r="AR10" s="50">
        <v>0.90851735015772872</v>
      </c>
      <c r="AS10" s="49">
        <v>0</v>
      </c>
      <c r="AT10" s="50">
        <v>0</v>
      </c>
      <c r="AU10" s="49">
        <v>0</v>
      </c>
      <c r="AV10" s="50">
        <v>0</v>
      </c>
    </row>
    <row r="11" spans="1:49">
      <c r="A11" s="2" t="s">
        <v>169</v>
      </c>
      <c r="B11" s="2" t="s">
        <v>75</v>
      </c>
      <c r="C11" s="2">
        <v>12</v>
      </c>
      <c r="D11" s="2">
        <v>1524</v>
      </c>
      <c r="E11" s="49">
        <v>9.1207349081364825E-2</v>
      </c>
      <c r="F11" s="50">
        <v>7.6689189189189183E-2</v>
      </c>
      <c r="G11" s="49">
        <v>0.51377952755905509</v>
      </c>
      <c r="H11" s="50">
        <v>0.52680180180180181</v>
      </c>
      <c r="I11" s="49">
        <v>0.11811023622047244</v>
      </c>
      <c r="J11" s="50">
        <v>0.12162162162162163</v>
      </c>
      <c r="K11" s="49">
        <v>3.937007874015748E-3</v>
      </c>
      <c r="L11" s="50">
        <v>2.7027027027027029E-3</v>
      </c>
      <c r="M11" s="49">
        <v>1.4435695538057743E-2</v>
      </c>
      <c r="N11" s="50">
        <v>1.295045045045045E-2</v>
      </c>
      <c r="O11" s="49">
        <v>0</v>
      </c>
      <c r="P11" s="50">
        <v>0</v>
      </c>
      <c r="Q11" s="49">
        <v>4.6587926509186355E-2</v>
      </c>
      <c r="R11" s="50">
        <v>4.3130630630630627E-2</v>
      </c>
      <c r="S11" s="49">
        <v>6.8241469816272965E-2</v>
      </c>
      <c r="T11" s="50">
        <v>6.497747747747748E-2</v>
      </c>
      <c r="U11" s="49">
        <v>6.5616797900262466E-4</v>
      </c>
      <c r="V11" s="50">
        <v>4.5045045045045046E-4</v>
      </c>
      <c r="W11" s="49">
        <v>1.3123359580052493E-2</v>
      </c>
      <c r="X11" s="50">
        <v>7.8828828828828822E-3</v>
      </c>
      <c r="Y11" s="49">
        <v>0</v>
      </c>
      <c r="Z11" s="50">
        <v>0</v>
      </c>
      <c r="AA11" s="49">
        <v>6.5616797900262466E-4</v>
      </c>
      <c r="AB11" s="50">
        <v>4.5045045045045046E-4</v>
      </c>
      <c r="AC11" s="49">
        <v>0</v>
      </c>
      <c r="AD11" s="50">
        <v>0</v>
      </c>
      <c r="AE11" s="49">
        <v>0</v>
      </c>
      <c r="AF11" s="50">
        <v>0</v>
      </c>
      <c r="AG11" s="49">
        <v>0</v>
      </c>
      <c r="AH11" s="50">
        <v>0</v>
      </c>
      <c r="AI11" s="49">
        <v>0</v>
      </c>
      <c r="AJ11" s="50">
        <v>0</v>
      </c>
      <c r="AK11" s="49">
        <v>0</v>
      </c>
      <c r="AL11" s="50">
        <v>0</v>
      </c>
      <c r="AM11" s="49">
        <v>0</v>
      </c>
      <c r="AN11" s="50">
        <v>0</v>
      </c>
      <c r="AO11" s="49">
        <v>0</v>
      </c>
      <c r="AP11" s="50">
        <v>0</v>
      </c>
      <c r="AQ11" s="49">
        <v>5.2493438320209973E-2</v>
      </c>
      <c r="AR11" s="50">
        <v>8.9864864864864863E-2</v>
      </c>
      <c r="AS11" s="49">
        <v>5.446194225721785E-2</v>
      </c>
      <c r="AT11" s="50">
        <v>3.5135135135135137E-2</v>
      </c>
      <c r="AU11" s="49">
        <v>2.2309711286089239E-2</v>
      </c>
      <c r="AV11" s="50">
        <v>1.7342342342342342E-2</v>
      </c>
      <c r="AW11" t="s">
        <v>748</v>
      </c>
    </row>
    <row r="12" spans="1:49" s="4" customFormat="1">
      <c r="A12" s="2" t="s">
        <v>74</v>
      </c>
      <c r="B12" s="2" t="s">
        <v>75</v>
      </c>
      <c r="C12" s="2">
        <v>13</v>
      </c>
      <c r="D12" s="2">
        <v>633</v>
      </c>
      <c r="E12" s="49">
        <v>0</v>
      </c>
      <c r="F12" s="50">
        <v>0</v>
      </c>
      <c r="G12" s="49">
        <v>0.16429699842022116</v>
      </c>
      <c r="H12" s="50">
        <v>0.16233854520734195</v>
      </c>
      <c r="I12" s="49">
        <v>0.18483412322274881</v>
      </c>
      <c r="J12" s="50">
        <v>0.28280081577158395</v>
      </c>
      <c r="K12" s="49">
        <v>0</v>
      </c>
      <c r="L12" s="50">
        <v>0</v>
      </c>
      <c r="M12" s="49">
        <v>0</v>
      </c>
      <c r="N12" s="50">
        <v>0</v>
      </c>
      <c r="O12" s="49">
        <v>0</v>
      </c>
      <c r="P12" s="50">
        <v>0</v>
      </c>
      <c r="Q12" s="49">
        <v>3.1595576619273301E-3</v>
      </c>
      <c r="R12" s="50">
        <v>5.4384772263766149E-4</v>
      </c>
      <c r="S12" s="49">
        <v>0</v>
      </c>
      <c r="T12" s="50">
        <v>0</v>
      </c>
      <c r="U12" s="49">
        <v>1.5797788309636651E-3</v>
      </c>
      <c r="V12" s="50">
        <v>2.7192386131883074E-4</v>
      </c>
      <c r="W12" s="49">
        <v>0</v>
      </c>
      <c r="X12" s="50">
        <v>0</v>
      </c>
      <c r="Y12" s="49">
        <v>0</v>
      </c>
      <c r="Z12" s="50">
        <v>0</v>
      </c>
      <c r="AA12" s="49">
        <v>0</v>
      </c>
      <c r="AB12" s="50">
        <v>0</v>
      </c>
      <c r="AC12" s="49">
        <v>0</v>
      </c>
      <c r="AD12" s="50">
        <v>0</v>
      </c>
      <c r="AE12" s="49">
        <v>0</v>
      </c>
      <c r="AF12" s="50">
        <v>0</v>
      </c>
      <c r="AG12" s="49">
        <v>0</v>
      </c>
      <c r="AH12" s="50">
        <v>0</v>
      </c>
      <c r="AI12" s="49">
        <v>0</v>
      </c>
      <c r="AJ12" s="50">
        <v>0</v>
      </c>
      <c r="AK12" s="49">
        <v>0</v>
      </c>
      <c r="AL12" s="50">
        <v>0</v>
      </c>
      <c r="AM12" s="49">
        <v>4.7393364928909956E-3</v>
      </c>
      <c r="AN12" s="50">
        <v>4.0788579197824609E-4</v>
      </c>
      <c r="AO12" s="49">
        <v>3.4755134281200632E-2</v>
      </c>
      <c r="AP12" s="50">
        <v>6.390210740992522E-3</v>
      </c>
      <c r="AQ12" s="49">
        <v>0.55292259083728279</v>
      </c>
      <c r="AR12" s="50">
        <v>0.51923861318830722</v>
      </c>
      <c r="AS12" s="49">
        <v>4.4233807266982623E-2</v>
      </c>
      <c r="AT12" s="50">
        <v>2.3385452073419442E-2</v>
      </c>
      <c r="AU12" s="49">
        <v>9.4786729857819912E-3</v>
      </c>
      <c r="AV12" s="50">
        <v>4.6227056424201227E-3</v>
      </c>
      <c r="AW12" t="s">
        <v>749</v>
      </c>
    </row>
    <row r="13" spans="1:49" s="4" customFormat="1">
      <c r="A13" s="6" t="s">
        <v>620</v>
      </c>
      <c r="B13" s="6" t="s">
        <v>75</v>
      </c>
      <c r="C13" s="6">
        <v>14</v>
      </c>
      <c r="D13" s="6">
        <v>19</v>
      </c>
      <c r="E13" s="51">
        <v>5.2631578947368418E-2</v>
      </c>
      <c r="F13" s="52">
        <v>1.8867924528301886E-2</v>
      </c>
      <c r="G13" s="51">
        <v>0.15789473684210525</v>
      </c>
      <c r="H13" s="52">
        <v>4.716981132075472E-2</v>
      </c>
      <c r="I13" s="51">
        <v>5.2631578947368418E-2</v>
      </c>
      <c r="J13" s="52">
        <v>0.17924528301886791</v>
      </c>
      <c r="K13" s="51">
        <v>0</v>
      </c>
      <c r="L13" s="52">
        <v>0</v>
      </c>
      <c r="M13" s="51">
        <v>0</v>
      </c>
      <c r="N13" s="52">
        <v>0</v>
      </c>
      <c r="O13" s="51">
        <v>0</v>
      </c>
      <c r="P13" s="52">
        <v>0</v>
      </c>
      <c r="Q13" s="51">
        <v>0</v>
      </c>
      <c r="R13" s="52">
        <v>0</v>
      </c>
      <c r="S13" s="51">
        <v>0</v>
      </c>
      <c r="T13" s="52">
        <v>0</v>
      </c>
      <c r="U13" s="51">
        <v>5.2631578947368418E-2</v>
      </c>
      <c r="V13" s="52">
        <v>4.716981132075472E-2</v>
      </c>
      <c r="W13" s="51">
        <v>0</v>
      </c>
      <c r="X13" s="52">
        <v>0</v>
      </c>
      <c r="Y13" s="51">
        <v>0</v>
      </c>
      <c r="Z13" s="52">
        <v>0</v>
      </c>
      <c r="AA13" s="51">
        <v>0</v>
      </c>
      <c r="AB13" s="52">
        <v>0</v>
      </c>
      <c r="AC13" s="51">
        <v>0</v>
      </c>
      <c r="AD13" s="52">
        <v>0</v>
      </c>
      <c r="AE13" s="51">
        <v>0</v>
      </c>
      <c r="AF13" s="52">
        <v>0</v>
      </c>
      <c r="AG13" s="51">
        <v>0</v>
      </c>
      <c r="AH13" s="52">
        <v>0</v>
      </c>
      <c r="AI13" s="51">
        <v>0</v>
      </c>
      <c r="AJ13" s="52">
        <v>0</v>
      </c>
      <c r="AK13" s="51">
        <v>0</v>
      </c>
      <c r="AL13" s="52">
        <v>0</v>
      </c>
      <c r="AM13" s="51">
        <v>0</v>
      </c>
      <c r="AN13" s="52">
        <v>0</v>
      </c>
      <c r="AO13" s="51">
        <v>0</v>
      </c>
      <c r="AP13" s="52">
        <v>0</v>
      </c>
      <c r="AQ13" s="51">
        <v>0.47368421052631576</v>
      </c>
      <c r="AR13" s="52">
        <v>0.30188679245283018</v>
      </c>
      <c r="AS13" s="51">
        <v>5.2631578947368418E-2</v>
      </c>
      <c r="AT13" s="52">
        <v>3.7735849056603772E-2</v>
      </c>
      <c r="AU13" s="51">
        <v>0.15789473684210525</v>
      </c>
      <c r="AV13" s="52">
        <v>0.36792452830188677</v>
      </c>
      <c r="AW13" s="4" t="s">
        <v>750</v>
      </c>
    </row>
    <row r="14" spans="1:49" s="4" customFormat="1">
      <c r="A14" s="6" t="s">
        <v>684</v>
      </c>
      <c r="B14" s="6" t="s">
        <v>75</v>
      </c>
      <c r="C14" s="6">
        <v>15</v>
      </c>
      <c r="D14" s="6">
        <v>18</v>
      </c>
      <c r="E14" s="51">
        <v>0</v>
      </c>
      <c r="F14" s="52">
        <v>0</v>
      </c>
      <c r="G14" s="51">
        <v>0.27777777777777779</v>
      </c>
      <c r="H14" s="52">
        <v>0.13541666666666666</v>
      </c>
      <c r="I14" s="51">
        <v>5.5555555555555552E-2</v>
      </c>
      <c r="J14" s="52">
        <v>0.3263888888888889</v>
      </c>
      <c r="K14" s="51">
        <v>0</v>
      </c>
      <c r="L14" s="52">
        <v>0</v>
      </c>
      <c r="M14" s="51">
        <v>0</v>
      </c>
      <c r="N14" s="52">
        <v>0</v>
      </c>
      <c r="O14" s="51">
        <v>0</v>
      </c>
      <c r="P14" s="52">
        <v>0</v>
      </c>
      <c r="Q14" s="51">
        <v>0.1111111111111111</v>
      </c>
      <c r="R14" s="52">
        <v>9.7222222222222224E-2</v>
      </c>
      <c r="S14" s="51">
        <v>0</v>
      </c>
      <c r="T14" s="52">
        <v>0</v>
      </c>
      <c r="U14" s="51">
        <v>0</v>
      </c>
      <c r="V14" s="52">
        <v>0</v>
      </c>
      <c r="W14" s="51">
        <v>0</v>
      </c>
      <c r="X14" s="52">
        <v>0</v>
      </c>
      <c r="Y14" s="51">
        <v>0</v>
      </c>
      <c r="Z14" s="52">
        <v>0</v>
      </c>
      <c r="AA14" s="51">
        <v>0</v>
      </c>
      <c r="AB14" s="52">
        <v>0</v>
      </c>
      <c r="AC14" s="51">
        <v>0</v>
      </c>
      <c r="AD14" s="52">
        <v>0</v>
      </c>
      <c r="AE14" s="51">
        <v>0</v>
      </c>
      <c r="AF14" s="52">
        <v>0</v>
      </c>
      <c r="AG14" s="51">
        <v>0</v>
      </c>
      <c r="AH14" s="52">
        <v>0</v>
      </c>
      <c r="AI14" s="51">
        <v>0</v>
      </c>
      <c r="AJ14" s="52">
        <v>0</v>
      </c>
      <c r="AK14" s="51">
        <v>0</v>
      </c>
      <c r="AL14" s="52">
        <v>0</v>
      </c>
      <c r="AM14" s="51">
        <v>0</v>
      </c>
      <c r="AN14" s="52">
        <v>0</v>
      </c>
      <c r="AO14" s="51">
        <v>0</v>
      </c>
      <c r="AP14" s="52">
        <v>0</v>
      </c>
      <c r="AQ14" s="51">
        <v>0.5</v>
      </c>
      <c r="AR14" s="52">
        <v>0.40277777777777779</v>
      </c>
      <c r="AS14" s="51">
        <v>5.5555555555555552E-2</v>
      </c>
      <c r="AT14" s="52">
        <v>3.8194444444444448E-2</v>
      </c>
      <c r="AU14" s="51">
        <v>0</v>
      </c>
      <c r="AV14" s="52">
        <v>0</v>
      </c>
      <c r="AW14" s="4" t="s">
        <v>751</v>
      </c>
    </row>
    <row r="15" spans="1:49" s="4" customFormat="1">
      <c r="A15" s="6" t="s">
        <v>180</v>
      </c>
      <c r="B15" s="6" t="s">
        <v>75</v>
      </c>
      <c r="C15" s="6">
        <v>16</v>
      </c>
      <c r="D15" s="6">
        <v>20</v>
      </c>
      <c r="E15" s="51">
        <v>0.05</v>
      </c>
      <c r="F15" s="52">
        <v>1.2987012987012988E-2</v>
      </c>
      <c r="G15" s="51">
        <v>0.9</v>
      </c>
      <c r="H15" s="52">
        <v>0.95454545454545459</v>
      </c>
      <c r="I15" s="51">
        <v>0</v>
      </c>
      <c r="J15" s="52">
        <v>0</v>
      </c>
      <c r="K15" s="51">
        <v>0</v>
      </c>
      <c r="L15" s="52">
        <v>0</v>
      </c>
      <c r="M15" s="51">
        <v>0</v>
      </c>
      <c r="N15" s="52">
        <v>0</v>
      </c>
      <c r="O15" s="51">
        <v>0</v>
      </c>
      <c r="P15" s="52">
        <v>0</v>
      </c>
      <c r="Q15" s="51">
        <v>0</v>
      </c>
      <c r="R15" s="52">
        <v>0</v>
      </c>
      <c r="S15" s="51">
        <v>0</v>
      </c>
      <c r="T15" s="52">
        <v>0</v>
      </c>
      <c r="U15" s="51">
        <v>0</v>
      </c>
      <c r="V15" s="52">
        <v>0</v>
      </c>
      <c r="W15" s="51">
        <v>0</v>
      </c>
      <c r="X15" s="52">
        <v>0</v>
      </c>
      <c r="Y15" s="51">
        <v>0</v>
      </c>
      <c r="Z15" s="52">
        <v>0</v>
      </c>
      <c r="AA15" s="51">
        <v>0</v>
      </c>
      <c r="AB15" s="52">
        <v>0</v>
      </c>
      <c r="AC15" s="51">
        <v>0</v>
      </c>
      <c r="AD15" s="52">
        <v>0</v>
      </c>
      <c r="AE15" s="51">
        <v>0</v>
      </c>
      <c r="AF15" s="52">
        <v>0</v>
      </c>
      <c r="AG15" s="51">
        <v>0</v>
      </c>
      <c r="AH15" s="52">
        <v>0</v>
      </c>
      <c r="AI15" s="51">
        <v>0</v>
      </c>
      <c r="AJ15" s="52">
        <v>0</v>
      </c>
      <c r="AK15" s="51">
        <v>0</v>
      </c>
      <c r="AL15" s="52">
        <v>0</v>
      </c>
      <c r="AM15" s="51">
        <v>0</v>
      </c>
      <c r="AN15" s="52">
        <v>0</v>
      </c>
      <c r="AO15" s="51">
        <v>0</v>
      </c>
      <c r="AP15" s="52">
        <v>0</v>
      </c>
      <c r="AQ15" s="51">
        <v>0</v>
      </c>
      <c r="AR15" s="52">
        <v>0</v>
      </c>
      <c r="AS15" s="51">
        <v>0</v>
      </c>
      <c r="AT15" s="52">
        <v>0</v>
      </c>
      <c r="AU15" s="51">
        <v>0.05</v>
      </c>
      <c r="AV15" s="52">
        <v>3.2467532467532464E-2</v>
      </c>
      <c r="AW15" s="4" t="s">
        <v>752</v>
      </c>
    </row>
    <row r="16" spans="1:49" s="4" customFormat="1">
      <c r="A16" s="6" t="s">
        <v>621</v>
      </c>
      <c r="B16" s="6" t="s">
        <v>75</v>
      </c>
      <c r="C16" s="6">
        <v>17</v>
      </c>
      <c r="D16" s="6">
        <v>17</v>
      </c>
      <c r="E16" s="51">
        <v>0.17647058823529413</v>
      </c>
      <c r="F16" s="52">
        <v>7.0539419087136929E-2</v>
      </c>
      <c r="G16" s="51">
        <v>5.8823529411764705E-2</v>
      </c>
      <c r="H16" s="52">
        <v>8.2987551867219917E-3</v>
      </c>
      <c r="I16" s="51">
        <v>0.47058823529411764</v>
      </c>
      <c r="J16" s="52">
        <v>0.46887966804979253</v>
      </c>
      <c r="K16" s="51">
        <v>0</v>
      </c>
      <c r="L16" s="52">
        <v>0</v>
      </c>
      <c r="M16" s="51">
        <v>0</v>
      </c>
      <c r="N16" s="52">
        <v>0</v>
      </c>
      <c r="O16" s="51">
        <v>0</v>
      </c>
      <c r="P16" s="52">
        <v>0</v>
      </c>
      <c r="Q16" s="51">
        <v>0</v>
      </c>
      <c r="R16" s="52">
        <v>0</v>
      </c>
      <c r="S16" s="51">
        <v>0</v>
      </c>
      <c r="T16" s="52">
        <v>0</v>
      </c>
      <c r="U16" s="51">
        <v>0</v>
      </c>
      <c r="V16" s="52">
        <v>0</v>
      </c>
      <c r="W16" s="51">
        <v>0</v>
      </c>
      <c r="X16" s="52">
        <v>0</v>
      </c>
      <c r="Y16" s="51">
        <v>0</v>
      </c>
      <c r="Z16" s="52">
        <v>0</v>
      </c>
      <c r="AA16" s="51">
        <v>0</v>
      </c>
      <c r="AB16" s="52">
        <v>0</v>
      </c>
      <c r="AC16" s="51">
        <v>0</v>
      </c>
      <c r="AD16" s="52">
        <v>0</v>
      </c>
      <c r="AE16" s="51">
        <v>0</v>
      </c>
      <c r="AF16" s="52">
        <v>0</v>
      </c>
      <c r="AG16" s="51">
        <v>0</v>
      </c>
      <c r="AH16" s="52">
        <v>0</v>
      </c>
      <c r="AI16" s="51">
        <v>0</v>
      </c>
      <c r="AJ16" s="52">
        <v>0</v>
      </c>
      <c r="AK16" s="51">
        <v>5.8823529411764705E-2</v>
      </c>
      <c r="AL16" s="52">
        <v>0.29875518672199169</v>
      </c>
      <c r="AM16" s="51">
        <v>0</v>
      </c>
      <c r="AN16" s="52">
        <v>0</v>
      </c>
      <c r="AO16" s="51">
        <v>0</v>
      </c>
      <c r="AP16" s="52">
        <v>0</v>
      </c>
      <c r="AQ16" s="51">
        <v>0.17647058823529413</v>
      </c>
      <c r="AR16" s="52">
        <v>0.13692946058091288</v>
      </c>
      <c r="AS16" s="51">
        <v>5.8823529411764705E-2</v>
      </c>
      <c r="AT16" s="52">
        <v>1.6597510373443983E-2</v>
      </c>
      <c r="AU16" s="51">
        <v>0</v>
      </c>
      <c r="AV16" s="52">
        <v>0</v>
      </c>
      <c r="AW16" s="4" t="s">
        <v>753</v>
      </c>
    </row>
    <row r="17" spans="1:106">
      <c r="A17" s="2" t="s">
        <v>685</v>
      </c>
      <c r="B17" s="2" t="s">
        <v>75</v>
      </c>
      <c r="C17" s="2">
        <v>18</v>
      </c>
      <c r="D17" s="2">
        <v>26</v>
      </c>
      <c r="E17" s="49">
        <v>0.19230769230769232</v>
      </c>
      <c r="F17" s="50">
        <v>4.6875E-2</v>
      </c>
      <c r="G17" s="49">
        <v>0.5</v>
      </c>
      <c r="H17" s="50">
        <v>0.63749999999999996</v>
      </c>
      <c r="I17" s="49">
        <v>3.8461538461538464E-2</v>
      </c>
      <c r="J17" s="50">
        <v>3.125E-2</v>
      </c>
      <c r="K17" s="49">
        <v>0</v>
      </c>
      <c r="L17" s="50">
        <v>0</v>
      </c>
      <c r="M17" s="49">
        <v>7.6923076923076927E-2</v>
      </c>
      <c r="N17" s="50">
        <v>0.14687500000000001</v>
      </c>
      <c r="O17" s="49">
        <v>0</v>
      </c>
      <c r="P17" s="50">
        <v>0</v>
      </c>
      <c r="Q17" s="49">
        <v>7.6923076923076927E-2</v>
      </c>
      <c r="R17" s="50">
        <v>2.6562499999999999E-2</v>
      </c>
      <c r="S17" s="49">
        <v>0</v>
      </c>
      <c r="T17" s="50">
        <v>0</v>
      </c>
      <c r="U17" s="49">
        <v>0</v>
      </c>
      <c r="V17" s="50">
        <v>0</v>
      </c>
      <c r="W17" s="49">
        <v>0</v>
      </c>
      <c r="X17" s="50">
        <v>0</v>
      </c>
      <c r="Y17" s="49">
        <v>0</v>
      </c>
      <c r="Z17" s="50">
        <v>0</v>
      </c>
      <c r="AA17" s="49">
        <v>0</v>
      </c>
      <c r="AB17" s="50">
        <v>0</v>
      </c>
      <c r="AC17" s="49">
        <v>0</v>
      </c>
      <c r="AD17" s="50">
        <v>0</v>
      </c>
      <c r="AE17" s="49">
        <v>0</v>
      </c>
      <c r="AF17" s="50">
        <v>0</v>
      </c>
      <c r="AG17" s="49">
        <v>0</v>
      </c>
      <c r="AH17" s="50">
        <v>0</v>
      </c>
      <c r="AI17" s="49">
        <v>0</v>
      </c>
      <c r="AJ17" s="50">
        <v>0</v>
      </c>
      <c r="AK17" s="49">
        <v>0</v>
      </c>
      <c r="AL17" s="50">
        <v>0</v>
      </c>
      <c r="AM17" s="49">
        <v>0</v>
      </c>
      <c r="AN17" s="50">
        <v>0</v>
      </c>
      <c r="AO17" s="49">
        <v>0</v>
      </c>
      <c r="AP17" s="50">
        <v>0</v>
      </c>
      <c r="AQ17" s="49">
        <v>3.8461538461538464E-2</v>
      </c>
      <c r="AR17" s="50">
        <v>1.2500000000000001E-2</v>
      </c>
      <c r="AS17" s="49">
        <v>7.6923076923076927E-2</v>
      </c>
      <c r="AT17" s="50">
        <v>9.8437499999999997E-2</v>
      </c>
      <c r="AU17" s="49">
        <v>0</v>
      </c>
      <c r="AV17" s="50">
        <v>0</v>
      </c>
      <c r="AW17" t="s">
        <v>754</v>
      </c>
    </row>
    <row r="18" spans="1:106" s="4" customFormat="1">
      <c r="A18" s="6" t="s">
        <v>686</v>
      </c>
      <c r="B18" s="6" t="s">
        <v>75</v>
      </c>
      <c r="C18" s="6">
        <v>19</v>
      </c>
      <c r="D18" s="6">
        <v>13</v>
      </c>
      <c r="E18" s="51">
        <v>0.46153846153846156</v>
      </c>
      <c r="F18" s="52">
        <v>0.5494505494505495</v>
      </c>
      <c r="G18" s="51">
        <v>0.46153846153846156</v>
      </c>
      <c r="H18" s="52">
        <v>0.32967032967032966</v>
      </c>
      <c r="I18" s="51">
        <v>0</v>
      </c>
      <c r="J18" s="52">
        <v>0</v>
      </c>
      <c r="K18" s="51">
        <v>0</v>
      </c>
      <c r="L18" s="52">
        <v>0</v>
      </c>
      <c r="M18" s="51">
        <v>0</v>
      </c>
      <c r="N18" s="52">
        <v>0</v>
      </c>
      <c r="O18" s="51">
        <v>0</v>
      </c>
      <c r="P18" s="52">
        <v>0</v>
      </c>
      <c r="Q18" s="51">
        <v>0</v>
      </c>
      <c r="R18" s="52">
        <v>0</v>
      </c>
      <c r="S18" s="51">
        <v>0</v>
      </c>
      <c r="T18" s="52">
        <v>0</v>
      </c>
      <c r="U18" s="51">
        <v>7.6923076923076927E-2</v>
      </c>
      <c r="V18" s="52">
        <v>0.12087912087912088</v>
      </c>
      <c r="W18" s="51">
        <v>0</v>
      </c>
      <c r="X18" s="52">
        <v>0</v>
      </c>
      <c r="Y18" s="51">
        <v>0</v>
      </c>
      <c r="Z18" s="52">
        <v>0</v>
      </c>
      <c r="AA18" s="51">
        <v>0</v>
      </c>
      <c r="AB18" s="52">
        <v>0</v>
      </c>
      <c r="AC18" s="51">
        <v>0</v>
      </c>
      <c r="AD18" s="52">
        <v>0</v>
      </c>
      <c r="AE18" s="51">
        <v>0</v>
      </c>
      <c r="AF18" s="52">
        <v>0</v>
      </c>
      <c r="AG18" s="51">
        <v>0</v>
      </c>
      <c r="AH18" s="52">
        <v>0</v>
      </c>
      <c r="AI18" s="51">
        <v>0</v>
      </c>
      <c r="AJ18" s="52">
        <v>0</v>
      </c>
      <c r="AK18" s="51">
        <v>0</v>
      </c>
      <c r="AL18" s="52">
        <v>0</v>
      </c>
      <c r="AM18" s="51">
        <v>0</v>
      </c>
      <c r="AN18" s="52">
        <v>0</v>
      </c>
      <c r="AO18" s="51">
        <v>0</v>
      </c>
      <c r="AP18" s="52">
        <v>0</v>
      </c>
      <c r="AQ18" s="51">
        <v>0</v>
      </c>
      <c r="AR18" s="52">
        <v>0</v>
      </c>
      <c r="AS18" s="51">
        <v>0</v>
      </c>
      <c r="AT18" s="52">
        <v>0</v>
      </c>
      <c r="AU18" s="51">
        <v>0</v>
      </c>
      <c r="AV18" s="52">
        <v>0</v>
      </c>
      <c r="AW18" s="4" t="s">
        <v>755</v>
      </c>
    </row>
    <row r="19" spans="1:106" s="4" customFormat="1">
      <c r="A19" s="6" t="s">
        <v>687</v>
      </c>
      <c r="B19" s="6" t="s">
        <v>75</v>
      </c>
      <c r="C19" s="6">
        <v>20</v>
      </c>
      <c r="D19" s="6">
        <v>18</v>
      </c>
      <c r="E19" s="51">
        <v>0.22222222222222221</v>
      </c>
      <c r="F19" s="52">
        <v>0.12679425837320574</v>
      </c>
      <c r="G19" s="51">
        <v>0.16666666666666666</v>
      </c>
      <c r="H19" s="52">
        <v>0.1076555023923445</v>
      </c>
      <c r="I19" s="51">
        <v>0.16666666666666666</v>
      </c>
      <c r="J19" s="52">
        <v>0.43301435406698563</v>
      </c>
      <c r="K19" s="51">
        <v>0</v>
      </c>
      <c r="L19" s="52">
        <v>0</v>
      </c>
      <c r="M19" s="51">
        <v>5.5555555555555552E-2</v>
      </c>
      <c r="N19" s="52">
        <v>0.11244019138755981</v>
      </c>
      <c r="O19" s="51">
        <v>0</v>
      </c>
      <c r="P19" s="52">
        <v>0</v>
      </c>
      <c r="Q19" s="51">
        <v>0</v>
      </c>
      <c r="R19" s="52">
        <v>0</v>
      </c>
      <c r="S19" s="51">
        <v>0</v>
      </c>
      <c r="T19" s="52">
        <v>0</v>
      </c>
      <c r="U19" s="51">
        <v>0</v>
      </c>
      <c r="V19" s="52">
        <v>0</v>
      </c>
      <c r="W19" s="51">
        <v>0</v>
      </c>
      <c r="X19" s="52">
        <v>0</v>
      </c>
      <c r="Y19" s="51">
        <v>0.27777777777777779</v>
      </c>
      <c r="Z19" s="52">
        <v>0.19856459330143542</v>
      </c>
      <c r="AA19" s="51">
        <v>0.1111111111111111</v>
      </c>
      <c r="AB19" s="52">
        <v>2.1531100478468901E-2</v>
      </c>
      <c r="AC19" s="51">
        <v>0</v>
      </c>
      <c r="AD19" s="52">
        <v>0</v>
      </c>
      <c r="AE19" s="51">
        <v>0</v>
      </c>
      <c r="AF19" s="52">
        <v>0</v>
      </c>
      <c r="AG19" s="51">
        <v>0</v>
      </c>
      <c r="AH19" s="52">
        <v>0</v>
      </c>
      <c r="AI19" s="51">
        <v>0</v>
      </c>
      <c r="AJ19" s="52">
        <v>0</v>
      </c>
      <c r="AK19" s="51">
        <v>0</v>
      </c>
      <c r="AL19" s="52">
        <v>0</v>
      </c>
      <c r="AM19" s="51">
        <v>0</v>
      </c>
      <c r="AN19" s="52">
        <v>0</v>
      </c>
      <c r="AO19" s="51">
        <v>0</v>
      </c>
      <c r="AP19" s="52">
        <v>0</v>
      </c>
      <c r="AQ19" s="51">
        <v>0</v>
      </c>
      <c r="AR19" s="52">
        <v>0</v>
      </c>
      <c r="AS19" s="51">
        <v>0</v>
      </c>
      <c r="AT19" s="52">
        <v>0</v>
      </c>
      <c r="AU19" s="51">
        <v>0</v>
      </c>
      <c r="AV19" s="52">
        <v>0</v>
      </c>
      <c r="AW19" s="4" t="s">
        <v>756</v>
      </c>
    </row>
    <row r="20" spans="1:106" s="4" customFormat="1">
      <c r="A20" s="6" t="s">
        <v>688</v>
      </c>
      <c r="B20" s="6" t="s">
        <v>75</v>
      </c>
      <c r="C20" s="6">
        <v>21</v>
      </c>
      <c r="D20" s="6">
        <v>16</v>
      </c>
      <c r="E20" s="51">
        <v>0</v>
      </c>
      <c r="F20" s="52">
        <v>0</v>
      </c>
      <c r="G20" s="51">
        <v>0</v>
      </c>
      <c r="H20" s="52">
        <v>0</v>
      </c>
      <c r="I20" s="51">
        <v>0</v>
      </c>
      <c r="J20" s="52">
        <v>0</v>
      </c>
      <c r="K20" s="51">
        <v>0</v>
      </c>
      <c r="L20" s="52">
        <v>0</v>
      </c>
      <c r="M20" s="51">
        <v>0</v>
      </c>
      <c r="N20" s="52">
        <v>0</v>
      </c>
      <c r="O20" s="51">
        <v>0</v>
      </c>
      <c r="P20" s="52">
        <v>0</v>
      </c>
      <c r="Q20" s="51">
        <v>0</v>
      </c>
      <c r="R20" s="52">
        <v>0</v>
      </c>
      <c r="S20" s="51">
        <v>0</v>
      </c>
      <c r="T20" s="52">
        <v>0</v>
      </c>
      <c r="U20" s="51">
        <v>0</v>
      </c>
      <c r="V20" s="52">
        <v>0</v>
      </c>
      <c r="W20" s="51">
        <v>0</v>
      </c>
      <c r="X20" s="52">
        <v>0</v>
      </c>
      <c r="Y20" s="51">
        <v>0</v>
      </c>
      <c r="Z20" s="52">
        <v>0</v>
      </c>
      <c r="AA20" s="51">
        <v>0</v>
      </c>
      <c r="AB20" s="52">
        <v>0</v>
      </c>
      <c r="AC20" s="51">
        <v>0</v>
      </c>
      <c r="AD20" s="52">
        <v>0</v>
      </c>
      <c r="AE20" s="51">
        <v>0.625</v>
      </c>
      <c r="AF20" s="52">
        <v>0.51041666666666663</v>
      </c>
      <c r="AG20" s="51">
        <v>0</v>
      </c>
      <c r="AH20" s="52">
        <v>0</v>
      </c>
      <c r="AI20" s="51">
        <v>0</v>
      </c>
      <c r="AJ20" s="52">
        <v>0</v>
      </c>
      <c r="AK20" s="51">
        <v>0</v>
      </c>
      <c r="AL20" s="52">
        <v>0</v>
      </c>
      <c r="AM20" s="51">
        <v>0</v>
      </c>
      <c r="AN20" s="52">
        <v>0</v>
      </c>
      <c r="AO20" s="51">
        <v>0</v>
      </c>
      <c r="AP20" s="52">
        <v>0</v>
      </c>
      <c r="AQ20" s="51">
        <v>0</v>
      </c>
      <c r="AR20" s="52">
        <v>0</v>
      </c>
      <c r="AS20" s="51">
        <v>0.25</v>
      </c>
      <c r="AT20" s="52">
        <v>0.30902777777777779</v>
      </c>
      <c r="AU20" s="51">
        <v>0.125</v>
      </c>
      <c r="AV20" s="52">
        <v>0.18055555555555555</v>
      </c>
      <c r="AW20" s="4" t="s">
        <v>757</v>
      </c>
    </row>
    <row r="21" spans="1:106">
      <c r="A21" s="2" t="s">
        <v>689</v>
      </c>
      <c r="B21" s="2" t="s">
        <v>75</v>
      </c>
      <c r="C21" s="2">
        <v>22</v>
      </c>
      <c r="D21" s="2">
        <v>46</v>
      </c>
      <c r="E21" s="49">
        <v>0.43478260869565216</v>
      </c>
      <c r="F21" s="50">
        <v>0.33488372093023255</v>
      </c>
      <c r="G21" s="49">
        <v>6.5217391304347824E-2</v>
      </c>
      <c r="H21" s="50">
        <v>3.7209302325581395E-2</v>
      </c>
      <c r="I21" s="49">
        <v>0</v>
      </c>
      <c r="J21" s="50">
        <v>0</v>
      </c>
      <c r="K21" s="49">
        <v>0</v>
      </c>
      <c r="L21" s="50">
        <v>0</v>
      </c>
      <c r="M21" s="49">
        <v>0</v>
      </c>
      <c r="N21" s="50">
        <v>0</v>
      </c>
      <c r="O21" s="49">
        <v>0</v>
      </c>
      <c r="P21" s="50">
        <v>0</v>
      </c>
      <c r="Q21" s="49">
        <v>0</v>
      </c>
      <c r="R21" s="50">
        <v>0</v>
      </c>
      <c r="S21" s="49">
        <v>0</v>
      </c>
      <c r="T21" s="50">
        <v>0</v>
      </c>
      <c r="U21" s="49">
        <v>0</v>
      </c>
      <c r="V21" s="50">
        <v>0</v>
      </c>
      <c r="W21" s="49">
        <v>0.45652173913043476</v>
      </c>
      <c r="X21" s="50">
        <v>0.60232558139534886</v>
      </c>
      <c r="Y21" s="49">
        <v>0</v>
      </c>
      <c r="Z21" s="50">
        <v>0</v>
      </c>
      <c r="AA21" s="49">
        <v>0</v>
      </c>
      <c r="AB21" s="50">
        <v>0</v>
      </c>
      <c r="AC21" s="49">
        <v>0</v>
      </c>
      <c r="AD21" s="50">
        <v>0</v>
      </c>
      <c r="AE21" s="49">
        <v>0</v>
      </c>
      <c r="AF21" s="50">
        <v>0</v>
      </c>
      <c r="AG21" s="49">
        <v>0</v>
      </c>
      <c r="AH21" s="50">
        <v>0</v>
      </c>
      <c r="AI21" s="49">
        <v>0</v>
      </c>
      <c r="AJ21" s="50">
        <v>0</v>
      </c>
      <c r="AK21" s="49">
        <v>0</v>
      </c>
      <c r="AL21" s="50">
        <v>0</v>
      </c>
      <c r="AM21" s="49">
        <v>0</v>
      </c>
      <c r="AN21" s="50">
        <v>0</v>
      </c>
      <c r="AO21" s="49">
        <v>0</v>
      </c>
      <c r="AP21" s="50">
        <v>0</v>
      </c>
      <c r="AQ21" s="49">
        <v>0</v>
      </c>
      <c r="AR21" s="50">
        <v>0</v>
      </c>
      <c r="AS21" s="49">
        <v>4.3478260869565216E-2</v>
      </c>
      <c r="AT21" s="50">
        <v>2.5581395348837209E-2</v>
      </c>
      <c r="AU21" s="49">
        <v>0</v>
      </c>
      <c r="AV21" s="50">
        <v>0</v>
      </c>
      <c r="AW21" t="s">
        <v>758</v>
      </c>
    </row>
    <row r="22" spans="1:106" s="4" customFormat="1">
      <c r="A22" s="6" t="s">
        <v>196</v>
      </c>
      <c r="B22" s="6" t="s">
        <v>75</v>
      </c>
      <c r="C22" s="6">
        <v>23</v>
      </c>
      <c r="D22" s="6">
        <v>25</v>
      </c>
      <c r="E22" s="51">
        <v>0.04</v>
      </c>
      <c r="F22" s="52">
        <v>5.6980056980056983E-3</v>
      </c>
      <c r="G22" s="51">
        <v>0</v>
      </c>
      <c r="H22" s="52">
        <v>0</v>
      </c>
      <c r="I22" s="51">
        <v>0</v>
      </c>
      <c r="J22" s="52">
        <v>0</v>
      </c>
      <c r="K22" s="51">
        <v>0</v>
      </c>
      <c r="L22" s="52">
        <v>0</v>
      </c>
      <c r="M22" s="51">
        <v>0</v>
      </c>
      <c r="N22" s="52">
        <v>0</v>
      </c>
      <c r="O22" s="51">
        <v>0</v>
      </c>
      <c r="P22" s="52">
        <v>0</v>
      </c>
      <c r="Q22" s="51">
        <v>0.24</v>
      </c>
      <c r="R22" s="52">
        <v>0.55840455840455838</v>
      </c>
      <c r="S22" s="51">
        <v>0.28000000000000003</v>
      </c>
      <c r="T22" s="52">
        <v>0.15954415954415954</v>
      </c>
      <c r="U22" s="51">
        <v>0</v>
      </c>
      <c r="V22" s="52">
        <v>0</v>
      </c>
      <c r="W22" s="51">
        <v>0.04</v>
      </c>
      <c r="X22" s="52">
        <v>4.5584045584045586E-2</v>
      </c>
      <c r="Y22" s="51">
        <v>0</v>
      </c>
      <c r="Z22" s="52">
        <v>0</v>
      </c>
      <c r="AA22" s="51">
        <v>0</v>
      </c>
      <c r="AB22" s="52">
        <v>0</v>
      </c>
      <c r="AC22" s="51">
        <v>0</v>
      </c>
      <c r="AD22" s="52">
        <v>0</v>
      </c>
      <c r="AE22" s="51">
        <v>0</v>
      </c>
      <c r="AF22" s="52">
        <v>0</v>
      </c>
      <c r="AG22" s="51">
        <v>0</v>
      </c>
      <c r="AH22" s="52">
        <v>0</v>
      </c>
      <c r="AI22" s="51">
        <v>0</v>
      </c>
      <c r="AJ22" s="52">
        <v>0</v>
      </c>
      <c r="AK22" s="51">
        <v>0</v>
      </c>
      <c r="AL22" s="52">
        <v>0</v>
      </c>
      <c r="AM22" s="51">
        <v>0</v>
      </c>
      <c r="AN22" s="52">
        <v>0</v>
      </c>
      <c r="AO22" s="51">
        <v>0.12</v>
      </c>
      <c r="AP22" s="52">
        <v>3.9886039886039885E-2</v>
      </c>
      <c r="AQ22" s="51">
        <v>0.2</v>
      </c>
      <c r="AR22" s="52">
        <v>0.14814814814814814</v>
      </c>
      <c r="AS22" s="54">
        <v>0.16</v>
      </c>
      <c r="AT22" s="55">
        <v>5.4131054131054131E-2</v>
      </c>
      <c r="AU22" s="51">
        <v>0.04</v>
      </c>
      <c r="AV22" s="52">
        <v>2.8490028490028491E-2</v>
      </c>
      <c r="AW22" s="4" t="s">
        <v>759</v>
      </c>
    </row>
    <row r="23" spans="1:106">
      <c r="A23" s="2" t="s">
        <v>198</v>
      </c>
      <c r="B23" s="2" t="s">
        <v>199</v>
      </c>
      <c r="C23" s="2">
        <v>24</v>
      </c>
      <c r="D23" s="2">
        <v>427</v>
      </c>
      <c r="E23" s="49">
        <v>9.3676814988290405E-2</v>
      </c>
      <c r="F23" s="50">
        <v>4.1948579161028419E-2</v>
      </c>
      <c r="G23" s="49">
        <v>7.9625292740046844E-2</v>
      </c>
      <c r="H23" s="50">
        <v>9.9909788001804237E-2</v>
      </c>
      <c r="I23" s="49">
        <v>0</v>
      </c>
      <c r="J23" s="50">
        <v>0</v>
      </c>
      <c r="K23" s="49">
        <v>0</v>
      </c>
      <c r="L23" s="50">
        <v>0</v>
      </c>
      <c r="M23" s="49">
        <v>4.6838407494145199E-3</v>
      </c>
      <c r="N23" s="50">
        <v>3.3829499323410014E-3</v>
      </c>
      <c r="O23" s="49">
        <v>0</v>
      </c>
      <c r="P23" s="50">
        <v>0</v>
      </c>
      <c r="Q23" s="49">
        <v>0.26229508196721313</v>
      </c>
      <c r="R23" s="50">
        <v>0.37437979251240416</v>
      </c>
      <c r="S23" s="49">
        <v>3.2786885245901641E-2</v>
      </c>
      <c r="T23" s="50">
        <v>2.8416779431664412E-2</v>
      </c>
      <c r="U23" s="49">
        <v>6.323185011709602E-2</v>
      </c>
      <c r="V23" s="50">
        <v>3.1123139377537211E-2</v>
      </c>
      <c r="W23" s="49">
        <v>0</v>
      </c>
      <c r="X23" s="50">
        <v>0</v>
      </c>
      <c r="Y23" s="49">
        <v>2.34192037470726E-3</v>
      </c>
      <c r="Z23" s="50">
        <v>6.7658998646820032E-4</v>
      </c>
      <c r="AA23" s="49">
        <v>0</v>
      </c>
      <c r="AB23" s="50">
        <v>0</v>
      </c>
      <c r="AC23" s="49">
        <v>4.6838407494145199E-3</v>
      </c>
      <c r="AD23" s="50">
        <v>4.736129905277402E-3</v>
      </c>
      <c r="AE23" s="49">
        <v>0.26463700234192039</v>
      </c>
      <c r="AF23" s="50">
        <v>0.2282363554352729</v>
      </c>
      <c r="AG23" s="49">
        <v>0</v>
      </c>
      <c r="AH23" s="50">
        <v>0</v>
      </c>
      <c r="AI23" s="49">
        <v>1.1709601873536301E-2</v>
      </c>
      <c r="AJ23" s="50">
        <v>5.8637798827244026E-3</v>
      </c>
      <c r="AK23" s="49">
        <v>0</v>
      </c>
      <c r="AL23" s="50">
        <v>0</v>
      </c>
      <c r="AM23" s="49">
        <v>0</v>
      </c>
      <c r="AN23" s="50">
        <v>0</v>
      </c>
      <c r="AO23" s="49">
        <v>0</v>
      </c>
      <c r="AP23" s="50">
        <v>0</v>
      </c>
      <c r="AQ23" s="49">
        <v>8.4309133489461355E-2</v>
      </c>
      <c r="AR23" s="50">
        <v>0.10081190798376184</v>
      </c>
      <c r="AS23" s="49">
        <v>8.899297423887588E-2</v>
      </c>
      <c r="AT23" s="50">
        <v>8.006314839873703E-2</v>
      </c>
      <c r="AU23" s="49">
        <v>7.0257611241217799E-3</v>
      </c>
      <c r="AV23" s="50">
        <v>4.5105999097880018E-4</v>
      </c>
      <c r="AW23" t="s">
        <v>760</v>
      </c>
    </row>
    <row r="24" spans="1:106" s="17" customFormat="1">
      <c r="A24" s="2" t="s">
        <v>210</v>
      </c>
      <c r="B24" s="2" t="s">
        <v>199</v>
      </c>
      <c r="C24" s="2">
        <v>25</v>
      </c>
      <c r="D24" s="2">
        <v>86</v>
      </c>
      <c r="E24" s="49">
        <v>0.1744186046511628</v>
      </c>
      <c r="F24" s="50">
        <v>0.14207048458149779</v>
      </c>
      <c r="G24" s="49">
        <v>1.1627906976744186E-2</v>
      </c>
      <c r="H24" s="50">
        <v>1.8722466960352423E-2</v>
      </c>
      <c r="I24" s="49">
        <v>0</v>
      </c>
      <c r="J24" s="50">
        <v>0</v>
      </c>
      <c r="K24" s="49">
        <v>0</v>
      </c>
      <c r="L24" s="50">
        <v>0</v>
      </c>
      <c r="M24" s="49">
        <v>0</v>
      </c>
      <c r="N24" s="50">
        <v>0</v>
      </c>
      <c r="O24" s="49">
        <v>0</v>
      </c>
      <c r="P24" s="50">
        <v>0</v>
      </c>
      <c r="Q24" s="49">
        <v>0.10465116279069768</v>
      </c>
      <c r="R24" s="50">
        <v>0.12444933920704845</v>
      </c>
      <c r="S24" s="49">
        <v>5.8139534883720929E-2</v>
      </c>
      <c r="T24" s="50">
        <v>7.5991189427312769E-2</v>
      </c>
      <c r="U24" s="49">
        <v>0</v>
      </c>
      <c r="V24" s="50">
        <v>0</v>
      </c>
      <c r="W24" s="49">
        <v>0.44186046511627908</v>
      </c>
      <c r="X24" s="50">
        <v>0.46035242290748901</v>
      </c>
      <c r="Y24" s="49">
        <v>0</v>
      </c>
      <c r="Z24" s="50">
        <v>0</v>
      </c>
      <c r="AA24" s="49">
        <v>0</v>
      </c>
      <c r="AB24" s="50">
        <v>0</v>
      </c>
      <c r="AC24" s="49">
        <v>0</v>
      </c>
      <c r="AD24" s="50">
        <v>0</v>
      </c>
      <c r="AE24" s="49">
        <v>3.4883720930232558E-2</v>
      </c>
      <c r="AF24" s="50">
        <v>2.7533039647577091E-2</v>
      </c>
      <c r="AG24" s="49">
        <v>0</v>
      </c>
      <c r="AH24" s="50">
        <v>0</v>
      </c>
      <c r="AI24" s="49">
        <v>0</v>
      </c>
      <c r="AJ24" s="50">
        <v>0</v>
      </c>
      <c r="AK24" s="49">
        <v>0</v>
      </c>
      <c r="AL24" s="50">
        <v>0</v>
      </c>
      <c r="AM24" s="49">
        <v>0</v>
      </c>
      <c r="AN24" s="50">
        <v>0</v>
      </c>
      <c r="AO24" s="49">
        <v>0</v>
      </c>
      <c r="AP24" s="50">
        <v>0</v>
      </c>
      <c r="AQ24" s="49">
        <v>0</v>
      </c>
      <c r="AR24" s="50">
        <v>0</v>
      </c>
      <c r="AS24" s="49">
        <v>2.3255813953488372E-2</v>
      </c>
      <c r="AT24" s="50">
        <v>4.4052863436123352E-3</v>
      </c>
      <c r="AU24" s="49">
        <v>0.15116279069767441</v>
      </c>
      <c r="AV24" s="50">
        <v>0.14647577092511013</v>
      </c>
      <c r="AW24" t="s">
        <v>761</v>
      </c>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row>
    <row r="25" spans="1:106">
      <c r="A25" s="2" t="s">
        <v>690</v>
      </c>
      <c r="B25" s="2" t="s">
        <v>199</v>
      </c>
      <c r="C25" s="2">
        <v>26</v>
      </c>
      <c r="D25" s="2">
        <v>33</v>
      </c>
      <c r="E25" s="49">
        <v>0.15151515151515152</v>
      </c>
      <c r="F25" s="50">
        <v>5.8823529411764705E-2</v>
      </c>
      <c r="G25" s="49">
        <v>0.18181818181818182</v>
      </c>
      <c r="H25" s="50">
        <v>0.43137254901960786</v>
      </c>
      <c r="I25" s="49">
        <v>3.0303030303030304E-2</v>
      </c>
      <c r="J25" s="50">
        <v>6.8627450980392163E-2</v>
      </c>
      <c r="K25" s="49">
        <v>0</v>
      </c>
      <c r="L25" s="50">
        <v>0</v>
      </c>
      <c r="M25" s="49">
        <v>0</v>
      </c>
      <c r="N25" s="50">
        <v>0</v>
      </c>
      <c r="O25" s="49">
        <v>0</v>
      </c>
      <c r="P25" s="50">
        <v>0</v>
      </c>
      <c r="Q25" s="49">
        <v>0.15151515151515152</v>
      </c>
      <c r="R25" s="50" t="s">
        <v>762</v>
      </c>
      <c r="S25" s="49">
        <v>0.18181818181818182</v>
      </c>
      <c r="T25" s="50">
        <v>0.22549019607843138</v>
      </c>
      <c r="U25" s="49">
        <v>0.18181818181818182</v>
      </c>
      <c r="V25" s="50">
        <v>0.10784313725490197</v>
      </c>
      <c r="W25" s="49">
        <v>0</v>
      </c>
      <c r="X25" s="50">
        <v>0</v>
      </c>
      <c r="Y25" s="49">
        <v>6.0606060606060608E-2</v>
      </c>
      <c r="Z25" s="50">
        <v>2.4509803921568627E-2</v>
      </c>
      <c r="AA25" s="49">
        <v>0</v>
      </c>
      <c r="AB25" s="50">
        <v>0</v>
      </c>
      <c r="AC25" s="49">
        <v>0</v>
      </c>
      <c r="AD25" s="50">
        <v>0</v>
      </c>
      <c r="AE25" s="49">
        <v>0</v>
      </c>
      <c r="AF25" s="50">
        <v>0</v>
      </c>
      <c r="AG25" s="49">
        <v>0</v>
      </c>
      <c r="AH25" s="50">
        <v>0</v>
      </c>
      <c r="AI25" s="49">
        <v>6.0606060606060608E-2</v>
      </c>
      <c r="AJ25" s="50">
        <v>1.9607843137254902E-2</v>
      </c>
      <c r="AK25" s="49">
        <v>0</v>
      </c>
      <c r="AL25" s="50">
        <v>0</v>
      </c>
      <c r="AM25" s="49">
        <v>0</v>
      </c>
      <c r="AN25" s="50">
        <v>0</v>
      </c>
      <c r="AO25" s="49">
        <v>0</v>
      </c>
      <c r="AP25" s="50">
        <v>0</v>
      </c>
      <c r="AQ25" s="49">
        <v>0</v>
      </c>
      <c r="AR25" s="50">
        <v>0</v>
      </c>
      <c r="AS25" s="49">
        <v>0</v>
      </c>
      <c r="AT25" s="50">
        <v>0</v>
      </c>
      <c r="AU25" s="49">
        <v>0</v>
      </c>
      <c r="AV25" s="50">
        <v>0</v>
      </c>
      <c r="AW25" t="s">
        <v>763</v>
      </c>
    </row>
    <row r="26" spans="1:106" s="4" customFormat="1">
      <c r="A26" s="2" t="s">
        <v>691</v>
      </c>
      <c r="B26" s="2" t="s">
        <v>199</v>
      </c>
      <c r="C26" s="2">
        <v>28</v>
      </c>
      <c r="D26" s="2">
        <v>103</v>
      </c>
      <c r="E26" s="49">
        <v>0.11650485436893204</v>
      </c>
      <c r="F26" s="50">
        <v>5.7519472738166565E-2</v>
      </c>
      <c r="G26" s="49">
        <v>0</v>
      </c>
      <c r="H26" s="50">
        <v>0</v>
      </c>
      <c r="I26" s="49">
        <v>0</v>
      </c>
      <c r="J26" s="50">
        <v>0</v>
      </c>
      <c r="K26" s="49">
        <v>0</v>
      </c>
      <c r="L26" s="50">
        <v>0</v>
      </c>
      <c r="M26" s="49">
        <v>0</v>
      </c>
      <c r="N26" s="50">
        <v>0</v>
      </c>
      <c r="O26" s="49">
        <v>0</v>
      </c>
      <c r="P26" s="50">
        <v>0</v>
      </c>
      <c r="Q26" s="49">
        <v>0.32038834951456313</v>
      </c>
      <c r="R26" s="50">
        <v>0.35230677052127024</v>
      </c>
      <c r="S26" s="49">
        <v>9.7087378640776691E-3</v>
      </c>
      <c r="T26" s="50">
        <v>3.5949670461354103E-3</v>
      </c>
      <c r="U26" s="49">
        <v>0.4563106796116505</v>
      </c>
      <c r="V26" s="50">
        <v>0.49490713001797482</v>
      </c>
      <c r="W26" s="49">
        <v>0</v>
      </c>
      <c r="X26" s="50">
        <v>0</v>
      </c>
      <c r="Y26" s="49">
        <v>0</v>
      </c>
      <c r="Z26" s="50">
        <v>0</v>
      </c>
      <c r="AA26" s="49">
        <v>0</v>
      </c>
      <c r="AB26" s="50">
        <v>0</v>
      </c>
      <c r="AC26" s="49">
        <v>3.8834951456310676E-2</v>
      </c>
      <c r="AD26" s="50">
        <v>3.2953864589574597E-2</v>
      </c>
      <c r="AE26" s="49">
        <v>0</v>
      </c>
      <c r="AF26" s="50">
        <v>0</v>
      </c>
      <c r="AG26" s="49">
        <v>0</v>
      </c>
      <c r="AH26" s="50">
        <v>0</v>
      </c>
      <c r="AI26" s="49">
        <v>0</v>
      </c>
      <c r="AJ26" s="50">
        <v>0</v>
      </c>
      <c r="AK26" s="49">
        <v>0</v>
      </c>
      <c r="AL26" s="50">
        <v>0</v>
      </c>
      <c r="AM26" s="49">
        <v>0</v>
      </c>
      <c r="AN26" s="50">
        <v>0</v>
      </c>
      <c r="AO26" s="49">
        <v>0</v>
      </c>
      <c r="AP26" s="50">
        <v>0</v>
      </c>
      <c r="AQ26" s="49">
        <v>2.9126213592233011E-2</v>
      </c>
      <c r="AR26" s="50">
        <v>5.0329538645895747E-2</v>
      </c>
      <c r="AS26" s="49">
        <v>2.9126213592233011E-2</v>
      </c>
      <c r="AT26" s="50">
        <v>8.3882564409826239E-3</v>
      </c>
      <c r="AU26" s="49">
        <v>0</v>
      </c>
      <c r="AV26" s="50">
        <v>0</v>
      </c>
      <c r="AW26" t="s">
        <v>764</v>
      </c>
    </row>
    <row r="27" spans="1:106" s="4" customFormat="1">
      <c r="A27" s="6" t="s">
        <v>692</v>
      </c>
      <c r="B27" s="6" t="s">
        <v>199</v>
      </c>
      <c r="C27" s="6">
        <v>29</v>
      </c>
      <c r="D27" s="6">
        <v>12</v>
      </c>
      <c r="E27" s="51">
        <v>0.66666666666666663</v>
      </c>
      <c r="F27" s="52">
        <v>0.82</v>
      </c>
      <c r="G27" s="51">
        <v>0</v>
      </c>
      <c r="H27" s="52">
        <v>0</v>
      </c>
      <c r="I27" s="51">
        <v>0</v>
      </c>
      <c r="J27" s="52">
        <v>0</v>
      </c>
      <c r="K27" s="51">
        <v>0</v>
      </c>
      <c r="L27" s="52">
        <v>0</v>
      </c>
      <c r="M27" s="51">
        <v>0</v>
      </c>
      <c r="N27" s="52">
        <v>0</v>
      </c>
      <c r="O27" s="51">
        <v>0</v>
      </c>
      <c r="P27" s="52">
        <v>0</v>
      </c>
      <c r="Q27" s="51">
        <v>0</v>
      </c>
      <c r="R27" s="52">
        <v>0</v>
      </c>
      <c r="S27" s="51">
        <v>0</v>
      </c>
      <c r="T27" s="52">
        <v>0</v>
      </c>
      <c r="U27" s="51">
        <v>0</v>
      </c>
      <c r="V27" s="52">
        <v>0</v>
      </c>
      <c r="W27" s="51">
        <v>0</v>
      </c>
      <c r="X27" s="52">
        <v>0</v>
      </c>
      <c r="Y27" s="51">
        <v>0.25</v>
      </c>
      <c r="Z27" s="52">
        <v>0.14000000000000001</v>
      </c>
      <c r="AA27" s="51">
        <v>0</v>
      </c>
      <c r="AB27" s="52">
        <v>0</v>
      </c>
      <c r="AC27" s="51">
        <v>0</v>
      </c>
      <c r="AD27" s="52">
        <v>0</v>
      </c>
      <c r="AE27" s="51">
        <v>0</v>
      </c>
      <c r="AF27" s="52">
        <v>0</v>
      </c>
      <c r="AG27" s="51">
        <v>8.3333333333333329E-2</v>
      </c>
      <c r="AH27" s="52">
        <v>0.04</v>
      </c>
      <c r="AI27" s="51">
        <v>0</v>
      </c>
      <c r="AJ27" s="52">
        <v>0</v>
      </c>
      <c r="AK27" s="51">
        <v>0</v>
      </c>
      <c r="AL27" s="52">
        <v>0</v>
      </c>
      <c r="AM27" s="51">
        <v>0</v>
      </c>
      <c r="AN27" s="52">
        <v>0</v>
      </c>
      <c r="AO27" s="51">
        <v>0</v>
      </c>
      <c r="AP27" s="52">
        <v>0</v>
      </c>
      <c r="AQ27" s="51">
        <v>0</v>
      </c>
      <c r="AR27" s="52">
        <v>0</v>
      </c>
      <c r="AS27" s="51">
        <v>0</v>
      </c>
      <c r="AT27" s="52">
        <v>0</v>
      </c>
      <c r="AU27" s="51">
        <v>0</v>
      </c>
      <c r="AV27" s="52">
        <v>0</v>
      </c>
      <c r="AW27" s="4" t="s">
        <v>761</v>
      </c>
    </row>
    <row r="28" spans="1:106">
      <c r="A28" s="2" t="s">
        <v>222</v>
      </c>
      <c r="B28" s="2" t="s">
        <v>199</v>
      </c>
      <c r="C28" s="2">
        <v>30</v>
      </c>
      <c r="D28" s="2">
        <v>111</v>
      </c>
      <c r="E28" s="49">
        <v>0.28828828828828829</v>
      </c>
      <c r="F28" s="50">
        <v>0.17772215269086358</v>
      </c>
      <c r="G28" s="49">
        <v>0</v>
      </c>
      <c r="H28" s="50">
        <v>0</v>
      </c>
      <c r="I28" s="49">
        <v>0</v>
      </c>
      <c r="J28" s="50">
        <v>0</v>
      </c>
      <c r="K28" s="49">
        <v>0</v>
      </c>
      <c r="L28" s="50">
        <v>0</v>
      </c>
      <c r="M28" s="49">
        <v>0</v>
      </c>
      <c r="N28" s="50">
        <v>0</v>
      </c>
      <c r="O28" s="49">
        <v>0</v>
      </c>
      <c r="P28" s="50">
        <v>0</v>
      </c>
      <c r="Q28" s="49">
        <v>0.31531531531531531</v>
      </c>
      <c r="R28" s="50">
        <v>0.29411764705882354</v>
      </c>
      <c r="S28" s="49">
        <v>3.6036036036036036E-2</v>
      </c>
      <c r="T28" s="50">
        <v>6.2578222778473094E-2</v>
      </c>
      <c r="U28" s="49">
        <v>0</v>
      </c>
      <c r="V28" s="50">
        <v>0</v>
      </c>
      <c r="W28" s="49">
        <v>0</v>
      </c>
      <c r="X28" s="50">
        <v>0</v>
      </c>
      <c r="Y28" s="49">
        <v>3.6036036036036036E-2</v>
      </c>
      <c r="Z28" s="50">
        <v>3.5043804755944929E-2</v>
      </c>
      <c r="AA28" s="49">
        <v>9.0090090090090089E-3</v>
      </c>
      <c r="AB28" s="50">
        <v>1.2515644555694618E-2</v>
      </c>
      <c r="AC28" s="49">
        <v>7.2072072072072071E-2</v>
      </c>
      <c r="AD28" s="50">
        <v>0.11889862327909888</v>
      </c>
      <c r="AE28" s="49">
        <v>0.14414414414414414</v>
      </c>
      <c r="AF28" s="50">
        <v>0.19899874843554444</v>
      </c>
      <c r="AG28" s="49">
        <v>0</v>
      </c>
      <c r="AH28" s="50">
        <v>0</v>
      </c>
      <c r="AI28" s="49">
        <v>0</v>
      </c>
      <c r="AJ28" s="50">
        <v>0</v>
      </c>
      <c r="AK28" s="49">
        <v>0</v>
      </c>
      <c r="AL28" s="50">
        <v>0</v>
      </c>
      <c r="AM28" s="49">
        <v>9.0090090090090089E-3</v>
      </c>
      <c r="AN28" s="50">
        <v>8.7609511889862324E-3</v>
      </c>
      <c r="AO28" s="49">
        <v>0</v>
      </c>
      <c r="AP28" s="50">
        <v>0</v>
      </c>
      <c r="AQ28" s="49">
        <v>6.3063063063063057E-2</v>
      </c>
      <c r="AR28" s="50">
        <v>7.634543178973717E-2</v>
      </c>
      <c r="AS28" s="49">
        <v>1.8018018018018018E-2</v>
      </c>
      <c r="AT28" s="50">
        <v>1.1264080100125156E-2</v>
      </c>
      <c r="AU28" s="49">
        <v>9.0090090090090089E-3</v>
      </c>
      <c r="AV28" s="50">
        <v>3.7546933667083854E-3</v>
      </c>
      <c r="AW28" t="s">
        <v>765</v>
      </c>
    </row>
    <row r="29" spans="1:106">
      <c r="A29" s="2" t="s">
        <v>223</v>
      </c>
      <c r="B29" s="2" t="s">
        <v>199</v>
      </c>
      <c r="C29" s="2">
        <v>31</v>
      </c>
      <c r="D29" s="2">
        <v>197</v>
      </c>
      <c r="E29" s="49">
        <v>0.25888324873096447</v>
      </c>
      <c r="F29" s="50">
        <v>0.14097664543524416</v>
      </c>
      <c r="G29" s="49">
        <v>2.030456852791878E-2</v>
      </c>
      <c r="H29" s="50">
        <v>8.0679405520169851E-3</v>
      </c>
      <c r="I29" s="49">
        <v>0</v>
      </c>
      <c r="J29" s="50">
        <v>0</v>
      </c>
      <c r="K29" s="49">
        <v>0</v>
      </c>
      <c r="L29" s="50">
        <v>0</v>
      </c>
      <c r="M29" s="49">
        <v>0</v>
      </c>
      <c r="N29" s="50">
        <v>0</v>
      </c>
      <c r="O29" s="49">
        <v>0</v>
      </c>
      <c r="P29" s="50">
        <v>0</v>
      </c>
      <c r="Q29" s="49">
        <v>0.27918781725888325</v>
      </c>
      <c r="R29" s="50">
        <v>0.35498938428874732</v>
      </c>
      <c r="S29" s="49">
        <v>2.030456852791878E-2</v>
      </c>
      <c r="T29" s="50">
        <v>1.1464968152866241E-2</v>
      </c>
      <c r="U29" s="49">
        <v>0</v>
      </c>
      <c r="V29" s="50">
        <v>0</v>
      </c>
      <c r="W29" s="49">
        <v>0</v>
      </c>
      <c r="X29" s="50">
        <v>0</v>
      </c>
      <c r="Y29" s="49">
        <v>7.6142131979695438E-2</v>
      </c>
      <c r="Z29" s="50">
        <v>3.9065817409766453E-2</v>
      </c>
      <c r="AA29" s="49">
        <v>5.076142131979695E-3</v>
      </c>
      <c r="AB29" s="50">
        <v>4.246284501061571E-3</v>
      </c>
      <c r="AC29" s="49">
        <v>0.14213197969543148</v>
      </c>
      <c r="AD29" s="50">
        <v>0.2416135881104034</v>
      </c>
      <c r="AE29" s="49">
        <v>0.1116751269035533</v>
      </c>
      <c r="AF29" s="50">
        <v>6.3694267515923567E-2</v>
      </c>
      <c r="AG29" s="49">
        <v>0</v>
      </c>
      <c r="AH29" s="50">
        <v>0</v>
      </c>
      <c r="AI29" s="49">
        <v>0</v>
      </c>
      <c r="AJ29" s="50">
        <v>0</v>
      </c>
      <c r="AK29" s="49">
        <v>0</v>
      </c>
      <c r="AL29" s="50">
        <v>0</v>
      </c>
      <c r="AM29" s="49">
        <v>0</v>
      </c>
      <c r="AN29" s="50">
        <v>0</v>
      </c>
      <c r="AO29" s="49">
        <v>0</v>
      </c>
      <c r="AP29" s="50">
        <v>0</v>
      </c>
      <c r="AQ29" s="49">
        <v>7.6142131979695438E-2</v>
      </c>
      <c r="AR29" s="50">
        <v>0.13333333333333333</v>
      </c>
      <c r="AS29" s="49">
        <v>5.076142131979695E-3</v>
      </c>
      <c r="AT29" s="50">
        <v>1.2738853503184713E-3</v>
      </c>
      <c r="AU29" s="49">
        <v>5.076142131979695E-3</v>
      </c>
      <c r="AV29" s="50">
        <v>1.2738853503184713E-3</v>
      </c>
      <c r="AW29" t="s">
        <v>766</v>
      </c>
    </row>
    <row r="30" spans="1:106">
      <c r="A30" s="2" t="s">
        <v>622</v>
      </c>
      <c r="B30" s="2" t="s">
        <v>199</v>
      </c>
      <c r="C30" s="2">
        <v>32</v>
      </c>
      <c r="D30" s="2">
        <v>799</v>
      </c>
      <c r="E30" s="49">
        <v>0.43804755944931162</v>
      </c>
      <c r="F30" s="50">
        <v>0.30769230769230771</v>
      </c>
      <c r="G30" s="49">
        <v>2.7534418022528161E-2</v>
      </c>
      <c r="H30" s="50">
        <v>3.2252500862366335E-2</v>
      </c>
      <c r="I30" s="49">
        <v>0</v>
      </c>
      <c r="J30" s="50">
        <v>0</v>
      </c>
      <c r="K30" s="49">
        <v>0</v>
      </c>
      <c r="L30" s="50">
        <v>0</v>
      </c>
      <c r="M30" s="49">
        <v>0</v>
      </c>
      <c r="N30" s="50">
        <v>0</v>
      </c>
      <c r="O30" s="49">
        <v>0</v>
      </c>
      <c r="P30" s="50">
        <v>0</v>
      </c>
      <c r="Q30" s="49">
        <v>3.0037546933667083E-2</v>
      </c>
      <c r="R30" s="50">
        <v>0.12452569851672991</v>
      </c>
      <c r="S30" s="49">
        <v>5.6320400500625784E-2</v>
      </c>
      <c r="T30" s="50">
        <v>6.1055536391859261E-2</v>
      </c>
      <c r="U30" s="49">
        <v>0</v>
      </c>
      <c r="V30" s="50">
        <v>0</v>
      </c>
      <c r="W30" s="49">
        <v>0</v>
      </c>
      <c r="X30" s="50">
        <v>0</v>
      </c>
      <c r="Y30" s="49">
        <v>3.3792240300375469E-2</v>
      </c>
      <c r="Z30" s="50">
        <v>2.949292859606761E-2</v>
      </c>
      <c r="AA30" s="49">
        <v>3.7546933667083854E-3</v>
      </c>
      <c r="AB30" s="50">
        <v>7.4163504656778196E-3</v>
      </c>
      <c r="AC30" s="49">
        <v>2.5031289111389237E-3</v>
      </c>
      <c r="AD30" s="50">
        <v>4.8292514660227661E-3</v>
      </c>
      <c r="AE30" s="49">
        <v>0.34668335419274093</v>
      </c>
      <c r="AF30" s="50">
        <v>0.36547085201793722</v>
      </c>
      <c r="AG30" s="49">
        <v>0</v>
      </c>
      <c r="AH30" s="50">
        <v>0</v>
      </c>
      <c r="AI30" s="49">
        <v>0</v>
      </c>
      <c r="AJ30" s="50">
        <v>0</v>
      </c>
      <c r="AK30" s="49">
        <v>0</v>
      </c>
      <c r="AL30" s="50">
        <v>0</v>
      </c>
      <c r="AM30" s="49">
        <v>0</v>
      </c>
      <c r="AN30" s="50">
        <v>0</v>
      </c>
      <c r="AO30" s="49">
        <v>0</v>
      </c>
      <c r="AP30" s="50">
        <v>0</v>
      </c>
      <c r="AQ30" s="49">
        <v>1.8773466833541929E-2</v>
      </c>
      <c r="AR30" s="50">
        <v>3.3287340462228351E-2</v>
      </c>
      <c r="AS30" s="49">
        <v>1.6270337922403004E-2</v>
      </c>
      <c r="AT30" s="50">
        <v>2.1041738530527768E-2</v>
      </c>
      <c r="AU30" s="49">
        <v>2.6282853566958697E-2</v>
      </c>
      <c r="AV30" s="50">
        <v>1.2935494998275267E-2</v>
      </c>
      <c r="AW30" t="s">
        <v>765</v>
      </c>
    </row>
    <row r="31" spans="1:106">
      <c r="A31" s="2" t="s">
        <v>230</v>
      </c>
      <c r="B31" s="2" t="s">
        <v>199</v>
      </c>
      <c r="C31" s="2">
        <v>33</v>
      </c>
      <c r="D31" s="2">
        <v>205</v>
      </c>
      <c r="E31" s="49">
        <v>0.14634146341463414</v>
      </c>
      <c r="F31" s="50">
        <v>2.9324266893327667E-2</v>
      </c>
      <c r="G31" s="49">
        <v>0.11219512195121951</v>
      </c>
      <c r="H31" s="50">
        <v>0.14917127071823205</v>
      </c>
      <c r="I31" s="49">
        <v>1.4634146341463415E-2</v>
      </c>
      <c r="J31" s="50">
        <v>1.2324691882702932E-2</v>
      </c>
      <c r="K31" s="49">
        <v>0</v>
      </c>
      <c r="L31" s="50">
        <v>0</v>
      </c>
      <c r="M31" s="49">
        <v>2.9268292682926831E-2</v>
      </c>
      <c r="N31" s="50">
        <v>1.8062048448788781E-2</v>
      </c>
      <c r="O31" s="49">
        <v>0</v>
      </c>
      <c r="P31" s="50">
        <v>0</v>
      </c>
      <c r="Q31" s="49">
        <v>4.8780487804878049E-3</v>
      </c>
      <c r="R31" s="50">
        <v>4.2498937526561835E-4</v>
      </c>
      <c r="S31" s="49">
        <v>4.8780487804878049E-3</v>
      </c>
      <c r="T31" s="50">
        <v>8.499787505312367E-4</v>
      </c>
      <c r="U31" s="49">
        <v>0</v>
      </c>
      <c r="V31" s="50">
        <v>0</v>
      </c>
      <c r="W31" s="49">
        <v>8.2926829268292687E-2</v>
      </c>
      <c r="X31" s="50">
        <v>2.613684657883553E-2</v>
      </c>
      <c r="Y31" s="49">
        <v>0</v>
      </c>
      <c r="Z31" s="50">
        <v>0</v>
      </c>
      <c r="AA31" s="49">
        <v>0</v>
      </c>
      <c r="AB31" s="50">
        <v>0</v>
      </c>
      <c r="AC31" s="49">
        <v>0</v>
      </c>
      <c r="AD31" s="50">
        <v>0</v>
      </c>
      <c r="AE31" s="49">
        <v>0.58536585365853655</v>
      </c>
      <c r="AF31" s="50">
        <v>0.76115597110072253</v>
      </c>
      <c r="AG31" s="49">
        <v>0</v>
      </c>
      <c r="AH31" s="50">
        <v>0</v>
      </c>
      <c r="AI31" s="49">
        <v>0</v>
      </c>
      <c r="AJ31" s="50">
        <v>0</v>
      </c>
      <c r="AK31" s="49">
        <v>0</v>
      </c>
      <c r="AL31" s="50">
        <v>0</v>
      </c>
      <c r="AM31" s="49">
        <v>0</v>
      </c>
      <c r="AN31" s="50">
        <v>0</v>
      </c>
      <c r="AO31" s="49">
        <v>0</v>
      </c>
      <c r="AP31" s="50">
        <v>0</v>
      </c>
      <c r="AQ31" s="49">
        <v>1.9512195121951219E-2</v>
      </c>
      <c r="AR31" s="50">
        <v>2.5499362515937103E-3</v>
      </c>
      <c r="AS31" s="49">
        <v>0</v>
      </c>
      <c r="AT31" s="50">
        <v>0</v>
      </c>
      <c r="AU31" s="49">
        <v>0</v>
      </c>
      <c r="AV31" s="50">
        <v>0</v>
      </c>
      <c r="AW31" t="s">
        <v>767</v>
      </c>
    </row>
    <row r="32" spans="1:106" s="4" customFormat="1">
      <c r="A32" s="2" t="s">
        <v>237</v>
      </c>
      <c r="B32" s="2" t="s">
        <v>199</v>
      </c>
      <c r="C32" s="2">
        <v>34</v>
      </c>
      <c r="D32" s="2">
        <v>112</v>
      </c>
      <c r="E32" s="49">
        <v>0.17857142857142858</v>
      </c>
      <c r="F32" s="50">
        <v>7.4607329842931933E-2</v>
      </c>
      <c r="G32" s="49">
        <v>4.4642857142857144E-2</v>
      </c>
      <c r="H32" s="50">
        <v>1.5706806282722512E-2</v>
      </c>
      <c r="I32" s="49">
        <v>8.9285714285714281E-3</v>
      </c>
      <c r="J32" s="50">
        <v>7.8534031413612562E-3</v>
      </c>
      <c r="K32" s="49">
        <v>0</v>
      </c>
      <c r="L32" s="50">
        <v>0</v>
      </c>
      <c r="M32" s="49">
        <v>0</v>
      </c>
      <c r="N32" s="50">
        <v>0</v>
      </c>
      <c r="O32" s="49">
        <v>0</v>
      </c>
      <c r="P32" s="50">
        <v>0</v>
      </c>
      <c r="Q32" s="49">
        <v>0.4375</v>
      </c>
      <c r="R32" s="50">
        <v>0.45222513089005234</v>
      </c>
      <c r="S32" s="49">
        <v>3.5714285714285712E-2</v>
      </c>
      <c r="T32" s="50">
        <v>3.3376963350785341E-2</v>
      </c>
      <c r="U32" s="49">
        <v>1.7857142857142856E-2</v>
      </c>
      <c r="V32" s="50">
        <v>1.0471204188481676E-2</v>
      </c>
      <c r="W32" s="49">
        <v>0</v>
      </c>
      <c r="X32" s="50">
        <v>0</v>
      </c>
      <c r="Y32" s="49">
        <v>4.4642857142857144E-2</v>
      </c>
      <c r="Z32" s="50">
        <v>6.740837696335078E-2</v>
      </c>
      <c r="AA32" s="49">
        <v>0</v>
      </c>
      <c r="AB32" s="50">
        <v>0</v>
      </c>
      <c r="AC32" s="49">
        <v>8.0357142857142863E-2</v>
      </c>
      <c r="AD32" s="50">
        <v>7.5261780104712045E-2</v>
      </c>
      <c r="AE32" s="49">
        <v>3.5714285714285712E-2</v>
      </c>
      <c r="AF32" s="50">
        <v>7.1989528795811525E-2</v>
      </c>
      <c r="AG32" s="49">
        <v>0</v>
      </c>
      <c r="AH32" s="50">
        <v>0</v>
      </c>
      <c r="AI32" s="49">
        <v>0</v>
      </c>
      <c r="AJ32" s="50">
        <v>0</v>
      </c>
      <c r="AK32" s="49">
        <v>0</v>
      </c>
      <c r="AL32" s="50">
        <v>0</v>
      </c>
      <c r="AM32" s="49">
        <v>0</v>
      </c>
      <c r="AN32" s="50">
        <v>0</v>
      </c>
      <c r="AO32" s="49">
        <v>0</v>
      </c>
      <c r="AP32" s="50">
        <v>0</v>
      </c>
      <c r="AQ32" s="49">
        <v>6.25E-2</v>
      </c>
      <c r="AR32" s="50">
        <v>0.12172774869109948</v>
      </c>
      <c r="AS32" s="49">
        <v>5.3571428571428568E-2</v>
      </c>
      <c r="AT32" s="50">
        <v>6.9371727748691103E-2</v>
      </c>
      <c r="AU32" s="49">
        <v>0</v>
      </c>
      <c r="AV32" s="50">
        <v>0</v>
      </c>
      <c r="AW32" t="s">
        <v>765</v>
      </c>
    </row>
    <row r="33" spans="1:49">
      <c r="A33" s="2" t="s">
        <v>693</v>
      </c>
      <c r="B33" s="2" t="s">
        <v>199</v>
      </c>
      <c r="C33" s="2">
        <v>35</v>
      </c>
      <c r="D33" s="2">
        <v>27</v>
      </c>
      <c r="E33" s="49">
        <v>3.7037037037037035E-2</v>
      </c>
      <c r="F33" s="50">
        <v>1.4106583072100314E-2</v>
      </c>
      <c r="G33" s="49">
        <v>7.407407407407407E-2</v>
      </c>
      <c r="H33" s="50">
        <v>6.269592476489028E-3</v>
      </c>
      <c r="I33" s="49">
        <v>0</v>
      </c>
      <c r="J33" s="50">
        <v>0</v>
      </c>
      <c r="K33" s="49">
        <v>0</v>
      </c>
      <c r="L33" s="50">
        <v>0</v>
      </c>
      <c r="M33" s="49">
        <v>0</v>
      </c>
      <c r="N33" s="50">
        <v>0</v>
      </c>
      <c r="O33" s="49">
        <v>0</v>
      </c>
      <c r="P33" s="50">
        <v>0</v>
      </c>
      <c r="Q33" s="49">
        <v>7.407407407407407E-2</v>
      </c>
      <c r="R33" s="50">
        <v>4.2319749216300939E-2</v>
      </c>
      <c r="S33" s="49">
        <v>0</v>
      </c>
      <c r="T33" s="50">
        <v>0</v>
      </c>
      <c r="U33" s="49">
        <v>0.22222222222222221</v>
      </c>
      <c r="V33" s="50">
        <v>0.23667711598746083</v>
      </c>
      <c r="W33" s="49">
        <v>0</v>
      </c>
      <c r="X33" s="50">
        <v>0</v>
      </c>
      <c r="Y33" s="49">
        <v>0.18518518518518517</v>
      </c>
      <c r="Z33" s="50">
        <v>8.3072100313479627E-2</v>
      </c>
      <c r="AA33" s="49">
        <v>0</v>
      </c>
      <c r="AB33" s="50">
        <v>0</v>
      </c>
      <c r="AC33" s="49">
        <v>0</v>
      </c>
      <c r="AD33" s="50">
        <v>0</v>
      </c>
      <c r="AE33" s="49">
        <v>0</v>
      </c>
      <c r="AF33" s="50">
        <v>0</v>
      </c>
      <c r="AG33" s="49">
        <v>0</v>
      </c>
      <c r="AH33" s="50">
        <v>0</v>
      </c>
      <c r="AI33" s="49">
        <v>0.1111111111111111</v>
      </c>
      <c r="AJ33" s="50">
        <v>2.8213166144200628E-2</v>
      </c>
      <c r="AK33" s="49">
        <v>0</v>
      </c>
      <c r="AL33" s="50">
        <v>0</v>
      </c>
      <c r="AM33" s="49">
        <v>3.7037037037037035E-2</v>
      </c>
      <c r="AN33" s="50">
        <v>2.5078369905956112E-2</v>
      </c>
      <c r="AO33" s="49">
        <v>0</v>
      </c>
      <c r="AP33" s="50">
        <v>0</v>
      </c>
      <c r="AQ33" s="49">
        <v>0</v>
      </c>
      <c r="AR33" s="50">
        <v>0</v>
      </c>
      <c r="AS33" s="49">
        <v>0.22222222222222221</v>
      </c>
      <c r="AT33" s="50">
        <v>0.48119122257053293</v>
      </c>
      <c r="AU33" s="49">
        <v>3.7037037037037035E-2</v>
      </c>
      <c r="AV33" s="50">
        <v>8.3072100313479627E-2</v>
      </c>
      <c r="AW33" t="s">
        <v>765</v>
      </c>
    </row>
    <row r="34" spans="1:49">
      <c r="A34" s="2" t="s">
        <v>251</v>
      </c>
      <c r="B34" s="2" t="s">
        <v>199</v>
      </c>
      <c r="C34" s="2">
        <v>37</v>
      </c>
      <c r="D34" s="2">
        <v>88</v>
      </c>
      <c r="E34" s="49">
        <v>0.75</v>
      </c>
      <c r="F34" s="50">
        <v>0.5565819861431871</v>
      </c>
      <c r="G34" s="49">
        <v>3.4090909090909088E-2</v>
      </c>
      <c r="H34" s="50">
        <v>8.5450346420323328E-2</v>
      </c>
      <c r="I34" s="49">
        <v>0</v>
      </c>
      <c r="J34" s="50">
        <v>0</v>
      </c>
      <c r="K34" s="49">
        <v>0</v>
      </c>
      <c r="L34" s="50">
        <v>0</v>
      </c>
      <c r="M34" s="49">
        <v>0</v>
      </c>
      <c r="N34" s="50">
        <v>0</v>
      </c>
      <c r="O34" s="49">
        <v>0</v>
      </c>
      <c r="P34" s="50">
        <v>0</v>
      </c>
      <c r="Q34" s="49">
        <v>3.4090909090909088E-2</v>
      </c>
      <c r="R34" s="50">
        <v>2.5404157043879907E-2</v>
      </c>
      <c r="S34" s="49">
        <v>0</v>
      </c>
      <c r="T34" s="50">
        <v>0</v>
      </c>
      <c r="U34" s="49">
        <v>0</v>
      </c>
      <c r="V34" s="50">
        <v>0</v>
      </c>
      <c r="W34" s="49">
        <v>0</v>
      </c>
      <c r="X34" s="50">
        <v>0</v>
      </c>
      <c r="Y34" s="49">
        <v>1.1363636363636364E-2</v>
      </c>
      <c r="Z34" s="50">
        <v>2.3094688221709007E-2</v>
      </c>
      <c r="AA34" s="49">
        <v>0</v>
      </c>
      <c r="AB34" s="50">
        <v>0</v>
      </c>
      <c r="AC34" s="49">
        <v>6.8181818181818177E-2</v>
      </c>
      <c r="AD34" s="50">
        <v>0.25173210161662818</v>
      </c>
      <c r="AE34" s="49">
        <v>3.4090909090909088E-2</v>
      </c>
      <c r="AF34" s="50">
        <v>1.6166281755196306E-2</v>
      </c>
      <c r="AG34" s="49">
        <v>0</v>
      </c>
      <c r="AH34" s="50">
        <v>0</v>
      </c>
      <c r="AI34" s="49">
        <v>0</v>
      </c>
      <c r="AJ34" s="50">
        <v>0</v>
      </c>
      <c r="AK34" s="49">
        <v>0</v>
      </c>
      <c r="AL34" s="50">
        <v>0</v>
      </c>
      <c r="AM34" s="49">
        <v>0</v>
      </c>
      <c r="AN34" s="50">
        <v>0</v>
      </c>
      <c r="AO34" s="49">
        <v>0</v>
      </c>
      <c r="AP34" s="50">
        <v>0</v>
      </c>
      <c r="AQ34" s="49">
        <v>6.8181818181818177E-2</v>
      </c>
      <c r="AR34" s="50">
        <v>4.1570438799076209E-2</v>
      </c>
      <c r="AS34" s="49">
        <v>0</v>
      </c>
      <c r="AT34" s="50">
        <v>0</v>
      </c>
      <c r="AU34" s="49">
        <v>0</v>
      </c>
      <c r="AV34" s="50">
        <v>0</v>
      </c>
      <c r="AW34" t="s">
        <v>765</v>
      </c>
    </row>
    <row r="35" spans="1:49" s="4" customFormat="1">
      <c r="A35" s="6" t="s">
        <v>623</v>
      </c>
      <c r="B35" s="6" t="s">
        <v>199</v>
      </c>
      <c r="C35" s="6">
        <v>38</v>
      </c>
      <c r="D35" s="6">
        <v>22</v>
      </c>
      <c r="E35" s="51">
        <v>0.40909090909090912</v>
      </c>
      <c r="F35" s="52">
        <v>0.52422907488986781</v>
      </c>
      <c r="G35" s="51">
        <v>0</v>
      </c>
      <c r="H35" s="52">
        <v>0</v>
      </c>
      <c r="I35" s="51">
        <v>0</v>
      </c>
      <c r="J35" s="52">
        <v>0</v>
      </c>
      <c r="K35" s="51">
        <v>0</v>
      </c>
      <c r="L35" s="52">
        <v>0</v>
      </c>
      <c r="M35" s="51">
        <v>0</v>
      </c>
      <c r="N35" s="52">
        <v>0</v>
      </c>
      <c r="O35" s="51">
        <v>0</v>
      </c>
      <c r="P35" s="52">
        <v>0</v>
      </c>
      <c r="Q35" s="51">
        <v>0.27272727272727271</v>
      </c>
      <c r="R35" s="52">
        <v>0.25550660792951541</v>
      </c>
      <c r="S35" s="51">
        <v>4.5454545454545456E-2</v>
      </c>
      <c r="T35" s="52">
        <v>3.9647577092511016E-2</v>
      </c>
      <c r="U35" s="51">
        <v>0</v>
      </c>
      <c r="V35" s="52">
        <v>0</v>
      </c>
      <c r="W35" s="51">
        <v>0</v>
      </c>
      <c r="X35" s="52">
        <v>0</v>
      </c>
      <c r="Y35" s="51">
        <v>0.13636363636363635</v>
      </c>
      <c r="Z35" s="52">
        <v>6.6079295154185022E-2</v>
      </c>
      <c r="AA35" s="51">
        <v>0</v>
      </c>
      <c r="AB35" s="52">
        <v>0</v>
      </c>
      <c r="AC35" s="51">
        <v>4.5454545454545456E-2</v>
      </c>
      <c r="AD35" s="52">
        <v>7.0484581497797363E-2</v>
      </c>
      <c r="AE35" s="51">
        <v>0</v>
      </c>
      <c r="AF35" s="52">
        <v>0</v>
      </c>
      <c r="AG35" s="51">
        <v>0</v>
      </c>
      <c r="AH35" s="52">
        <v>0</v>
      </c>
      <c r="AI35" s="51">
        <v>0</v>
      </c>
      <c r="AJ35" s="52">
        <v>0</v>
      </c>
      <c r="AK35" s="51">
        <v>0</v>
      </c>
      <c r="AL35" s="52">
        <v>0</v>
      </c>
      <c r="AM35" s="51">
        <v>0</v>
      </c>
      <c r="AN35" s="52">
        <v>0</v>
      </c>
      <c r="AO35" s="51">
        <v>0</v>
      </c>
      <c r="AP35" s="52">
        <v>0</v>
      </c>
      <c r="AQ35" s="51">
        <v>0</v>
      </c>
      <c r="AR35" s="52">
        <v>0</v>
      </c>
      <c r="AS35" s="51">
        <v>0</v>
      </c>
      <c r="AT35" s="52">
        <v>0</v>
      </c>
      <c r="AU35" s="51">
        <v>9.0909090909090912E-2</v>
      </c>
      <c r="AV35" s="52">
        <v>4.405286343612335E-2</v>
      </c>
      <c r="AW35" s="4" t="s">
        <v>768</v>
      </c>
    </row>
    <row r="36" spans="1:49">
      <c r="A36" s="2" t="s">
        <v>258</v>
      </c>
      <c r="B36" s="2" t="s">
        <v>199</v>
      </c>
      <c r="C36" s="2">
        <v>39</v>
      </c>
      <c r="D36" s="2">
        <v>189</v>
      </c>
      <c r="E36" s="49">
        <v>0.66137566137566139</v>
      </c>
      <c r="F36" s="50">
        <v>0.5257323832145685</v>
      </c>
      <c r="G36" s="49">
        <v>3.1746031746031744E-2</v>
      </c>
      <c r="H36" s="50">
        <v>3.5629453681710214E-2</v>
      </c>
      <c r="I36" s="49">
        <v>0</v>
      </c>
      <c r="J36" s="50">
        <v>0</v>
      </c>
      <c r="K36" s="49">
        <v>0</v>
      </c>
      <c r="L36" s="50">
        <v>0</v>
      </c>
      <c r="M36" s="49">
        <v>0</v>
      </c>
      <c r="N36" s="50">
        <v>0</v>
      </c>
      <c r="O36" s="49">
        <v>0</v>
      </c>
      <c r="P36" s="50">
        <v>0</v>
      </c>
      <c r="Q36" s="49">
        <v>2.1164021164021163E-2</v>
      </c>
      <c r="R36" s="50">
        <v>5.2256532066508314E-2</v>
      </c>
      <c r="S36" s="49">
        <v>5.2910052910052907E-3</v>
      </c>
      <c r="T36" s="50">
        <v>3.1670625494853522E-3</v>
      </c>
      <c r="U36" s="49">
        <v>6.3492063492063489E-2</v>
      </c>
      <c r="V36" s="50">
        <v>5.0673000791765635E-2</v>
      </c>
      <c r="W36" s="49">
        <v>0</v>
      </c>
      <c r="X36" s="50">
        <v>0</v>
      </c>
      <c r="Y36" s="49">
        <v>0</v>
      </c>
      <c r="Z36" s="50">
        <v>0</v>
      </c>
      <c r="AA36" s="49">
        <v>0</v>
      </c>
      <c r="AB36" s="50">
        <v>0</v>
      </c>
      <c r="AC36" s="49">
        <v>2.6455026455026454E-2</v>
      </c>
      <c r="AD36" s="50">
        <v>9.1053048297703873E-2</v>
      </c>
      <c r="AE36" s="49">
        <v>0.15343915343915343</v>
      </c>
      <c r="AF36" s="50">
        <v>0.21298495645288995</v>
      </c>
      <c r="AG36" s="49">
        <v>5.2910052910052907E-3</v>
      </c>
      <c r="AH36" s="50">
        <v>1.5835312747426761E-3</v>
      </c>
      <c r="AI36" s="49">
        <v>1.0582010582010581E-2</v>
      </c>
      <c r="AJ36" s="50">
        <v>1.4251781472684086E-2</v>
      </c>
      <c r="AK36" s="49">
        <v>0</v>
      </c>
      <c r="AL36" s="50">
        <v>0</v>
      </c>
      <c r="AM36" s="49">
        <v>0</v>
      </c>
      <c r="AN36" s="50">
        <v>0</v>
      </c>
      <c r="AO36" s="49">
        <v>0</v>
      </c>
      <c r="AP36" s="50">
        <v>0</v>
      </c>
      <c r="AQ36" s="49">
        <v>0</v>
      </c>
      <c r="AR36" s="50">
        <v>0</v>
      </c>
      <c r="AS36" s="49">
        <v>2.1164021164021163E-2</v>
      </c>
      <c r="AT36" s="50">
        <v>1.2668250197941409E-2</v>
      </c>
      <c r="AU36" s="49">
        <v>0</v>
      </c>
      <c r="AV36" s="50">
        <v>0</v>
      </c>
      <c r="AW36" t="s">
        <v>769</v>
      </c>
    </row>
    <row r="37" spans="1:49" s="4" customFormat="1">
      <c r="A37" s="6" t="s">
        <v>624</v>
      </c>
      <c r="B37" s="6" t="s">
        <v>199</v>
      </c>
      <c r="C37" s="6">
        <v>40</v>
      </c>
      <c r="D37" s="6">
        <v>21</v>
      </c>
      <c r="E37" s="51">
        <v>4.7619047619047616E-2</v>
      </c>
      <c r="F37" s="52">
        <v>5.6710775047258983E-3</v>
      </c>
      <c r="G37" s="51">
        <v>4.7619047619047616E-2</v>
      </c>
      <c r="H37" s="52">
        <v>9.2627599243856329E-2</v>
      </c>
      <c r="I37" s="51">
        <v>0</v>
      </c>
      <c r="J37" s="52">
        <v>0</v>
      </c>
      <c r="K37" s="51">
        <v>0</v>
      </c>
      <c r="L37" s="52">
        <v>0</v>
      </c>
      <c r="M37" s="51">
        <v>0</v>
      </c>
      <c r="N37" s="52">
        <v>0</v>
      </c>
      <c r="O37" s="51">
        <v>0</v>
      </c>
      <c r="P37" s="52">
        <v>0</v>
      </c>
      <c r="Q37" s="51">
        <v>9.5238095238095233E-2</v>
      </c>
      <c r="R37" s="52">
        <v>3.2136105860113423E-2</v>
      </c>
      <c r="S37" s="51">
        <v>0</v>
      </c>
      <c r="T37" s="52">
        <v>0</v>
      </c>
      <c r="U37" s="51">
        <v>0.23809523809523808</v>
      </c>
      <c r="V37" s="52">
        <v>0.18525519848771266</v>
      </c>
      <c r="W37" s="51">
        <v>0</v>
      </c>
      <c r="X37" s="52">
        <v>0</v>
      </c>
      <c r="Y37" s="51">
        <v>0</v>
      </c>
      <c r="Z37" s="52">
        <v>0</v>
      </c>
      <c r="AA37" s="51">
        <v>0</v>
      </c>
      <c r="AB37" s="52">
        <v>0</v>
      </c>
      <c r="AC37" s="51">
        <v>9.5238095238095233E-2</v>
      </c>
      <c r="AD37" s="52">
        <v>3.0245746691871456E-2</v>
      </c>
      <c r="AE37" s="51">
        <v>0.47619047619047616</v>
      </c>
      <c r="AF37" s="52">
        <v>0.65406427221172025</v>
      </c>
      <c r="AG37" s="51">
        <v>0</v>
      </c>
      <c r="AH37" s="52">
        <v>0</v>
      </c>
      <c r="AI37" s="51">
        <v>0</v>
      </c>
      <c r="AJ37" s="52">
        <v>0</v>
      </c>
      <c r="AK37" s="51">
        <v>0</v>
      </c>
      <c r="AL37" s="52">
        <v>0</v>
      </c>
      <c r="AM37" s="51">
        <v>0</v>
      </c>
      <c r="AN37" s="52">
        <v>0</v>
      </c>
      <c r="AO37" s="51">
        <v>0</v>
      </c>
      <c r="AP37" s="52">
        <v>0</v>
      </c>
      <c r="AQ37" s="51">
        <v>0</v>
      </c>
      <c r="AR37" s="52">
        <v>0</v>
      </c>
      <c r="AS37" s="51">
        <v>0</v>
      </c>
      <c r="AT37" s="52">
        <v>0</v>
      </c>
      <c r="AU37" s="51">
        <v>0</v>
      </c>
      <c r="AV37" s="52">
        <v>0</v>
      </c>
      <c r="AW37" s="4" t="s">
        <v>770</v>
      </c>
    </row>
    <row r="38" spans="1:49" s="4" customFormat="1">
      <c r="A38" s="6" t="s">
        <v>625</v>
      </c>
      <c r="B38" s="6" t="s">
        <v>66</v>
      </c>
      <c r="C38" s="6">
        <v>41</v>
      </c>
      <c r="D38" s="6">
        <v>19</v>
      </c>
      <c r="E38" s="51">
        <v>0.26315789473684209</v>
      </c>
      <c r="F38" s="52">
        <v>8.2822085889570546E-2</v>
      </c>
      <c r="G38" s="51">
        <v>0.15789473684210525</v>
      </c>
      <c r="H38" s="52">
        <v>0.17484662576687116</v>
      </c>
      <c r="I38" s="51">
        <v>0.10526315789473684</v>
      </c>
      <c r="J38" s="52">
        <v>9.202453987730061E-2</v>
      </c>
      <c r="K38" s="51">
        <v>0</v>
      </c>
      <c r="L38" s="52">
        <v>0</v>
      </c>
      <c r="M38" s="51">
        <v>0</v>
      </c>
      <c r="N38" s="52">
        <v>0</v>
      </c>
      <c r="O38" s="51">
        <v>0</v>
      </c>
      <c r="P38" s="52">
        <v>0</v>
      </c>
      <c r="Q38" s="51">
        <v>0.15789473684210525</v>
      </c>
      <c r="R38" s="52">
        <v>0.19325153374233128</v>
      </c>
      <c r="S38" s="51">
        <v>0</v>
      </c>
      <c r="T38" s="52">
        <v>0</v>
      </c>
      <c r="U38" s="51">
        <v>0.10526315789473684</v>
      </c>
      <c r="V38" s="52">
        <v>4.2944785276073622E-2</v>
      </c>
      <c r="W38" s="51">
        <v>0</v>
      </c>
      <c r="X38" s="52">
        <v>0</v>
      </c>
      <c r="Y38" s="51">
        <v>0</v>
      </c>
      <c r="Z38" s="52">
        <v>0</v>
      </c>
      <c r="AA38" s="51">
        <v>0</v>
      </c>
      <c r="AB38" s="52">
        <v>0</v>
      </c>
      <c r="AC38" s="51">
        <v>0</v>
      </c>
      <c r="AD38" s="52">
        <v>0</v>
      </c>
      <c r="AE38" s="51">
        <v>0.15789473684210525</v>
      </c>
      <c r="AF38" s="52">
        <v>0.12269938650306748</v>
      </c>
      <c r="AG38" s="51">
        <v>0</v>
      </c>
      <c r="AH38" s="52">
        <v>0</v>
      </c>
      <c r="AI38" s="51">
        <v>0</v>
      </c>
      <c r="AJ38" s="52">
        <v>0</v>
      </c>
      <c r="AK38" s="51">
        <v>0</v>
      </c>
      <c r="AL38" s="52">
        <v>0</v>
      </c>
      <c r="AM38" s="51">
        <v>0</v>
      </c>
      <c r="AN38" s="52">
        <v>0</v>
      </c>
      <c r="AO38" s="51">
        <v>0</v>
      </c>
      <c r="AP38" s="52">
        <v>0</v>
      </c>
      <c r="AQ38" s="51">
        <v>5.2631578947368418E-2</v>
      </c>
      <c r="AR38" s="52">
        <v>0.29141104294478526</v>
      </c>
      <c r="AS38" s="51">
        <v>0</v>
      </c>
      <c r="AT38" s="52">
        <v>0</v>
      </c>
      <c r="AU38" s="51">
        <v>0</v>
      </c>
      <c r="AV38" s="52">
        <v>0</v>
      </c>
      <c r="AW38" s="4" t="s">
        <v>771</v>
      </c>
    </row>
    <row r="39" spans="1:49" s="4" customFormat="1">
      <c r="A39" s="6" t="s">
        <v>695</v>
      </c>
      <c r="B39" s="6" t="s">
        <v>66</v>
      </c>
      <c r="C39" s="6">
        <v>42</v>
      </c>
      <c r="D39" s="6">
        <v>11</v>
      </c>
      <c r="E39" s="51">
        <v>0</v>
      </c>
      <c r="F39" s="52">
        <v>0</v>
      </c>
      <c r="G39" s="51">
        <v>0.36363636363636365</v>
      </c>
      <c r="H39" s="52">
        <v>0.45783132530120479</v>
      </c>
      <c r="I39" s="51">
        <v>0.36363636363636365</v>
      </c>
      <c r="J39" s="52">
        <v>0.19277108433734941</v>
      </c>
      <c r="K39" s="51">
        <v>0</v>
      </c>
      <c r="L39" s="52">
        <v>0</v>
      </c>
      <c r="M39" s="51">
        <v>0</v>
      </c>
      <c r="N39" s="52">
        <v>0</v>
      </c>
      <c r="O39" s="51">
        <v>0</v>
      </c>
      <c r="P39" s="52">
        <v>0</v>
      </c>
      <c r="Q39" s="51">
        <v>0</v>
      </c>
      <c r="R39" s="52">
        <v>0</v>
      </c>
      <c r="S39" s="51">
        <v>0</v>
      </c>
      <c r="T39" s="52">
        <v>0</v>
      </c>
      <c r="U39" s="51">
        <v>9.0909090909090912E-2</v>
      </c>
      <c r="V39" s="52">
        <v>2.4096385542168676E-2</v>
      </c>
      <c r="W39" s="51">
        <v>0</v>
      </c>
      <c r="X39" s="52">
        <v>0</v>
      </c>
      <c r="Y39" s="51">
        <v>0</v>
      </c>
      <c r="Z39" s="52">
        <v>0</v>
      </c>
      <c r="AA39" s="51">
        <v>0</v>
      </c>
      <c r="AB39" s="52">
        <v>0</v>
      </c>
      <c r="AC39" s="51">
        <v>0</v>
      </c>
      <c r="AD39" s="52">
        <v>0</v>
      </c>
      <c r="AE39" s="51">
        <v>0</v>
      </c>
      <c r="AF39" s="52">
        <v>0</v>
      </c>
      <c r="AG39" s="51">
        <v>0</v>
      </c>
      <c r="AH39" s="52">
        <v>0</v>
      </c>
      <c r="AI39" s="51">
        <v>0</v>
      </c>
      <c r="AJ39" s="52">
        <v>0</v>
      </c>
      <c r="AK39" s="51">
        <v>0</v>
      </c>
      <c r="AL39" s="52">
        <v>0</v>
      </c>
      <c r="AM39" s="51">
        <v>0</v>
      </c>
      <c r="AN39" s="52">
        <v>0</v>
      </c>
      <c r="AO39" s="51">
        <v>0</v>
      </c>
      <c r="AP39" s="52">
        <v>0</v>
      </c>
      <c r="AQ39" s="51">
        <v>0.18181818181818182</v>
      </c>
      <c r="AR39" s="52">
        <v>0.3253012048192771</v>
      </c>
      <c r="AS39" s="51">
        <v>0</v>
      </c>
      <c r="AT39" s="52">
        <v>0</v>
      </c>
      <c r="AU39" s="51">
        <v>0</v>
      </c>
      <c r="AV39" s="52">
        <v>0</v>
      </c>
      <c r="AW39" s="4" t="s">
        <v>772</v>
      </c>
    </row>
    <row r="40" spans="1:49">
      <c r="A40" s="6" t="s">
        <v>697</v>
      </c>
      <c r="B40" s="6" t="s">
        <v>66</v>
      </c>
      <c r="C40" s="6">
        <v>44</v>
      </c>
      <c r="D40" s="6">
        <v>20</v>
      </c>
      <c r="E40" s="51">
        <v>0.05</v>
      </c>
      <c r="F40" s="52">
        <v>3.205128205128205E-3</v>
      </c>
      <c r="G40" s="51">
        <v>0.6</v>
      </c>
      <c r="H40" s="52">
        <v>0.66025641025641024</v>
      </c>
      <c r="I40" s="51">
        <v>0</v>
      </c>
      <c r="J40" s="52">
        <v>0</v>
      </c>
      <c r="K40" s="51">
        <v>0</v>
      </c>
      <c r="L40" s="52">
        <v>0</v>
      </c>
      <c r="M40" s="51">
        <v>0</v>
      </c>
      <c r="N40" s="52">
        <v>0</v>
      </c>
      <c r="O40" s="51">
        <v>0</v>
      </c>
      <c r="P40" s="52">
        <v>0</v>
      </c>
      <c r="Q40" s="51">
        <v>0</v>
      </c>
      <c r="R40" s="52">
        <v>0</v>
      </c>
      <c r="S40" s="51">
        <v>0</v>
      </c>
      <c r="T40" s="52">
        <v>0</v>
      </c>
      <c r="U40" s="51">
        <v>0.35</v>
      </c>
      <c r="V40" s="52">
        <v>0.33653846153846156</v>
      </c>
      <c r="W40" s="51">
        <v>0</v>
      </c>
      <c r="X40" s="52">
        <v>0</v>
      </c>
      <c r="Y40" s="51">
        <v>0</v>
      </c>
      <c r="Z40" s="52">
        <v>0</v>
      </c>
      <c r="AA40" s="51">
        <v>0</v>
      </c>
      <c r="AB40" s="52">
        <v>0</v>
      </c>
      <c r="AC40" s="51">
        <v>0</v>
      </c>
      <c r="AD40" s="52">
        <v>0</v>
      </c>
      <c r="AE40" s="51">
        <v>0</v>
      </c>
      <c r="AF40" s="52">
        <v>0</v>
      </c>
      <c r="AG40" s="51">
        <v>0</v>
      </c>
      <c r="AH40" s="52">
        <v>0</v>
      </c>
      <c r="AI40" s="51">
        <v>0</v>
      </c>
      <c r="AJ40" s="52">
        <v>0</v>
      </c>
      <c r="AK40" s="51">
        <v>0</v>
      </c>
      <c r="AL40" s="52">
        <v>0</v>
      </c>
      <c r="AM40" s="51">
        <v>0</v>
      </c>
      <c r="AN40" s="52">
        <v>0</v>
      </c>
      <c r="AO40" s="51">
        <v>0</v>
      </c>
      <c r="AP40" s="52">
        <v>0</v>
      </c>
      <c r="AQ40" s="51">
        <v>0</v>
      </c>
      <c r="AR40" s="52">
        <v>0</v>
      </c>
      <c r="AS40" s="51">
        <v>0</v>
      </c>
      <c r="AT40" s="52">
        <v>0</v>
      </c>
      <c r="AU40" s="51">
        <v>0</v>
      </c>
      <c r="AV40" s="52">
        <v>0</v>
      </c>
      <c r="AW40" s="4" t="s">
        <v>773</v>
      </c>
    </row>
    <row r="41" spans="1:49">
      <c r="A41" s="2" t="s">
        <v>626</v>
      </c>
      <c r="B41" s="2" t="s">
        <v>66</v>
      </c>
      <c r="C41" s="2">
        <v>45</v>
      </c>
      <c r="D41" s="2">
        <v>124</v>
      </c>
      <c r="E41" s="49">
        <v>0.25806451612903225</v>
      </c>
      <c r="F41" s="50">
        <v>0.13924050632911392</v>
      </c>
      <c r="G41" s="49">
        <v>2.4193548387096774E-2</v>
      </c>
      <c r="H41" s="50">
        <v>3.9556962025316458E-2</v>
      </c>
      <c r="I41" s="49">
        <v>1.6129032258064516E-2</v>
      </c>
      <c r="J41" s="50">
        <v>7.1202531645569618E-3</v>
      </c>
      <c r="K41" s="49">
        <v>0</v>
      </c>
      <c r="L41" s="50">
        <v>0</v>
      </c>
      <c r="M41" s="49">
        <v>0</v>
      </c>
      <c r="N41" s="50">
        <v>0</v>
      </c>
      <c r="O41" s="49">
        <v>0</v>
      </c>
      <c r="P41" s="50">
        <v>0</v>
      </c>
      <c r="Q41" s="49">
        <v>0</v>
      </c>
      <c r="R41" s="50">
        <v>0</v>
      </c>
      <c r="S41" s="49">
        <v>0</v>
      </c>
      <c r="T41" s="50">
        <v>0</v>
      </c>
      <c r="U41" s="49">
        <v>2.4193548387096774E-2</v>
      </c>
      <c r="V41" s="50">
        <v>5.5379746835443035E-2</v>
      </c>
      <c r="W41" s="49">
        <v>0</v>
      </c>
      <c r="X41" s="50">
        <v>0</v>
      </c>
      <c r="Y41" s="49">
        <v>2.4193548387096774E-2</v>
      </c>
      <c r="Z41" s="50">
        <v>1.8987341772151899E-2</v>
      </c>
      <c r="AA41" s="49">
        <v>0</v>
      </c>
      <c r="AB41" s="50">
        <v>0</v>
      </c>
      <c r="AC41" s="49">
        <v>0</v>
      </c>
      <c r="AD41" s="50">
        <v>0</v>
      </c>
      <c r="AE41" s="49">
        <v>0.46774193548387094</v>
      </c>
      <c r="AF41" s="50">
        <v>0.63291139240506333</v>
      </c>
      <c r="AG41" s="49">
        <v>2.4193548387096774E-2</v>
      </c>
      <c r="AH41" s="50">
        <v>1.1075949367088608E-2</v>
      </c>
      <c r="AI41" s="49">
        <v>0</v>
      </c>
      <c r="AJ41" s="50">
        <v>0</v>
      </c>
      <c r="AK41" s="49">
        <v>0</v>
      </c>
      <c r="AL41" s="50">
        <v>0</v>
      </c>
      <c r="AM41" s="49">
        <v>0</v>
      </c>
      <c r="AN41" s="50">
        <v>0</v>
      </c>
      <c r="AO41" s="49">
        <v>0</v>
      </c>
      <c r="AP41" s="50">
        <v>0</v>
      </c>
      <c r="AQ41" s="49">
        <v>1.6129032258064516E-2</v>
      </c>
      <c r="AR41" s="50">
        <v>1.5822784810126582E-3</v>
      </c>
      <c r="AS41" s="49">
        <v>0.13709677419354838</v>
      </c>
      <c r="AT41" s="50">
        <v>9.0189873417721514E-2</v>
      </c>
      <c r="AU41" s="49">
        <v>8.0645161290322578E-3</v>
      </c>
      <c r="AV41" s="50">
        <v>3.9556962025316458E-3</v>
      </c>
      <c r="AW41" t="s">
        <v>774</v>
      </c>
    </row>
    <row r="42" spans="1:49">
      <c r="A42" s="2" t="s">
        <v>698</v>
      </c>
      <c r="B42" s="2" t="s">
        <v>66</v>
      </c>
      <c r="C42" s="2">
        <v>46</v>
      </c>
      <c r="D42" s="2">
        <v>86</v>
      </c>
      <c r="E42" s="49">
        <v>0.2558139534883721</v>
      </c>
      <c r="F42" s="50">
        <v>0.14185814185814186</v>
      </c>
      <c r="G42" s="49">
        <v>0</v>
      </c>
      <c r="H42" s="50">
        <v>0</v>
      </c>
      <c r="I42" s="49">
        <v>0</v>
      </c>
      <c r="J42" s="50">
        <v>0</v>
      </c>
      <c r="K42" s="49">
        <v>0</v>
      </c>
      <c r="L42" s="50">
        <v>0</v>
      </c>
      <c r="M42" s="49">
        <v>0</v>
      </c>
      <c r="N42" s="50">
        <v>0</v>
      </c>
      <c r="O42" s="49">
        <v>0</v>
      </c>
      <c r="P42" s="50">
        <v>0</v>
      </c>
      <c r="Q42" s="49">
        <v>0</v>
      </c>
      <c r="R42" s="50">
        <v>0</v>
      </c>
      <c r="S42" s="49">
        <v>0</v>
      </c>
      <c r="T42" s="50">
        <v>0</v>
      </c>
      <c r="U42" s="49">
        <v>0.26744186046511625</v>
      </c>
      <c r="V42" s="50">
        <v>0.3206793206793207</v>
      </c>
      <c r="W42" s="49">
        <v>0</v>
      </c>
      <c r="X42" s="50">
        <v>0</v>
      </c>
      <c r="Y42" s="49">
        <v>0</v>
      </c>
      <c r="Z42" s="50">
        <v>0</v>
      </c>
      <c r="AA42" s="49">
        <v>0</v>
      </c>
      <c r="AB42" s="50">
        <v>0</v>
      </c>
      <c r="AC42" s="49">
        <v>0.11627906976744186</v>
      </c>
      <c r="AD42" s="50">
        <v>7.8921078921078927E-2</v>
      </c>
      <c r="AE42" s="49">
        <v>0.27906976744186046</v>
      </c>
      <c r="AF42" s="50">
        <v>0.41358641358641357</v>
      </c>
      <c r="AG42" s="49">
        <v>0</v>
      </c>
      <c r="AH42" s="50">
        <v>0</v>
      </c>
      <c r="AI42" s="49">
        <v>4.6511627906976744E-2</v>
      </c>
      <c r="AJ42" s="50">
        <v>1.898101898101898E-2</v>
      </c>
      <c r="AK42" s="49">
        <v>0</v>
      </c>
      <c r="AL42" s="50">
        <v>0</v>
      </c>
      <c r="AM42" s="49">
        <v>0</v>
      </c>
      <c r="AN42" s="50">
        <v>0</v>
      </c>
      <c r="AO42" s="49">
        <v>0</v>
      </c>
      <c r="AP42" s="50">
        <v>0</v>
      </c>
      <c r="AQ42" s="49">
        <v>0</v>
      </c>
      <c r="AR42" s="50">
        <v>0</v>
      </c>
      <c r="AS42" s="49">
        <v>2.3255813953488372E-2</v>
      </c>
      <c r="AT42" s="50">
        <v>1.6983016983016984E-2</v>
      </c>
      <c r="AU42" s="49">
        <v>1.1627906976744186E-2</v>
      </c>
      <c r="AV42" s="50">
        <v>8.9910089910089919E-3</v>
      </c>
      <c r="AW42" t="s">
        <v>775</v>
      </c>
    </row>
    <row r="43" spans="1:49">
      <c r="A43" s="2" t="s">
        <v>291</v>
      </c>
      <c r="B43" s="2" t="s">
        <v>66</v>
      </c>
      <c r="C43" s="2">
        <v>48</v>
      </c>
      <c r="D43" s="2">
        <v>298</v>
      </c>
      <c r="E43" s="49">
        <v>0.10738255033557047</v>
      </c>
      <c r="F43" s="50">
        <v>2.7482269503546101E-2</v>
      </c>
      <c r="G43" s="49">
        <v>0</v>
      </c>
      <c r="H43" s="50">
        <v>0</v>
      </c>
      <c r="I43" s="49">
        <v>2.0134228187919462E-2</v>
      </c>
      <c r="J43" s="50">
        <v>2.9550827423167848E-3</v>
      </c>
      <c r="K43" s="49">
        <v>0</v>
      </c>
      <c r="L43" s="50">
        <v>0</v>
      </c>
      <c r="M43" s="49">
        <v>0</v>
      </c>
      <c r="N43" s="50">
        <v>0</v>
      </c>
      <c r="O43" s="49">
        <v>0</v>
      </c>
      <c r="P43" s="50">
        <v>0</v>
      </c>
      <c r="Q43" s="49">
        <v>3.3557046979865771E-3</v>
      </c>
      <c r="R43" s="50">
        <v>2.3739164696611505E-2</v>
      </c>
      <c r="S43" s="49">
        <v>0</v>
      </c>
      <c r="T43" s="50">
        <v>0</v>
      </c>
      <c r="U43" s="49">
        <v>0</v>
      </c>
      <c r="V43" s="50">
        <v>0</v>
      </c>
      <c r="W43" s="49">
        <v>0</v>
      </c>
      <c r="X43" s="50">
        <v>0</v>
      </c>
      <c r="Y43" s="49">
        <v>1.3422818791946308E-2</v>
      </c>
      <c r="Z43" s="50">
        <v>2.6595744680851063E-3</v>
      </c>
      <c r="AA43" s="49">
        <v>0</v>
      </c>
      <c r="AB43" s="50">
        <v>0</v>
      </c>
      <c r="AC43" s="49">
        <v>2.3489932885906041E-2</v>
      </c>
      <c r="AD43" s="50">
        <v>3.4475965327029159E-3</v>
      </c>
      <c r="AE43" s="49">
        <v>0.73154362416107388</v>
      </c>
      <c r="AF43" s="50">
        <v>0.91489361702127658</v>
      </c>
      <c r="AG43" s="49">
        <v>3.6912751677852351E-2</v>
      </c>
      <c r="AH43" s="50">
        <v>8.3727344365642237E-3</v>
      </c>
      <c r="AI43" s="49">
        <v>3.6912751677852351E-2</v>
      </c>
      <c r="AJ43" s="50">
        <v>8.47123719464145E-3</v>
      </c>
      <c r="AK43" s="49">
        <v>0</v>
      </c>
      <c r="AL43" s="50">
        <v>0</v>
      </c>
      <c r="AM43" s="49">
        <v>2.0134228187919462E-2</v>
      </c>
      <c r="AN43" s="50">
        <v>7.3877068557919624E-3</v>
      </c>
      <c r="AO43" s="49">
        <v>0</v>
      </c>
      <c r="AP43" s="50">
        <v>0</v>
      </c>
      <c r="AQ43" s="49">
        <v>6.7114093959731542E-3</v>
      </c>
      <c r="AR43" s="50">
        <v>5.9101654846335696E-4</v>
      </c>
      <c r="AS43" s="49">
        <v>0</v>
      </c>
      <c r="AT43" s="50">
        <v>0</v>
      </c>
      <c r="AU43" s="49">
        <v>0</v>
      </c>
      <c r="AV43" s="50">
        <v>0</v>
      </c>
      <c r="AW43" t="s">
        <v>776</v>
      </c>
    </row>
    <row r="44" spans="1:49">
      <c r="A44" s="2" t="s">
        <v>628</v>
      </c>
      <c r="B44" s="2" t="s">
        <v>66</v>
      </c>
      <c r="C44" s="2">
        <v>50</v>
      </c>
      <c r="D44" s="2">
        <v>268</v>
      </c>
      <c r="E44" s="49">
        <v>0.34328358208955223</v>
      </c>
      <c r="F44" s="50">
        <v>0.16749343449080828</v>
      </c>
      <c r="G44" s="49">
        <v>0</v>
      </c>
      <c r="H44" s="50">
        <v>0</v>
      </c>
      <c r="I44" s="49">
        <v>4.4776119402985072E-2</v>
      </c>
      <c r="J44" s="50">
        <v>3.4724248613948058E-2</v>
      </c>
      <c r="K44" s="49">
        <v>0</v>
      </c>
      <c r="L44" s="50">
        <v>0</v>
      </c>
      <c r="M44" s="49">
        <v>0</v>
      </c>
      <c r="N44" s="50">
        <v>0</v>
      </c>
      <c r="O44" s="49">
        <v>0</v>
      </c>
      <c r="P44" s="50">
        <v>0</v>
      </c>
      <c r="Q44" s="49">
        <v>0</v>
      </c>
      <c r="R44" s="50">
        <v>0</v>
      </c>
      <c r="S44" s="49">
        <v>0</v>
      </c>
      <c r="T44" s="50">
        <v>0</v>
      </c>
      <c r="U44" s="49">
        <v>0.20149253731343283</v>
      </c>
      <c r="V44" s="50">
        <v>0.14881820834549167</v>
      </c>
      <c r="W44" s="49">
        <v>0</v>
      </c>
      <c r="X44" s="50">
        <v>0</v>
      </c>
      <c r="Y44" s="49">
        <v>0</v>
      </c>
      <c r="Z44" s="50">
        <v>0</v>
      </c>
      <c r="AA44" s="49">
        <v>0</v>
      </c>
      <c r="AB44" s="50">
        <v>0</v>
      </c>
      <c r="AC44" s="49">
        <v>1.8656716417910446E-2</v>
      </c>
      <c r="AD44" s="50">
        <v>2.3344032681645754E-2</v>
      </c>
      <c r="AE44" s="49">
        <v>0.20522388059701493</v>
      </c>
      <c r="AF44" s="50">
        <v>0.50160490224686316</v>
      </c>
      <c r="AG44" s="49">
        <v>1.8656716417910446E-2</v>
      </c>
      <c r="AH44" s="50">
        <v>4.377006127808579E-3</v>
      </c>
      <c r="AI44" s="49">
        <v>0.12686567164179105</v>
      </c>
      <c r="AJ44" s="50">
        <v>8.3454916836883566E-2</v>
      </c>
      <c r="AK44" s="49">
        <v>0</v>
      </c>
      <c r="AL44" s="50">
        <v>0</v>
      </c>
      <c r="AM44" s="49">
        <v>7.462686567164179E-3</v>
      </c>
      <c r="AN44" s="50">
        <v>7.5868106215348698E-3</v>
      </c>
      <c r="AO44" s="49">
        <v>3.7313432835820895E-3</v>
      </c>
      <c r="AP44" s="50">
        <v>2.9180040852057191E-4</v>
      </c>
      <c r="AQ44" s="49">
        <v>3.7313432835820895E-3</v>
      </c>
      <c r="AR44" s="50">
        <v>2.3344032681645753E-3</v>
      </c>
      <c r="AS44" s="49">
        <v>2.2388059701492536E-2</v>
      </c>
      <c r="AT44" s="50">
        <v>2.4803034724248614E-2</v>
      </c>
      <c r="AU44" s="49">
        <v>3.7313432835820895E-3</v>
      </c>
      <c r="AV44" s="50">
        <v>1.1672016340822876E-3</v>
      </c>
      <c r="AW44" t="s">
        <v>777</v>
      </c>
    </row>
    <row r="45" spans="1:49">
      <c r="A45" s="2" t="s">
        <v>312</v>
      </c>
      <c r="B45" s="2" t="s">
        <v>66</v>
      </c>
      <c r="C45" s="2">
        <v>51</v>
      </c>
      <c r="D45" s="2">
        <v>275</v>
      </c>
      <c r="E45" s="49">
        <v>5.8181818181818182E-2</v>
      </c>
      <c r="F45" s="50">
        <v>2.0891924467657693E-2</v>
      </c>
      <c r="G45" s="49">
        <v>0</v>
      </c>
      <c r="H45" s="50">
        <v>0</v>
      </c>
      <c r="I45" s="49">
        <v>1.4545454545454545E-2</v>
      </c>
      <c r="J45" s="50">
        <v>2.129369224588188E-2</v>
      </c>
      <c r="K45" s="49">
        <v>0</v>
      </c>
      <c r="L45" s="50">
        <v>0</v>
      </c>
      <c r="M45" s="49">
        <v>0</v>
      </c>
      <c r="N45" s="50">
        <v>0</v>
      </c>
      <c r="O45" s="49">
        <v>0</v>
      </c>
      <c r="P45" s="50">
        <v>0</v>
      </c>
      <c r="Q45" s="49">
        <v>7.2727272727272727E-3</v>
      </c>
      <c r="R45" s="50">
        <v>1.6070711128967456E-2</v>
      </c>
      <c r="S45" s="49">
        <v>0</v>
      </c>
      <c r="T45" s="50">
        <v>0</v>
      </c>
      <c r="U45" s="49">
        <v>0.12</v>
      </c>
      <c r="V45" s="50">
        <v>0.15628766572920852</v>
      </c>
      <c r="W45" s="49">
        <v>0</v>
      </c>
      <c r="X45" s="50">
        <v>0</v>
      </c>
      <c r="Y45" s="49">
        <v>0</v>
      </c>
      <c r="Z45" s="50">
        <v>0</v>
      </c>
      <c r="AA45" s="49">
        <v>0</v>
      </c>
      <c r="AB45" s="50">
        <v>0</v>
      </c>
      <c r="AC45" s="49">
        <v>9.0909090909090912E-2</v>
      </c>
      <c r="AD45" s="50">
        <v>0.1181197267979108</v>
      </c>
      <c r="AE45" s="49">
        <v>0.54181818181818187</v>
      </c>
      <c r="AF45" s="50">
        <v>0.44797107271996783</v>
      </c>
      <c r="AG45" s="49">
        <v>2.181818181818182E-2</v>
      </c>
      <c r="AH45" s="50">
        <v>1.0445962233828847E-2</v>
      </c>
      <c r="AI45" s="49">
        <v>2.5454545454545455E-2</v>
      </c>
      <c r="AJ45" s="50">
        <v>2.0088388911209322E-2</v>
      </c>
      <c r="AK45" s="49">
        <v>0</v>
      </c>
      <c r="AL45" s="50">
        <v>0</v>
      </c>
      <c r="AM45" s="49">
        <v>0</v>
      </c>
      <c r="AN45" s="50">
        <v>0</v>
      </c>
      <c r="AO45" s="49">
        <v>0</v>
      </c>
      <c r="AP45" s="50">
        <v>0</v>
      </c>
      <c r="AQ45" s="49">
        <v>0.04</v>
      </c>
      <c r="AR45" s="50">
        <v>6.1470470068300524E-2</v>
      </c>
      <c r="AS45" s="49">
        <v>0.08</v>
      </c>
      <c r="AT45" s="50">
        <v>0.12736038569706709</v>
      </c>
      <c r="AU45" s="49">
        <v>0</v>
      </c>
      <c r="AV45" s="50">
        <v>0</v>
      </c>
      <c r="AW45" t="s">
        <v>778</v>
      </c>
    </row>
    <row r="46" spans="1:49">
      <c r="A46" s="2" t="s">
        <v>700</v>
      </c>
      <c r="B46" s="2" t="s">
        <v>66</v>
      </c>
      <c r="C46" s="2">
        <v>52</v>
      </c>
      <c r="D46" s="2">
        <v>65</v>
      </c>
      <c r="E46" s="49">
        <v>0.27692307692307694</v>
      </c>
      <c r="F46" s="50">
        <v>0.1530758226037196</v>
      </c>
      <c r="G46" s="49">
        <v>3.0769230769230771E-2</v>
      </c>
      <c r="H46" s="50">
        <v>1.5736766809728183E-2</v>
      </c>
      <c r="I46" s="49">
        <v>1.5384615384615385E-2</v>
      </c>
      <c r="J46" s="50">
        <v>1.4306151645207439E-2</v>
      </c>
      <c r="K46" s="49">
        <v>0</v>
      </c>
      <c r="L46" s="50">
        <v>0</v>
      </c>
      <c r="M46" s="49">
        <v>0</v>
      </c>
      <c r="N46" s="50">
        <v>0</v>
      </c>
      <c r="O46" s="49">
        <v>0</v>
      </c>
      <c r="P46" s="50">
        <v>0</v>
      </c>
      <c r="Q46" s="49">
        <v>1.5384615384615385E-2</v>
      </c>
      <c r="R46" s="50">
        <v>5.7224606580829757E-3</v>
      </c>
      <c r="S46" s="49">
        <v>0</v>
      </c>
      <c r="T46" s="50">
        <v>0</v>
      </c>
      <c r="U46" s="49">
        <v>0</v>
      </c>
      <c r="V46" s="50">
        <v>0</v>
      </c>
      <c r="W46" s="49">
        <v>0.27692307692307694</v>
      </c>
      <c r="X46" s="50">
        <v>0.22603719599427755</v>
      </c>
      <c r="Y46" s="49">
        <v>0</v>
      </c>
      <c r="Z46" s="50">
        <v>0</v>
      </c>
      <c r="AA46" s="49">
        <v>0</v>
      </c>
      <c r="AB46" s="50">
        <v>0</v>
      </c>
      <c r="AC46" s="49">
        <v>1.5384615384615385E-2</v>
      </c>
      <c r="AD46" s="50">
        <v>1.4306151645207439E-3</v>
      </c>
      <c r="AE46" s="49">
        <v>0.36923076923076925</v>
      </c>
      <c r="AF46" s="50">
        <v>0.58369098712446355</v>
      </c>
      <c r="AG46" s="49">
        <v>0</v>
      </c>
      <c r="AH46" s="50">
        <v>0</v>
      </c>
      <c r="AI46" s="49">
        <v>0</v>
      </c>
      <c r="AJ46" s="50">
        <v>0</v>
      </c>
      <c r="AK46" s="49">
        <v>0</v>
      </c>
      <c r="AL46" s="50">
        <v>0</v>
      </c>
      <c r="AM46" s="49">
        <v>0</v>
      </c>
      <c r="AN46" s="50">
        <v>0</v>
      </c>
      <c r="AO46" s="49">
        <v>0</v>
      </c>
      <c r="AP46" s="50">
        <v>0</v>
      </c>
      <c r="AQ46" s="49">
        <v>0</v>
      </c>
      <c r="AR46" s="50">
        <v>0</v>
      </c>
      <c r="AS46" s="49">
        <v>0</v>
      </c>
      <c r="AT46" s="50">
        <v>0</v>
      </c>
      <c r="AU46" s="49">
        <v>0</v>
      </c>
      <c r="AV46" s="50">
        <v>0</v>
      </c>
      <c r="AW46" t="s">
        <v>779</v>
      </c>
    </row>
    <row r="47" spans="1:49">
      <c r="A47" s="2" t="s">
        <v>334</v>
      </c>
      <c r="B47" s="2" t="s">
        <v>66</v>
      </c>
      <c r="C47" s="2">
        <v>53</v>
      </c>
      <c r="D47" s="2">
        <v>702</v>
      </c>
      <c r="E47" s="49">
        <v>0.12678062678062679</v>
      </c>
      <c r="F47" s="50">
        <v>6.5763449367088611E-2</v>
      </c>
      <c r="G47" s="49">
        <v>1.1396011396011397E-2</v>
      </c>
      <c r="H47" s="50">
        <v>3.7579113924050634E-3</v>
      </c>
      <c r="I47" s="49">
        <v>1.282051282051282E-2</v>
      </c>
      <c r="J47" s="50">
        <v>8.6036392405063299E-3</v>
      </c>
      <c r="K47" s="49">
        <v>0</v>
      </c>
      <c r="L47" s="50">
        <v>0</v>
      </c>
      <c r="M47" s="49">
        <v>0</v>
      </c>
      <c r="N47" s="50">
        <v>0</v>
      </c>
      <c r="O47" s="49">
        <v>0</v>
      </c>
      <c r="P47" s="50">
        <v>0</v>
      </c>
      <c r="Q47" s="49">
        <v>0</v>
      </c>
      <c r="R47" s="50">
        <v>0</v>
      </c>
      <c r="S47" s="49">
        <v>0</v>
      </c>
      <c r="T47" s="50">
        <v>0</v>
      </c>
      <c r="U47" s="49">
        <v>0.13247863247863248</v>
      </c>
      <c r="V47" s="50">
        <v>7.3180379746835444E-2</v>
      </c>
      <c r="W47" s="49">
        <v>0</v>
      </c>
      <c r="X47" s="50">
        <v>0</v>
      </c>
      <c r="Y47" s="49">
        <v>2.7065527065527065E-2</v>
      </c>
      <c r="Z47" s="50">
        <v>8.0102848101265816E-3</v>
      </c>
      <c r="AA47" s="49">
        <v>1.4245014245014246E-3</v>
      </c>
      <c r="AB47" s="50">
        <v>1.9778481012658228E-4</v>
      </c>
      <c r="AC47" s="49">
        <v>1.282051282051282E-2</v>
      </c>
      <c r="AD47" s="50">
        <v>2.7986550632911392E-2</v>
      </c>
      <c r="AE47" s="49">
        <v>0.43162393162393164</v>
      </c>
      <c r="AF47" s="50">
        <v>0.61491297468354433</v>
      </c>
      <c r="AG47" s="49">
        <v>0.10113960113960115</v>
      </c>
      <c r="AH47" s="50">
        <v>5.6764240506329111E-2</v>
      </c>
      <c r="AI47" s="49">
        <v>8.2621082621082614E-2</v>
      </c>
      <c r="AJ47" s="50">
        <v>7.3378164556962028E-2</v>
      </c>
      <c r="AK47" s="49">
        <v>3.7037037037037035E-2</v>
      </c>
      <c r="AL47" s="50">
        <v>3.8963607594936708E-2</v>
      </c>
      <c r="AM47" s="49">
        <v>1.4245014245014246E-3</v>
      </c>
      <c r="AN47" s="50">
        <v>1.2856012658227847E-3</v>
      </c>
      <c r="AO47" s="49">
        <v>0</v>
      </c>
      <c r="AP47" s="50">
        <v>0</v>
      </c>
      <c r="AQ47" s="49">
        <v>9.9715099715099714E-3</v>
      </c>
      <c r="AR47" s="50">
        <v>1.1768196202531646E-2</v>
      </c>
      <c r="AS47" s="49">
        <v>1.1396011396011397E-2</v>
      </c>
      <c r="AT47" s="50">
        <v>1.5427215189873418E-2</v>
      </c>
      <c r="AU47" s="49">
        <v>0</v>
      </c>
      <c r="AV47" s="50">
        <v>0</v>
      </c>
      <c r="AW47" t="s">
        <v>780</v>
      </c>
    </row>
    <row r="48" spans="1:49" s="4" customFormat="1">
      <c r="A48" s="6" t="s">
        <v>629</v>
      </c>
      <c r="B48" s="6" t="s">
        <v>66</v>
      </c>
      <c r="C48" s="6">
        <v>54</v>
      </c>
      <c r="D48" s="6">
        <v>17</v>
      </c>
      <c r="E48" s="51">
        <v>0</v>
      </c>
      <c r="F48" s="52">
        <v>0</v>
      </c>
      <c r="G48" s="51">
        <v>0</v>
      </c>
      <c r="H48" s="52">
        <v>0</v>
      </c>
      <c r="I48" s="51">
        <v>0</v>
      </c>
      <c r="J48" s="52">
        <v>0</v>
      </c>
      <c r="K48" s="51">
        <v>0</v>
      </c>
      <c r="L48" s="52">
        <v>0</v>
      </c>
      <c r="M48" s="51">
        <v>0</v>
      </c>
      <c r="N48" s="52">
        <v>0</v>
      </c>
      <c r="O48" s="51">
        <v>0</v>
      </c>
      <c r="P48" s="52">
        <v>0</v>
      </c>
      <c r="Q48" s="51">
        <v>0</v>
      </c>
      <c r="R48" s="52">
        <v>0</v>
      </c>
      <c r="S48" s="51">
        <v>0</v>
      </c>
      <c r="T48" s="52">
        <v>0</v>
      </c>
      <c r="U48" s="51">
        <v>0</v>
      </c>
      <c r="V48" s="52">
        <v>0</v>
      </c>
      <c r="W48" s="51">
        <v>0</v>
      </c>
      <c r="X48" s="52">
        <v>0</v>
      </c>
      <c r="Y48" s="51">
        <v>0</v>
      </c>
      <c r="Z48" s="52">
        <v>0</v>
      </c>
      <c r="AA48" s="51">
        <v>0</v>
      </c>
      <c r="AB48" s="52">
        <v>0</v>
      </c>
      <c r="AC48" s="51">
        <v>0</v>
      </c>
      <c r="AD48" s="52">
        <v>0</v>
      </c>
      <c r="AE48" s="51">
        <v>0.94117647058823528</v>
      </c>
      <c r="AF48" s="52">
        <v>0.76829268292682928</v>
      </c>
      <c r="AG48" s="51">
        <v>0</v>
      </c>
      <c r="AH48" s="52">
        <v>0</v>
      </c>
      <c r="AI48" s="51">
        <v>0</v>
      </c>
      <c r="AJ48" s="52">
        <v>0</v>
      </c>
      <c r="AK48" s="51">
        <v>0</v>
      </c>
      <c r="AL48" s="52">
        <v>0</v>
      </c>
      <c r="AM48" s="51">
        <v>0</v>
      </c>
      <c r="AN48" s="52">
        <v>0</v>
      </c>
      <c r="AO48" s="51">
        <v>0</v>
      </c>
      <c r="AP48" s="52">
        <v>0</v>
      </c>
      <c r="AQ48" s="51">
        <v>5.8823529411764705E-2</v>
      </c>
      <c r="AR48" s="52">
        <v>0.23170731707317074</v>
      </c>
      <c r="AS48" s="51">
        <v>0</v>
      </c>
      <c r="AT48" s="52">
        <v>0</v>
      </c>
      <c r="AU48" s="51">
        <v>0</v>
      </c>
      <c r="AV48" s="52">
        <v>0</v>
      </c>
      <c r="AW48" s="4" t="s">
        <v>781</v>
      </c>
    </row>
    <row r="49" spans="1:49" s="4" customFormat="1">
      <c r="A49" s="6" t="s">
        <v>701</v>
      </c>
      <c r="B49" s="6" t="s">
        <v>66</v>
      </c>
      <c r="C49" s="6">
        <v>55</v>
      </c>
      <c r="D49" s="6">
        <v>12</v>
      </c>
      <c r="E49" s="51">
        <v>0</v>
      </c>
      <c r="F49" s="52">
        <v>0</v>
      </c>
      <c r="G49" s="51">
        <v>0</v>
      </c>
      <c r="H49" s="52">
        <v>0</v>
      </c>
      <c r="I49" s="51">
        <v>0.25</v>
      </c>
      <c r="J49" s="52">
        <v>0.51245551601423489</v>
      </c>
      <c r="K49" s="51">
        <v>0</v>
      </c>
      <c r="L49" s="52">
        <v>0</v>
      </c>
      <c r="M49" s="51">
        <v>0</v>
      </c>
      <c r="N49" s="52">
        <v>0</v>
      </c>
      <c r="O49" s="51">
        <v>0</v>
      </c>
      <c r="P49" s="52">
        <v>0</v>
      </c>
      <c r="Q49" s="51">
        <v>0</v>
      </c>
      <c r="R49" s="52">
        <v>0</v>
      </c>
      <c r="S49" s="51">
        <v>0</v>
      </c>
      <c r="T49" s="52">
        <v>0</v>
      </c>
      <c r="U49" s="51">
        <v>0.66666666666666663</v>
      </c>
      <c r="V49" s="52">
        <v>0.44839857651245552</v>
      </c>
      <c r="W49" s="51">
        <v>0</v>
      </c>
      <c r="X49" s="52">
        <v>0</v>
      </c>
      <c r="Y49" s="51">
        <v>0</v>
      </c>
      <c r="Z49" s="52">
        <v>0</v>
      </c>
      <c r="AA49" s="51">
        <v>0</v>
      </c>
      <c r="AB49" s="52">
        <v>0</v>
      </c>
      <c r="AC49" s="51">
        <v>0</v>
      </c>
      <c r="AD49" s="52">
        <v>0</v>
      </c>
      <c r="AE49" s="51">
        <v>8.3333333333333329E-2</v>
      </c>
      <c r="AF49" s="52">
        <v>3.9145907473309607E-2</v>
      </c>
      <c r="AG49" s="51">
        <v>0</v>
      </c>
      <c r="AH49" s="52">
        <v>0</v>
      </c>
      <c r="AI49" s="51">
        <v>0</v>
      </c>
      <c r="AJ49" s="52">
        <v>0</v>
      </c>
      <c r="AK49" s="51">
        <v>0</v>
      </c>
      <c r="AL49" s="52">
        <v>0</v>
      </c>
      <c r="AM49" s="51">
        <v>0</v>
      </c>
      <c r="AN49" s="52">
        <v>0</v>
      </c>
      <c r="AO49" s="51">
        <v>0</v>
      </c>
      <c r="AP49" s="52">
        <v>0</v>
      </c>
      <c r="AQ49" s="51">
        <v>0</v>
      </c>
      <c r="AR49" s="52">
        <v>0</v>
      </c>
      <c r="AS49" s="51">
        <v>0</v>
      </c>
      <c r="AT49" s="52">
        <v>0</v>
      </c>
      <c r="AU49" s="51">
        <v>0</v>
      </c>
      <c r="AV49" s="52">
        <v>0</v>
      </c>
      <c r="AW49" s="4" t="s">
        <v>781</v>
      </c>
    </row>
    <row r="50" spans="1:49">
      <c r="A50" s="2" t="s">
        <v>703</v>
      </c>
      <c r="B50" s="2" t="s">
        <v>66</v>
      </c>
      <c r="C50" s="2">
        <v>57</v>
      </c>
      <c r="D50" s="2">
        <v>36</v>
      </c>
      <c r="E50" s="49">
        <v>8.3333333333333329E-2</v>
      </c>
      <c r="F50" s="50">
        <v>3.04E-2</v>
      </c>
      <c r="G50" s="49">
        <v>5.5555555555555552E-2</v>
      </c>
      <c r="H50" s="50">
        <v>9.2799999999999994E-2</v>
      </c>
      <c r="I50" s="49">
        <v>0</v>
      </c>
      <c r="J50" s="50">
        <v>0</v>
      </c>
      <c r="K50" s="49">
        <v>2.7777777777777776E-2</v>
      </c>
      <c r="L50" s="50">
        <v>8.0000000000000002E-3</v>
      </c>
      <c r="M50" s="49">
        <v>0</v>
      </c>
      <c r="N50" s="50">
        <v>0</v>
      </c>
      <c r="O50" s="49">
        <v>0</v>
      </c>
      <c r="P50" s="50">
        <v>0</v>
      </c>
      <c r="Q50" s="49">
        <v>0</v>
      </c>
      <c r="R50" s="50">
        <v>0</v>
      </c>
      <c r="S50" s="49">
        <v>0</v>
      </c>
      <c r="T50" s="50">
        <v>0</v>
      </c>
      <c r="U50" s="49">
        <v>0.61111111111111116</v>
      </c>
      <c r="V50" s="50">
        <v>0.78239999999999998</v>
      </c>
      <c r="W50" s="49">
        <v>0</v>
      </c>
      <c r="X50" s="50">
        <v>0</v>
      </c>
      <c r="Y50" s="49">
        <v>5.5555555555555552E-2</v>
      </c>
      <c r="Z50" s="50">
        <v>2.7199999999999998E-2</v>
      </c>
      <c r="AA50" s="49">
        <v>0</v>
      </c>
      <c r="AB50" s="50">
        <v>0</v>
      </c>
      <c r="AC50" s="49">
        <v>0</v>
      </c>
      <c r="AD50" s="50">
        <v>0</v>
      </c>
      <c r="AE50" s="49">
        <v>0</v>
      </c>
      <c r="AF50" s="50">
        <v>0</v>
      </c>
      <c r="AG50" s="49">
        <v>0.16666666666666666</v>
      </c>
      <c r="AH50" s="50">
        <v>5.9200000000000003E-2</v>
      </c>
      <c r="AI50" s="49">
        <v>0</v>
      </c>
      <c r="AJ50" s="50">
        <v>0</v>
      </c>
      <c r="AK50" s="49">
        <v>0</v>
      </c>
      <c r="AL50" s="50">
        <v>0</v>
      </c>
      <c r="AM50" s="49">
        <v>0</v>
      </c>
      <c r="AN50" s="50">
        <v>0</v>
      </c>
      <c r="AO50" s="49">
        <v>0</v>
      </c>
      <c r="AP50" s="50">
        <v>0</v>
      </c>
      <c r="AQ50" s="49">
        <v>0</v>
      </c>
      <c r="AR50" s="50">
        <v>0</v>
      </c>
      <c r="AS50" s="49">
        <v>0</v>
      </c>
      <c r="AT50" s="50">
        <v>0</v>
      </c>
      <c r="AU50" s="49">
        <v>0</v>
      </c>
      <c r="AV50" s="50">
        <v>0</v>
      </c>
      <c r="AW50" t="s">
        <v>782</v>
      </c>
    </row>
    <row r="51" spans="1:49">
      <c r="A51" s="2" t="s">
        <v>349</v>
      </c>
      <c r="B51" s="2" t="s">
        <v>66</v>
      </c>
      <c r="C51" s="2">
        <v>58</v>
      </c>
      <c r="D51" s="2">
        <v>29</v>
      </c>
      <c r="E51" s="49">
        <v>0</v>
      </c>
      <c r="F51" s="50">
        <v>0</v>
      </c>
      <c r="G51" s="49">
        <v>0.93103448275862066</v>
      </c>
      <c r="H51" s="50">
        <v>0.94257064721969008</v>
      </c>
      <c r="I51" s="49">
        <v>0</v>
      </c>
      <c r="J51" s="50">
        <v>0</v>
      </c>
      <c r="K51" s="49">
        <v>0</v>
      </c>
      <c r="L51" s="50">
        <v>0</v>
      </c>
      <c r="M51" s="49">
        <v>0</v>
      </c>
      <c r="N51" s="50">
        <v>0</v>
      </c>
      <c r="O51" s="49">
        <v>0</v>
      </c>
      <c r="P51" s="50">
        <v>0</v>
      </c>
      <c r="Q51" s="49">
        <v>0</v>
      </c>
      <c r="R51" s="50">
        <v>0</v>
      </c>
      <c r="S51" s="49">
        <v>0</v>
      </c>
      <c r="T51" s="50">
        <v>0</v>
      </c>
      <c r="U51" s="49">
        <v>6.8965517241379309E-2</v>
      </c>
      <c r="V51" s="50">
        <v>5.7429352780309938E-2</v>
      </c>
      <c r="W51" s="49">
        <v>0</v>
      </c>
      <c r="X51" s="50">
        <v>0</v>
      </c>
      <c r="Y51" s="49">
        <v>0</v>
      </c>
      <c r="Z51" s="50">
        <v>0</v>
      </c>
      <c r="AA51" s="49">
        <v>0</v>
      </c>
      <c r="AB51" s="50">
        <v>0</v>
      </c>
      <c r="AC51" s="49">
        <v>0</v>
      </c>
      <c r="AD51" s="50">
        <v>0</v>
      </c>
      <c r="AE51" s="49">
        <v>0</v>
      </c>
      <c r="AF51" s="50">
        <v>0</v>
      </c>
      <c r="AG51" s="49">
        <v>0</v>
      </c>
      <c r="AH51" s="50">
        <v>0</v>
      </c>
      <c r="AI51" s="49">
        <v>0</v>
      </c>
      <c r="AJ51" s="50">
        <v>0</v>
      </c>
      <c r="AK51" s="49">
        <v>0</v>
      </c>
      <c r="AL51" s="50">
        <v>0</v>
      </c>
      <c r="AM51" s="49">
        <v>0</v>
      </c>
      <c r="AN51" s="50">
        <v>0</v>
      </c>
      <c r="AO51" s="49">
        <v>0</v>
      </c>
      <c r="AP51" s="50">
        <v>0</v>
      </c>
      <c r="AQ51" s="49">
        <v>0</v>
      </c>
      <c r="AR51" s="50">
        <v>0</v>
      </c>
      <c r="AS51" s="49">
        <v>0</v>
      </c>
      <c r="AT51" s="50">
        <v>0</v>
      </c>
      <c r="AU51" s="49">
        <v>0</v>
      </c>
      <c r="AV51" s="50">
        <v>0</v>
      </c>
      <c r="AW51" t="s">
        <v>783</v>
      </c>
    </row>
    <row r="52" spans="1:49">
      <c r="A52" s="2" t="s">
        <v>351</v>
      </c>
      <c r="B52" s="2" t="s">
        <v>66</v>
      </c>
      <c r="C52" s="2">
        <v>59</v>
      </c>
      <c r="D52" s="2">
        <v>37</v>
      </c>
      <c r="E52" s="49">
        <v>0</v>
      </c>
      <c r="F52" s="50">
        <v>0</v>
      </c>
      <c r="G52" s="49">
        <v>0.16216216216216217</v>
      </c>
      <c r="H52" s="50">
        <v>0.13049095607235142</v>
      </c>
      <c r="I52" s="49">
        <v>0.70270270270270274</v>
      </c>
      <c r="J52" s="50">
        <v>0.79328165374677007</v>
      </c>
      <c r="K52" s="49">
        <v>0</v>
      </c>
      <c r="L52" s="50">
        <v>0</v>
      </c>
      <c r="M52" s="49">
        <v>0</v>
      </c>
      <c r="N52" s="50">
        <v>0</v>
      </c>
      <c r="O52" s="49">
        <v>0</v>
      </c>
      <c r="P52" s="50">
        <v>0</v>
      </c>
      <c r="Q52" s="49">
        <v>2.7027027027027029E-2</v>
      </c>
      <c r="R52" s="50">
        <v>1.0335917312661499E-2</v>
      </c>
      <c r="S52" s="49">
        <v>0</v>
      </c>
      <c r="T52" s="50">
        <v>0</v>
      </c>
      <c r="U52" s="49">
        <v>0.10810810810810811</v>
      </c>
      <c r="V52" s="50">
        <v>6.589147286821706E-2</v>
      </c>
      <c r="W52" s="49">
        <v>0</v>
      </c>
      <c r="X52" s="50">
        <v>0</v>
      </c>
      <c r="Y52" s="49">
        <v>0</v>
      </c>
      <c r="Z52" s="50">
        <v>0</v>
      </c>
      <c r="AA52" s="49">
        <v>0</v>
      </c>
      <c r="AB52" s="50">
        <v>0</v>
      </c>
      <c r="AC52" s="49">
        <v>0</v>
      </c>
      <c r="AD52" s="50">
        <v>0</v>
      </c>
      <c r="AE52" s="49">
        <v>0</v>
      </c>
      <c r="AF52" s="50">
        <v>0</v>
      </c>
      <c r="AG52" s="49">
        <v>0</v>
      </c>
      <c r="AH52" s="50">
        <v>0</v>
      </c>
      <c r="AI52" s="49">
        <v>0</v>
      </c>
      <c r="AJ52" s="50">
        <v>0</v>
      </c>
      <c r="AK52" s="49">
        <v>0</v>
      </c>
      <c r="AL52" s="50">
        <v>0</v>
      </c>
      <c r="AM52" s="49">
        <v>0</v>
      </c>
      <c r="AN52" s="50">
        <v>0</v>
      </c>
      <c r="AO52" s="49">
        <v>0</v>
      </c>
      <c r="AP52" s="50">
        <v>0</v>
      </c>
      <c r="AQ52" s="49">
        <v>0</v>
      </c>
      <c r="AR52" s="50">
        <v>0</v>
      </c>
      <c r="AS52" s="49">
        <v>0</v>
      </c>
      <c r="AT52" s="50">
        <v>0</v>
      </c>
      <c r="AU52" s="49">
        <v>0</v>
      </c>
      <c r="AV52" s="50">
        <v>0</v>
      </c>
      <c r="AW52" t="s">
        <v>784</v>
      </c>
    </row>
    <row r="53" spans="1:49">
      <c r="A53" s="2" t="s">
        <v>354</v>
      </c>
      <c r="B53" s="2" t="s">
        <v>66</v>
      </c>
      <c r="C53" s="2">
        <v>60</v>
      </c>
      <c r="D53" s="2">
        <v>134</v>
      </c>
      <c r="E53" s="49">
        <v>2.9850746268656716E-2</v>
      </c>
      <c r="F53" s="50">
        <v>2.1802325581395349E-2</v>
      </c>
      <c r="G53" s="49">
        <v>0.62686567164179108</v>
      </c>
      <c r="H53" s="50">
        <v>0.61264534883720934</v>
      </c>
      <c r="I53" s="49">
        <v>0.18656716417910449</v>
      </c>
      <c r="J53" s="50">
        <v>0.28633720930232559</v>
      </c>
      <c r="K53" s="49">
        <v>7.462686567164179E-3</v>
      </c>
      <c r="L53" s="50">
        <v>2.9069767441860465E-3</v>
      </c>
      <c r="M53" s="49">
        <v>0</v>
      </c>
      <c r="N53" s="50">
        <v>0</v>
      </c>
      <c r="O53" s="49">
        <v>0</v>
      </c>
      <c r="P53" s="50">
        <v>0</v>
      </c>
      <c r="Q53" s="49">
        <v>7.462686567164179E-3</v>
      </c>
      <c r="R53" s="50">
        <v>8.7209302325581394E-3</v>
      </c>
      <c r="S53" s="49">
        <v>0</v>
      </c>
      <c r="T53" s="50">
        <v>0</v>
      </c>
      <c r="U53" s="49">
        <v>0</v>
      </c>
      <c r="V53" s="50">
        <v>0</v>
      </c>
      <c r="W53" s="49">
        <v>0</v>
      </c>
      <c r="X53" s="50">
        <v>0</v>
      </c>
      <c r="Y53" s="49">
        <v>1.4925373134328358E-2</v>
      </c>
      <c r="Z53" s="50">
        <v>7.2674418604651162E-4</v>
      </c>
      <c r="AA53" s="49">
        <v>0</v>
      </c>
      <c r="AB53" s="50">
        <v>0</v>
      </c>
      <c r="AC53" s="49">
        <v>0</v>
      </c>
      <c r="AD53" s="50">
        <v>0</v>
      </c>
      <c r="AE53" s="49">
        <v>0.11194029850746269</v>
      </c>
      <c r="AF53" s="50">
        <v>5.8139534883720929E-2</v>
      </c>
      <c r="AG53" s="49">
        <v>0</v>
      </c>
      <c r="AH53" s="50">
        <v>0</v>
      </c>
      <c r="AI53" s="49">
        <v>0</v>
      </c>
      <c r="AJ53" s="50">
        <v>0</v>
      </c>
      <c r="AK53" s="49">
        <v>0</v>
      </c>
      <c r="AL53" s="50">
        <v>0</v>
      </c>
      <c r="AM53" s="49">
        <v>0</v>
      </c>
      <c r="AN53" s="50">
        <v>0</v>
      </c>
      <c r="AO53" s="49">
        <v>0</v>
      </c>
      <c r="AP53" s="50">
        <v>0</v>
      </c>
      <c r="AQ53" s="49">
        <v>1.4925373134328358E-2</v>
      </c>
      <c r="AR53" s="50">
        <v>8.7209302325581394E-3</v>
      </c>
      <c r="AS53" s="49">
        <v>0</v>
      </c>
      <c r="AT53" s="50">
        <v>0</v>
      </c>
      <c r="AU53" s="49">
        <v>0</v>
      </c>
      <c r="AV53" s="50">
        <v>0</v>
      </c>
      <c r="AW53" t="s">
        <v>785</v>
      </c>
    </row>
    <row r="54" spans="1:49">
      <c r="A54" s="2" t="s">
        <v>630</v>
      </c>
      <c r="B54" s="2" t="s">
        <v>66</v>
      </c>
      <c r="C54" s="2">
        <v>61</v>
      </c>
      <c r="D54" s="2">
        <v>96</v>
      </c>
      <c r="E54" s="49">
        <v>3.125E-2</v>
      </c>
      <c r="F54" s="50">
        <v>9.8039215686274508E-3</v>
      </c>
      <c r="G54" s="49">
        <v>0.76041666666666663</v>
      </c>
      <c r="H54" s="50">
        <v>0.69730392156862742</v>
      </c>
      <c r="I54" s="49">
        <v>6.25E-2</v>
      </c>
      <c r="J54" s="50">
        <v>0.11151960784313726</v>
      </c>
      <c r="K54" s="49">
        <v>1.0416666666666666E-2</v>
      </c>
      <c r="L54" s="50">
        <v>8.5784313725490204E-3</v>
      </c>
      <c r="M54" s="49">
        <v>0</v>
      </c>
      <c r="N54" s="50">
        <v>0</v>
      </c>
      <c r="O54" s="49">
        <v>0</v>
      </c>
      <c r="P54" s="50">
        <v>0</v>
      </c>
      <c r="Q54" s="49">
        <v>0</v>
      </c>
      <c r="R54" s="50">
        <v>0</v>
      </c>
      <c r="S54" s="49">
        <v>0</v>
      </c>
      <c r="T54" s="50">
        <v>0</v>
      </c>
      <c r="U54" s="49">
        <v>1.0416666666666666E-2</v>
      </c>
      <c r="V54" s="50">
        <v>1.1029411764705883E-2</v>
      </c>
      <c r="W54" s="49">
        <v>0</v>
      </c>
      <c r="X54" s="50">
        <v>0</v>
      </c>
      <c r="Y54" s="49">
        <v>0</v>
      </c>
      <c r="Z54" s="50">
        <v>0</v>
      </c>
      <c r="AA54" s="49">
        <v>0</v>
      </c>
      <c r="AB54" s="50">
        <v>0</v>
      </c>
      <c r="AC54" s="49">
        <v>1.0416666666666666E-2</v>
      </c>
      <c r="AD54" s="50">
        <v>6.3725490196078427E-2</v>
      </c>
      <c r="AE54" s="49">
        <v>0</v>
      </c>
      <c r="AF54" s="50">
        <v>0</v>
      </c>
      <c r="AG54" s="49">
        <v>0</v>
      </c>
      <c r="AH54" s="50">
        <v>0</v>
      </c>
      <c r="AI54" s="49">
        <v>0</v>
      </c>
      <c r="AJ54" s="50">
        <v>0</v>
      </c>
      <c r="AK54" s="49">
        <v>0</v>
      </c>
      <c r="AL54" s="50">
        <v>0</v>
      </c>
      <c r="AM54" s="49">
        <v>0</v>
      </c>
      <c r="AN54" s="50">
        <v>0</v>
      </c>
      <c r="AO54" s="49">
        <v>0</v>
      </c>
      <c r="AP54" s="50">
        <v>0</v>
      </c>
      <c r="AQ54" s="49">
        <v>0.11458333333333333</v>
      </c>
      <c r="AR54" s="50">
        <v>9.8039215686274508E-2</v>
      </c>
      <c r="AS54" s="49">
        <v>0</v>
      </c>
      <c r="AT54" s="50">
        <v>0</v>
      </c>
      <c r="AU54" s="49">
        <v>0</v>
      </c>
      <c r="AV54" s="50">
        <v>0</v>
      </c>
      <c r="AW54" t="s">
        <v>786</v>
      </c>
    </row>
    <row r="55" spans="1:49" s="4" customFormat="1">
      <c r="A55" s="6" t="s">
        <v>364</v>
      </c>
      <c r="B55" s="6" t="s">
        <v>66</v>
      </c>
      <c r="C55" s="6">
        <v>62</v>
      </c>
      <c r="D55" s="6">
        <v>13</v>
      </c>
      <c r="E55" s="51">
        <v>0</v>
      </c>
      <c r="F55" s="52">
        <v>0</v>
      </c>
      <c r="G55" s="51">
        <v>7.6923076923076927E-2</v>
      </c>
      <c r="H55" s="52">
        <v>4.2105263157894736E-2</v>
      </c>
      <c r="I55" s="51">
        <v>7.6923076923076927E-2</v>
      </c>
      <c r="J55" s="52">
        <v>2.1052631578947368E-2</v>
      </c>
      <c r="K55" s="51">
        <v>0</v>
      </c>
      <c r="L55" s="52">
        <v>0</v>
      </c>
      <c r="M55" s="51">
        <v>0</v>
      </c>
      <c r="N55" s="52">
        <v>0</v>
      </c>
      <c r="O55" s="51">
        <v>0</v>
      </c>
      <c r="P55" s="52">
        <v>0</v>
      </c>
      <c r="Q55" s="51">
        <v>0</v>
      </c>
      <c r="R55" s="52">
        <v>0</v>
      </c>
      <c r="S55" s="51">
        <v>0</v>
      </c>
      <c r="T55" s="52">
        <v>0</v>
      </c>
      <c r="U55" s="51">
        <v>0</v>
      </c>
      <c r="V55" s="52">
        <v>0</v>
      </c>
      <c r="W55" s="51">
        <v>0</v>
      </c>
      <c r="X55" s="52">
        <v>0</v>
      </c>
      <c r="Y55" s="51">
        <v>0</v>
      </c>
      <c r="Z55" s="52">
        <v>0</v>
      </c>
      <c r="AA55" s="51">
        <v>0</v>
      </c>
      <c r="AB55" s="52">
        <v>0</v>
      </c>
      <c r="AC55" s="51">
        <v>0</v>
      </c>
      <c r="AD55" s="52">
        <v>0</v>
      </c>
      <c r="AE55" s="51">
        <v>0.23076923076923078</v>
      </c>
      <c r="AF55" s="52">
        <v>0.74736842105263157</v>
      </c>
      <c r="AG55" s="51">
        <v>0.61538461538461542</v>
      </c>
      <c r="AH55" s="52">
        <v>0.18947368421052632</v>
      </c>
      <c r="AI55" s="51">
        <v>0</v>
      </c>
      <c r="AJ55" s="52">
        <v>0</v>
      </c>
      <c r="AK55" s="51">
        <v>0</v>
      </c>
      <c r="AL55" s="52">
        <v>0</v>
      </c>
      <c r="AM55" s="51">
        <v>0</v>
      </c>
      <c r="AN55" s="52">
        <v>0</v>
      </c>
      <c r="AO55" s="51">
        <v>0</v>
      </c>
      <c r="AP55" s="52">
        <v>0</v>
      </c>
      <c r="AQ55" s="51">
        <v>0</v>
      </c>
      <c r="AR55" s="52">
        <v>0</v>
      </c>
      <c r="AS55" s="51">
        <v>0</v>
      </c>
      <c r="AT55" s="52">
        <v>0</v>
      </c>
      <c r="AU55" s="51">
        <v>0</v>
      </c>
      <c r="AV55" s="52">
        <v>0</v>
      </c>
      <c r="AW55" s="4" t="s">
        <v>787</v>
      </c>
    </row>
    <row r="56" spans="1:49">
      <c r="A56" s="2" t="s">
        <v>368</v>
      </c>
      <c r="B56" s="2" t="s">
        <v>66</v>
      </c>
      <c r="C56" s="2">
        <v>63</v>
      </c>
      <c r="D56" s="2">
        <v>62</v>
      </c>
      <c r="E56" s="49">
        <v>0</v>
      </c>
      <c r="F56" s="50">
        <v>0</v>
      </c>
      <c r="G56" s="49">
        <v>0.19354838709677419</v>
      </c>
      <c r="H56" s="50">
        <v>0.15113350125944586</v>
      </c>
      <c r="I56" s="49">
        <v>4.8387096774193547E-2</v>
      </c>
      <c r="J56" s="50">
        <v>3.0226700251889168E-2</v>
      </c>
      <c r="K56" s="49">
        <v>0</v>
      </c>
      <c r="L56" s="50">
        <v>0</v>
      </c>
      <c r="M56" s="49">
        <v>0</v>
      </c>
      <c r="N56" s="50">
        <v>0</v>
      </c>
      <c r="O56" s="49">
        <v>0</v>
      </c>
      <c r="P56" s="50">
        <v>0</v>
      </c>
      <c r="Q56" s="49">
        <v>0</v>
      </c>
      <c r="R56" s="50">
        <v>0</v>
      </c>
      <c r="S56" s="49">
        <v>0</v>
      </c>
      <c r="T56" s="50">
        <v>0</v>
      </c>
      <c r="U56" s="49">
        <v>0.14516129032258066</v>
      </c>
      <c r="V56" s="50">
        <v>0.15239294710327456</v>
      </c>
      <c r="W56" s="49">
        <v>4.8387096774193547E-2</v>
      </c>
      <c r="X56" s="50">
        <v>2.8967254408060455E-2</v>
      </c>
      <c r="Y56" s="49">
        <v>0</v>
      </c>
      <c r="Z56" s="50">
        <v>0</v>
      </c>
      <c r="AA56" s="49">
        <v>0</v>
      </c>
      <c r="AB56" s="50">
        <v>0</v>
      </c>
      <c r="AC56" s="49">
        <v>0</v>
      </c>
      <c r="AD56" s="50">
        <v>0</v>
      </c>
      <c r="AE56" s="49">
        <v>0</v>
      </c>
      <c r="AF56" s="50">
        <v>0</v>
      </c>
      <c r="AG56" s="49">
        <v>0.46774193548387094</v>
      </c>
      <c r="AH56" s="50">
        <v>0.50755667506297231</v>
      </c>
      <c r="AI56" s="49">
        <v>1.6129032258064516E-2</v>
      </c>
      <c r="AJ56" s="50">
        <v>1.7632241813602016E-2</v>
      </c>
      <c r="AK56" s="49">
        <v>0</v>
      </c>
      <c r="AL56" s="50">
        <v>0</v>
      </c>
      <c r="AM56" s="49">
        <v>0</v>
      </c>
      <c r="AN56" s="50">
        <v>0</v>
      </c>
      <c r="AO56" s="49">
        <v>0</v>
      </c>
      <c r="AP56" s="50">
        <v>0</v>
      </c>
      <c r="AQ56" s="49">
        <v>6.4516129032258063E-2</v>
      </c>
      <c r="AR56" s="50">
        <v>0.10831234256926953</v>
      </c>
      <c r="AS56" s="49">
        <v>1.6129032258064516E-2</v>
      </c>
      <c r="AT56" s="50">
        <v>3.778337531486146E-3</v>
      </c>
      <c r="AU56" s="49">
        <v>0</v>
      </c>
      <c r="AV56" s="50">
        <v>0</v>
      </c>
      <c r="AW56" t="s">
        <v>788</v>
      </c>
    </row>
    <row r="57" spans="1:49">
      <c r="A57" s="2" t="s">
        <v>631</v>
      </c>
      <c r="B57" s="2" t="s">
        <v>66</v>
      </c>
      <c r="C57" s="2">
        <v>64</v>
      </c>
      <c r="D57" s="2">
        <v>54</v>
      </c>
      <c r="E57" s="49">
        <v>0</v>
      </c>
      <c r="F57" s="50">
        <v>0</v>
      </c>
      <c r="G57" s="49">
        <v>0.22222222222222221</v>
      </c>
      <c r="H57" s="50">
        <v>0.16144578313253011</v>
      </c>
      <c r="I57" s="49">
        <v>0.24074074074074073</v>
      </c>
      <c r="J57" s="50">
        <v>0.29638554216867469</v>
      </c>
      <c r="K57" s="49">
        <v>0.25925925925925924</v>
      </c>
      <c r="L57" s="50">
        <v>0.29397590361445786</v>
      </c>
      <c r="M57" s="49">
        <v>0</v>
      </c>
      <c r="N57" s="50">
        <v>0</v>
      </c>
      <c r="O57" s="49">
        <v>0</v>
      </c>
      <c r="P57" s="50">
        <v>0</v>
      </c>
      <c r="Q57" s="49">
        <v>0</v>
      </c>
      <c r="R57" s="50">
        <v>0</v>
      </c>
      <c r="S57" s="49">
        <v>0</v>
      </c>
      <c r="T57" s="50">
        <v>0</v>
      </c>
      <c r="U57" s="49">
        <v>0</v>
      </c>
      <c r="V57" s="50">
        <v>0</v>
      </c>
      <c r="W57" s="49">
        <v>0</v>
      </c>
      <c r="X57" s="50">
        <v>0</v>
      </c>
      <c r="Y57" s="49">
        <v>0</v>
      </c>
      <c r="Z57" s="50">
        <v>0</v>
      </c>
      <c r="AA57" s="49">
        <v>0</v>
      </c>
      <c r="AB57" s="50">
        <v>0</v>
      </c>
      <c r="AC57" s="49">
        <v>0</v>
      </c>
      <c r="AD57" s="50">
        <v>0</v>
      </c>
      <c r="AE57" s="49">
        <v>1.8518518518518517E-2</v>
      </c>
      <c r="AF57" s="50">
        <v>1.9277108433734941E-2</v>
      </c>
      <c r="AG57" s="49">
        <v>3.7037037037037035E-2</v>
      </c>
      <c r="AH57" s="50">
        <v>2.1686746987951807E-2</v>
      </c>
      <c r="AI57" s="49">
        <v>0</v>
      </c>
      <c r="AJ57" s="50">
        <v>0</v>
      </c>
      <c r="AK57" s="49">
        <v>0</v>
      </c>
      <c r="AL57" s="50">
        <v>0</v>
      </c>
      <c r="AM57" s="49">
        <v>0</v>
      </c>
      <c r="AN57" s="50">
        <v>0</v>
      </c>
      <c r="AO57" s="49">
        <v>0</v>
      </c>
      <c r="AP57" s="50">
        <v>0</v>
      </c>
      <c r="AQ57" s="49">
        <v>0.18518518518518517</v>
      </c>
      <c r="AR57" s="50">
        <v>0.2</v>
      </c>
      <c r="AS57" s="49">
        <v>0</v>
      </c>
      <c r="AT57" s="50">
        <v>0</v>
      </c>
      <c r="AU57" s="49">
        <v>3.7037037037037035E-2</v>
      </c>
      <c r="AV57" s="50">
        <v>7.2289156626506026E-3</v>
      </c>
      <c r="AW57" t="s">
        <v>789</v>
      </c>
    </row>
    <row r="58" spans="1:49">
      <c r="A58" s="2" t="s">
        <v>632</v>
      </c>
      <c r="B58" s="2" t="s">
        <v>66</v>
      </c>
      <c r="C58" s="2">
        <v>65</v>
      </c>
      <c r="D58" s="2">
        <v>117</v>
      </c>
      <c r="E58" s="49">
        <v>0</v>
      </c>
      <c r="F58" s="50">
        <v>0</v>
      </c>
      <c r="G58" s="49">
        <v>0.31623931623931623</v>
      </c>
      <c r="H58" s="50">
        <v>0.47895500725689405</v>
      </c>
      <c r="I58" s="49">
        <v>0.37606837606837606</v>
      </c>
      <c r="J58" s="50">
        <v>0.31494920174165458</v>
      </c>
      <c r="K58" s="49">
        <v>1.7094017094017096E-2</v>
      </c>
      <c r="L58" s="50">
        <v>1.0159651669085631E-2</v>
      </c>
      <c r="M58" s="49">
        <v>8.5470085470085479E-3</v>
      </c>
      <c r="N58" s="50">
        <v>5.0798258345428155E-3</v>
      </c>
      <c r="O58" s="49">
        <v>0</v>
      </c>
      <c r="P58" s="50">
        <v>0</v>
      </c>
      <c r="Q58" s="49">
        <v>0</v>
      </c>
      <c r="R58" s="50">
        <v>0</v>
      </c>
      <c r="S58" s="49">
        <v>0</v>
      </c>
      <c r="T58" s="50">
        <v>0</v>
      </c>
      <c r="U58" s="49">
        <v>0</v>
      </c>
      <c r="V58" s="50">
        <v>0</v>
      </c>
      <c r="W58" s="49">
        <v>0</v>
      </c>
      <c r="X58" s="50">
        <v>0</v>
      </c>
      <c r="Y58" s="49">
        <v>0</v>
      </c>
      <c r="Z58" s="50">
        <v>0</v>
      </c>
      <c r="AA58" s="49">
        <v>0</v>
      </c>
      <c r="AB58" s="50">
        <v>0</v>
      </c>
      <c r="AC58" s="49">
        <v>0</v>
      </c>
      <c r="AD58" s="50">
        <v>0</v>
      </c>
      <c r="AE58" s="49">
        <v>0.12820512820512819</v>
      </c>
      <c r="AF58" s="50">
        <v>0.10522496371552975</v>
      </c>
      <c r="AG58" s="49">
        <v>0</v>
      </c>
      <c r="AH58" s="50">
        <v>0</v>
      </c>
      <c r="AI58" s="49">
        <v>0</v>
      </c>
      <c r="AJ58" s="50">
        <v>0</v>
      </c>
      <c r="AK58" s="49">
        <v>0</v>
      </c>
      <c r="AL58" s="50">
        <v>0</v>
      </c>
      <c r="AM58" s="49">
        <v>8.5470085470085472E-2</v>
      </c>
      <c r="AN58" s="50">
        <v>4.1727140783744558E-2</v>
      </c>
      <c r="AO58" s="49">
        <v>0</v>
      </c>
      <c r="AP58" s="50">
        <v>0</v>
      </c>
      <c r="AQ58" s="49">
        <v>6.8376068376068383E-2</v>
      </c>
      <c r="AR58" s="50">
        <v>4.3904208998548619E-2</v>
      </c>
      <c r="AS58" s="49">
        <v>0</v>
      </c>
      <c r="AT58" s="50">
        <v>0</v>
      </c>
      <c r="AU58" s="49">
        <v>0</v>
      </c>
      <c r="AV58" s="50">
        <v>0</v>
      </c>
      <c r="AW58" t="s">
        <v>790</v>
      </c>
    </row>
    <row r="59" spans="1:49">
      <c r="A59" s="2" t="s">
        <v>704</v>
      </c>
      <c r="B59" s="2" t="s">
        <v>66</v>
      </c>
      <c r="C59" s="2">
        <v>66</v>
      </c>
      <c r="D59" s="2">
        <v>148</v>
      </c>
      <c r="E59" s="49">
        <v>0</v>
      </c>
      <c r="F59" s="50">
        <v>0</v>
      </c>
      <c r="G59" s="49">
        <v>0.12837837837837837</v>
      </c>
      <c r="H59" s="50">
        <v>0.16387620497209537</v>
      </c>
      <c r="I59" s="49">
        <v>0.26351351351351349</v>
      </c>
      <c r="J59" s="50">
        <v>0.35159817351598172</v>
      </c>
      <c r="K59" s="49">
        <v>0</v>
      </c>
      <c r="L59" s="50">
        <v>0</v>
      </c>
      <c r="M59" s="49">
        <v>0</v>
      </c>
      <c r="N59" s="50">
        <v>0</v>
      </c>
      <c r="O59" s="49">
        <v>0</v>
      </c>
      <c r="P59" s="50">
        <v>0</v>
      </c>
      <c r="Q59" s="49">
        <v>0</v>
      </c>
      <c r="R59" s="50">
        <v>0</v>
      </c>
      <c r="S59" s="49">
        <v>0</v>
      </c>
      <c r="T59" s="50">
        <v>0</v>
      </c>
      <c r="U59" s="49">
        <v>0</v>
      </c>
      <c r="V59" s="50">
        <v>0</v>
      </c>
      <c r="W59" s="49">
        <v>0</v>
      </c>
      <c r="X59" s="50">
        <v>0</v>
      </c>
      <c r="Y59" s="49">
        <v>0</v>
      </c>
      <c r="Z59" s="50">
        <v>0</v>
      </c>
      <c r="AA59" s="49">
        <v>5.4054054054054057E-2</v>
      </c>
      <c r="AB59" s="50">
        <v>4.7691527143581935E-2</v>
      </c>
      <c r="AC59" s="49">
        <v>0</v>
      </c>
      <c r="AD59" s="50">
        <v>0</v>
      </c>
      <c r="AE59" s="49">
        <v>6.7567567567567571E-2</v>
      </c>
      <c r="AF59" s="50">
        <v>5.8346017250126836E-2</v>
      </c>
      <c r="AG59" s="49">
        <v>0.42567567567567566</v>
      </c>
      <c r="AH59" s="50">
        <v>0.34652460679857938</v>
      </c>
      <c r="AI59" s="49">
        <v>3.3783783783783786E-2</v>
      </c>
      <c r="AJ59" s="50">
        <v>2.0294266869609334E-2</v>
      </c>
      <c r="AK59" s="49">
        <v>0</v>
      </c>
      <c r="AL59" s="50">
        <v>0</v>
      </c>
      <c r="AM59" s="49">
        <v>0</v>
      </c>
      <c r="AN59" s="50">
        <v>0</v>
      </c>
      <c r="AO59" s="49">
        <v>0</v>
      </c>
      <c r="AP59" s="50">
        <v>0</v>
      </c>
      <c r="AQ59" s="49">
        <v>1.3513513513513514E-2</v>
      </c>
      <c r="AR59" s="50">
        <v>4.0588533739218668E-3</v>
      </c>
      <c r="AS59" s="49">
        <v>1.3513513513513514E-2</v>
      </c>
      <c r="AT59" s="50">
        <v>7.6103500761035003E-3</v>
      </c>
      <c r="AU59" s="49">
        <v>0</v>
      </c>
      <c r="AV59" s="50">
        <v>0</v>
      </c>
      <c r="AW59" t="s">
        <v>791</v>
      </c>
    </row>
    <row r="60" spans="1:49" s="4" customFormat="1">
      <c r="A60" s="6" t="s">
        <v>705</v>
      </c>
      <c r="B60" s="6" t="s">
        <v>66</v>
      </c>
      <c r="C60" s="6">
        <v>67</v>
      </c>
      <c r="D60" s="6">
        <v>11</v>
      </c>
      <c r="E60" s="51">
        <v>0</v>
      </c>
      <c r="F60" s="52">
        <v>0</v>
      </c>
      <c r="G60" s="51">
        <v>0.36363636363636365</v>
      </c>
      <c r="H60" s="52">
        <v>0.42567567567567566</v>
      </c>
      <c r="I60" s="51">
        <v>0.36363636363636365</v>
      </c>
      <c r="J60" s="52">
        <v>0.45945945945945948</v>
      </c>
      <c r="K60" s="51">
        <v>0</v>
      </c>
      <c r="L60" s="52">
        <v>0</v>
      </c>
      <c r="M60" s="51">
        <v>0</v>
      </c>
      <c r="N60" s="52">
        <v>0</v>
      </c>
      <c r="O60" s="51">
        <v>0</v>
      </c>
      <c r="P60" s="52">
        <v>0</v>
      </c>
      <c r="Q60" s="51">
        <v>0</v>
      </c>
      <c r="R60" s="52">
        <v>0</v>
      </c>
      <c r="S60" s="51">
        <v>0</v>
      </c>
      <c r="T60" s="52">
        <v>0</v>
      </c>
      <c r="U60" s="51">
        <v>9.0909090909090912E-2</v>
      </c>
      <c r="V60" s="52">
        <v>2.0270270270270271E-2</v>
      </c>
      <c r="W60" s="51">
        <v>9.0909090909090912E-2</v>
      </c>
      <c r="X60" s="52">
        <v>2.0270270270270271E-2</v>
      </c>
      <c r="Y60" s="51">
        <v>0</v>
      </c>
      <c r="Z60" s="52">
        <v>0</v>
      </c>
      <c r="AA60" s="51">
        <v>0</v>
      </c>
      <c r="AB60" s="52">
        <v>0</v>
      </c>
      <c r="AC60" s="51">
        <v>0</v>
      </c>
      <c r="AD60" s="52">
        <v>0</v>
      </c>
      <c r="AE60" s="51">
        <v>9.0909090909090912E-2</v>
      </c>
      <c r="AF60" s="52">
        <v>7.4324324324324328E-2</v>
      </c>
      <c r="AG60" s="51">
        <v>0</v>
      </c>
      <c r="AH60" s="52">
        <v>0</v>
      </c>
      <c r="AI60" s="51">
        <v>0</v>
      </c>
      <c r="AJ60" s="52">
        <v>0</v>
      </c>
      <c r="AK60" s="51">
        <v>0</v>
      </c>
      <c r="AL60" s="52">
        <v>0</v>
      </c>
      <c r="AM60" s="51">
        <v>0</v>
      </c>
      <c r="AN60" s="52">
        <v>0</v>
      </c>
      <c r="AO60" s="51">
        <v>0</v>
      </c>
      <c r="AP60" s="52">
        <v>0</v>
      </c>
      <c r="AQ60" s="51">
        <v>0</v>
      </c>
      <c r="AR60" s="52">
        <v>0</v>
      </c>
      <c r="AS60" s="51">
        <v>0</v>
      </c>
      <c r="AT60" s="52">
        <v>0</v>
      </c>
      <c r="AU60" s="51">
        <v>0</v>
      </c>
      <c r="AV60" s="52">
        <v>0</v>
      </c>
      <c r="AW60" s="4" t="s">
        <v>792</v>
      </c>
    </row>
    <row r="61" spans="1:49" s="4" customFormat="1">
      <c r="A61" s="6" t="s">
        <v>706</v>
      </c>
      <c r="B61" s="6" t="s">
        <v>385</v>
      </c>
      <c r="C61" s="6">
        <v>68</v>
      </c>
      <c r="D61" s="6">
        <v>14</v>
      </c>
      <c r="E61" s="51">
        <v>0</v>
      </c>
      <c r="F61" s="52">
        <v>0</v>
      </c>
      <c r="G61" s="51">
        <v>0.6428571428571429</v>
      </c>
      <c r="H61" s="52">
        <v>0.56521739130434778</v>
      </c>
      <c r="I61" s="51">
        <v>0</v>
      </c>
      <c r="J61" s="52">
        <v>0</v>
      </c>
      <c r="K61" s="51">
        <v>0</v>
      </c>
      <c r="L61" s="52">
        <v>0</v>
      </c>
      <c r="M61" s="51">
        <v>0</v>
      </c>
      <c r="N61" s="52">
        <v>0</v>
      </c>
      <c r="O61" s="51">
        <v>0</v>
      </c>
      <c r="P61" s="52">
        <v>0</v>
      </c>
      <c r="Q61" s="51">
        <v>0</v>
      </c>
      <c r="R61" s="52">
        <v>0</v>
      </c>
      <c r="S61" s="51">
        <v>0</v>
      </c>
      <c r="T61" s="52">
        <v>0</v>
      </c>
      <c r="U61" s="51">
        <v>0</v>
      </c>
      <c r="V61" s="52">
        <v>0</v>
      </c>
      <c r="W61" s="51">
        <v>0</v>
      </c>
      <c r="X61" s="52">
        <v>0</v>
      </c>
      <c r="Y61" s="51">
        <v>0</v>
      </c>
      <c r="Z61" s="52">
        <v>0</v>
      </c>
      <c r="AA61" s="51">
        <v>0</v>
      </c>
      <c r="AB61" s="52">
        <v>0</v>
      </c>
      <c r="AC61" s="51">
        <v>0</v>
      </c>
      <c r="AD61" s="52">
        <v>0</v>
      </c>
      <c r="AE61" s="51">
        <v>0.14285714285714285</v>
      </c>
      <c r="AF61" s="52">
        <v>4.9689440993788817E-2</v>
      </c>
      <c r="AG61" s="51">
        <v>0</v>
      </c>
      <c r="AH61" s="52">
        <v>0</v>
      </c>
      <c r="AI61" s="51">
        <v>0</v>
      </c>
      <c r="AJ61" s="52">
        <v>0</v>
      </c>
      <c r="AK61" s="51">
        <v>0</v>
      </c>
      <c r="AL61" s="52">
        <v>0</v>
      </c>
      <c r="AM61" s="51">
        <v>0</v>
      </c>
      <c r="AN61" s="52">
        <v>0</v>
      </c>
      <c r="AO61" s="51">
        <v>0</v>
      </c>
      <c r="AP61" s="52">
        <v>0</v>
      </c>
      <c r="AQ61" s="51">
        <v>0.21428571428571427</v>
      </c>
      <c r="AR61" s="52">
        <v>0.38509316770186336</v>
      </c>
      <c r="AS61" s="51">
        <v>0</v>
      </c>
      <c r="AT61" s="52">
        <v>0</v>
      </c>
      <c r="AU61" s="51">
        <v>0</v>
      </c>
      <c r="AV61" s="52">
        <v>0</v>
      </c>
    </row>
    <row r="62" spans="1:49">
      <c r="A62" t="s">
        <v>388</v>
      </c>
      <c r="B62" s="2" t="s">
        <v>389</v>
      </c>
      <c r="C62" s="2">
        <v>69</v>
      </c>
      <c r="D62" s="2">
        <v>32</v>
      </c>
      <c r="E62" s="49">
        <v>6.25E-2</v>
      </c>
      <c r="F62" s="50">
        <v>1.2681159420289856E-2</v>
      </c>
      <c r="G62" s="49">
        <v>0.375</v>
      </c>
      <c r="H62" s="50">
        <v>0.66847826086956519</v>
      </c>
      <c r="I62" s="49">
        <v>0.28125</v>
      </c>
      <c r="J62" s="50">
        <v>0.28442028985507245</v>
      </c>
      <c r="K62" s="49">
        <v>0</v>
      </c>
      <c r="L62" s="50">
        <v>0</v>
      </c>
      <c r="M62" s="49">
        <v>0</v>
      </c>
      <c r="N62" s="50">
        <v>0</v>
      </c>
      <c r="O62" s="49">
        <v>0</v>
      </c>
      <c r="P62" s="50">
        <v>0</v>
      </c>
      <c r="Q62" s="49">
        <v>0</v>
      </c>
      <c r="R62" s="50">
        <v>0</v>
      </c>
      <c r="S62" s="49">
        <v>0</v>
      </c>
      <c r="T62" s="50">
        <v>0</v>
      </c>
      <c r="U62" s="49">
        <v>3.125E-2</v>
      </c>
      <c r="V62" s="50">
        <v>5.434782608695652E-3</v>
      </c>
      <c r="W62" s="49">
        <v>0</v>
      </c>
      <c r="X62" s="50">
        <v>0</v>
      </c>
      <c r="Y62" s="49">
        <v>0</v>
      </c>
      <c r="Z62" s="50">
        <v>0</v>
      </c>
      <c r="AA62" s="49">
        <v>0</v>
      </c>
      <c r="AB62" s="50">
        <v>0</v>
      </c>
      <c r="AC62" s="49">
        <v>0</v>
      </c>
      <c r="AD62" s="50">
        <v>0</v>
      </c>
      <c r="AE62" s="49">
        <v>0</v>
      </c>
      <c r="AF62" s="50">
        <v>0</v>
      </c>
      <c r="AG62" s="49">
        <v>0.21875</v>
      </c>
      <c r="AH62" s="50">
        <v>2.5362318840579712E-2</v>
      </c>
      <c r="AI62" s="49">
        <v>0</v>
      </c>
      <c r="AJ62" s="50">
        <v>0</v>
      </c>
      <c r="AK62" s="49">
        <v>0</v>
      </c>
      <c r="AL62" s="50">
        <v>0</v>
      </c>
      <c r="AM62" s="49">
        <v>0</v>
      </c>
      <c r="AN62" s="50">
        <v>0</v>
      </c>
      <c r="AO62" s="49">
        <v>0</v>
      </c>
      <c r="AP62" s="50">
        <v>0</v>
      </c>
      <c r="AQ62" s="49">
        <v>0</v>
      </c>
      <c r="AR62" s="50">
        <v>0</v>
      </c>
      <c r="AS62" s="49">
        <v>3.125E-2</v>
      </c>
      <c r="AT62" s="50">
        <v>3.6231884057971015E-3</v>
      </c>
      <c r="AU62" s="49">
        <v>0</v>
      </c>
      <c r="AV62" s="50">
        <v>0</v>
      </c>
      <c r="AW62" t="s">
        <v>793</v>
      </c>
    </row>
    <row r="63" spans="1:49">
      <c r="A63" t="s">
        <v>707</v>
      </c>
      <c r="B63" s="2" t="s">
        <v>389</v>
      </c>
      <c r="C63" s="2">
        <v>70</v>
      </c>
      <c r="D63" s="2">
        <v>49</v>
      </c>
      <c r="E63" s="49">
        <v>0</v>
      </c>
      <c r="F63" s="50">
        <v>0</v>
      </c>
      <c r="G63" s="49">
        <v>0.91836734693877553</v>
      </c>
      <c r="H63" s="50">
        <v>0.83333333333333337</v>
      </c>
      <c r="I63" s="49">
        <v>8.1632653061224483E-2</v>
      </c>
      <c r="J63" s="50">
        <v>0.16666666666666666</v>
      </c>
      <c r="K63" s="49">
        <v>0</v>
      </c>
      <c r="L63" s="50">
        <v>0</v>
      </c>
      <c r="M63" s="49">
        <v>0</v>
      </c>
      <c r="N63" s="50">
        <v>0</v>
      </c>
      <c r="O63" s="49">
        <v>0</v>
      </c>
      <c r="P63" s="50">
        <v>0</v>
      </c>
      <c r="Q63" s="49">
        <v>0</v>
      </c>
      <c r="R63" s="50">
        <v>0</v>
      </c>
      <c r="S63" s="49">
        <v>0</v>
      </c>
      <c r="T63" s="50">
        <v>0</v>
      </c>
      <c r="U63" s="49">
        <v>0</v>
      </c>
      <c r="V63" s="50">
        <v>0</v>
      </c>
      <c r="W63" s="49">
        <v>0</v>
      </c>
      <c r="X63" s="50">
        <v>0</v>
      </c>
      <c r="Y63" s="49">
        <v>0</v>
      </c>
      <c r="Z63" s="50">
        <v>0</v>
      </c>
      <c r="AA63" s="49">
        <v>0</v>
      </c>
      <c r="AB63" s="50">
        <v>0</v>
      </c>
      <c r="AC63" s="49">
        <v>0</v>
      </c>
      <c r="AD63" s="50">
        <v>0</v>
      </c>
      <c r="AE63" s="49">
        <v>0</v>
      </c>
      <c r="AF63" s="50">
        <v>0</v>
      </c>
      <c r="AG63" s="49">
        <v>0</v>
      </c>
      <c r="AH63" s="50">
        <v>0</v>
      </c>
      <c r="AI63" s="49">
        <v>0</v>
      </c>
      <c r="AJ63" s="50">
        <v>0</v>
      </c>
      <c r="AK63" s="49">
        <v>0</v>
      </c>
      <c r="AL63" s="50">
        <v>0</v>
      </c>
      <c r="AM63" s="49">
        <v>0</v>
      </c>
      <c r="AN63" s="50">
        <v>0</v>
      </c>
      <c r="AO63" s="49">
        <v>0</v>
      </c>
      <c r="AP63" s="50">
        <v>0</v>
      </c>
      <c r="AQ63" s="49">
        <v>0</v>
      </c>
      <c r="AR63" s="50">
        <v>0</v>
      </c>
      <c r="AS63" s="49">
        <v>0</v>
      </c>
      <c r="AT63" s="50">
        <v>0</v>
      </c>
      <c r="AU63" s="49">
        <v>0</v>
      </c>
      <c r="AV63" s="50">
        <v>0</v>
      </c>
      <c r="AW63" t="s">
        <v>794</v>
      </c>
    </row>
    <row r="64" spans="1:49">
      <c r="A64" s="4" t="s">
        <v>633</v>
      </c>
      <c r="B64" s="6" t="s">
        <v>389</v>
      </c>
      <c r="C64" s="6">
        <v>71</v>
      </c>
      <c r="D64" s="6">
        <v>15</v>
      </c>
      <c r="E64" s="51">
        <v>6.6666666666666666E-2</v>
      </c>
      <c r="F64" s="52">
        <v>3.0612244897959183E-2</v>
      </c>
      <c r="G64" s="51">
        <v>0.6</v>
      </c>
      <c r="H64" s="52">
        <v>0.39795918367346939</v>
      </c>
      <c r="I64" s="51">
        <v>0.2</v>
      </c>
      <c r="J64" s="52">
        <v>0.30612244897959184</v>
      </c>
      <c r="K64" s="51">
        <v>0</v>
      </c>
      <c r="L64" s="52">
        <v>0</v>
      </c>
      <c r="M64" s="51">
        <v>0</v>
      </c>
      <c r="N64" s="52">
        <v>0</v>
      </c>
      <c r="O64" s="51">
        <v>0</v>
      </c>
      <c r="P64" s="52">
        <v>0</v>
      </c>
      <c r="Q64" s="51">
        <v>0</v>
      </c>
      <c r="R64" s="52">
        <v>0</v>
      </c>
      <c r="S64" s="51">
        <v>0</v>
      </c>
      <c r="T64" s="52">
        <v>0</v>
      </c>
      <c r="U64" s="51">
        <v>0</v>
      </c>
      <c r="V64" s="52">
        <v>0</v>
      </c>
      <c r="W64" s="51">
        <v>0</v>
      </c>
      <c r="X64" s="52">
        <v>0</v>
      </c>
      <c r="Y64" s="51">
        <v>0</v>
      </c>
      <c r="Z64" s="52">
        <v>0</v>
      </c>
      <c r="AA64" s="51">
        <v>0</v>
      </c>
      <c r="AB64" s="52">
        <v>0</v>
      </c>
      <c r="AC64" s="51">
        <v>0</v>
      </c>
      <c r="AD64" s="52">
        <v>0</v>
      </c>
      <c r="AE64" s="51">
        <v>0</v>
      </c>
      <c r="AF64" s="52">
        <v>0</v>
      </c>
      <c r="AG64" s="51">
        <v>0</v>
      </c>
      <c r="AH64" s="52">
        <v>0</v>
      </c>
      <c r="AI64" s="51">
        <v>0</v>
      </c>
      <c r="AJ64" s="52">
        <v>0</v>
      </c>
      <c r="AK64" s="51">
        <v>0</v>
      </c>
      <c r="AL64" s="52">
        <v>0</v>
      </c>
      <c r="AM64" s="51">
        <v>0</v>
      </c>
      <c r="AN64" s="52">
        <v>0</v>
      </c>
      <c r="AO64" s="51">
        <v>0</v>
      </c>
      <c r="AP64" s="52">
        <v>0</v>
      </c>
      <c r="AQ64" s="51">
        <v>0.13333333333333333</v>
      </c>
      <c r="AR64" s="52">
        <v>0.26530612244897961</v>
      </c>
      <c r="AS64" s="51">
        <v>0</v>
      </c>
      <c r="AT64" s="52">
        <v>0</v>
      </c>
      <c r="AU64" s="51">
        <v>0</v>
      </c>
      <c r="AV64" s="52">
        <v>0</v>
      </c>
      <c r="AW64" s="4" t="s">
        <v>795</v>
      </c>
    </row>
    <row r="65" spans="1:49">
      <c r="A65" t="s">
        <v>401</v>
      </c>
      <c r="B65" s="2" t="s">
        <v>389</v>
      </c>
      <c r="C65" s="2">
        <v>72</v>
      </c>
      <c r="D65" s="2">
        <v>69</v>
      </c>
      <c r="E65" s="49">
        <v>0</v>
      </c>
      <c r="F65" s="50">
        <v>0</v>
      </c>
      <c r="G65" s="49">
        <v>0.85507246376811596</v>
      </c>
      <c r="H65" s="50">
        <v>0.74293785310734461</v>
      </c>
      <c r="I65" s="49">
        <v>5.7971014492753624E-2</v>
      </c>
      <c r="J65" s="50">
        <v>5.3672316384180789E-2</v>
      </c>
      <c r="K65" s="49">
        <v>0</v>
      </c>
      <c r="L65" s="50">
        <v>0</v>
      </c>
      <c r="M65" s="49">
        <v>0</v>
      </c>
      <c r="N65" s="50">
        <v>0</v>
      </c>
      <c r="O65" s="49">
        <v>0</v>
      </c>
      <c r="P65" s="50">
        <v>0</v>
      </c>
      <c r="Q65" s="49">
        <v>0</v>
      </c>
      <c r="R65" s="50">
        <v>0</v>
      </c>
      <c r="S65" s="49">
        <v>0</v>
      </c>
      <c r="T65" s="50">
        <v>0</v>
      </c>
      <c r="U65" s="49">
        <v>0</v>
      </c>
      <c r="V65" s="50">
        <v>0</v>
      </c>
      <c r="W65" s="49">
        <v>0</v>
      </c>
      <c r="X65" s="50">
        <v>0</v>
      </c>
      <c r="Y65" s="49">
        <v>0</v>
      </c>
      <c r="Z65" s="50">
        <v>0</v>
      </c>
      <c r="AA65" s="49">
        <v>0</v>
      </c>
      <c r="AB65" s="50">
        <v>0</v>
      </c>
      <c r="AC65" s="49">
        <v>0</v>
      </c>
      <c r="AD65" s="50">
        <v>0</v>
      </c>
      <c r="AE65" s="49">
        <v>0</v>
      </c>
      <c r="AF65" s="50">
        <v>0</v>
      </c>
      <c r="AG65" s="49">
        <v>0</v>
      </c>
      <c r="AH65" s="50">
        <v>0</v>
      </c>
      <c r="AI65" s="49">
        <v>0</v>
      </c>
      <c r="AJ65" s="50">
        <v>0</v>
      </c>
      <c r="AK65" s="49">
        <v>0</v>
      </c>
      <c r="AL65" s="50">
        <v>0</v>
      </c>
      <c r="AM65" s="49">
        <v>0</v>
      </c>
      <c r="AN65" s="50">
        <v>0</v>
      </c>
      <c r="AO65" s="49">
        <v>0</v>
      </c>
      <c r="AP65" s="50">
        <v>0</v>
      </c>
      <c r="AQ65" s="49">
        <v>8.6956521739130432E-2</v>
      </c>
      <c r="AR65" s="50">
        <v>0.20338983050847459</v>
      </c>
      <c r="AS65" s="49">
        <v>0</v>
      </c>
      <c r="AT65" s="50">
        <v>0</v>
      </c>
      <c r="AU65" s="49">
        <v>0</v>
      </c>
      <c r="AV65" s="50">
        <v>0</v>
      </c>
      <c r="AW65" t="s">
        <v>796</v>
      </c>
    </row>
    <row r="66" spans="1:49">
      <c r="A66" t="s">
        <v>405</v>
      </c>
      <c r="B66" s="2" t="s">
        <v>389</v>
      </c>
      <c r="C66" s="2">
        <v>73</v>
      </c>
      <c r="D66" s="2">
        <v>31</v>
      </c>
      <c r="E66" s="49">
        <v>0</v>
      </c>
      <c r="F66" s="50">
        <v>0</v>
      </c>
      <c r="G66" s="49">
        <v>0.967741935483871</v>
      </c>
      <c r="H66" s="50">
        <v>0.99038461538461542</v>
      </c>
      <c r="I66" s="49">
        <v>3.2258064516129031E-2</v>
      </c>
      <c r="J66" s="50">
        <v>9.6153846153846159E-3</v>
      </c>
      <c r="K66" s="49">
        <v>0</v>
      </c>
      <c r="L66" s="50">
        <v>0</v>
      </c>
      <c r="M66" s="49">
        <v>0</v>
      </c>
      <c r="N66" s="50">
        <v>0</v>
      </c>
      <c r="O66" s="49">
        <v>0</v>
      </c>
      <c r="P66" s="50">
        <v>0</v>
      </c>
      <c r="Q66" s="49">
        <v>0</v>
      </c>
      <c r="R66" s="50">
        <v>0</v>
      </c>
      <c r="S66" s="49">
        <v>0</v>
      </c>
      <c r="T66" s="50">
        <v>0</v>
      </c>
      <c r="U66" s="49">
        <v>0</v>
      </c>
      <c r="V66" s="50">
        <v>0</v>
      </c>
      <c r="W66" s="49">
        <v>0</v>
      </c>
      <c r="X66" s="50">
        <v>0</v>
      </c>
      <c r="Y66" s="49">
        <v>0</v>
      </c>
      <c r="Z66" s="50">
        <v>0</v>
      </c>
      <c r="AA66" s="49">
        <v>0</v>
      </c>
      <c r="AB66" s="50">
        <v>0</v>
      </c>
      <c r="AC66" s="49">
        <v>0</v>
      </c>
      <c r="AD66" s="50">
        <v>0</v>
      </c>
      <c r="AE66" s="49">
        <v>0</v>
      </c>
      <c r="AF66" s="50">
        <v>0</v>
      </c>
      <c r="AG66" s="49">
        <v>0</v>
      </c>
      <c r="AH66" s="50">
        <v>0</v>
      </c>
      <c r="AI66" s="49">
        <v>0</v>
      </c>
      <c r="AJ66" s="50">
        <v>0</v>
      </c>
      <c r="AK66" s="49">
        <v>0</v>
      </c>
      <c r="AL66" s="50">
        <v>0</v>
      </c>
      <c r="AM66" s="49">
        <v>0</v>
      </c>
      <c r="AN66" s="50">
        <v>0</v>
      </c>
      <c r="AO66" s="49">
        <v>0</v>
      </c>
      <c r="AP66" s="50">
        <v>0</v>
      </c>
      <c r="AQ66" s="49">
        <v>0</v>
      </c>
      <c r="AR66" s="50">
        <v>0</v>
      </c>
      <c r="AS66" s="49">
        <v>0</v>
      </c>
      <c r="AT66" s="50">
        <v>0</v>
      </c>
      <c r="AU66" s="49">
        <v>0</v>
      </c>
      <c r="AV66" s="50">
        <v>0</v>
      </c>
      <c r="AW66" t="s">
        <v>797</v>
      </c>
    </row>
    <row r="67" spans="1:49">
      <c r="A67" t="s">
        <v>410</v>
      </c>
      <c r="B67" s="2" t="s">
        <v>389</v>
      </c>
      <c r="C67" s="2">
        <v>75</v>
      </c>
      <c r="D67" s="2">
        <v>48</v>
      </c>
      <c r="E67" s="49">
        <v>0</v>
      </c>
      <c r="F67" s="50">
        <v>0</v>
      </c>
      <c r="G67" s="49">
        <v>0.75</v>
      </c>
      <c r="H67" s="50">
        <v>0.7450199203187251</v>
      </c>
      <c r="I67" s="49">
        <v>0.125</v>
      </c>
      <c r="J67" s="50">
        <v>9.1633466135458169E-2</v>
      </c>
      <c r="K67" s="49">
        <v>2.0833333333333332E-2</v>
      </c>
      <c r="L67" s="50">
        <v>6.7729083665338641E-2</v>
      </c>
      <c r="M67" s="49">
        <v>0</v>
      </c>
      <c r="N67" s="50">
        <v>0</v>
      </c>
      <c r="O67" s="49">
        <v>0</v>
      </c>
      <c r="P67" s="50">
        <v>0</v>
      </c>
      <c r="Q67" s="49">
        <v>0</v>
      </c>
      <c r="R67" s="50">
        <v>0</v>
      </c>
      <c r="S67" s="49">
        <v>0</v>
      </c>
      <c r="T67" s="50">
        <v>0</v>
      </c>
      <c r="U67" s="49">
        <v>0</v>
      </c>
      <c r="V67" s="50">
        <v>0</v>
      </c>
      <c r="W67" s="49">
        <v>0</v>
      </c>
      <c r="X67" s="50">
        <v>0</v>
      </c>
      <c r="Y67" s="49">
        <v>0</v>
      </c>
      <c r="Z67" s="50">
        <v>0</v>
      </c>
      <c r="AA67" s="49">
        <v>0</v>
      </c>
      <c r="AB67" s="50">
        <v>0</v>
      </c>
      <c r="AC67" s="49">
        <v>0</v>
      </c>
      <c r="AD67" s="50">
        <v>0</v>
      </c>
      <c r="AE67" s="49">
        <v>8.3333333333333329E-2</v>
      </c>
      <c r="AF67" s="50">
        <v>9.3625498007968128E-2</v>
      </c>
      <c r="AG67" s="49">
        <v>0</v>
      </c>
      <c r="AH67" s="50">
        <v>0</v>
      </c>
      <c r="AI67" s="49">
        <v>0</v>
      </c>
      <c r="AJ67" s="50">
        <v>0</v>
      </c>
      <c r="AK67" s="49">
        <v>0</v>
      </c>
      <c r="AL67" s="50">
        <v>0</v>
      </c>
      <c r="AM67" s="49">
        <v>0</v>
      </c>
      <c r="AN67" s="50">
        <v>0</v>
      </c>
      <c r="AO67" s="49">
        <v>0</v>
      </c>
      <c r="AP67" s="50">
        <v>0</v>
      </c>
      <c r="AQ67" s="49">
        <v>0</v>
      </c>
      <c r="AR67" s="50">
        <v>0</v>
      </c>
      <c r="AS67" s="49">
        <v>2.0833333333333332E-2</v>
      </c>
      <c r="AT67" s="50">
        <v>1.9920318725099601E-3</v>
      </c>
      <c r="AU67" s="49">
        <v>0</v>
      </c>
      <c r="AV67" s="50">
        <v>0</v>
      </c>
      <c r="AW67" t="s">
        <v>798</v>
      </c>
    </row>
    <row r="68" spans="1:49">
      <c r="A68" t="s">
        <v>414</v>
      </c>
      <c r="B68" s="2" t="s">
        <v>389</v>
      </c>
      <c r="C68" s="2">
        <v>76</v>
      </c>
      <c r="D68" s="2">
        <v>27</v>
      </c>
      <c r="E68" s="49">
        <v>3.7037037037037035E-2</v>
      </c>
      <c r="F68" s="50">
        <v>9.5693779904306216E-3</v>
      </c>
      <c r="G68" s="49">
        <v>0.44444444444444442</v>
      </c>
      <c r="H68" s="50">
        <v>0.36044657097288674</v>
      </c>
      <c r="I68" s="49">
        <v>0.29629629629629628</v>
      </c>
      <c r="J68" s="50">
        <v>0.29027113237639551</v>
      </c>
      <c r="K68" s="49">
        <v>0</v>
      </c>
      <c r="L68" s="50">
        <v>0</v>
      </c>
      <c r="M68" s="49">
        <v>0</v>
      </c>
      <c r="N68" s="50">
        <v>0</v>
      </c>
      <c r="O68" s="49">
        <v>0</v>
      </c>
      <c r="P68" s="50">
        <v>0</v>
      </c>
      <c r="Q68" s="49">
        <v>0</v>
      </c>
      <c r="R68" s="50">
        <v>0</v>
      </c>
      <c r="S68" s="49">
        <v>0</v>
      </c>
      <c r="T68" s="50">
        <v>0</v>
      </c>
      <c r="U68" s="49">
        <v>0.22222222222222221</v>
      </c>
      <c r="V68" s="50">
        <v>0.33971291866028708</v>
      </c>
      <c r="W68" s="49">
        <v>0</v>
      </c>
      <c r="X68" s="50">
        <v>0</v>
      </c>
      <c r="Y68" s="49">
        <v>0</v>
      </c>
      <c r="Z68" s="50">
        <v>0</v>
      </c>
      <c r="AA68" s="49">
        <v>0</v>
      </c>
      <c r="AB68" s="50">
        <v>0</v>
      </c>
      <c r="AC68" s="49">
        <v>0</v>
      </c>
      <c r="AD68" s="50">
        <v>0</v>
      </c>
      <c r="AE68" s="49">
        <v>0</v>
      </c>
      <c r="AF68" s="50">
        <v>0</v>
      </c>
      <c r="AG68" s="49">
        <v>0</v>
      </c>
      <c r="AH68" s="50">
        <v>0</v>
      </c>
      <c r="AI68" s="49">
        <v>0</v>
      </c>
      <c r="AJ68" s="50">
        <v>0</v>
      </c>
      <c r="AK68" s="49">
        <v>0</v>
      </c>
      <c r="AL68" s="50">
        <v>0</v>
      </c>
      <c r="AM68" s="49">
        <v>0</v>
      </c>
      <c r="AN68" s="50">
        <v>0</v>
      </c>
      <c r="AO68" s="49">
        <v>0</v>
      </c>
      <c r="AP68" s="50">
        <v>0</v>
      </c>
      <c r="AQ68" s="49">
        <v>0</v>
      </c>
      <c r="AR68" s="50">
        <v>0</v>
      </c>
      <c r="AS68" s="49">
        <v>0</v>
      </c>
      <c r="AT68" s="50">
        <v>0</v>
      </c>
      <c r="AU68" s="49">
        <v>0</v>
      </c>
      <c r="AV68" s="50">
        <v>0</v>
      </c>
    </row>
    <row r="69" spans="1:49">
      <c r="A69" t="s">
        <v>634</v>
      </c>
      <c r="B69" s="2" t="s">
        <v>418</v>
      </c>
      <c r="C69" s="2">
        <v>77</v>
      </c>
      <c r="D69" s="2">
        <v>25</v>
      </c>
      <c r="E69" s="49">
        <v>0</v>
      </c>
      <c r="F69" s="50">
        <v>0</v>
      </c>
      <c r="G69" s="49">
        <v>0.16</v>
      </c>
      <c r="H69" s="50">
        <v>8.8757396449704137E-2</v>
      </c>
      <c r="I69" s="49">
        <v>0.72</v>
      </c>
      <c r="J69" s="50">
        <v>0.73372781065088755</v>
      </c>
      <c r="K69" s="49">
        <v>0</v>
      </c>
      <c r="L69" s="50">
        <v>0</v>
      </c>
      <c r="M69" s="49">
        <v>0</v>
      </c>
      <c r="N69" s="50">
        <v>0</v>
      </c>
      <c r="O69" s="49">
        <v>0</v>
      </c>
      <c r="P69" s="50">
        <v>0</v>
      </c>
      <c r="Q69" s="49">
        <v>0</v>
      </c>
      <c r="R69" s="50">
        <v>0</v>
      </c>
      <c r="S69" s="49">
        <v>0</v>
      </c>
      <c r="T69" s="50">
        <v>0</v>
      </c>
      <c r="U69" s="49">
        <v>0</v>
      </c>
      <c r="V69" s="50">
        <v>0</v>
      </c>
      <c r="W69" s="49">
        <v>0</v>
      </c>
      <c r="X69" s="50">
        <v>0</v>
      </c>
      <c r="Y69" s="49">
        <v>0</v>
      </c>
      <c r="Z69" s="50">
        <v>0</v>
      </c>
      <c r="AA69" s="49">
        <v>0</v>
      </c>
      <c r="AB69" s="50">
        <v>0</v>
      </c>
      <c r="AC69" s="49">
        <v>0</v>
      </c>
      <c r="AD69" s="50">
        <v>0</v>
      </c>
      <c r="AE69" s="49">
        <v>0</v>
      </c>
      <c r="AF69" s="50">
        <v>0</v>
      </c>
      <c r="AG69" s="49">
        <v>0</v>
      </c>
      <c r="AH69" s="50">
        <v>0</v>
      </c>
      <c r="AI69" s="49">
        <v>0</v>
      </c>
      <c r="AJ69" s="50">
        <v>0</v>
      </c>
      <c r="AK69" s="49">
        <v>0</v>
      </c>
      <c r="AL69" s="50">
        <v>0</v>
      </c>
      <c r="AM69" s="49">
        <v>0</v>
      </c>
      <c r="AN69" s="50">
        <v>0</v>
      </c>
      <c r="AO69" s="49">
        <v>0</v>
      </c>
      <c r="AP69" s="50">
        <v>0</v>
      </c>
      <c r="AQ69" s="49">
        <v>0.08</v>
      </c>
      <c r="AR69" s="50">
        <v>0.17455621301775148</v>
      </c>
      <c r="AS69" s="49">
        <v>0</v>
      </c>
      <c r="AT69" s="50">
        <v>0</v>
      </c>
      <c r="AU69" s="49">
        <v>0.04</v>
      </c>
      <c r="AV69" s="50">
        <v>2.9585798816568047E-3</v>
      </c>
      <c r="AW69" t="s">
        <v>799</v>
      </c>
    </row>
    <row r="70" spans="1:49">
      <c r="A70" t="s">
        <v>635</v>
      </c>
      <c r="B70" s="2" t="s">
        <v>418</v>
      </c>
      <c r="C70" s="2">
        <v>78</v>
      </c>
      <c r="D70" s="2">
        <v>207</v>
      </c>
      <c r="E70" s="49">
        <v>9.6618357487922701E-3</v>
      </c>
      <c r="F70" s="50">
        <v>4.2857142857142859E-3</v>
      </c>
      <c r="G70" s="49">
        <v>0.58937198067632846</v>
      </c>
      <c r="H70" s="50">
        <v>0.69714285714285718</v>
      </c>
      <c r="I70" s="49">
        <v>0.32367149758454106</v>
      </c>
      <c r="J70" s="50">
        <v>0.25642857142857145</v>
      </c>
      <c r="K70" s="49">
        <v>2.4154589371980676E-2</v>
      </c>
      <c r="L70" s="50">
        <v>1.3928571428571429E-2</v>
      </c>
      <c r="M70" s="49">
        <v>0</v>
      </c>
      <c r="N70" s="50">
        <v>0</v>
      </c>
      <c r="O70" s="49">
        <v>0</v>
      </c>
      <c r="P70" s="50">
        <v>0</v>
      </c>
      <c r="Q70" s="49">
        <v>0</v>
      </c>
      <c r="R70" s="50">
        <v>0</v>
      </c>
      <c r="S70" s="49">
        <v>0</v>
      </c>
      <c r="T70" s="50">
        <v>0</v>
      </c>
      <c r="U70" s="49">
        <v>0</v>
      </c>
      <c r="V70" s="50">
        <v>0</v>
      </c>
      <c r="W70" s="49">
        <v>0</v>
      </c>
      <c r="X70" s="50">
        <v>0</v>
      </c>
      <c r="Y70" s="49">
        <v>0</v>
      </c>
      <c r="Z70" s="50">
        <v>0</v>
      </c>
      <c r="AA70" s="49">
        <v>0</v>
      </c>
      <c r="AB70" s="50">
        <v>0</v>
      </c>
      <c r="AC70" s="49">
        <v>0</v>
      </c>
      <c r="AD70" s="50">
        <v>0</v>
      </c>
      <c r="AE70" s="49">
        <v>0</v>
      </c>
      <c r="AF70" s="50">
        <v>0</v>
      </c>
      <c r="AG70" s="49">
        <v>0</v>
      </c>
      <c r="AH70" s="50">
        <v>0</v>
      </c>
      <c r="AI70" s="49">
        <v>0</v>
      </c>
      <c r="AJ70" s="50">
        <v>0</v>
      </c>
      <c r="AK70" s="49">
        <v>0</v>
      </c>
      <c r="AL70" s="50">
        <v>0</v>
      </c>
      <c r="AM70" s="49">
        <v>0</v>
      </c>
      <c r="AN70" s="50">
        <v>0</v>
      </c>
      <c r="AO70" s="49">
        <v>0</v>
      </c>
      <c r="AP70" s="50">
        <v>0</v>
      </c>
      <c r="AQ70" s="49">
        <v>4.3478260869565216E-2</v>
      </c>
      <c r="AR70" s="50">
        <v>2.6785714285714284E-2</v>
      </c>
      <c r="AS70" s="49">
        <v>9.6618357487922701E-3</v>
      </c>
      <c r="AT70" s="50">
        <v>1.4285714285714286E-3</v>
      </c>
      <c r="AU70" s="49">
        <v>0</v>
      </c>
      <c r="AV70" s="50">
        <v>0</v>
      </c>
      <c r="AW70" t="s">
        <v>800</v>
      </c>
    </row>
    <row r="71" spans="1:49">
      <c r="A71" t="s">
        <v>434</v>
      </c>
      <c r="B71" s="2" t="s">
        <v>418</v>
      </c>
      <c r="C71" s="2">
        <v>79</v>
      </c>
      <c r="D71" s="2">
        <v>151</v>
      </c>
      <c r="E71" s="49">
        <v>0</v>
      </c>
      <c r="F71" s="50">
        <v>0</v>
      </c>
      <c r="G71" s="49">
        <v>0.71523178807947019</v>
      </c>
      <c r="H71" s="50">
        <v>0.80023923444976075</v>
      </c>
      <c r="I71" s="49">
        <v>0.19205298013245034</v>
      </c>
      <c r="J71" s="50">
        <v>0.11762360446570973</v>
      </c>
      <c r="K71" s="49">
        <v>2.6490066225165563E-2</v>
      </c>
      <c r="L71" s="50">
        <v>7.1770334928229667E-3</v>
      </c>
      <c r="M71" s="49">
        <v>0</v>
      </c>
      <c r="N71" s="50">
        <v>0</v>
      </c>
      <c r="O71" s="49">
        <v>0</v>
      </c>
      <c r="P71" s="50">
        <v>0</v>
      </c>
      <c r="Q71" s="49">
        <v>0</v>
      </c>
      <c r="R71" s="50">
        <v>0</v>
      </c>
      <c r="S71" s="49">
        <v>0</v>
      </c>
      <c r="T71" s="50">
        <v>0</v>
      </c>
      <c r="U71" s="49">
        <v>0</v>
      </c>
      <c r="V71" s="50">
        <v>0</v>
      </c>
      <c r="W71" s="49">
        <v>1.3245033112582781E-2</v>
      </c>
      <c r="X71" s="50">
        <v>9.5693779904306216E-3</v>
      </c>
      <c r="Y71" s="49">
        <v>0</v>
      </c>
      <c r="Z71" s="50">
        <v>0</v>
      </c>
      <c r="AA71" s="49">
        <v>0</v>
      </c>
      <c r="AB71" s="50">
        <v>0</v>
      </c>
      <c r="AC71" s="49">
        <v>0</v>
      </c>
      <c r="AD71" s="50">
        <v>0</v>
      </c>
      <c r="AE71" s="49">
        <v>1.9867549668874173E-2</v>
      </c>
      <c r="AF71" s="50">
        <v>5.2631578947368418E-2</v>
      </c>
      <c r="AG71" s="49">
        <v>0</v>
      </c>
      <c r="AH71" s="50">
        <v>0</v>
      </c>
      <c r="AI71" s="49">
        <v>0</v>
      </c>
      <c r="AJ71" s="50">
        <v>0</v>
      </c>
      <c r="AK71" s="49">
        <v>0</v>
      </c>
      <c r="AL71" s="50">
        <v>0</v>
      </c>
      <c r="AM71" s="49">
        <v>0</v>
      </c>
      <c r="AN71" s="50">
        <v>0</v>
      </c>
      <c r="AO71" s="49">
        <v>0</v>
      </c>
      <c r="AP71" s="50">
        <v>0</v>
      </c>
      <c r="AQ71" s="49">
        <v>3.3112582781456956E-2</v>
      </c>
      <c r="AR71" s="50">
        <v>1.2759170653907496E-2</v>
      </c>
      <c r="AS71" s="49">
        <v>0</v>
      </c>
      <c r="AT71" s="50">
        <v>0</v>
      </c>
      <c r="AU71" s="49">
        <v>0</v>
      </c>
      <c r="AV71" s="50">
        <v>0</v>
      </c>
      <c r="AW71" t="s">
        <v>801</v>
      </c>
    </row>
    <row r="72" spans="1:49">
      <c r="A72" t="s">
        <v>440</v>
      </c>
      <c r="B72" s="2" t="s">
        <v>418</v>
      </c>
      <c r="C72" s="2">
        <v>80</v>
      </c>
      <c r="D72" s="2">
        <v>207</v>
      </c>
      <c r="E72" s="49">
        <v>1.932367149758454E-2</v>
      </c>
      <c r="F72" s="50">
        <v>1.0743446497636441E-2</v>
      </c>
      <c r="G72" s="49">
        <v>0.18840579710144928</v>
      </c>
      <c r="H72" s="50">
        <v>0.21658788139235066</v>
      </c>
      <c r="I72" s="49">
        <v>0.28502415458937197</v>
      </c>
      <c r="J72" s="50">
        <v>0.26643747314138377</v>
      </c>
      <c r="K72" s="49">
        <v>0.10144927536231885</v>
      </c>
      <c r="L72" s="50">
        <v>0.16673828964331758</v>
      </c>
      <c r="M72" s="49">
        <v>0</v>
      </c>
      <c r="N72" s="50">
        <v>0</v>
      </c>
      <c r="O72" s="49">
        <v>0</v>
      </c>
      <c r="P72" s="50">
        <v>0</v>
      </c>
      <c r="Q72" s="49">
        <v>9.6618357487922701E-3</v>
      </c>
      <c r="R72" s="50">
        <v>8.165019338203695E-3</v>
      </c>
      <c r="S72" s="49">
        <v>0</v>
      </c>
      <c r="T72" s="50">
        <v>0</v>
      </c>
      <c r="U72" s="49">
        <v>0</v>
      </c>
      <c r="V72" s="50">
        <v>0</v>
      </c>
      <c r="W72" s="49">
        <v>9.6618357487922701E-3</v>
      </c>
      <c r="X72" s="50">
        <v>5.1568543188654919E-3</v>
      </c>
      <c r="Y72" s="49">
        <v>0</v>
      </c>
      <c r="Z72" s="50">
        <v>0</v>
      </c>
      <c r="AA72" s="49">
        <v>0</v>
      </c>
      <c r="AB72" s="50">
        <v>0</v>
      </c>
      <c r="AC72" s="49">
        <v>0</v>
      </c>
      <c r="AD72" s="50">
        <v>0</v>
      </c>
      <c r="AE72" s="49">
        <v>0.21256038647342995</v>
      </c>
      <c r="AF72" s="50">
        <v>0.19209282337773959</v>
      </c>
      <c r="AG72" s="49">
        <v>0</v>
      </c>
      <c r="AH72" s="50">
        <v>0</v>
      </c>
      <c r="AI72" s="49">
        <v>0</v>
      </c>
      <c r="AJ72" s="50">
        <v>0</v>
      </c>
      <c r="AK72" s="49">
        <v>0</v>
      </c>
      <c r="AL72" s="50">
        <v>0</v>
      </c>
      <c r="AM72" s="49">
        <v>0</v>
      </c>
      <c r="AN72" s="50">
        <v>0</v>
      </c>
      <c r="AO72" s="49">
        <v>0</v>
      </c>
      <c r="AP72" s="50">
        <v>0</v>
      </c>
      <c r="AQ72" s="49">
        <v>0.17391304347826086</v>
      </c>
      <c r="AR72" s="50">
        <v>0.13407821229050279</v>
      </c>
      <c r="AS72" s="49">
        <v>0</v>
      </c>
      <c r="AT72" s="50">
        <v>0</v>
      </c>
      <c r="AU72" s="49">
        <v>0</v>
      </c>
      <c r="AV72" s="50">
        <v>0</v>
      </c>
      <c r="AW72" t="s">
        <v>802</v>
      </c>
    </row>
    <row r="73" spans="1:49">
      <c r="A73" t="s">
        <v>636</v>
      </c>
      <c r="B73" s="2" t="s">
        <v>418</v>
      </c>
      <c r="C73" s="2">
        <v>81</v>
      </c>
      <c r="D73" s="2">
        <v>138</v>
      </c>
      <c r="E73" s="49">
        <v>7.246376811594203E-3</v>
      </c>
      <c r="F73" s="50">
        <v>6.8085106382978727E-4</v>
      </c>
      <c r="G73" s="49">
        <v>0.10144927536231885</v>
      </c>
      <c r="H73" s="50">
        <v>6.6723404255319155E-2</v>
      </c>
      <c r="I73" s="49">
        <v>0.8623188405797102</v>
      </c>
      <c r="J73" s="50">
        <v>0.93055319148936166</v>
      </c>
      <c r="K73" s="49">
        <v>1.4492753623188406E-2</v>
      </c>
      <c r="L73" s="50">
        <v>8.5106382978723403E-4</v>
      </c>
      <c r="M73" s="49">
        <v>0</v>
      </c>
      <c r="N73" s="50">
        <v>0</v>
      </c>
      <c r="O73" s="49">
        <v>0</v>
      </c>
      <c r="P73" s="50">
        <v>0</v>
      </c>
      <c r="Q73" s="49">
        <v>0</v>
      </c>
      <c r="R73" s="50">
        <v>0</v>
      </c>
      <c r="S73" s="49">
        <v>0</v>
      </c>
      <c r="T73" s="50">
        <v>0</v>
      </c>
      <c r="U73" s="49">
        <v>0</v>
      </c>
      <c r="V73" s="50">
        <v>0</v>
      </c>
      <c r="W73" s="49">
        <v>0</v>
      </c>
      <c r="X73" s="50">
        <v>0</v>
      </c>
      <c r="Y73" s="49">
        <v>0</v>
      </c>
      <c r="Z73" s="50">
        <v>0</v>
      </c>
      <c r="AA73" s="49">
        <v>0</v>
      </c>
      <c r="AB73" s="50">
        <v>0</v>
      </c>
      <c r="AC73" s="49">
        <v>0</v>
      </c>
      <c r="AD73" s="50">
        <v>0</v>
      </c>
      <c r="AE73" s="49">
        <v>0</v>
      </c>
      <c r="AF73" s="50">
        <v>0</v>
      </c>
      <c r="AG73" s="49">
        <v>0</v>
      </c>
      <c r="AH73" s="50">
        <v>0</v>
      </c>
      <c r="AI73" s="49">
        <v>7.246376811594203E-3</v>
      </c>
      <c r="AJ73" s="50">
        <v>5.106382978723404E-4</v>
      </c>
      <c r="AK73" s="49">
        <v>0</v>
      </c>
      <c r="AL73" s="50">
        <v>0</v>
      </c>
      <c r="AM73" s="49">
        <v>0</v>
      </c>
      <c r="AN73" s="50">
        <v>0</v>
      </c>
      <c r="AO73" s="49">
        <v>0</v>
      </c>
      <c r="AP73" s="50">
        <v>0</v>
      </c>
      <c r="AQ73" s="49">
        <v>0</v>
      </c>
      <c r="AR73" s="50">
        <v>0</v>
      </c>
      <c r="AS73" s="49">
        <v>7.246376811594203E-3</v>
      </c>
      <c r="AT73" s="50">
        <v>6.8085106382978727E-4</v>
      </c>
      <c r="AU73" s="49">
        <v>0</v>
      </c>
      <c r="AV73" s="50">
        <v>0</v>
      </c>
      <c r="AW73" t="s">
        <v>803</v>
      </c>
    </row>
    <row r="74" spans="1:49">
      <c r="A74" s="2" t="s">
        <v>448</v>
      </c>
      <c r="B74" s="2" t="s">
        <v>418</v>
      </c>
      <c r="C74" s="2">
        <v>82</v>
      </c>
      <c r="D74" s="2">
        <v>31</v>
      </c>
      <c r="E74" s="49">
        <v>0</v>
      </c>
      <c r="F74" s="50">
        <v>0</v>
      </c>
      <c r="G74" s="49">
        <v>3.2258064516129031E-2</v>
      </c>
      <c r="H74" s="50">
        <v>3.6511156186612576E-2</v>
      </c>
      <c r="I74" s="49">
        <v>0.967741935483871</v>
      </c>
      <c r="J74" s="50">
        <v>0.9634888438133874</v>
      </c>
      <c r="K74" s="49">
        <v>0</v>
      </c>
      <c r="L74" s="50">
        <v>0</v>
      </c>
      <c r="M74" s="49">
        <v>0</v>
      </c>
      <c r="N74" s="50">
        <v>0</v>
      </c>
      <c r="O74" s="49">
        <v>0</v>
      </c>
      <c r="P74" s="50">
        <v>0</v>
      </c>
      <c r="Q74" s="49">
        <v>0</v>
      </c>
      <c r="R74" s="50">
        <v>0</v>
      </c>
      <c r="S74" s="49">
        <v>0</v>
      </c>
      <c r="T74" s="50">
        <v>0</v>
      </c>
      <c r="U74" s="49">
        <v>0</v>
      </c>
      <c r="V74" s="50">
        <v>0</v>
      </c>
      <c r="W74" s="49">
        <v>0</v>
      </c>
      <c r="X74" s="50">
        <v>0</v>
      </c>
      <c r="Y74" s="49">
        <v>0</v>
      </c>
      <c r="Z74" s="50">
        <v>0</v>
      </c>
      <c r="AA74" s="49">
        <v>0</v>
      </c>
      <c r="AB74" s="50">
        <v>0</v>
      </c>
      <c r="AC74" s="49">
        <v>0</v>
      </c>
      <c r="AD74" s="50">
        <v>0</v>
      </c>
      <c r="AE74" s="49">
        <v>0</v>
      </c>
      <c r="AF74" s="50">
        <v>0</v>
      </c>
      <c r="AG74" s="49">
        <v>0</v>
      </c>
      <c r="AH74" s="50">
        <v>0</v>
      </c>
      <c r="AI74" s="49">
        <v>0</v>
      </c>
      <c r="AJ74" s="50">
        <v>0</v>
      </c>
      <c r="AK74" s="49">
        <v>0</v>
      </c>
      <c r="AL74" s="50">
        <v>0</v>
      </c>
      <c r="AM74" s="49">
        <v>0</v>
      </c>
      <c r="AN74" s="50">
        <v>0</v>
      </c>
      <c r="AO74" s="49">
        <v>0</v>
      </c>
      <c r="AP74" s="50">
        <v>0</v>
      </c>
      <c r="AQ74" s="49">
        <v>0</v>
      </c>
      <c r="AR74" s="50">
        <v>0</v>
      </c>
      <c r="AS74" s="49">
        <v>0</v>
      </c>
      <c r="AT74" s="50">
        <v>0</v>
      </c>
      <c r="AU74" s="49">
        <v>0</v>
      </c>
      <c r="AV74" s="50">
        <v>0</v>
      </c>
      <c r="AW74" t="s">
        <v>804</v>
      </c>
    </row>
    <row r="75" spans="1:49">
      <c r="A75" s="2" t="s">
        <v>637</v>
      </c>
      <c r="B75" s="2" t="s">
        <v>418</v>
      </c>
      <c r="C75" s="2">
        <v>83</v>
      </c>
      <c r="D75" s="2">
        <v>111</v>
      </c>
      <c r="E75" s="49">
        <v>0</v>
      </c>
      <c r="F75" s="50">
        <v>0</v>
      </c>
      <c r="G75" s="49">
        <v>9.0090090090090089E-3</v>
      </c>
      <c r="H75" s="50">
        <v>8.8057237204182716E-3</v>
      </c>
      <c r="I75" s="49">
        <v>0.80180180180180183</v>
      </c>
      <c r="J75" s="50">
        <v>0.78425976884975235</v>
      </c>
      <c r="K75" s="49">
        <v>9.0090090090090089E-3</v>
      </c>
      <c r="L75" s="50">
        <v>7.7050082553659881E-3</v>
      </c>
      <c r="M75" s="49">
        <v>0</v>
      </c>
      <c r="N75" s="50">
        <v>0</v>
      </c>
      <c r="O75" s="49">
        <v>0</v>
      </c>
      <c r="P75" s="50">
        <v>0</v>
      </c>
      <c r="Q75" s="49">
        <v>0</v>
      </c>
      <c r="R75" s="50">
        <v>0</v>
      </c>
      <c r="S75" s="49">
        <v>0</v>
      </c>
      <c r="T75" s="50">
        <v>0</v>
      </c>
      <c r="U75" s="49">
        <v>2.7027027027027029E-2</v>
      </c>
      <c r="V75" s="50">
        <v>1.100715465052284E-2</v>
      </c>
      <c r="W75" s="49">
        <v>0</v>
      </c>
      <c r="X75" s="50">
        <v>0</v>
      </c>
      <c r="Y75" s="49">
        <v>0</v>
      </c>
      <c r="Z75" s="50">
        <v>0</v>
      </c>
      <c r="AA75" s="49">
        <v>0</v>
      </c>
      <c r="AB75" s="50">
        <v>0</v>
      </c>
      <c r="AC75" s="49">
        <v>0</v>
      </c>
      <c r="AD75" s="50">
        <v>0</v>
      </c>
      <c r="AE75" s="49">
        <v>0</v>
      </c>
      <c r="AF75" s="50">
        <v>0</v>
      </c>
      <c r="AG75" s="49">
        <v>0</v>
      </c>
      <c r="AH75" s="50">
        <v>0</v>
      </c>
      <c r="AI75" s="49">
        <v>0</v>
      </c>
      <c r="AJ75" s="50">
        <v>0</v>
      </c>
      <c r="AK75" s="49">
        <v>0</v>
      </c>
      <c r="AL75" s="50">
        <v>0</v>
      </c>
      <c r="AM75" s="49">
        <v>0</v>
      </c>
      <c r="AN75" s="50">
        <v>0</v>
      </c>
      <c r="AO75" s="49">
        <v>0</v>
      </c>
      <c r="AP75" s="50">
        <v>0</v>
      </c>
      <c r="AQ75" s="49">
        <v>0.13513513513513514</v>
      </c>
      <c r="AR75" s="50">
        <v>0.17996697853604843</v>
      </c>
      <c r="AS75" s="49">
        <v>9.0090090090090089E-3</v>
      </c>
      <c r="AT75" s="50">
        <v>3.3021463951568518E-3</v>
      </c>
      <c r="AU75" s="49">
        <v>9.0090090090090089E-3</v>
      </c>
      <c r="AV75" s="50">
        <v>4.9532195927352776E-3</v>
      </c>
      <c r="AW75" t="s">
        <v>805</v>
      </c>
    </row>
    <row r="76" spans="1:49">
      <c r="A76" s="2" t="s">
        <v>460</v>
      </c>
      <c r="B76" s="2" t="s">
        <v>418</v>
      </c>
      <c r="C76" s="2">
        <v>84</v>
      </c>
      <c r="D76" s="2">
        <v>244</v>
      </c>
      <c r="E76" s="49">
        <v>1.6393442622950821E-2</v>
      </c>
      <c r="F76" s="50">
        <v>1.3372093023255814E-2</v>
      </c>
      <c r="G76" s="49">
        <v>0.49180327868852458</v>
      </c>
      <c r="H76" s="50">
        <v>0.55755813953488376</v>
      </c>
      <c r="I76" s="49">
        <v>0.38934426229508196</v>
      </c>
      <c r="J76" s="50">
        <v>0.26220930232558137</v>
      </c>
      <c r="K76" s="49">
        <v>0</v>
      </c>
      <c r="L76" s="50">
        <v>0</v>
      </c>
      <c r="M76" s="49">
        <v>0</v>
      </c>
      <c r="N76" s="50">
        <v>0</v>
      </c>
      <c r="O76" s="49">
        <v>0</v>
      </c>
      <c r="P76" s="50">
        <v>0</v>
      </c>
      <c r="Q76" s="49">
        <v>0</v>
      </c>
      <c r="R76" s="50">
        <v>0</v>
      </c>
      <c r="S76" s="49">
        <v>0</v>
      </c>
      <c r="T76" s="50">
        <v>0</v>
      </c>
      <c r="U76" s="49">
        <v>0</v>
      </c>
      <c r="V76" s="50">
        <v>0</v>
      </c>
      <c r="W76" s="49">
        <v>0</v>
      </c>
      <c r="X76" s="50">
        <v>0</v>
      </c>
      <c r="Y76" s="49">
        <v>0</v>
      </c>
      <c r="Z76" s="50">
        <v>0</v>
      </c>
      <c r="AA76" s="49">
        <v>0</v>
      </c>
      <c r="AB76" s="50">
        <v>0</v>
      </c>
      <c r="AC76" s="49">
        <v>0</v>
      </c>
      <c r="AD76" s="50">
        <v>0</v>
      </c>
      <c r="AE76" s="49">
        <v>2.0491803278688523E-2</v>
      </c>
      <c r="AF76" s="50">
        <v>1.7441860465116279E-2</v>
      </c>
      <c r="AG76" s="49">
        <v>1.6393442622950821E-2</v>
      </c>
      <c r="AH76" s="50">
        <v>1.3953488372093023E-2</v>
      </c>
      <c r="AI76" s="49">
        <v>0</v>
      </c>
      <c r="AJ76" s="50">
        <v>0</v>
      </c>
      <c r="AK76" s="49">
        <v>0</v>
      </c>
      <c r="AL76" s="50">
        <v>0</v>
      </c>
      <c r="AM76" s="49">
        <v>0</v>
      </c>
      <c r="AN76" s="50">
        <v>0</v>
      </c>
      <c r="AO76" s="49">
        <v>0</v>
      </c>
      <c r="AP76" s="50">
        <v>0</v>
      </c>
      <c r="AQ76" s="49">
        <v>6.5573770491803282E-2</v>
      </c>
      <c r="AR76" s="50">
        <v>0.13546511627906976</v>
      </c>
      <c r="AS76" s="49">
        <v>0</v>
      </c>
      <c r="AT76" s="50">
        <v>0</v>
      </c>
      <c r="AU76" s="49">
        <v>0</v>
      </c>
      <c r="AV76" s="50">
        <v>0</v>
      </c>
      <c r="AW76" t="s">
        <v>806</v>
      </c>
    </row>
    <row r="77" spans="1:49">
      <c r="A77" s="2" t="s">
        <v>464</v>
      </c>
      <c r="B77" s="2" t="s">
        <v>418</v>
      </c>
      <c r="C77" s="2">
        <v>85</v>
      </c>
      <c r="D77" s="2">
        <v>320</v>
      </c>
      <c r="E77" s="49">
        <v>9.3749999999999997E-3</v>
      </c>
      <c r="F77" s="50">
        <v>4.2038885969521806E-3</v>
      </c>
      <c r="G77" s="49">
        <v>0.25937500000000002</v>
      </c>
      <c r="H77" s="50">
        <v>0.20756699947451393</v>
      </c>
      <c r="I77" s="49">
        <v>7.8125E-2</v>
      </c>
      <c r="J77" s="50">
        <v>3.2054650551760377E-2</v>
      </c>
      <c r="K77" s="49">
        <v>3.1250000000000002E-3</v>
      </c>
      <c r="L77" s="50">
        <v>1.0509721492380452E-3</v>
      </c>
      <c r="M77" s="49">
        <v>0</v>
      </c>
      <c r="N77" s="50">
        <v>0</v>
      </c>
      <c r="O77" s="49">
        <v>0</v>
      </c>
      <c r="P77" s="50">
        <v>0</v>
      </c>
      <c r="Q77" s="49">
        <v>0</v>
      </c>
      <c r="R77" s="50">
        <v>0</v>
      </c>
      <c r="S77" s="49">
        <v>0</v>
      </c>
      <c r="T77" s="50">
        <v>0</v>
      </c>
      <c r="U77" s="49">
        <v>2.8125000000000001E-2</v>
      </c>
      <c r="V77" s="50">
        <v>0.12926957435627956</v>
      </c>
      <c r="W77" s="49">
        <v>0</v>
      </c>
      <c r="X77" s="50">
        <v>0</v>
      </c>
      <c r="Y77" s="49">
        <v>0</v>
      </c>
      <c r="Z77" s="50">
        <v>0</v>
      </c>
      <c r="AA77" s="49">
        <v>0</v>
      </c>
      <c r="AB77" s="50">
        <v>0</v>
      </c>
      <c r="AC77" s="49">
        <v>0</v>
      </c>
      <c r="AD77" s="50">
        <v>0</v>
      </c>
      <c r="AE77" s="49">
        <v>0</v>
      </c>
      <c r="AF77" s="50">
        <v>0</v>
      </c>
      <c r="AG77" s="49">
        <v>0</v>
      </c>
      <c r="AH77" s="50">
        <v>0</v>
      </c>
      <c r="AI77" s="49">
        <v>0</v>
      </c>
      <c r="AJ77" s="50">
        <v>0</v>
      </c>
      <c r="AK77" s="49">
        <v>0</v>
      </c>
      <c r="AL77" s="50">
        <v>0</v>
      </c>
      <c r="AM77" s="49">
        <v>3.1250000000000002E-3</v>
      </c>
      <c r="AN77" s="50">
        <v>2.1019442984760903E-3</v>
      </c>
      <c r="AO77" s="49">
        <v>0</v>
      </c>
      <c r="AP77" s="50">
        <v>0</v>
      </c>
      <c r="AQ77" s="49">
        <v>0.46562500000000001</v>
      </c>
      <c r="AR77" s="50">
        <v>0.5654230162900683</v>
      </c>
      <c r="AS77" s="49">
        <v>7.8125E-2</v>
      </c>
      <c r="AT77" s="50">
        <v>3.9936941671045716E-2</v>
      </c>
      <c r="AU77" s="49">
        <v>7.4999999999999997E-2</v>
      </c>
      <c r="AV77" s="50">
        <v>1.839201261166579E-2</v>
      </c>
      <c r="AW77" t="s">
        <v>807</v>
      </c>
    </row>
    <row r="78" spans="1:49">
      <c r="A78" s="6" t="s">
        <v>469</v>
      </c>
      <c r="B78" s="6" t="s">
        <v>418</v>
      </c>
      <c r="C78" s="6">
        <v>86</v>
      </c>
      <c r="D78" s="6">
        <v>21</v>
      </c>
      <c r="E78" s="51">
        <v>0.14285714285714285</v>
      </c>
      <c r="F78" s="52">
        <v>0.1076923076923077</v>
      </c>
      <c r="G78" s="51">
        <v>0.47619047619047616</v>
      </c>
      <c r="H78" s="52">
        <v>0.49230769230769234</v>
      </c>
      <c r="I78" s="51">
        <v>0.38095238095238093</v>
      </c>
      <c r="J78" s="52">
        <v>0.4</v>
      </c>
      <c r="K78" s="51">
        <v>0</v>
      </c>
      <c r="L78" s="52">
        <v>0</v>
      </c>
      <c r="M78" s="51">
        <v>0</v>
      </c>
      <c r="N78" s="52">
        <v>0</v>
      </c>
      <c r="O78" s="51">
        <v>0</v>
      </c>
      <c r="P78" s="52">
        <v>0</v>
      </c>
      <c r="Q78" s="51">
        <v>0</v>
      </c>
      <c r="R78" s="52">
        <v>0</v>
      </c>
      <c r="S78" s="51">
        <v>0</v>
      </c>
      <c r="T78" s="52">
        <v>0</v>
      </c>
      <c r="U78" s="51">
        <v>0</v>
      </c>
      <c r="V78" s="52">
        <v>0</v>
      </c>
      <c r="W78" s="51">
        <v>0</v>
      </c>
      <c r="X78" s="52">
        <v>0</v>
      </c>
      <c r="Y78" s="51">
        <v>0</v>
      </c>
      <c r="Z78" s="52">
        <v>0</v>
      </c>
      <c r="AA78" s="51">
        <v>0</v>
      </c>
      <c r="AB78" s="52">
        <v>0</v>
      </c>
      <c r="AC78" s="51">
        <v>0</v>
      </c>
      <c r="AD78" s="52">
        <v>0</v>
      </c>
      <c r="AE78" s="51">
        <v>0</v>
      </c>
      <c r="AF78" s="52">
        <v>0</v>
      </c>
      <c r="AG78" s="51">
        <v>0</v>
      </c>
      <c r="AH78" s="52">
        <v>0</v>
      </c>
      <c r="AI78" s="51">
        <v>0</v>
      </c>
      <c r="AJ78" s="52">
        <v>0</v>
      </c>
      <c r="AK78" s="51">
        <v>0</v>
      </c>
      <c r="AL78" s="52">
        <v>0</v>
      </c>
      <c r="AM78" s="51">
        <v>0</v>
      </c>
      <c r="AN78" s="52">
        <v>0</v>
      </c>
      <c r="AO78" s="51">
        <v>0</v>
      </c>
      <c r="AP78" s="52">
        <v>0</v>
      </c>
      <c r="AQ78" s="51">
        <v>0</v>
      </c>
      <c r="AR78" s="52">
        <v>0</v>
      </c>
      <c r="AS78" s="51">
        <v>0</v>
      </c>
      <c r="AT78" s="52">
        <v>0</v>
      </c>
      <c r="AU78" s="51">
        <v>0</v>
      </c>
      <c r="AV78" s="52">
        <v>0</v>
      </c>
      <c r="AW78" s="4" t="s">
        <v>808</v>
      </c>
    </row>
    <row r="79" spans="1:49">
      <c r="A79" s="2" t="s">
        <v>471</v>
      </c>
      <c r="B79" s="2" t="s">
        <v>418</v>
      </c>
      <c r="C79" s="2">
        <v>87</v>
      </c>
      <c r="D79" s="2">
        <v>202</v>
      </c>
      <c r="E79" s="49">
        <v>0</v>
      </c>
      <c r="F79" s="50">
        <v>0</v>
      </c>
      <c r="G79" s="49">
        <v>0.42079207920792078</v>
      </c>
      <c r="H79" s="50">
        <v>0.49793388429752067</v>
      </c>
      <c r="I79" s="49">
        <v>0.48514851485148514</v>
      </c>
      <c r="J79" s="50">
        <v>0.32592975206611569</v>
      </c>
      <c r="K79" s="49">
        <v>0</v>
      </c>
      <c r="L79" s="50">
        <v>0</v>
      </c>
      <c r="M79" s="49">
        <v>0</v>
      </c>
      <c r="N79" s="50">
        <v>0</v>
      </c>
      <c r="O79" s="49">
        <v>0</v>
      </c>
      <c r="P79" s="50">
        <v>0</v>
      </c>
      <c r="Q79" s="49">
        <v>4.9504950495049506E-3</v>
      </c>
      <c r="R79" s="50">
        <v>5.113636363636364E-2</v>
      </c>
      <c r="S79" s="49">
        <v>0</v>
      </c>
      <c r="T79" s="50">
        <v>0</v>
      </c>
      <c r="U79" s="49">
        <v>0</v>
      </c>
      <c r="V79" s="50">
        <v>0</v>
      </c>
      <c r="W79" s="49">
        <v>0</v>
      </c>
      <c r="X79" s="50">
        <v>0</v>
      </c>
      <c r="Y79" s="49">
        <v>0</v>
      </c>
      <c r="Z79" s="50">
        <v>0</v>
      </c>
      <c r="AA79" s="49">
        <v>4.9504950495049506E-3</v>
      </c>
      <c r="AB79" s="50">
        <v>3.6157024793388431E-3</v>
      </c>
      <c r="AC79" s="49">
        <v>0</v>
      </c>
      <c r="AD79" s="50">
        <v>0</v>
      </c>
      <c r="AE79" s="49">
        <v>4.4554455445544552E-2</v>
      </c>
      <c r="AF79" s="50">
        <v>9.2458677685950411E-2</v>
      </c>
      <c r="AG79" s="49">
        <v>0</v>
      </c>
      <c r="AH79" s="50">
        <v>0</v>
      </c>
      <c r="AI79" s="49">
        <v>0</v>
      </c>
      <c r="AJ79" s="50">
        <v>0</v>
      </c>
      <c r="AK79" s="49">
        <v>0</v>
      </c>
      <c r="AL79" s="50">
        <v>0</v>
      </c>
      <c r="AM79" s="49">
        <v>0</v>
      </c>
      <c r="AN79" s="50">
        <v>0</v>
      </c>
      <c r="AO79" s="49">
        <v>0</v>
      </c>
      <c r="AP79" s="50">
        <v>0</v>
      </c>
      <c r="AQ79" s="49">
        <v>3.9603960396039604E-2</v>
      </c>
      <c r="AR79" s="50">
        <v>2.8925619834710745E-2</v>
      </c>
      <c r="AS79" s="49">
        <v>0</v>
      </c>
      <c r="AT79" s="50">
        <v>0</v>
      </c>
      <c r="AU79" s="49">
        <v>0</v>
      </c>
      <c r="AV79" s="50">
        <v>0</v>
      </c>
      <c r="AW79" t="s">
        <v>809</v>
      </c>
    </row>
    <row r="80" spans="1:49">
      <c r="A80" s="6" t="s">
        <v>638</v>
      </c>
      <c r="B80" s="6" t="s">
        <v>418</v>
      </c>
      <c r="C80" s="6">
        <v>88</v>
      </c>
      <c r="D80" s="6">
        <v>10</v>
      </c>
      <c r="E80" s="51">
        <v>0</v>
      </c>
      <c r="F80" s="52">
        <v>0</v>
      </c>
      <c r="G80" s="51">
        <v>0</v>
      </c>
      <c r="H80" s="52">
        <v>0</v>
      </c>
      <c r="I80" s="51">
        <v>1</v>
      </c>
      <c r="J80" s="52">
        <v>1</v>
      </c>
      <c r="K80" s="51">
        <v>0</v>
      </c>
      <c r="L80" s="52">
        <v>0</v>
      </c>
      <c r="M80" s="51">
        <v>0</v>
      </c>
      <c r="N80" s="52">
        <v>0</v>
      </c>
      <c r="O80" s="51">
        <v>0</v>
      </c>
      <c r="P80" s="52">
        <v>0</v>
      </c>
      <c r="Q80" s="51">
        <v>0</v>
      </c>
      <c r="R80" s="52">
        <v>0</v>
      </c>
      <c r="S80" s="51">
        <v>0</v>
      </c>
      <c r="T80" s="52">
        <v>0</v>
      </c>
      <c r="U80" s="51">
        <v>0</v>
      </c>
      <c r="V80" s="52">
        <v>0</v>
      </c>
      <c r="W80" s="51">
        <v>0</v>
      </c>
      <c r="X80" s="52">
        <v>0</v>
      </c>
      <c r="Y80" s="51">
        <v>0</v>
      </c>
      <c r="Z80" s="52">
        <v>0</v>
      </c>
      <c r="AA80" s="51">
        <v>0</v>
      </c>
      <c r="AB80" s="52">
        <v>0</v>
      </c>
      <c r="AC80" s="51">
        <v>0</v>
      </c>
      <c r="AD80" s="52">
        <v>0</v>
      </c>
      <c r="AE80" s="51">
        <v>0</v>
      </c>
      <c r="AF80" s="52">
        <v>0</v>
      </c>
      <c r="AG80" s="51">
        <v>0</v>
      </c>
      <c r="AH80" s="52">
        <v>0</v>
      </c>
      <c r="AI80" s="51">
        <v>0</v>
      </c>
      <c r="AJ80" s="52">
        <v>0</v>
      </c>
      <c r="AK80" s="51">
        <v>0</v>
      </c>
      <c r="AL80" s="52">
        <v>0</v>
      </c>
      <c r="AM80" s="51">
        <v>0</v>
      </c>
      <c r="AN80" s="52">
        <v>0</v>
      </c>
      <c r="AO80" s="51">
        <v>0</v>
      </c>
      <c r="AP80" s="52">
        <v>0</v>
      </c>
      <c r="AQ80" s="51">
        <v>0</v>
      </c>
      <c r="AR80" s="52">
        <v>0</v>
      </c>
      <c r="AS80" s="51">
        <v>0</v>
      </c>
      <c r="AT80" s="52">
        <v>0</v>
      </c>
      <c r="AU80" s="51">
        <v>0</v>
      </c>
      <c r="AV80" s="52">
        <v>0</v>
      </c>
      <c r="AW80" s="4" t="s">
        <v>810</v>
      </c>
    </row>
    <row r="81" spans="1:49">
      <c r="A81" s="2" t="s">
        <v>475</v>
      </c>
      <c r="B81" s="2" t="s">
        <v>418</v>
      </c>
      <c r="C81" s="2">
        <v>89</v>
      </c>
      <c r="D81" s="2">
        <v>981</v>
      </c>
      <c r="E81" s="49">
        <v>7.1355759429153924E-3</v>
      </c>
      <c r="F81" s="50">
        <v>5.1008396766852393E-3</v>
      </c>
      <c r="G81" s="49">
        <v>7.7471967380224258E-2</v>
      </c>
      <c r="H81" s="50">
        <v>6.9528368516048031E-2</v>
      </c>
      <c r="I81" s="49">
        <v>0.58613659531090723</v>
      </c>
      <c r="J81" s="50">
        <v>0.59083418347327943</v>
      </c>
      <c r="K81" s="49">
        <v>0.10805300713557595</v>
      </c>
      <c r="L81" s="50">
        <v>0.15632111747626148</v>
      </c>
      <c r="M81" s="49">
        <v>0</v>
      </c>
      <c r="N81" s="50">
        <v>3.2959271757043085E-3</v>
      </c>
      <c r="O81" s="49">
        <v>0</v>
      </c>
      <c r="P81" s="50">
        <v>0</v>
      </c>
      <c r="Q81" s="49">
        <v>0</v>
      </c>
      <c r="R81" s="50">
        <v>0</v>
      </c>
      <c r="S81" s="49">
        <v>0</v>
      </c>
      <c r="T81" s="50">
        <v>0</v>
      </c>
      <c r="U81" s="49">
        <v>0</v>
      </c>
      <c r="V81" s="50">
        <v>0</v>
      </c>
      <c r="W81" s="49">
        <v>1.5290519877675841E-2</v>
      </c>
      <c r="X81" s="50">
        <v>5.0223652201208504E-3</v>
      </c>
      <c r="Y81" s="49">
        <v>0</v>
      </c>
      <c r="Z81" s="50">
        <v>0</v>
      </c>
      <c r="AA81" s="49">
        <v>0</v>
      </c>
      <c r="AB81" s="50">
        <v>0</v>
      </c>
      <c r="AC81" s="49">
        <v>0</v>
      </c>
      <c r="AD81" s="50">
        <v>0</v>
      </c>
      <c r="AE81" s="49">
        <v>3.0581039755351682E-3</v>
      </c>
      <c r="AF81" s="50">
        <v>2.4327081534960371E-3</v>
      </c>
      <c r="AG81" s="49">
        <v>1.0193679918450561E-3</v>
      </c>
      <c r="AH81" s="50">
        <v>5.4932119595071808E-4</v>
      </c>
      <c r="AI81" s="49">
        <v>0</v>
      </c>
      <c r="AJ81" s="50">
        <v>0</v>
      </c>
      <c r="AK81" s="49">
        <v>0</v>
      </c>
      <c r="AL81" s="50">
        <v>0</v>
      </c>
      <c r="AM81" s="49">
        <v>0</v>
      </c>
      <c r="AN81" s="50">
        <v>0</v>
      </c>
      <c r="AO81" s="49">
        <v>0</v>
      </c>
      <c r="AP81" s="50">
        <v>0</v>
      </c>
      <c r="AQ81" s="49">
        <v>9.5820591233435268E-2</v>
      </c>
      <c r="AR81" s="50">
        <v>8.5929529938005178E-2</v>
      </c>
      <c r="AS81" s="49">
        <v>9.8878695208970441E-2</v>
      </c>
      <c r="AT81" s="50">
        <v>7.557090167150593E-2</v>
      </c>
      <c r="AU81" s="49">
        <v>7.1355759429153924E-3</v>
      </c>
      <c r="AV81" s="50">
        <v>5.4147375029427918E-3</v>
      </c>
      <c r="AW81" t="s">
        <v>811</v>
      </c>
    </row>
    <row r="82" spans="1:49">
      <c r="A82" s="2" t="s">
        <v>639</v>
      </c>
      <c r="B82" s="2" t="s">
        <v>418</v>
      </c>
      <c r="C82" s="2">
        <v>90</v>
      </c>
      <c r="D82" s="2">
        <v>187</v>
      </c>
      <c r="E82" s="49">
        <v>1.6042780748663103E-2</v>
      </c>
      <c r="F82" s="50">
        <v>1.3947001394700139E-2</v>
      </c>
      <c r="G82" s="49">
        <v>1.6042780748663103E-2</v>
      </c>
      <c r="H82" s="50">
        <v>1.4783821478382147E-2</v>
      </c>
      <c r="I82" s="49">
        <v>1.06951871657754E-2</v>
      </c>
      <c r="J82" s="50">
        <v>1.506276150627615E-2</v>
      </c>
      <c r="K82" s="49">
        <v>0.92513368983957223</v>
      </c>
      <c r="L82" s="50">
        <v>0.92942817294281732</v>
      </c>
      <c r="M82" s="49">
        <v>0</v>
      </c>
      <c r="N82" s="50">
        <v>0</v>
      </c>
      <c r="O82" s="49">
        <v>0</v>
      </c>
      <c r="P82" s="50">
        <v>0</v>
      </c>
      <c r="Q82" s="49">
        <v>0</v>
      </c>
      <c r="R82" s="50">
        <v>0</v>
      </c>
      <c r="S82" s="49">
        <v>0</v>
      </c>
      <c r="T82" s="50">
        <v>0</v>
      </c>
      <c r="U82" s="49">
        <v>1.06951871657754E-2</v>
      </c>
      <c r="V82" s="50">
        <v>2.2315202231520223E-3</v>
      </c>
      <c r="W82" s="49">
        <v>0</v>
      </c>
      <c r="X82" s="50">
        <v>0</v>
      </c>
      <c r="Y82" s="49">
        <v>0</v>
      </c>
      <c r="Z82" s="50">
        <v>0</v>
      </c>
      <c r="AA82" s="49">
        <v>0</v>
      </c>
      <c r="AB82" s="50">
        <v>0</v>
      </c>
      <c r="AC82" s="49">
        <v>0</v>
      </c>
      <c r="AD82" s="50">
        <v>0</v>
      </c>
      <c r="AE82" s="49">
        <v>0</v>
      </c>
      <c r="AF82" s="50">
        <v>0</v>
      </c>
      <c r="AG82" s="49">
        <v>0</v>
      </c>
      <c r="AH82" s="50">
        <v>0</v>
      </c>
      <c r="AI82" s="49">
        <v>0</v>
      </c>
      <c r="AJ82" s="50">
        <v>0</v>
      </c>
      <c r="AK82" s="49">
        <v>0</v>
      </c>
      <c r="AL82" s="50">
        <v>0</v>
      </c>
      <c r="AM82" s="49">
        <v>0</v>
      </c>
      <c r="AN82" s="50">
        <v>0</v>
      </c>
      <c r="AO82" s="49">
        <v>0</v>
      </c>
      <c r="AP82" s="50">
        <v>0</v>
      </c>
      <c r="AQ82" s="49">
        <v>1.6042780748663103E-2</v>
      </c>
      <c r="AR82" s="50">
        <v>1.9525801952580194E-2</v>
      </c>
      <c r="AS82" s="49">
        <v>5.3475935828877002E-3</v>
      </c>
      <c r="AT82" s="50">
        <v>5.0209205020920501E-3</v>
      </c>
      <c r="AU82" s="49">
        <v>0</v>
      </c>
      <c r="AV82" s="50">
        <v>0</v>
      </c>
      <c r="AW82" t="s">
        <v>812</v>
      </c>
    </row>
    <row r="83" spans="1:49">
      <c r="A83" s="6" t="s">
        <v>640</v>
      </c>
      <c r="B83" s="6" t="s">
        <v>418</v>
      </c>
      <c r="C83" s="6">
        <v>91</v>
      </c>
      <c r="D83" s="6">
        <v>11</v>
      </c>
      <c r="E83" s="51">
        <v>0</v>
      </c>
      <c r="F83" s="52">
        <v>0</v>
      </c>
      <c r="G83" s="51">
        <v>0</v>
      </c>
      <c r="H83" s="52">
        <v>0</v>
      </c>
      <c r="I83" s="51">
        <v>0.72727272727272729</v>
      </c>
      <c r="J83" s="52">
        <v>0.87272727272727268</v>
      </c>
      <c r="K83" s="51">
        <v>0.27272727272727271</v>
      </c>
      <c r="L83" s="52">
        <v>0.12727272727272726</v>
      </c>
      <c r="M83" s="51">
        <v>0</v>
      </c>
      <c r="N83" s="52">
        <v>0</v>
      </c>
      <c r="O83" s="51">
        <v>0</v>
      </c>
      <c r="P83" s="52">
        <v>0</v>
      </c>
      <c r="Q83" s="51">
        <v>0</v>
      </c>
      <c r="R83" s="52">
        <v>0</v>
      </c>
      <c r="S83" s="51">
        <v>0</v>
      </c>
      <c r="T83" s="52">
        <v>0</v>
      </c>
      <c r="U83" s="51">
        <v>0</v>
      </c>
      <c r="V83" s="52">
        <v>0</v>
      </c>
      <c r="W83" s="51">
        <v>0</v>
      </c>
      <c r="X83" s="52">
        <v>0</v>
      </c>
      <c r="Y83" s="51">
        <v>0</v>
      </c>
      <c r="Z83" s="52">
        <v>0</v>
      </c>
      <c r="AA83" s="51">
        <v>0</v>
      </c>
      <c r="AB83" s="52">
        <v>0</v>
      </c>
      <c r="AC83" s="51">
        <v>0</v>
      </c>
      <c r="AD83" s="52">
        <v>0</v>
      </c>
      <c r="AE83" s="51">
        <v>0</v>
      </c>
      <c r="AF83" s="52">
        <v>0</v>
      </c>
      <c r="AG83" s="51">
        <v>0</v>
      </c>
      <c r="AH83" s="52">
        <v>0</v>
      </c>
      <c r="AI83" s="51">
        <v>0</v>
      </c>
      <c r="AJ83" s="52">
        <v>0</v>
      </c>
      <c r="AK83" s="51">
        <v>0</v>
      </c>
      <c r="AL83" s="52">
        <v>0</v>
      </c>
      <c r="AM83" s="51">
        <v>0</v>
      </c>
      <c r="AN83" s="52">
        <v>0</v>
      </c>
      <c r="AO83" s="51">
        <v>0</v>
      </c>
      <c r="AP83" s="52">
        <v>0</v>
      </c>
      <c r="AQ83" s="51">
        <v>0</v>
      </c>
      <c r="AR83" s="52">
        <v>0</v>
      </c>
      <c r="AS83" s="51">
        <v>0</v>
      </c>
      <c r="AT83" s="52">
        <v>0</v>
      </c>
      <c r="AU83" s="51">
        <v>0</v>
      </c>
      <c r="AV83" s="52">
        <v>0</v>
      </c>
      <c r="AW83" s="4" t="s">
        <v>813</v>
      </c>
    </row>
    <row r="84" spans="1:49">
      <c r="A84" s="2" t="s">
        <v>488</v>
      </c>
      <c r="B84" s="2" t="s">
        <v>418</v>
      </c>
      <c r="C84" s="2">
        <v>92</v>
      </c>
      <c r="D84" s="2">
        <v>164</v>
      </c>
      <c r="E84" s="49">
        <v>1.2195121951219513E-2</v>
      </c>
      <c r="F84" s="50">
        <v>1.9417475728155339E-3</v>
      </c>
      <c r="G84" s="49">
        <v>0.25</v>
      </c>
      <c r="H84" s="50">
        <v>0.27475728155339807</v>
      </c>
      <c r="I84" s="49">
        <v>0.40853658536585363</v>
      </c>
      <c r="J84" s="50">
        <v>0.38058252427184464</v>
      </c>
      <c r="K84" s="49">
        <v>0</v>
      </c>
      <c r="L84" s="50">
        <v>0</v>
      </c>
      <c r="M84" s="49">
        <v>1.2195121951219513E-2</v>
      </c>
      <c r="N84" s="50">
        <v>9.7087378640776691E-3</v>
      </c>
      <c r="O84" s="49">
        <v>0</v>
      </c>
      <c r="P84" s="50">
        <v>0</v>
      </c>
      <c r="Q84" s="49">
        <v>0</v>
      </c>
      <c r="R84" s="50">
        <v>0</v>
      </c>
      <c r="S84" s="49">
        <v>0</v>
      </c>
      <c r="T84" s="50">
        <v>0</v>
      </c>
      <c r="U84" s="49">
        <v>0</v>
      </c>
      <c r="V84" s="50">
        <v>0</v>
      </c>
      <c r="W84" s="49">
        <v>0</v>
      </c>
      <c r="X84" s="50">
        <v>0</v>
      </c>
      <c r="Y84" s="49">
        <v>0</v>
      </c>
      <c r="Z84" s="50">
        <v>0</v>
      </c>
      <c r="AA84" s="49">
        <v>0</v>
      </c>
      <c r="AB84" s="50">
        <v>0</v>
      </c>
      <c r="AC84" s="49">
        <v>0</v>
      </c>
      <c r="AD84" s="50">
        <v>0</v>
      </c>
      <c r="AE84" s="49">
        <v>3.048780487804878E-2</v>
      </c>
      <c r="AF84" s="50">
        <v>2.2330097087378639E-2</v>
      </c>
      <c r="AG84" s="49">
        <v>0</v>
      </c>
      <c r="AH84" s="50">
        <v>0</v>
      </c>
      <c r="AI84" s="49">
        <v>0</v>
      </c>
      <c r="AJ84" s="50">
        <v>0</v>
      </c>
      <c r="AK84" s="49">
        <v>0</v>
      </c>
      <c r="AL84" s="50">
        <v>0</v>
      </c>
      <c r="AM84" s="49">
        <v>0</v>
      </c>
      <c r="AN84" s="50">
        <v>0</v>
      </c>
      <c r="AO84" s="49">
        <v>0</v>
      </c>
      <c r="AP84" s="50">
        <v>0</v>
      </c>
      <c r="AQ84" s="49">
        <v>0.28658536585365851</v>
      </c>
      <c r="AR84" s="50">
        <v>0.31067961165048541</v>
      </c>
      <c r="AS84" s="49">
        <v>0</v>
      </c>
      <c r="AT84" s="50">
        <v>0</v>
      </c>
      <c r="AU84" s="49">
        <v>0</v>
      </c>
      <c r="AV84" s="50">
        <v>0</v>
      </c>
      <c r="AW84" t="s">
        <v>814</v>
      </c>
    </row>
    <row r="85" spans="1:49">
      <c r="A85" s="2" t="s">
        <v>491</v>
      </c>
      <c r="B85" s="2" t="s">
        <v>418</v>
      </c>
      <c r="C85" s="2">
        <v>93</v>
      </c>
      <c r="D85" s="2">
        <v>375</v>
      </c>
      <c r="E85" s="49">
        <v>8.0000000000000002E-3</v>
      </c>
      <c r="F85" s="50">
        <v>5.7471264367816091E-3</v>
      </c>
      <c r="G85" s="49">
        <v>0.13600000000000001</v>
      </c>
      <c r="H85" s="50">
        <v>0.11330049261083744</v>
      </c>
      <c r="I85" s="49">
        <v>0.72533333333333339</v>
      </c>
      <c r="J85" s="50">
        <v>0.70197044334975367</v>
      </c>
      <c r="K85" s="49">
        <v>0</v>
      </c>
      <c r="L85" s="50">
        <v>0</v>
      </c>
      <c r="M85" s="49">
        <v>0</v>
      </c>
      <c r="N85" s="50">
        <v>0</v>
      </c>
      <c r="O85" s="49">
        <v>0</v>
      </c>
      <c r="P85" s="50">
        <v>0</v>
      </c>
      <c r="Q85" s="49">
        <v>0</v>
      </c>
      <c r="R85" s="50">
        <v>0</v>
      </c>
      <c r="S85" s="49">
        <v>0</v>
      </c>
      <c r="T85" s="50">
        <v>0</v>
      </c>
      <c r="U85" s="49">
        <v>0</v>
      </c>
      <c r="V85" s="50">
        <v>0</v>
      </c>
      <c r="W85" s="49">
        <v>0</v>
      </c>
      <c r="X85" s="50">
        <v>0</v>
      </c>
      <c r="Y85" s="49">
        <v>0</v>
      </c>
      <c r="Z85" s="50">
        <v>0</v>
      </c>
      <c r="AA85" s="49">
        <v>0</v>
      </c>
      <c r="AB85" s="50">
        <v>0</v>
      </c>
      <c r="AC85" s="49">
        <v>0</v>
      </c>
      <c r="AD85" s="50">
        <v>0</v>
      </c>
      <c r="AE85" s="49">
        <v>3.7333333333333336E-2</v>
      </c>
      <c r="AF85" s="50">
        <v>8.0870279146141213E-2</v>
      </c>
      <c r="AG85" s="49">
        <v>5.3333333333333332E-3</v>
      </c>
      <c r="AH85" s="50">
        <v>1.2315270935960591E-3</v>
      </c>
      <c r="AI85" s="49">
        <v>0</v>
      </c>
      <c r="AJ85" s="50">
        <v>0</v>
      </c>
      <c r="AK85" s="49">
        <v>0</v>
      </c>
      <c r="AL85" s="50">
        <v>0</v>
      </c>
      <c r="AM85" s="49">
        <v>0</v>
      </c>
      <c r="AN85" s="50">
        <v>0</v>
      </c>
      <c r="AO85" s="49">
        <v>0</v>
      </c>
      <c r="AP85" s="50">
        <v>0</v>
      </c>
      <c r="AQ85" s="49">
        <v>8.7999999999999995E-2</v>
      </c>
      <c r="AR85" s="50">
        <v>9.688013136288999E-2</v>
      </c>
      <c r="AS85" s="49">
        <v>0</v>
      </c>
      <c r="AT85" s="50">
        <v>0</v>
      </c>
      <c r="AU85" s="49">
        <v>0</v>
      </c>
      <c r="AV85" s="50">
        <v>0</v>
      </c>
      <c r="AW85" t="s">
        <v>815</v>
      </c>
    </row>
    <row r="86" spans="1:49">
      <c r="A86" s="2" t="s">
        <v>495</v>
      </c>
      <c r="B86" s="2" t="s">
        <v>418</v>
      </c>
      <c r="C86" s="2">
        <v>94</v>
      </c>
      <c r="D86" s="2">
        <v>97</v>
      </c>
      <c r="E86" s="49">
        <v>0</v>
      </c>
      <c r="F86" s="50">
        <v>0</v>
      </c>
      <c r="G86" s="49">
        <v>0.26804123711340205</v>
      </c>
      <c r="H86" s="50">
        <v>0.25</v>
      </c>
      <c r="I86" s="49">
        <v>0.61855670103092786</v>
      </c>
      <c r="J86" s="50">
        <v>0.63694267515923564</v>
      </c>
      <c r="K86" s="49">
        <v>3.0927835051546393E-2</v>
      </c>
      <c r="L86" s="50">
        <v>1.2738853503184714E-2</v>
      </c>
      <c r="M86" s="49">
        <v>0</v>
      </c>
      <c r="N86" s="50">
        <v>0</v>
      </c>
      <c r="O86" s="49">
        <v>0</v>
      </c>
      <c r="P86" s="50">
        <v>0</v>
      </c>
      <c r="Q86" s="49">
        <v>0</v>
      </c>
      <c r="R86" s="50">
        <v>0</v>
      </c>
      <c r="S86" s="49">
        <v>0</v>
      </c>
      <c r="T86" s="50">
        <v>0</v>
      </c>
      <c r="U86" s="49">
        <v>3.0927835051546393E-2</v>
      </c>
      <c r="V86" s="50">
        <v>1.1146496815286623E-2</v>
      </c>
      <c r="W86" s="49">
        <v>0</v>
      </c>
      <c r="X86" s="50">
        <v>0</v>
      </c>
      <c r="Y86" s="49">
        <v>0</v>
      </c>
      <c r="Z86" s="50">
        <v>0</v>
      </c>
      <c r="AA86" s="49">
        <v>1.0309278350515464E-2</v>
      </c>
      <c r="AB86" s="50">
        <v>6.369426751592357E-3</v>
      </c>
      <c r="AC86" s="49">
        <v>0</v>
      </c>
      <c r="AD86" s="50">
        <v>0</v>
      </c>
      <c r="AE86" s="49">
        <v>2.0618556701030927E-2</v>
      </c>
      <c r="AF86" s="50">
        <v>9.5541401273885346E-3</v>
      </c>
      <c r="AG86" s="49">
        <v>0</v>
      </c>
      <c r="AH86" s="50">
        <v>0</v>
      </c>
      <c r="AI86" s="49">
        <v>0</v>
      </c>
      <c r="AJ86" s="50">
        <v>0</v>
      </c>
      <c r="AK86" s="49">
        <v>0</v>
      </c>
      <c r="AL86" s="50">
        <v>0</v>
      </c>
      <c r="AM86" s="49">
        <v>0</v>
      </c>
      <c r="AN86" s="50">
        <v>0</v>
      </c>
      <c r="AO86" s="49">
        <v>0</v>
      </c>
      <c r="AP86" s="50">
        <v>0</v>
      </c>
      <c r="AQ86" s="49">
        <v>0</v>
      </c>
      <c r="AR86" s="50">
        <v>0</v>
      </c>
      <c r="AS86" s="49">
        <v>2.0618556701030927E-2</v>
      </c>
      <c r="AT86" s="50">
        <v>7.32484076433121E-2</v>
      </c>
      <c r="AU86" s="49">
        <v>0</v>
      </c>
      <c r="AV86" s="50">
        <v>0</v>
      </c>
      <c r="AW86" t="s">
        <v>816</v>
      </c>
    </row>
    <row r="87" spans="1:49">
      <c r="A87" s="6" t="s">
        <v>709</v>
      </c>
      <c r="B87" s="6" t="s">
        <v>418</v>
      </c>
      <c r="C87" s="6">
        <v>95</v>
      </c>
      <c r="D87" s="6">
        <v>10</v>
      </c>
      <c r="E87" s="51">
        <v>0</v>
      </c>
      <c r="F87" s="52">
        <v>0</v>
      </c>
      <c r="G87" s="51">
        <v>0.3</v>
      </c>
      <c r="H87" s="52">
        <v>0.18716577540106952</v>
      </c>
      <c r="I87" s="51">
        <v>0.2</v>
      </c>
      <c r="J87" s="52">
        <v>0.11764705882352941</v>
      </c>
      <c r="K87" s="51">
        <v>0</v>
      </c>
      <c r="L87" s="52">
        <v>0</v>
      </c>
      <c r="M87" s="51">
        <v>0</v>
      </c>
      <c r="N87" s="52">
        <v>0</v>
      </c>
      <c r="O87" s="51">
        <v>0</v>
      </c>
      <c r="P87" s="52">
        <v>0</v>
      </c>
      <c r="Q87" s="51">
        <v>0</v>
      </c>
      <c r="R87" s="52">
        <v>0</v>
      </c>
      <c r="S87" s="51">
        <v>0</v>
      </c>
      <c r="T87" s="52">
        <v>0</v>
      </c>
      <c r="U87" s="51">
        <v>0.1</v>
      </c>
      <c r="V87" s="52">
        <v>1.6042780748663103E-2</v>
      </c>
      <c r="W87" s="51">
        <v>0</v>
      </c>
      <c r="X87" s="52">
        <v>0</v>
      </c>
      <c r="Y87" s="51">
        <v>0</v>
      </c>
      <c r="Z87" s="52">
        <v>0</v>
      </c>
      <c r="AA87" s="51">
        <v>0</v>
      </c>
      <c r="AB87" s="52">
        <v>0</v>
      </c>
      <c r="AC87" s="51">
        <v>0</v>
      </c>
      <c r="AD87" s="52">
        <v>0</v>
      </c>
      <c r="AE87" s="51">
        <v>0</v>
      </c>
      <c r="AF87" s="52">
        <v>0</v>
      </c>
      <c r="AG87" s="51">
        <v>0</v>
      </c>
      <c r="AH87" s="52">
        <v>0</v>
      </c>
      <c r="AI87" s="51">
        <v>0</v>
      </c>
      <c r="AJ87" s="52">
        <v>0</v>
      </c>
      <c r="AK87" s="51">
        <v>0</v>
      </c>
      <c r="AL87" s="52">
        <v>0</v>
      </c>
      <c r="AM87" s="51">
        <v>0</v>
      </c>
      <c r="AN87" s="52">
        <v>0</v>
      </c>
      <c r="AO87" s="51">
        <v>0</v>
      </c>
      <c r="AP87" s="52">
        <v>0</v>
      </c>
      <c r="AQ87" s="51">
        <v>0.3</v>
      </c>
      <c r="AR87" s="52">
        <v>0.64171122994652408</v>
      </c>
      <c r="AS87" s="51">
        <v>0</v>
      </c>
      <c r="AT87" s="52">
        <v>0</v>
      </c>
      <c r="AU87" s="51">
        <v>0.1</v>
      </c>
      <c r="AV87" s="52">
        <v>3.7433155080213901E-2</v>
      </c>
      <c r="AW87" s="4" t="s">
        <v>817</v>
      </c>
    </row>
    <row r="88" spans="1:49">
      <c r="A88" s="2" t="s">
        <v>710</v>
      </c>
      <c r="B88" s="2" t="s">
        <v>418</v>
      </c>
      <c r="C88" s="2">
        <v>96</v>
      </c>
      <c r="D88" s="2">
        <v>50</v>
      </c>
      <c r="E88" s="49">
        <v>0</v>
      </c>
      <c r="F88" s="50">
        <v>0</v>
      </c>
      <c r="G88" s="49">
        <v>0.44</v>
      </c>
      <c r="H88" s="50">
        <v>0.2872628726287263</v>
      </c>
      <c r="I88" s="49">
        <v>0.42</v>
      </c>
      <c r="J88" s="50">
        <v>0.56910569105691056</v>
      </c>
      <c r="K88" s="49">
        <v>0.02</v>
      </c>
      <c r="L88" s="50">
        <v>2.1680216802168022E-2</v>
      </c>
      <c r="M88" s="49">
        <v>0</v>
      </c>
      <c r="N88" s="50">
        <v>0</v>
      </c>
      <c r="O88" s="49">
        <v>0</v>
      </c>
      <c r="P88" s="50">
        <v>0</v>
      </c>
      <c r="Q88" s="49">
        <v>0</v>
      </c>
      <c r="R88" s="50">
        <v>0</v>
      </c>
      <c r="S88" s="49">
        <v>0</v>
      </c>
      <c r="T88" s="50">
        <v>0</v>
      </c>
      <c r="U88" s="49">
        <v>0</v>
      </c>
      <c r="V88" s="50">
        <v>0</v>
      </c>
      <c r="W88" s="49">
        <v>0</v>
      </c>
      <c r="X88" s="50">
        <v>0</v>
      </c>
      <c r="Y88" s="49">
        <v>0</v>
      </c>
      <c r="Z88" s="50">
        <v>0</v>
      </c>
      <c r="AA88" s="49">
        <v>0</v>
      </c>
      <c r="AB88" s="50">
        <v>0</v>
      </c>
      <c r="AC88" s="49">
        <v>0</v>
      </c>
      <c r="AD88" s="50">
        <v>0</v>
      </c>
      <c r="AE88" s="49">
        <v>0</v>
      </c>
      <c r="AF88" s="50">
        <v>0</v>
      </c>
      <c r="AG88" s="49">
        <v>0</v>
      </c>
      <c r="AH88" s="50">
        <v>0</v>
      </c>
      <c r="AI88" s="49">
        <v>0</v>
      </c>
      <c r="AJ88" s="50">
        <v>0</v>
      </c>
      <c r="AK88" s="49">
        <v>0</v>
      </c>
      <c r="AL88" s="50">
        <v>0</v>
      </c>
      <c r="AM88" s="49">
        <v>0</v>
      </c>
      <c r="AN88" s="50">
        <v>0</v>
      </c>
      <c r="AO88" s="49">
        <v>0</v>
      </c>
      <c r="AP88" s="50">
        <v>0</v>
      </c>
      <c r="AQ88" s="49">
        <v>0.12</v>
      </c>
      <c r="AR88" s="50">
        <v>0.12195121951219512</v>
      </c>
      <c r="AS88" s="49">
        <v>0</v>
      </c>
      <c r="AT88" s="50">
        <v>0</v>
      </c>
      <c r="AU88" s="49">
        <v>0</v>
      </c>
      <c r="AV88" s="50">
        <v>0</v>
      </c>
      <c r="AW88" t="s">
        <v>818</v>
      </c>
    </row>
    <row r="89" spans="1:49">
      <c r="A89" s="2" t="s">
        <v>641</v>
      </c>
      <c r="B89" s="2" t="s">
        <v>82</v>
      </c>
      <c r="C89" s="2">
        <v>97</v>
      </c>
      <c r="D89" s="2">
        <v>2879</v>
      </c>
      <c r="E89" s="49">
        <v>6.9468565474122956E-4</v>
      </c>
      <c r="F89" s="50">
        <v>6.4210610803435266E-4</v>
      </c>
      <c r="G89" s="49">
        <v>0.3549843695727683</v>
      </c>
      <c r="H89" s="50">
        <v>0.35866977017952217</v>
      </c>
      <c r="I89" s="49">
        <v>0.59013546370267456</v>
      </c>
      <c r="J89" s="50">
        <v>0.5672204831848463</v>
      </c>
      <c r="K89" s="49">
        <v>6.9468565474122956E-4</v>
      </c>
      <c r="L89" s="50">
        <v>2.3811434839607244E-3</v>
      </c>
      <c r="M89" s="49">
        <v>6.9468565474122956E-3</v>
      </c>
      <c r="N89" s="50">
        <v>9.7118548840195839E-3</v>
      </c>
      <c r="O89" s="49">
        <v>0</v>
      </c>
      <c r="P89" s="50">
        <v>0</v>
      </c>
      <c r="Q89" s="49">
        <v>2.8134769017019799E-2</v>
      </c>
      <c r="R89" s="50">
        <v>3.8526366482061161E-2</v>
      </c>
      <c r="S89" s="49">
        <v>0</v>
      </c>
      <c r="T89" s="50">
        <v>0</v>
      </c>
      <c r="U89" s="49">
        <v>3.4734282737061478E-4</v>
      </c>
      <c r="V89" s="50">
        <v>3.4780747518527437E-4</v>
      </c>
      <c r="W89" s="49">
        <v>3.4734282737061478E-4</v>
      </c>
      <c r="X89" s="50">
        <v>3.4780747518527437E-4</v>
      </c>
      <c r="Y89" s="49">
        <v>0</v>
      </c>
      <c r="Z89" s="50">
        <v>0</v>
      </c>
      <c r="AA89" s="49">
        <v>0</v>
      </c>
      <c r="AB89" s="50">
        <v>0</v>
      </c>
      <c r="AC89" s="49">
        <v>6.9468565474122956E-4</v>
      </c>
      <c r="AD89" s="50">
        <v>1.043422425555823E-3</v>
      </c>
      <c r="AE89" s="49">
        <v>1.4241055922195206E-2</v>
      </c>
      <c r="AF89" s="50">
        <v>1.7925462182625678E-2</v>
      </c>
      <c r="AG89" s="49">
        <v>0</v>
      </c>
      <c r="AH89" s="50">
        <v>0</v>
      </c>
      <c r="AI89" s="49">
        <v>0</v>
      </c>
      <c r="AJ89" s="50">
        <v>0</v>
      </c>
      <c r="AK89" s="49">
        <v>0</v>
      </c>
      <c r="AL89" s="50">
        <v>0</v>
      </c>
      <c r="AM89" s="49">
        <v>0</v>
      </c>
      <c r="AN89" s="50">
        <v>0</v>
      </c>
      <c r="AO89" s="49">
        <v>1.0420284821118443E-3</v>
      </c>
      <c r="AP89" s="50">
        <v>2.3811434839607244E-3</v>
      </c>
      <c r="AQ89" s="49">
        <v>2.0840569642236887E-3</v>
      </c>
      <c r="AR89" s="50">
        <v>1.1504401102282152E-3</v>
      </c>
      <c r="AS89" s="49">
        <v>0</v>
      </c>
      <c r="AT89" s="50">
        <v>0</v>
      </c>
      <c r="AU89" s="49">
        <v>0</v>
      </c>
      <c r="AV89" s="50">
        <v>0</v>
      </c>
      <c r="AW89" t="s">
        <v>819</v>
      </c>
    </row>
    <row r="90" spans="1:49">
      <c r="A90" s="6" t="s">
        <v>513</v>
      </c>
      <c r="B90" s="6" t="s">
        <v>82</v>
      </c>
      <c r="C90" s="6">
        <v>98</v>
      </c>
      <c r="D90" s="6">
        <v>15</v>
      </c>
      <c r="E90" s="51">
        <v>0.13333333333333333</v>
      </c>
      <c r="F90" s="52">
        <v>1.6260162601626018E-2</v>
      </c>
      <c r="G90" s="51">
        <v>0.6</v>
      </c>
      <c r="H90" s="52">
        <v>0.47967479674796748</v>
      </c>
      <c r="I90" s="51">
        <v>0</v>
      </c>
      <c r="J90" s="52">
        <v>0</v>
      </c>
      <c r="K90" s="51">
        <v>0</v>
      </c>
      <c r="L90" s="52">
        <v>0</v>
      </c>
      <c r="M90" s="51">
        <v>0</v>
      </c>
      <c r="N90" s="52">
        <v>0</v>
      </c>
      <c r="O90" s="51">
        <v>0</v>
      </c>
      <c r="P90" s="52">
        <v>0</v>
      </c>
      <c r="Q90" s="51">
        <v>6.6666666666666666E-2</v>
      </c>
      <c r="R90" s="52">
        <v>0.45528455284552843</v>
      </c>
      <c r="S90" s="51">
        <v>0</v>
      </c>
      <c r="T90" s="52">
        <v>0</v>
      </c>
      <c r="U90" s="51">
        <v>3.4734282737061478E-4</v>
      </c>
      <c r="V90" s="52">
        <v>3.4780747518527437E-4</v>
      </c>
      <c r="W90" s="51">
        <v>6.6666666666666666E-2</v>
      </c>
      <c r="X90" s="52">
        <v>1.6260162601626018E-2</v>
      </c>
      <c r="Y90" s="51">
        <v>0</v>
      </c>
      <c r="Z90" s="52">
        <v>0</v>
      </c>
      <c r="AA90" s="51">
        <v>0</v>
      </c>
      <c r="AB90" s="52">
        <v>0</v>
      </c>
      <c r="AC90" s="51">
        <v>0</v>
      </c>
      <c r="AD90" s="52">
        <v>0</v>
      </c>
      <c r="AE90" s="51">
        <v>0</v>
      </c>
      <c r="AF90" s="52">
        <v>0</v>
      </c>
      <c r="AG90" s="51">
        <v>0</v>
      </c>
      <c r="AH90" s="52">
        <v>0</v>
      </c>
      <c r="AI90" s="51">
        <v>0</v>
      </c>
      <c r="AJ90" s="52">
        <v>0</v>
      </c>
      <c r="AK90" s="51">
        <v>0</v>
      </c>
      <c r="AL90" s="52">
        <v>0</v>
      </c>
      <c r="AM90" s="51">
        <v>0</v>
      </c>
      <c r="AN90" s="52">
        <v>0</v>
      </c>
      <c r="AO90" s="51">
        <v>0</v>
      </c>
      <c r="AP90" s="52">
        <v>0</v>
      </c>
      <c r="AQ90" s="51">
        <v>6.6666666666666666E-2</v>
      </c>
      <c r="AR90" s="52">
        <v>1.6260162601626018E-2</v>
      </c>
      <c r="AS90" s="51">
        <v>6.6666666666666666E-2</v>
      </c>
      <c r="AT90" s="52">
        <v>1.6260162601626018E-2</v>
      </c>
      <c r="AU90" s="51">
        <v>0</v>
      </c>
      <c r="AV90" s="52">
        <v>0</v>
      </c>
      <c r="AW90" s="4" t="s">
        <v>820</v>
      </c>
    </row>
    <row r="91" spans="1:49">
      <c r="A91" s="6" t="s">
        <v>519</v>
      </c>
      <c r="B91" s="6" t="s">
        <v>82</v>
      </c>
      <c r="C91" s="6">
        <v>99</v>
      </c>
      <c r="D91" s="6">
        <v>11</v>
      </c>
      <c r="E91" s="51">
        <v>0.36363636363636365</v>
      </c>
      <c r="F91" s="52">
        <v>0.25862068965517243</v>
      </c>
      <c r="G91" s="51">
        <v>0.45454545454545453</v>
      </c>
      <c r="H91" s="52">
        <v>0.60344827586206895</v>
      </c>
      <c r="I91" s="51">
        <v>9.0909090909090912E-2</v>
      </c>
      <c r="J91" s="52">
        <v>1.7241379310344827E-2</v>
      </c>
      <c r="K91" s="51">
        <v>0</v>
      </c>
      <c r="L91" s="52">
        <v>0</v>
      </c>
      <c r="M91" s="51">
        <v>0</v>
      </c>
      <c r="N91" s="52">
        <v>0</v>
      </c>
      <c r="O91" s="51">
        <v>0</v>
      </c>
      <c r="P91" s="52">
        <v>0</v>
      </c>
      <c r="Q91" s="51">
        <v>0</v>
      </c>
      <c r="R91" s="52">
        <v>0</v>
      </c>
      <c r="S91" s="51">
        <v>0</v>
      </c>
      <c r="T91" s="52">
        <v>0</v>
      </c>
      <c r="U91" s="51">
        <v>0</v>
      </c>
      <c r="V91" s="52">
        <v>0</v>
      </c>
      <c r="W91" s="51">
        <v>3.4734282737061478E-4</v>
      </c>
      <c r="X91" s="52">
        <v>3.4780747518527437E-4</v>
      </c>
      <c r="Y91" s="51">
        <v>0</v>
      </c>
      <c r="Z91" s="52">
        <v>0</v>
      </c>
      <c r="AA91" s="51">
        <v>0</v>
      </c>
      <c r="AB91" s="52">
        <v>0</v>
      </c>
      <c r="AC91" s="51">
        <v>0</v>
      </c>
      <c r="AD91" s="52">
        <v>0</v>
      </c>
      <c r="AE91" s="51">
        <v>9.0909090909090912E-2</v>
      </c>
      <c r="AF91" s="52">
        <v>0.1206896551724138</v>
      </c>
      <c r="AG91" s="51">
        <v>0</v>
      </c>
      <c r="AH91" s="52">
        <v>0</v>
      </c>
      <c r="AI91" s="51">
        <v>0</v>
      </c>
      <c r="AJ91" s="52">
        <v>0</v>
      </c>
      <c r="AK91" s="51">
        <v>0</v>
      </c>
      <c r="AL91" s="52">
        <v>0</v>
      </c>
      <c r="AM91" s="51">
        <v>0</v>
      </c>
      <c r="AN91" s="52">
        <v>0</v>
      </c>
      <c r="AO91" s="51">
        <v>0</v>
      </c>
      <c r="AP91" s="52">
        <v>0</v>
      </c>
      <c r="AQ91" s="51">
        <v>0</v>
      </c>
      <c r="AR91" s="52">
        <v>0</v>
      </c>
      <c r="AS91" s="51">
        <v>0</v>
      </c>
      <c r="AT91" s="52">
        <v>0</v>
      </c>
      <c r="AU91" s="51">
        <v>0</v>
      </c>
      <c r="AV91" s="52">
        <v>0</v>
      </c>
      <c r="AW91" s="4"/>
    </row>
    <row r="92" spans="1:49">
      <c r="A92" s="2" t="s">
        <v>81</v>
      </c>
      <c r="B92" s="2" t="s">
        <v>82</v>
      </c>
      <c r="C92" s="2">
        <v>100</v>
      </c>
      <c r="D92" s="2">
        <v>1131</v>
      </c>
      <c r="E92" s="49">
        <v>8.8417329796640146E-3</v>
      </c>
      <c r="F92" s="50">
        <v>3.3975084937712344E-3</v>
      </c>
      <c r="G92" s="49">
        <v>0.38638373121131742</v>
      </c>
      <c r="H92" s="50">
        <v>0.33920921758826134</v>
      </c>
      <c r="I92" s="49">
        <v>0.30061892130857648</v>
      </c>
      <c r="J92" s="50">
        <v>0.29617411000049237</v>
      </c>
      <c r="K92" s="49">
        <v>1.7683465959328027E-3</v>
      </c>
      <c r="L92" s="50">
        <v>1.1817420847899946E-3</v>
      </c>
      <c r="M92" s="49">
        <v>3.5366931918656055E-3</v>
      </c>
      <c r="N92" s="50">
        <v>4.2838150573637308E-3</v>
      </c>
      <c r="O92" s="49">
        <v>0</v>
      </c>
      <c r="P92" s="50">
        <v>0</v>
      </c>
      <c r="Q92" s="49">
        <v>7.6038903625110524E-2</v>
      </c>
      <c r="R92" s="50">
        <v>0.10286080063026244</v>
      </c>
      <c r="S92" s="49">
        <v>0</v>
      </c>
      <c r="T92" s="50">
        <v>0</v>
      </c>
      <c r="U92" s="49">
        <v>2.564102564102564E-2</v>
      </c>
      <c r="V92" s="50">
        <v>1.9547983652567828E-2</v>
      </c>
      <c r="W92" s="49">
        <v>3.4734282737061478E-4</v>
      </c>
      <c r="X92" s="50">
        <v>3.4780747518527437E-4</v>
      </c>
      <c r="Y92" s="49">
        <v>3.5366931918656055E-3</v>
      </c>
      <c r="Z92" s="50">
        <v>1.3786990989216603E-3</v>
      </c>
      <c r="AA92" s="49">
        <v>0</v>
      </c>
      <c r="AB92" s="50">
        <v>0</v>
      </c>
      <c r="AC92" s="49">
        <v>8.8417329796640137E-4</v>
      </c>
      <c r="AD92" s="50">
        <v>1.0832635777241618E-3</v>
      </c>
      <c r="AE92" s="49">
        <v>7.073386383731211E-3</v>
      </c>
      <c r="AF92" s="50">
        <v>4.2838150573637308E-3</v>
      </c>
      <c r="AG92" s="49">
        <v>0</v>
      </c>
      <c r="AH92" s="50">
        <v>0</v>
      </c>
      <c r="AI92" s="49">
        <v>0</v>
      </c>
      <c r="AJ92" s="50">
        <v>0</v>
      </c>
      <c r="AK92" s="49">
        <v>0</v>
      </c>
      <c r="AL92" s="50">
        <v>0</v>
      </c>
      <c r="AM92" s="49">
        <v>1.237842617152962E-2</v>
      </c>
      <c r="AN92" s="50">
        <v>2.9051159584420698E-3</v>
      </c>
      <c r="AO92" s="49">
        <v>0</v>
      </c>
      <c r="AP92" s="50">
        <v>0</v>
      </c>
      <c r="AQ92" s="49">
        <v>0.16710875331564987</v>
      </c>
      <c r="AR92" s="50">
        <v>0.21950859224974151</v>
      </c>
      <c r="AS92" s="49">
        <v>3.5366931918656055E-3</v>
      </c>
      <c r="AT92" s="50">
        <v>3.7914225220345658E-3</v>
      </c>
      <c r="AU92" s="49">
        <v>2.6525198938992041E-3</v>
      </c>
      <c r="AV92" s="50">
        <v>3.9391402826333155E-4</v>
      </c>
      <c r="AW92" t="s">
        <v>821</v>
      </c>
    </row>
    <row r="93" spans="1:49">
      <c r="A93" s="2" t="s">
        <v>822</v>
      </c>
      <c r="B93" s="2" t="s">
        <v>823</v>
      </c>
      <c r="C93" s="2" t="s">
        <v>479</v>
      </c>
      <c r="D93" s="2">
        <v>65180</v>
      </c>
      <c r="E93" s="49">
        <v>0.13485731819576557</v>
      </c>
      <c r="F93" s="50">
        <v>6.4636424506978207E-2</v>
      </c>
      <c r="G93" s="49">
        <v>0.55827560986103342</v>
      </c>
      <c r="H93" s="50">
        <v>0.55696910649395703</v>
      </c>
      <c r="I93" s="49">
        <v>6.6600696984038199E-2</v>
      </c>
      <c r="J93" s="50">
        <v>6.8386679407115958E-2</v>
      </c>
      <c r="K93" s="49">
        <v>2.9686357182807728E-3</v>
      </c>
      <c r="L93" s="50">
        <v>4.1166860560053692E-3</v>
      </c>
      <c r="M93" s="49">
        <v>3.8262415924507735E-2</v>
      </c>
      <c r="N93" s="50">
        <v>4.1469224861377295E-2</v>
      </c>
      <c r="O93" s="49">
        <v>3.6713562506274292E-3</v>
      </c>
      <c r="P93" s="50">
        <v>3.0986481112388106E-3</v>
      </c>
      <c r="Q93" s="49">
        <v>1.7783131838976611E-2</v>
      </c>
      <c r="R93" s="50">
        <v>1.8192642781189036E-2</v>
      </c>
      <c r="S93" s="49">
        <v>4.1302757819558578E-3</v>
      </c>
      <c r="T93" s="50">
        <v>3.2314696389520226E-3</v>
      </c>
      <c r="U93" s="49">
        <v>1.018227710134951E-2</v>
      </c>
      <c r="V93" s="50">
        <v>1.201097262079532E-2</v>
      </c>
      <c r="W93" s="49">
        <v>0</v>
      </c>
      <c r="X93" s="50">
        <v>0</v>
      </c>
      <c r="Y93" s="49">
        <v>5.0624560799667285E-3</v>
      </c>
      <c r="Z93" s="50">
        <v>4.1385625429228396E-3</v>
      </c>
      <c r="AA93" s="49">
        <v>5.9085889658535189E-3</v>
      </c>
      <c r="AB93" s="50">
        <v>5.0698758431237121E-3</v>
      </c>
      <c r="AC93" s="49">
        <v>7.3140300305468318E-4</v>
      </c>
      <c r="AD93" s="50">
        <v>9.6256542436868751E-4</v>
      </c>
      <c r="AE93" s="49">
        <v>1.452767141361557E-2</v>
      </c>
      <c r="AF93" s="50">
        <v>1.1984408315252677E-2</v>
      </c>
      <c r="AG93" s="49">
        <v>2.9542944829267594E-3</v>
      </c>
      <c r="AH93" s="50">
        <v>2.2149943003938548E-3</v>
      </c>
      <c r="AI93" s="49">
        <v>1.4341235354013395E-4</v>
      </c>
      <c r="AJ93" s="50">
        <v>2.4376656850895334E-4</v>
      </c>
      <c r="AK93" s="49">
        <v>1.0038864747809377E-4</v>
      </c>
      <c r="AL93" s="50">
        <v>6.7192066960801246E-5</v>
      </c>
      <c r="AM93" s="49">
        <v>6.2097549082877996E-3</v>
      </c>
      <c r="AN93" s="50">
        <v>3.4088254436043701E-3</v>
      </c>
      <c r="AO93" s="49">
        <v>3.8721335455836164E-4</v>
      </c>
      <c r="AP93" s="50">
        <v>2.7658129888515862E-4</v>
      </c>
      <c r="AQ93" s="49">
        <v>5.1069139095641695E-2</v>
      </c>
      <c r="AR93" s="50">
        <v>6.6952988210917455E-2</v>
      </c>
      <c r="AS93" s="49">
        <v>1.1100116164006368E-2</v>
      </c>
      <c r="AT93" s="50">
        <v>9.2896939088828699E-3</v>
      </c>
      <c r="AU93" s="49">
        <v>8.6334236831160632E-3</v>
      </c>
      <c r="AV93" s="50">
        <v>7.5544197144649678E-3</v>
      </c>
    </row>
    <row r="95" spans="1:49">
      <c r="D95" s="2">
        <f>SUM(D2:D93)</f>
        <v>80917</v>
      </c>
    </row>
    <row r="97" spans="4:4">
      <c r="D97" s="2">
        <f>SUM(D2:D92)</f>
        <v>15737</v>
      </c>
    </row>
  </sheetData>
  <autoFilter ref="A1:AW93" xr:uid="{F9A32D63-B7CA-496A-8CDF-2B4E28235FC0}">
    <sortState xmlns:xlrd2="http://schemas.microsoft.com/office/spreadsheetml/2017/richdata2" ref="A2:AW93">
      <sortCondition ref="C1:C93"/>
    </sortState>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479-E1A5-49D3-B294-F342BE4E1B95}">
  <dimension ref="A1:F22"/>
  <sheetViews>
    <sheetView workbookViewId="0">
      <selection activeCell="E11" sqref="E11"/>
    </sheetView>
  </sheetViews>
  <sheetFormatPr baseColWidth="10" defaultColWidth="9.1640625" defaultRowHeight="15"/>
  <cols>
    <col min="1" max="16384" width="9.1640625" style="10"/>
  </cols>
  <sheetData>
    <row r="1" spans="1:6">
      <c r="A1" s="10" t="s">
        <v>824</v>
      </c>
      <c r="E1" s="10" t="s">
        <v>825</v>
      </c>
    </row>
    <row r="2" spans="1:6">
      <c r="A2" s="10" t="s">
        <v>826</v>
      </c>
      <c r="B2" s="10" t="s">
        <v>827</v>
      </c>
      <c r="E2" s="10" t="s">
        <v>826</v>
      </c>
      <c r="F2" s="10" t="s">
        <v>827</v>
      </c>
    </row>
    <row r="3" spans="1:6">
      <c r="A3" s="10">
        <v>13</v>
      </c>
      <c r="B3" s="10">
        <v>130</v>
      </c>
      <c r="E3" s="10">
        <v>4</v>
      </c>
      <c r="F3" s="10">
        <v>70</v>
      </c>
    </row>
    <row r="4" spans="1:6">
      <c r="A4" s="10">
        <v>56</v>
      </c>
      <c r="B4" s="10">
        <v>797</v>
      </c>
      <c r="E4" s="10">
        <v>1</v>
      </c>
      <c r="F4" s="10">
        <v>20</v>
      </c>
    </row>
    <row r="5" spans="1:6">
      <c r="A5" s="10">
        <v>1</v>
      </c>
      <c r="B5" s="10">
        <v>15</v>
      </c>
      <c r="E5" s="10">
        <v>1</v>
      </c>
      <c r="F5" s="10">
        <v>20</v>
      </c>
    </row>
    <row r="6" spans="1:6">
      <c r="A6" s="10">
        <v>17</v>
      </c>
      <c r="B6" s="10">
        <v>509</v>
      </c>
    </row>
    <row r="7" spans="1:6">
      <c r="A7" s="10">
        <v>9</v>
      </c>
      <c r="B7" s="10">
        <v>128</v>
      </c>
    </row>
    <row r="8" spans="1:6">
      <c r="A8" s="10">
        <v>7</v>
      </c>
      <c r="B8" s="10">
        <v>520</v>
      </c>
    </row>
    <row r="9" spans="1:6">
      <c r="A9" s="10">
        <v>5</v>
      </c>
      <c r="B9" s="10">
        <v>95</v>
      </c>
    </row>
    <row r="10" spans="1:6">
      <c r="A10" s="10">
        <v>4</v>
      </c>
      <c r="B10" s="10">
        <v>32</v>
      </c>
    </row>
    <row r="11" spans="1:6">
      <c r="A11" s="10">
        <v>1</v>
      </c>
      <c r="B11" s="10">
        <v>2</v>
      </c>
    </row>
    <row r="12" spans="1:6">
      <c r="A12" s="10">
        <v>2</v>
      </c>
      <c r="B12" s="10">
        <v>31</v>
      </c>
    </row>
    <row r="13" spans="1:6">
      <c r="A13" s="10">
        <v>26</v>
      </c>
      <c r="B13" s="10">
        <v>645</v>
      </c>
    </row>
    <row r="14" spans="1:6">
      <c r="A14" s="10">
        <v>8</v>
      </c>
      <c r="B14" s="10">
        <v>92</v>
      </c>
    </row>
    <row r="15" spans="1:6">
      <c r="A15" s="10">
        <v>50</v>
      </c>
      <c r="B15" s="10">
        <v>825</v>
      </c>
    </row>
    <row r="16" spans="1:6">
      <c r="A16" s="10">
        <v>87</v>
      </c>
      <c r="B16" s="10">
        <v>1477</v>
      </c>
    </row>
    <row r="17" spans="1:5">
      <c r="A17" s="10">
        <v>1</v>
      </c>
      <c r="B17" s="10">
        <v>33</v>
      </c>
    </row>
    <row r="18" spans="1:5">
      <c r="A18" s="10">
        <v>74</v>
      </c>
      <c r="B18" s="10">
        <v>1860</v>
      </c>
    </row>
    <row r="19" spans="1:5">
      <c r="A19" s="10">
        <v>87</v>
      </c>
      <c r="B19" s="10">
        <v>2047</v>
      </c>
    </row>
    <row r="20" spans="1:5">
      <c r="A20" s="10">
        <v>7</v>
      </c>
      <c r="B20" s="10">
        <v>99</v>
      </c>
    </row>
    <row r="22" spans="1:5">
      <c r="A22" s="10">
        <f>SUM(A3:A20)</f>
        <v>455</v>
      </c>
      <c r="B22" s="10">
        <f>SUM(B3:B20)</f>
        <v>9337</v>
      </c>
      <c r="E22" s="50">
        <f>6/A22</f>
        <v>1.3186813186813187E-2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56149-9125-4F5C-ABDC-BC7B8354A385}">
  <dimension ref="A1:J45"/>
  <sheetViews>
    <sheetView workbookViewId="0">
      <selection sqref="A1:J1"/>
    </sheetView>
  </sheetViews>
  <sheetFormatPr baseColWidth="10" defaultColWidth="8.83203125" defaultRowHeight="15"/>
  <cols>
    <col min="1" max="1" width="20.6640625" bestFit="1" customWidth="1"/>
    <col min="2" max="2" width="11.1640625" bestFit="1" customWidth="1"/>
    <col min="3" max="3" width="19.5" bestFit="1" customWidth="1"/>
    <col min="5" max="5" width="36.1640625" bestFit="1" customWidth="1"/>
    <col min="6" max="6" width="12.6640625" bestFit="1" customWidth="1"/>
    <col min="7" max="7" width="20.33203125" bestFit="1" customWidth="1"/>
  </cols>
  <sheetData>
    <row r="1" spans="1:10">
      <c r="A1" s="56" t="s">
        <v>828</v>
      </c>
      <c r="B1" s="56" t="s">
        <v>829</v>
      </c>
      <c r="C1" s="56" t="s">
        <v>830</v>
      </c>
      <c r="D1" s="56" t="s">
        <v>831</v>
      </c>
      <c r="E1" s="56" t="s">
        <v>832</v>
      </c>
      <c r="F1" s="56" t="s">
        <v>833</v>
      </c>
      <c r="G1" s="56" t="s">
        <v>834</v>
      </c>
      <c r="H1" s="56" t="s">
        <v>835</v>
      </c>
      <c r="I1" s="56"/>
      <c r="J1" s="56"/>
    </row>
    <row r="2" spans="1:10">
      <c r="A2" t="s">
        <v>237</v>
      </c>
      <c r="B2" t="s">
        <v>836</v>
      </c>
      <c r="C2" t="s">
        <v>837</v>
      </c>
      <c r="D2">
        <v>1077</v>
      </c>
      <c r="E2" t="s">
        <v>838</v>
      </c>
      <c r="F2">
        <v>210</v>
      </c>
      <c r="G2" t="s">
        <v>839</v>
      </c>
    </row>
    <row r="3" spans="1:10">
      <c r="A3" t="s">
        <v>840</v>
      </c>
      <c r="B3" t="s">
        <v>841</v>
      </c>
      <c r="C3" t="s">
        <v>842</v>
      </c>
      <c r="D3">
        <v>1214</v>
      </c>
      <c r="E3" t="s">
        <v>843</v>
      </c>
      <c r="F3">
        <v>70.5</v>
      </c>
      <c r="G3" t="s">
        <v>14</v>
      </c>
      <c r="H3" t="s">
        <v>844</v>
      </c>
    </row>
    <row r="4" spans="1:10">
      <c r="A4" t="s">
        <v>845</v>
      </c>
      <c r="B4" t="s">
        <v>841</v>
      </c>
      <c r="C4" t="s">
        <v>842</v>
      </c>
      <c r="D4">
        <v>1214</v>
      </c>
      <c r="E4" t="s">
        <v>843</v>
      </c>
      <c r="F4">
        <v>69.87</v>
      </c>
      <c r="G4" t="s">
        <v>839</v>
      </c>
      <c r="H4" t="s">
        <v>846</v>
      </c>
    </row>
    <row r="5" spans="1:10">
      <c r="A5" t="s">
        <v>847</v>
      </c>
      <c r="B5" t="s">
        <v>848</v>
      </c>
      <c r="C5" t="s">
        <v>849</v>
      </c>
      <c r="D5">
        <v>1219</v>
      </c>
      <c r="E5" t="s">
        <v>850</v>
      </c>
      <c r="F5">
        <v>108.75</v>
      </c>
      <c r="G5" t="s">
        <v>839</v>
      </c>
      <c r="H5" t="s">
        <v>851</v>
      </c>
    </row>
    <row r="6" spans="1:10">
      <c r="A6" t="s">
        <v>852</v>
      </c>
      <c r="B6" t="s">
        <v>836</v>
      </c>
      <c r="C6" t="s">
        <v>849</v>
      </c>
      <c r="D6">
        <v>1219</v>
      </c>
      <c r="E6" t="s">
        <v>853</v>
      </c>
      <c r="F6">
        <v>48.75</v>
      </c>
      <c r="G6" t="s">
        <v>14</v>
      </c>
      <c r="H6" t="s">
        <v>854</v>
      </c>
    </row>
    <row r="7" spans="1:10">
      <c r="A7" t="s">
        <v>692</v>
      </c>
      <c r="B7" t="s">
        <v>841</v>
      </c>
      <c r="C7" t="s">
        <v>849</v>
      </c>
      <c r="D7">
        <v>1219</v>
      </c>
      <c r="E7" t="s">
        <v>855</v>
      </c>
      <c r="F7">
        <v>51</v>
      </c>
      <c r="G7" t="s">
        <v>839</v>
      </c>
      <c r="H7" t="s">
        <v>856</v>
      </c>
    </row>
    <row r="8" spans="1:10">
      <c r="A8" t="s">
        <v>620</v>
      </c>
      <c r="B8" t="s">
        <v>841</v>
      </c>
      <c r="C8" t="s">
        <v>857</v>
      </c>
      <c r="D8">
        <v>1221</v>
      </c>
      <c r="E8" t="s">
        <v>858</v>
      </c>
      <c r="F8">
        <v>95.25</v>
      </c>
      <c r="G8" t="s">
        <v>839</v>
      </c>
      <c r="H8" t="s">
        <v>859</v>
      </c>
    </row>
    <row r="9" spans="1:10">
      <c r="A9" t="s">
        <v>629</v>
      </c>
      <c r="B9" t="s">
        <v>836</v>
      </c>
      <c r="C9" t="s">
        <v>837</v>
      </c>
      <c r="D9">
        <v>1221</v>
      </c>
      <c r="E9" t="s">
        <v>860</v>
      </c>
      <c r="F9">
        <v>64</v>
      </c>
      <c r="G9" t="s">
        <v>839</v>
      </c>
      <c r="H9" t="s">
        <v>861</v>
      </c>
    </row>
    <row r="10" spans="1:10">
      <c r="A10" t="s">
        <v>711</v>
      </c>
      <c r="B10" t="s">
        <v>848</v>
      </c>
      <c r="C10" t="s">
        <v>857</v>
      </c>
      <c r="D10">
        <v>1223</v>
      </c>
      <c r="E10" t="s">
        <v>862</v>
      </c>
      <c r="F10">
        <v>36</v>
      </c>
      <c r="G10" t="s">
        <v>14</v>
      </c>
      <c r="H10" t="s">
        <v>863</v>
      </c>
    </row>
    <row r="11" spans="1:10">
      <c r="A11" t="s">
        <v>312</v>
      </c>
      <c r="B11" t="s">
        <v>841</v>
      </c>
      <c r="C11" t="s">
        <v>857</v>
      </c>
      <c r="D11">
        <v>1224</v>
      </c>
      <c r="E11" t="s">
        <v>864</v>
      </c>
      <c r="F11">
        <v>106.5</v>
      </c>
      <c r="G11" t="s">
        <v>839</v>
      </c>
      <c r="H11" t="s">
        <v>865</v>
      </c>
    </row>
    <row r="12" spans="1:10">
      <c r="A12" t="s">
        <v>464</v>
      </c>
      <c r="B12" t="s">
        <v>848</v>
      </c>
      <c r="C12" t="s">
        <v>857</v>
      </c>
      <c r="D12">
        <v>1224</v>
      </c>
      <c r="E12" t="s">
        <v>866</v>
      </c>
      <c r="F12">
        <v>42.75</v>
      </c>
      <c r="G12" t="s">
        <v>839</v>
      </c>
      <c r="H12" t="s">
        <v>863</v>
      </c>
    </row>
    <row r="13" spans="1:10">
      <c r="A13" t="s">
        <v>867</v>
      </c>
      <c r="B13" t="s">
        <v>868</v>
      </c>
      <c r="C13" t="s">
        <v>837</v>
      </c>
      <c r="D13">
        <v>1239</v>
      </c>
      <c r="E13" t="s">
        <v>869</v>
      </c>
      <c r="F13">
        <v>266.67</v>
      </c>
      <c r="G13" t="s">
        <v>839</v>
      </c>
      <c r="H13" t="s">
        <v>870</v>
      </c>
    </row>
    <row r="14" spans="1:10">
      <c r="A14" t="s">
        <v>871</v>
      </c>
      <c r="B14" t="s">
        <v>848</v>
      </c>
      <c r="C14" t="s">
        <v>842</v>
      </c>
      <c r="D14">
        <v>1244</v>
      </c>
      <c r="E14" t="s">
        <v>872</v>
      </c>
      <c r="F14">
        <v>29.25</v>
      </c>
      <c r="G14" t="s">
        <v>14</v>
      </c>
    </row>
    <row r="15" spans="1:10">
      <c r="A15" t="s">
        <v>873</v>
      </c>
      <c r="B15" t="s">
        <v>874</v>
      </c>
      <c r="C15" t="s">
        <v>842</v>
      </c>
      <c r="D15">
        <v>1246</v>
      </c>
      <c r="E15" t="s">
        <v>875</v>
      </c>
      <c r="F15">
        <v>54</v>
      </c>
      <c r="G15" t="s">
        <v>14</v>
      </c>
    </row>
    <row r="16" spans="1:10">
      <c r="A16" t="s">
        <v>876</v>
      </c>
      <c r="B16" t="s">
        <v>841</v>
      </c>
      <c r="C16" t="s">
        <v>842</v>
      </c>
      <c r="D16">
        <v>1257</v>
      </c>
      <c r="E16" t="s">
        <v>877</v>
      </c>
      <c r="F16">
        <v>46.38</v>
      </c>
      <c r="G16" t="s">
        <v>14</v>
      </c>
    </row>
    <row r="17" spans="1:8">
      <c r="A17" t="s">
        <v>847</v>
      </c>
      <c r="B17" t="s">
        <v>868</v>
      </c>
      <c r="C17" t="s">
        <v>837</v>
      </c>
      <c r="D17">
        <v>1261</v>
      </c>
      <c r="E17" t="s">
        <v>878</v>
      </c>
      <c r="F17">
        <v>108.75</v>
      </c>
      <c r="G17" t="s">
        <v>839</v>
      </c>
      <c r="H17" t="s">
        <v>879</v>
      </c>
    </row>
    <row r="18" spans="1:8">
      <c r="A18" t="s">
        <v>880</v>
      </c>
      <c r="B18" t="s">
        <v>836</v>
      </c>
      <c r="C18" t="s">
        <v>837</v>
      </c>
      <c r="D18">
        <v>1261</v>
      </c>
      <c r="E18" t="s">
        <v>881</v>
      </c>
      <c r="F18">
        <v>43.5</v>
      </c>
      <c r="G18" t="s">
        <v>14</v>
      </c>
      <c r="H18" t="s">
        <v>882</v>
      </c>
    </row>
    <row r="19" spans="1:8">
      <c r="A19" t="s">
        <v>883</v>
      </c>
      <c r="B19" t="s">
        <v>836</v>
      </c>
      <c r="C19" t="s">
        <v>842</v>
      </c>
      <c r="D19">
        <v>1261</v>
      </c>
      <c r="E19" t="s">
        <v>881</v>
      </c>
      <c r="F19">
        <v>43.5</v>
      </c>
      <c r="G19" t="s">
        <v>14</v>
      </c>
    </row>
    <row r="20" spans="1:8">
      <c r="A20" t="s">
        <v>884</v>
      </c>
      <c r="B20" t="s">
        <v>885</v>
      </c>
      <c r="C20" t="s">
        <v>842</v>
      </c>
      <c r="D20">
        <v>1263</v>
      </c>
      <c r="E20" t="s">
        <v>886</v>
      </c>
      <c r="F20">
        <v>24</v>
      </c>
      <c r="G20" t="s">
        <v>14</v>
      </c>
    </row>
    <row r="21" spans="1:8">
      <c r="A21" t="s">
        <v>887</v>
      </c>
      <c r="B21" t="s">
        <v>885</v>
      </c>
      <c r="C21" t="s">
        <v>842</v>
      </c>
      <c r="D21">
        <v>1270</v>
      </c>
      <c r="E21" t="s">
        <v>888</v>
      </c>
      <c r="F21">
        <v>20.25</v>
      </c>
      <c r="G21" t="s">
        <v>14</v>
      </c>
    </row>
    <row r="22" spans="1:8">
      <c r="A22" t="s">
        <v>216</v>
      </c>
      <c r="B22" t="s">
        <v>874</v>
      </c>
      <c r="C22" t="s">
        <v>842</v>
      </c>
      <c r="D22">
        <v>1271</v>
      </c>
      <c r="E22" t="s">
        <v>889</v>
      </c>
      <c r="F22">
        <v>33.06</v>
      </c>
      <c r="G22" t="s">
        <v>14</v>
      </c>
    </row>
    <row r="23" spans="1:8">
      <c r="A23" t="s">
        <v>890</v>
      </c>
      <c r="B23" t="s">
        <v>874</v>
      </c>
      <c r="C23" t="s">
        <v>842</v>
      </c>
      <c r="D23">
        <v>1272</v>
      </c>
      <c r="E23" t="s">
        <v>891</v>
      </c>
      <c r="F23">
        <v>61.5</v>
      </c>
      <c r="G23" t="s">
        <v>14</v>
      </c>
    </row>
    <row r="24" spans="1:8">
      <c r="A24" t="s">
        <v>892</v>
      </c>
      <c r="B24" t="s">
        <v>848</v>
      </c>
      <c r="C24" t="s">
        <v>842</v>
      </c>
      <c r="D24">
        <v>1278</v>
      </c>
      <c r="E24" t="s">
        <v>893</v>
      </c>
      <c r="F24">
        <v>52.5</v>
      </c>
      <c r="G24" t="s">
        <v>839</v>
      </c>
      <c r="H24" t="s">
        <v>894</v>
      </c>
    </row>
    <row r="25" spans="1:8">
      <c r="A25" t="s">
        <v>312</v>
      </c>
      <c r="B25" t="s">
        <v>841</v>
      </c>
      <c r="C25" t="s">
        <v>842</v>
      </c>
      <c r="D25">
        <v>1284</v>
      </c>
      <c r="E25" t="s">
        <v>895</v>
      </c>
      <c r="F25">
        <v>106.5</v>
      </c>
      <c r="G25" t="s">
        <v>839</v>
      </c>
      <c r="H25" t="s">
        <v>896</v>
      </c>
    </row>
    <row r="26" spans="1:8">
      <c r="A26" t="s">
        <v>312</v>
      </c>
      <c r="B26" t="s">
        <v>841</v>
      </c>
      <c r="C26" t="s">
        <v>842</v>
      </c>
      <c r="D26">
        <v>1284</v>
      </c>
      <c r="E26" t="s">
        <v>897</v>
      </c>
      <c r="F26">
        <v>106.5</v>
      </c>
      <c r="G26" t="s">
        <v>839</v>
      </c>
      <c r="H26" t="s">
        <v>896</v>
      </c>
    </row>
    <row r="27" spans="1:8">
      <c r="A27" t="s">
        <v>898</v>
      </c>
      <c r="B27" t="s">
        <v>874</v>
      </c>
      <c r="C27" t="s">
        <v>842</v>
      </c>
      <c r="D27">
        <v>1284</v>
      </c>
      <c r="E27" t="s">
        <v>899</v>
      </c>
      <c r="F27">
        <v>45.71</v>
      </c>
      <c r="G27" t="s">
        <v>14</v>
      </c>
      <c r="H27" t="s">
        <v>900</v>
      </c>
    </row>
    <row r="28" spans="1:8">
      <c r="A28" t="s">
        <v>464</v>
      </c>
      <c r="B28" t="s">
        <v>848</v>
      </c>
      <c r="C28" t="s">
        <v>842</v>
      </c>
      <c r="D28">
        <v>1285</v>
      </c>
      <c r="E28" t="s">
        <v>866</v>
      </c>
      <c r="F28">
        <v>42.75</v>
      </c>
      <c r="G28" t="s">
        <v>839</v>
      </c>
      <c r="H28" t="s">
        <v>901</v>
      </c>
    </row>
    <row r="29" spans="1:8">
      <c r="A29" t="s">
        <v>618</v>
      </c>
      <c r="B29" t="s">
        <v>836</v>
      </c>
      <c r="C29" t="s">
        <v>842</v>
      </c>
      <c r="D29">
        <v>1290</v>
      </c>
      <c r="E29" t="s">
        <v>902</v>
      </c>
      <c r="F29">
        <v>76.5</v>
      </c>
      <c r="G29" t="s">
        <v>14</v>
      </c>
    </row>
    <row r="30" spans="1:8">
      <c r="A30" t="s">
        <v>903</v>
      </c>
      <c r="B30" t="s">
        <v>874</v>
      </c>
      <c r="C30" t="s">
        <v>842</v>
      </c>
      <c r="D30">
        <v>1292</v>
      </c>
      <c r="E30" t="s">
        <v>858</v>
      </c>
      <c r="F30">
        <v>50</v>
      </c>
      <c r="G30" t="s">
        <v>14</v>
      </c>
    </row>
    <row r="31" spans="1:8">
      <c r="A31" t="s">
        <v>684</v>
      </c>
      <c r="B31" t="s">
        <v>874</v>
      </c>
      <c r="C31" t="s">
        <v>842</v>
      </c>
      <c r="D31">
        <v>1292</v>
      </c>
      <c r="E31" t="s">
        <v>904</v>
      </c>
      <c r="F31">
        <v>30</v>
      </c>
      <c r="G31" t="s">
        <v>839</v>
      </c>
    </row>
    <row r="32" spans="1:8">
      <c r="A32" t="s">
        <v>157</v>
      </c>
      <c r="B32" t="s">
        <v>836</v>
      </c>
      <c r="C32" t="s">
        <v>842</v>
      </c>
      <c r="D32">
        <v>1292</v>
      </c>
      <c r="E32" t="s">
        <v>905</v>
      </c>
      <c r="F32">
        <v>13.13</v>
      </c>
      <c r="G32" t="s">
        <v>14</v>
      </c>
    </row>
    <row r="33" spans="1:8">
      <c r="A33" t="s">
        <v>906</v>
      </c>
      <c r="B33" t="s">
        <v>848</v>
      </c>
      <c r="C33" t="s">
        <v>842</v>
      </c>
      <c r="D33">
        <v>1301</v>
      </c>
      <c r="E33" t="s">
        <v>907</v>
      </c>
      <c r="F33">
        <v>26.25</v>
      </c>
      <c r="G33" t="s">
        <v>14</v>
      </c>
    </row>
    <row r="34" spans="1:8">
      <c r="A34" t="s">
        <v>908</v>
      </c>
      <c r="B34" t="s">
        <v>874</v>
      </c>
      <c r="C34" t="s">
        <v>842</v>
      </c>
      <c r="D34">
        <v>1303</v>
      </c>
      <c r="E34" t="s">
        <v>909</v>
      </c>
      <c r="F34">
        <v>139.5</v>
      </c>
      <c r="G34" t="s">
        <v>14</v>
      </c>
    </row>
    <row r="35" spans="1:8">
      <c r="A35" t="s">
        <v>910</v>
      </c>
      <c r="B35" t="s">
        <v>848</v>
      </c>
      <c r="C35" t="s">
        <v>842</v>
      </c>
      <c r="D35">
        <v>1304</v>
      </c>
      <c r="E35" t="s">
        <v>911</v>
      </c>
      <c r="F35">
        <v>71.25</v>
      </c>
      <c r="G35" t="s">
        <v>14</v>
      </c>
    </row>
    <row r="36" spans="1:8">
      <c r="A36" t="s">
        <v>912</v>
      </c>
      <c r="B36" t="s">
        <v>848</v>
      </c>
      <c r="C36" t="s">
        <v>842</v>
      </c>
      <c r="D36">
        <v>1306</v>
      </c>
      <c r="E36" t="s">
        <v>913</v>
      </c>
      <c r="F36">
        <v>58.5</v>
      </c>
      <c r="G36" t="s">
        <v>14</v>
      </c>
      <c r="H36" t="s">
        <v>914</v>
      </c>
    </row>
    <row r="37" spans="1:8">
      <c r="A37" t="s">
        <v>915</v>
      </c>
      <c r="B37" t="s">
        <v>885</v>
      </c>
      <c r="C37" t="s">
        <v>842</v>
      </c>
      <c r="D37">
        <v>1308</v>
      </c>
      <c r="E37" t="s">
        <v>916</v>
      </c>
      <c r="F37">
        <v>57</v>
      </c>
      <c r="G37" t="s">
        <v>14</v>
      </c>
    </row>
    <row r="38" spans="1:8">
      <c r="A38" t="s">
        <v>634</v>
      </c>
      <c r="B38" t="s">
        <v>874</v>
      </c>
      <c r="C38" t="s">
        <v>837</v>
      </c>
      <c r="D38">
        <v>1311</v>
      </c>
      <c r="E38" t="s">
        <v>479</v>
      </c>
      <c r="F38">
        <v>24</v>
      </c>
      <c r="G38" t="s">
        <v>839</v>
      </c>
      <c r="H38" t="s">
        <v>917</v>
      </c>
    </row>
    <row r="39" spans="1:8">
      <c r="A39" t="s">
        <v>918</v>
      </c>
      <c r="B39" t="s">
        <v>836</v>
      </c>
      <c r="C39" t="s">
        <v>842</v>
      </c>
      <c r="D39">
        <v>1311</v>
      </c>
      <c r="E39" t="s">
        <v>919</v>
      </c>
      <c r="F39">
        <v>22</v>
      </c>
      <c r="G39" t="s">
        <v>14</v>
      </c>
      <c r="H39" t="s">
        <v>920</v>
      </c>
    </row>
    <row r="40" spans="1:8">
      <c r="A40" t="s">
        <v>852</v>
      </c>
      <c r="B40" t="s">
        <v>836</v>
      </c>
      <c r="C40" t="s">
        <v>842</v>
      </c>
      <c r="D40">
        <v>1318</v>
      </c>
      <c r="E40" t="s">
        <v>921</v>
      </c>
      <c r="F40">
        <v>48.75</v>
      </c>
      <c r="G40" t="s">
        <v>14</v>
      </c>
    </row>
    <row r="41" spans="1:8">
      <c r="A41" t="s">
        <v>922</v>
      </c>
      <c r="B41" t="s">
        <v>874</v>
      </c>
      <c r="C41" t="s">
        <v>842</v>
      </c>
      <c r="D41">
        <v>1319</v>
      </c>
      <c r="E41" t="s">
        <v>923</v>
      </c>
      <c r="F41">
        <v>27.38</v>
      </c>
      <c r="G41" t="s">
        <v>14</v>
      </c>
    </row>
    <row r="42" spans="1:8">
      <c r="A42" t="s">
        <v>924</v>
      </c>
      <c r="B42" t="s">
        <v>885</v>
      </c>
      <c r="C42" t="s">
        <v>842</v>
      </c>
      <c r="D42">
        <v>1338</v>
      </c>
      <c r="E42" t="s">
        <v>925</v>
      </c>
      <c r="F42">
        <v>11.63</v>
      </c>
      <c r="G42" t="s">
        <v>14</v>
      </c>
    </row>
    <row r="43" spans="1:8">
      <c r="A43" t="s">
        <v>196</v>
      </c>
      <c r="B43" t="s">
        <v>848</v>
      </c>
      <c r="C43" t="s">
        <v>842</v>
      </c>
      <c r="D43">
        <v>1338</v>
      </c>
      <c r="E43" t="s">
        <v>926</v>
      </c>
      <c r="F43">
        <v>63.75</v>
      </c>
      <c r="G43" t="s">
        <v>14</v>
      </c>
    </row>
    <row r="44" spans="1:8">
      <c r="A44" t="s">
        <v>890</v>
      </c>
      <c r="B44" t="s">
        <v>885</v>
      </c>
      <c r="C44" t="s">
        <v>842</v>
      </c>
      <c r="D44">
        <v>1348</v>
      </c>
      <c r="E44" t="s">
        <v>927</v>
      </c>
      <c r="F44">
        <v>61.5</v>
      </c>
      <c r="G44" t="s">
        <v>14</v>
      </c>
    </row>
    <row r="45" spans="1:8">
      <c r="A45" t="s">
        <v>883</v>
      </c>
      <c r="B45" t="s">
        <v>836</v>
      </c>
      <c r="C45" t="s">
        <v>842</v>
      </c>
      <c r="D45">
        <v>1388</v>
      </c>
      <c r="E45" t="s">
        <v>928</v>
      </c>
      <c r="F45">
        <v>43.5</v>
      </c>
      <c r="G45" t="s">
        <v>14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E941B-40BF-4C02-8FF4-B2A19710783D}">
  <dimension ref="A1:BN116"/>
  <sheetViews>
    <sheetView topLeftCell="A98" workbookViewId="0">
      <selection activeCell="AT112" sqref="AT112"/>
    </sheetView>
  </sheetViews>
  <sheetFormatPr baseColWidth="10" defaultColWidth="8.83203125" defaultRowHeight="15"/>
  <cols>
    <col min="1" max="1" width="17.6640625" bestFit="1" customWidth="1"/>
    <col min="2" max="2" width="23.6640625" bestFit="1" customWidth="1"/>
    <col min="7" max="8" width="9.83203125" bestFit="1" customWidth="1"/>
    <col min="9" max="9" width="11" bestFit="1" customWidth="1"/>
    <col min="11" max="11" width="9.83203125" bestFit="1" customWidth="1"/>
    <col min="13" max="13" width="9.83203125" bestFit="1" customWidth="1"/>
    <col min="16" max="16" width="9.83203125" bestFit="1" customWidth="1"/>
    <col min="17" max="17" width="11" bestFit="1" customWidth="1"/>
    <col min="18" max="18" width="9.83203125" bestFit="1" customWidth="1"/>
    <col min="19" max="19" width="11" bestFit="1" customWidth="1"/>
    <col min="22" max="22" width="9.1640625" style="2"/>
    <col min="27" max="27" width="9.83203125" bestFit="1" customWidth="1"/>
    <col min="35" max="35" width="9.83203125" bestFit="1" customWidth="1"/>
    <col min="42" max="42" width="9.83203125" bestFit="1" customWidth="1"/>
    <col min="43" max="43" width="12" bestFit="1" customWidth="1"/>
    <col min="44" max="44" width="9.83203125" bestFit="1" customWidth="1"/>
    <col min="45" max="45" width="11" bestFit="1" customWidth="1"/>
    <col min="47" max="47" width="11" bestFit="1" customWidth="1"/>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66">
      <c r="A2" s="2" t="s">
        <v>677</v>
      </c>
      <c r="B2" s="2" t="s">
        <v>119</v>
      </c>
      <c r="C2" s="2">
        <v>1</v>
      </c>
      <c r="D2" s="11">
        <v>0</v>
      </c>
      <c r="E2" s="10">
        <v>0</v>
      </c>
      <c r="F2" s="11">
        <v>0</v>
      </c>
      <c r="G2" s="10">
        <v>0</v>
      </c>
      <c r="H2" s="11">
        <v>3</v>
      </c>
      <c r="I2" s="10">
        <v>25</v>
      </c>
      <c r="J2" s="11">
        <v>0</v>
      </c>
      <c r="K2" s="10">
        <v>0</v>
      </c>
      <c r="L2" s="11">
        <v>0</v>
      </c>
      <c r="M2" s="10">
        <v>0</v>
      </c>
      <c r="N2" s="11">
        <v>0</v>
      </c>
      <c r="O2" s="10">
        <v>0</v>
      </c>
      <c r="P2" s="11">
        <v>0</v>
      </c>
      <c r="Q2" s="10">
        <v>0</v>
      </c>
      <c r="R2" s="11">
        <v>0</v>
      </c>
      <c r="S2" s="10">
        <v>0</v>
      </c>
      <c r="T2" s="11">
        <v>0</v>
      </c>
      <c r="U2" s="10">
        <v>0</v>
      </c>
      <c r="V2" s="11"/>
      <c r="W2" s="10"/>
      <c r="X2" s="11">
        <v>0</v>
      </c>
      <c r="Y2" s="10">
        <v>0</v>
      </c>
      <c r="Z2" s="11">
        <v>0</v>
      </c>
      <c r="AA2" s="10">
        <v>0</v>
      </c>
      <c r="AB2" s="11">
        <v>0</v>
      </c>
      <c r="AC2" s="10">
        <v>0</v>
      </c>
      <c r="AD2" s="11">
        <v>0</v>
      </c>
      <c r="AE2" s="10">
        <v>0</v>
      </c>
      <c r="AF2" s="11">
        <v>0</v>
      </c>
      <c r="AG2" s="10">
        <v>0</v>
      </c>
      <c r="AH2" s="11">
        <v>0</v>
      </c>
      <c r="AI2" s="10">
        <v>0</v>
      </c>
      <c r="AJ2" s="11">
        <v>0</v>
      </c>
      <c r="AK2" s="10">
        <v>0</v>
      </c>
      <c r="AL2" s="11">
        <v>0</v>
      </c>
      <c r="AM2" s="10">
        <v>0</v>
      </c>
      <c r="AN2" s="11">
        <v>0</v>
      </c>
      <c r="AO2" s="10">
        <v>0</v>
      </c>
      <c r="AP2" s="11">
        <v>17</v>
      </c>
      <c r="AQ2" s="10">
        <v>228</v>
      </c>
      <c r="AR2" s="11">
        <v>7</v>
      </c>
      <c r="AS2" s="10">
        <v>39</v>
      </c>
      <c r="AT2" s="11">
        <v>0</v>
      </c>
      <c r="AU2" s="10">
        <v>0</v>
      </c>
      <c r="AV2" s="11">
        <v>2</v>
      </c>
      <c r="AW2" s="10">
        <v>19</v>
      </c>
      <c r="AX2" s="11">
        <v>1</v>
      </c>
      <c r="AY2" s="10">
        <v>9</v>
      </c>
      <c r="AZ2" s="11"/>
      <c r="BA2" s="10">
        <f>SUM(D2,F2,H2,J2,L2,N2,P2,R2,T2,X2,Z2,AB2,AD2,AF2,AH2,AJ2,AL2,AN2,AP2,AR2,AT2,AV2,AX2)</f>
        <v>30</v>
      </c>
      <c r="BB2" s="10">
        <f>SUM(E2,G2,I2,K2,M2,O2,Q2,S2,U2,Y2,AA2,AC2,AE2,AG2,AI2,AK2,AM2,AO2,AQ2,AS2,AU2,AW2,AY2)</f>
        <v>320</v>
      </c>
      <c r="BJ2" t="s">
        <v>677</v>
      </c>
      <c r="BK2" t="s">
        <v>119</v>
      </c>
      <c r="BL2">
        <v>1</v>
      </c>
      <c r="BM2">
        <v>27</v>
      </c>
      <c r="BN2">
        <v>292</v>
      </c>
    </row>
    <row r="3" spans="1:66">
      <c r="A3" s="2"/>
      <c r="B3" s="2"/>
      <c r="C3" s="2"/>
      <c r="D3" s="11">
        <f>D2/$BA$2</f>
        <v>0</v>
      </c>
      <c r="E3" s="10">
        <f>E2/$BB$2</f>
        <v>0</v>
      </c>
      <c r="F3" s="11">
        <f t="shared" ref="F3" si="0">F2/$BA$2</f>
        <v>0</v>
      </c>
      <c r="G3" s="10">
        <f t="shared" ref="G3" si="1">G2/$BB$2</f>
        <v>0</v>
      </c>
      <c r="H3" s="11">
        <f t="shared" ref="H3" si="2">H2/$BA$2</f>
        <v>0.1</v>
      </c>
      <c r="I3" s="10">
        <f t="shared" ref="I3" si="3">I2/$BB$2</f>
        <v>7.8125E-2</v>
      </c>
      <c r="J3" s="11">
        <f t="shared" ref="J3" si="4">J2/$BA$2</f>
        <v>0</v>
      </c>
      <c r="K3" s="10">
        <f t="shared" ref="K3" si="5">K2/$BB$2</f>
        <v>0</v>
      </c>
      <c r="L3" s="11">
        <f t="shared" ref="L3" si="6">L2/$BA$2</f>
        <v>0</v>
      </c>
      <c r="M3" s="10">
        <f t="shared" ref="M3" si="7">M2/$BB$2</f>
        <v>0</v>
      </c>
      <c r="N3" s="11">
        <f t="shared" ref="N3" si="8">N2/$BA$2</f>
        <v>0</v>
      </c>
      <c r="O3" s="10">
        <f t="shared" ref="O3" si="9">O2/$BB$2</f>
        <v>0</v>
      </c>
      <c r="P3" s="11">
        <f t="shared" ref="P3" si="10">P2/$BA$2</f>
        <v>0</v>
      </c>
      <c r="Q3" s="10">
        <f t="shared" ref="Q3" si="11">Q2/$BB$2</f>
        <v>0</v>
      </c>
      <c r="R3" s="11">
        <f t="shared" ref="R3" si="12">R2/$BA$2</f>
        <v>0</v>
      </c>
      <c r="S3" s="10">
        <f t="shared" ref="S3" si="13">S2/$BB$2</f>
        <v>0</v>
      </c>
      <c r="T3" s="11">
        <f t="shared" ref="T3" si="14">T2/$BA$2</f>
        <v>0</v>
      </c>
      <c r="U3" s="10">
        <f t="shared" ref="U3" si="15">U2/$BB$2</f>
        <v>0</v>
      </c>
      <c r="V3" s="11"/>
      <c r="W3" s="10"/>
      <c r="X3" s="11">
        <f t="shared" ref="X3" si="16">X2/$BA$2</f>
        <v>0</v>
      </c>
      <c r="Y3" s="10">
        <f t="shared" ref="Y3" si="17">Y2/$BB$2</f>
        <v>0</v>
      </c>
      <c r="Z3" s="11">
        <f t="shared" ref="Z3" si="18">Z2/$BA$2</f>
        <v>0</v>
      </c>
      <c r="AA3" s="10">
        <f t="shared" ref="AA3" si="19">AA2/$BB$2</f>
        <v>0</v>
      </c>
      <c r="AB3" s="11">
        <f t="shared" ref="AB3" si="20">AB2/$BA$2</f>
        <v>0</v>
      </c>
      <c r="AC3" s="10">
        <f t="shared" ref="AC3" si="21">AC2/$BB$2</f>
        <v>0</v>
      </c>
      <c r="AD3" s="11">
        <f t="shared" ref="AD3" si="22">AD2/$BA$2</f>
        <v>0</v>
      </c>
      <c r="AE3" s="10">
        <f t="shared" ref="AE3" si="23">AE2/$BB$2</f>
        <v>0</v>
      </c>
      <c r="AF3" s="11">
        <f t="shared" ref="AF3" si="24">AF2/$BA$2</f>
        <v>0</v>
      </c>
      <c r="AG3" s="10">
        <f t="shared" ref="AG3" si="25">AG2/$BB$2</f>
        <v>0</v>
      </c>
      <c r="AH3" s="11">
        <f t="shared" ref="AH3" si="26">AH2/$BA$2</f>
        <v>0</v>
      </c>
      <c r="AI3" s="10">
        <f t="shared" ref="AI3" si="27">AI2/$BB$2</f>
        <v>0</v>
      </c>
      <c r="AJ3" s="11">
        <f t="shared" ref="AJ3" si="28">AJ2/$BA$2</f>
        <v>0</v>
      </c>
      <c r="AK3" s="10">
        <f t="shared" ref="AK3" si="29">AK2/$BB$2</f>
        <v>0</v>
      </c>
      <c r="AL3" s="11">
        <f t="shared" ref="AL3" si="30">AL2/$BA$2</f>
        <v>0</v>
      </c>
      <c r="AM3" s="10">
        <f t="shared" ref="AM3" si="31">AM2/$BB$2</f>
        <v>0</v>
      </c>
      <c r="AN3" s="11">
        <f t="shared" ref="AN3" si="32">AN2/$BA$2</f>
        <v>0</v>
      </c>
      <c r="AO3" s="10">
        <f t="shared" ref="AO3" si="33">AO2/$BB$2</f>
        <v>0</v>
      </c>
      <c r="AP3" s="11">
        <f t="shared" ref="AP3" si="34">AP2/$BA$2</f>
        <v>0.56666666666666665</v>
      </c>
      <c r="AQ3" s="10">
        <f t="shared" ref="AQ3" si="35">AQ2/$BB$2</f>
        <v>0.71250000000000002</v>
      </c>
      <c r="AR3" s="11">
        <f t="shared" ref="AR3" si="36">AR2/$BA$2</f>
        <v>0.23333333333333334</v>
      </c>
      <c r="AS3" s="10">
        <f t="shared" ref="AS3" si="37">AS2/$BB$2</f>
        <v>0.121875</v>
      </c>
      <c r="AT3" s="11">
        <f t="shared" ref="AT3" si="38">AT2/$BA$2</f>
        <v>0</v>
      </c>
      <c r="AU3" s="10">
        <f t="shared" ref="AU3" si="39">AU2/$BB$2</f>
        <v>0</v>
      </c>
      <c r="AV3" s="11">
        <f t="shared" ref="AV3" si="40">AV2/$BA$2</f>
        <v>6.6666666666666666E-2</v>
      </c>
      <c r="AW3" s="10">
        <f t="shared" ref="AW3" si="41">AW2/$BB$2</f>
        <v>5.9374999999999997E-2</v>
      </c>
      <c r="AX3" s="11">
        <f t="shared" ref="AX3" si="42">AX2/$BA$2</f>
        <v>3.3333333333333333E-2</v>
      </c>
      <c r="AY3" s="10">
        <f t="shared" ref="AY3" si="43">AY2/$BB$2</f>
        <v>2.8125000000000001E-2</v>
      </c>
      <c r="AZ3" s="11"/>
      <c r="BA3" s="10"/>
      <c r="BB3" s="10"/>
      <c r="BJ3" t="s">
        <v>679</v>
      </c>
      <c r="BK3" t="s">
        <v>119</v>
      </c>
      <c r="BL3">
        <v>3</v>
      </c>
      <c r="BM3">
        <v>54</v>
      </c>
      <c r="BN3">
        <v>741</v>
      </c>
    </row>
    <row r="4" spans="1:66">
      <c r="A4" s="2" t="s">
        <v>677</v>
      </c>
      <c r="B4" s="2" t="s">
        <v>119</v>
      </c>
      <c r="C4" s="2">
        <v>1</v>
      </c>
      <c r="D4" s="11">
        <v>0</v>
      </c>
      <c r="E4" s="10">
        <v>0</v>
      </c>
      <c r="F4" s="11">
        <v>0</v>
      </c>
      <c r="G4" s="10">
        <v>0</v>
      </c>
      <c r="H4" s="11">
        <v>0.1</v>
      </c>
      <c r="I4" s="10">
        <v>7.8125E-2</v>
      </c>
      <c r="J4" s="11">
        <v>0</v>
      </c>
      <c r="K4" s="10">
        <v>0</v>
      </c>
      <c r="L4" s="11">
        <v>0</v>
      </c>
      <c r="M4" s="10">
        <v>0</v>
      </c>
      <c r="N4" s="11">
        <v>0</v>
      </c>
      <c r="O4" s="10">
        <v>0</v>
      </c>
      <c r="P4" s="11">
        <v>0</v>
      </c>
      <c r="Q4" s="10">
        <v>0</v>
      </c>
      <c r="R4" s="11">
        <v>0</v>
      </c>
      <c r="S4" s="10">
        <v>0</v>
      </c>
      <c r="T4" s="11">
        <v>0</v>
      </c>
      <c r="U4" s="10">
        <v>0</v>
      </c>
      <c r="V4" s="11"/>
      <c r="W4" s="10"/>
      <c r="X4" s="11">
        <v>0</v>
      </c>
      <c r="Y4" s="10">
        <v>0</v>
      </c>
      <c r="Z4" s="11">
        <v>0</v>
      </c>
      <c r="AA4" s="10">
        <v>0</v>
      </c>
      <c r="AB4" s="11">
        <v>0</v>
      </c>
      <c r="AC4" s="10">
        <v>0</v>
      </c>
      <c r="AD4" s="11">
        <v>0</v>
      </c>
      <c r="AE4" s="10">
        <v>0</v>
      </c>
      <c r="AF4" s="11">
        <v>0</v>
      </c>
      <c r="AG4" s="10">
        <v>0</v>
      </c>
      <c r="AH4" s="11">
        <v>0</v>
      </c>
      <c r="AI4" s="10">
        <v>0</v>
      </c>
      <c r="AJ4" s="11">
        <v>0</v>
      </c>
      <c r="AK4" s="10">
        <v>0</v>
      </c>
      <c r="AL4" s="11">
        <v>0</v>
      </c>
      <c r="AM4" s="10">
        <v>0</v>
      </c>
      <c r="AN4" s="11">
        <v>0</v>
      </c>
      <c r="AO4" s="10">
        <v>0</v>
      </c>
      <c r="AP4" s="11">
        <v>0.56666666666666665</v>
      </c>
      <c r="AQ4" s="10">
        <v>0.71250000000000002</v>
      </c>
      <c r="AR4" s="11">
        <v>0.23333333333333334</v>
      </c>
      <c r="AS4" s="10">
        <v>0.121875</v>
      </c>
      <c r="AT4" s="11">
        <v>0</v>
      </c>
      <c r="AU4" s="10">
        <v>0</v>
      </c>
      <c r="AV4" s="11">
        <v>6.6666666666666666E-2</v>
      </c>
      <c r="AW4" s="10">
        <v>5.9374999999999997E-2</v>
      </c>
      <c r="AX4" s="11">
        <v>3.3333333333333333E-2</v>
      </c>
      <c r="AY4" s="10">
        <v>2.8125000000000001E-2</v>
      </c>
      <c r="AZ4" s="11"/>
      <c r="BA4" s="10"/>
      <c r="BB4" s="10"/>
      <c r="BJ4" t="s">
        <v>681</v>
      </c>
      <c r="BK4" t="s">
        <v>119</v>
      </c>
      <c r="BL4">
        <v>5</v>
      </c>
      <c r="BM4">
        <v>26</v>
      </c>
      <c r="BN4">
        <v>492</v>
      </c>
    </row>
    <row r="5" spans="1:66">
      <c r="A5" s="2" t="s">
        <v>678</v>
      </c>
      <c r="B5" s="2" t="s">
        <v>119</v>
      </c>
      <c r="C5" s="2">
        <v>2</v>
      </c>
      <c r="D5" s="11">
        <v>0</v>
      </c>
      <c r="E5" s="10">
        <v>0</v>
      </c>
      <c r="F5" s="11">
        <v>0</v>
      </c>
      <c r="G5" s="10">
        <v>0</v>
      </c>
      <c r="H5" s="11">
        <v>4</v>
      </c>
      <c r="I5" s="10">
        <v>9</v>
      </c>
      <c r="J5" s="11">
        <v>2</v>
      </c>
      <c r="K5" s="10">
        <v>12</v>
      </c>
      <c r="L5" s="11">
        <v>0</v>
      </c>
      <c r="M5" s="10">
        <v>0</v>
      </c>
      <c r="N5" s="11">
        <v>0</v>
      </c>
      <c r="O5" s="10">
        <v>0</v>
      </c>
      <c r="P5" s="11">
        <v>0</v>
      </c>
      <c r="Q5" s="10">
        <v>0</v>
      </c>
      <c r="R5" s="11">
        <v>0</v>
      </c>
      <c r="S5" s="10">
        <v>0</v>
      </c>
      <c r="T5" s="11">
        <v>0</v>
      </c>
      <c r="U5" s="10">
        <v>0</v>
      </c>
      <c r="V5" s="11"/>
      <c r="W5" s="10"/>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1</v>
      </c>
      <c r="AQ5" s="10">
        <v>4</v>
      </c>
      <c r="AR5" s="11">
        <v>1</v>
      </c>
      <c r="AS5" s="10">
        <v>4</v>
      </c>
      <c r="AT5" s="11">
        <v>1</v>
      </c>
      <c r="AU5" s="10">
        <v>1</v>
      </c>
      <c r="AV5" s="11">
        <v>1</v>
      </c>
      <c r="AW5" s="10">
        <v>8</v>
      </c>
      <c r="AX5" s="11">
        <v>0</v>
      </c>
      <c r="AY5" s="10">
        <v>0</v>
      </c>
      <c r="AZ5" s="11"/>
      <c r="BA5" s="10">
        <f>SUM(D5,F5,H5,J5,L5,N5,P5,R5,T5,X5,Z5,AB5,AD5,AF5,AH5,AJ5,AL5,AN5,AP5,AR5,AT5,AV5,AX5)</f>
        <v>10</v>
      </c>
      <c r="BB5" s="10">
        <f>SUM(E5,G5,I5,K5,M5,O5,Q5,S5,U5,Y5,AA5,AC5,AE5,AG5,AI5,AK5,AM5,AO5,AQ5,AS5,AU5,AW5,AY5)</f>
        <v>38</v>
      </c>
      <c r="BJ5" t="s">
        <v>618</v>
      </c>
      <c r="BK5" t="s">
        <v>119</v>
      </c>
      <c r="BL5">
        <v>6</v>
      </c>
      <c r="BM5">
        <v>89</v>
      </c>
      <c r="BN5">
        <v>1039</v>
      </c>
    </row>
    <row r="6" spans="1:66">
      <c r="A6" s="2"/>
      <c r="B6" s="2"/>
      <c r="C6" s="2"/>
      <c r="D6" s="11">
        <f>D5/$BA$5</f>
        <v>0</v>
      </c>
      <c r="E6" s="10">
        <f>E5/$BB$5</f>
        <v>0</v>
      </c>
      <c r="F6" s="11">
        <f t="shared" ref="F6" si="44">F5/$BA$5</f>
        <v>0</v>
      </c>
      <c r="G6" s="10">
        <f t="shared" ref="G6" si="45">G5/$BB$5</f>
        <v>0</v>
      </c>
      <c r="H6" s="11">
        <f t="shared" ref="H6" si="46">H5/$BA$5</f>
        <v>0.4</v>
      </c>
      <c r="I6" s="10">
        <f t="shared" ref="I6" si="47">I5/$BB$5</f>
        <v>0.23684210526315788</v>
      </c>
      <c r="J6" s="11">
        <f t="shared" ref="J6" si="48">J5/$BA$5</f>
        <v>0.2</v>
      </c>
      <c r="K6" s="10">
        <f t="shared" ref="K6" si="49">K5/$BB$5</f>
        <v>0.31578947368421051</v>
      </c>
      <c r="L6" s="11">
        <f t="shared" ref="L6" si="50">L5/$BA$5</f>
        <v>0</v>
      </c>
      <c r="M6" s="10">
        <f t="shared" ref="M6" si="51">M5/$BB$5</f>
        <v>0</v>
      </c>
      <c r="N6" s="11">
        <f t="shared" ref="N6" si="52">N5/$BA$5</f>
        <v>0</v>
      </c>
      <c r="O6" s="10">
        <f t="shared" ref="O6" si="53">O5/$BB$5</f>
        <v>0</v>
      </c>
      <c r="P6" s="11">
        <f t="shared" ref="P6" si="54">P5/$BA$5</f>
        <v>0</v>
      </c>
      <c r="Q6" s="10">
        <f t="shared" ref="Q6" si="55">Q5/$BB$5</f>
        <v>0</v>
      </c>
      <c r="R6" s="11">
        <f t="shared" ref="R6" si="56">R5/$BA$5</f>
        <v>0</v>
      </c>
      <c r="S6" s="10">
        <f t="shared" ref="S6" si="57">S5/$BB$5</f>
        <v>0</v>
      </c>
      <c r="T6" s="11">
        <f t="shared" ref="T6" si="58">T5/$BA$5</f>
        <v>0</v>
      </c>
      <c r="U6" s="10">
        <f t="shared" ref="U6" si="59">U5/$BB$5</f>
        <v>0</v>
      </c>
      <c r="V6" s="11"/>
      <c r="W6" s="10"/>
      <c r="X6" s="11">
        <f t="shared" ref="X6" si="60">X5/$BA$5</f>
        <v>0</v>
      </c>
      <c r="Y6" s="10">
        <f t="shared" ref="Y6" si="61">Y5/$BB$5</f>
        <v>0</v>
      </c>
      <c r="Z6" s="11">
        <f t="shared" ref="Z6" si="62">Z5/$BA$5</f>
        <v>0</v>
      </c>
      <c r="AA6" s="10">
        <f t="shared" ref="AA6" si="63">AA5/$BB$5</f>
        <v>0</v>
      </c>
      <c r="AB6" s="11">
        <f t="shared" ref="AB6" si="64">AB5/$BA$5</f>
        <v>0</v>
      </c>
      <c r="AC6" s="10">
        <f t="shared" ref="AC6" si="65">AC5/$BB$5</f>
        <v>0</v>
      </c>
      <c r="AD6" s="11">
        <f t="shared" ref="AD6" si="66">AD5/$BA$5</f>
        <v>0</v>
      </c>
      <c r="AE6" s="10">
        <f t="shared" ref="AE6" si="67">AE5/$BB$5</f>
        <v>0</v>
      </c>
      <c r="AF6" s="11">
        <f t="shared" ref="AF6" si="68">AF5/$BA$5</f>
        <v>0</v>
      </c>
      <c r="AG6" s="10">
        <f t="shared" ref="AG6" si="69">AG5/$BB$5</f>
        <v>0</v>
      </c>
      <c r="AH6" s="11">
        <f t="shared" ref="AH6" si="70">AH5/$BA$5</f>
        <v>0</v>
      </c>
      <c r="AI6" s="10">
        <f t="shared" ref="AI6" si="71">AI5/$BB$5</f>
        <v>0</v>
      </c>
      <c r="AJ6" s="11">
        <f t="shared" ref="AJ6" si="72">AJ5/$BA$5</f>
        <v>0</v>
      </c>
      <c r="AK6" s="10">
        <f t="shared" ref="AK6" si="73">AK5/$BB$5</f>
        <v>0</v>
      </c>
      <c r="AL6" s="11">
        <f t="shared" ref="AL6" si="74">AL5/$BA$5</f>
        <v>0</v>
      </c>
      <c r="AM6" s="10">
        <f t="shared" ref="AM6" si="75">AM5/$BB$5</f>
        <v>0</v>
      </c>
      <c r="AN6" s="11">
        <f t="shared" ref="AN6" si="76">AN5/$BA$5</f>
        <v>0</v>
      </c>
      <c r="AO6" s="10">
        <f t="shared" ref="AO6" si="77">AO5/$BB$5</f>
        <v>0</v>
      </c>
      <c r="AP6" s="11">
        <f t="shared" ref="AP6" si="78">AP5/$BA$5</f>
        <v>0.1</v>
      </c>
      <c r="AQ6" s="10">
        <f t="shared" ref="AQ6" si="79">AQ5/$BB$5</f>
        <v>0.10526315789473684</v>
      </c>
      <c r="AR6" s="11">
        <f t="shared" ref="AR6" si="80">AR5/$BA$5</f>
        <v>0.1</v>
      </c>
      <c r="AS6" s="10">
        <f t="shared" ref="AS6" si="81">AS5/$BB$5</f>
        <v>0.10526315789473684</v>
      </c>
      <c r="AT6" s="11">
        <f t="shared" ref="AT6" si="82">AT5/$BA$5</f>
        <v>0.1</v>
      </c>
      <c r="AU6" s="10">
        <f t="shared" ref="AU6" si="83">AU5/$BB$5</f>
        <v>2.6315789473684209E-2</v>
      </c>
      <c r="AV6" s="11">
        <f t="shared" ref="AV6" si="84">AV5/$BA$5</f>
        <v>0.1</v>
      </c>
      <c r="AW6" s="10">
        <f t="shared" ref="AW6" si="85">AW5/$BB$5</f>
        <v>0.21052631578947367</v>
      </c>
      <c r="AX6" s="11">
        <f t="shared" ref="AX6" si="86">AX5/$BA$5</f>
        <v>0</v>
      </c>
      <c r="AY6" s="10">
        <f t="shared" ref="AY6" si="87">AY5/$BB$5</f>
        <v>0</v>
      </c>
      <c r="AZ6" s="11"/>
      <c r="BA6" s="10"/>
      <c r="BB6" s="10"/>
      <c r="BJ6" t="s">
        <v>141</v>
      </c>
      <c r="BK6" t="s">
        <v>119</v>
      </c>
      <c r="BL6">
        <v>7</v>
      </c>
      <c r="BM6">
        <v>25</v>
      </c>
      <c r="BN6">
        <v>260</v>
      </c>
    </row>
    <row r="7" spans="1:66">
      <c r="A7" s="2" t="s">
        <v>678</v>
      </c>
      <c r="B7" s="2" t="s">
        <v>119</v>
      </c>
      <c r="C7" s="2">
        <v>2</v>
      </c>
      <c r="D7" s="11">
        <v>0</v>
      </c>
      <c r="E7" s="10">
        <v>0</v>
      </c>
      <c r="F7" s="11">
        <v>0</v>
      </c>
      <c r="G7" s="10">
        <v>0</v>
      </c>
      <c r="H7" s="11">
        <v>0.4</v>
      </c>
      <c r="I7" s="10">
        <v>0.23684210526315788</v>
      </c>
      <c r="J7" s="11">
        <v>0.2</v>
      </c>
      <c r="K7" s="10">
        <v>0.31578947368421051</v>
      </c>
      <c r="L7" s="11">
        <v>0</v>
      </c>
      <c r="M7" s="10">
        <v>0</v>
      </c>
      <c r="N7" s="11">
        <v>0</v>
      </c>
      <c r="O7" s="10">
        <v>0</v>
      </c>
      <c r="P7" s="11">
        <v>0</v>
      </c>
      <c r="Q7" s="10">
        <v>0</v>
      </c>
      <c r="R7" s="11">
        <v>0</v>
      </c>
      <c r="S7" s="10">
        <v>0</v>
      </c>
      <c r="T7" s="11">
        <v>0</v>
      </c>
      <c r="U7" s="10">
        <v>0</v>
      </c>
      <c r="V7" s="11"/>
      <c r="W7" s="10"/>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0</v>
      </c>
      <c r="AO7" s="10">
        <v>0</v>
      </c>
      <c r="AP7" s="11">
        <v>0.1</v>
      </c>
      <c r="AQ7" s="10">
        <v>0.10526315789473684</v>
      </c>
      <c r="AR7" s="11">
        <v>0.1</v>
      </c>
      <c r="AS7" s="10">
        <v>0.10526315789473684</v>
      </c>
      <c r="AT7" s="11">
        <v>0.1</v>
      </c>
      <c r="AU7" s="10">
        <v>2.6315789473684209E-2</v>
      </c>
      <c r="AV7" s="11">
        <v>0.1</v>
      </c>
      <c r="AW7" s="10">
        <v>0.21052631578947367</v>
      </c>
      <c r="AX7" s="11">
        <v>0</v>
      </c>
      <c r="AY7" s="10">
        <v>0</v>
      </c>
      <c r="AZ7" s="11"/>
      <c r="BA7" s="10"/>
      <c r="BB7" s="10"/>
      <c r="BJ7" t="s">
        <v>682</v>
      </c>
      <c r="BK7" t="s">
        <v>119</v>
      </c>
      <c r="BL7">
        <v>8</v>
      </c>
      <c r="BM7">
        <v>18</v>
      </c>
      <c r="BN7">
        <v>239</v>
      </c>
    </row>
    <row r="8" spans="1:66">
      <c r="A8" s="2" t="s">
        <v>679</v>
      </c>
      <c r="B8" s="2" t="s">
        <v>119</v>
      </c>
      <c r="C8" s="2">
        <v>3</v>
      </c>
      <c r="D8" s="11">
        <v>1</v>
      </c>
      <c r="E8" s="10">
        <v>3</v>
      </c>
      <c r="F8" s="11">
        <v>1</v>
      </c>
      <c r="G8" s="10">
        <v>8</v>
      </c>
      <c r="H8" s="11">
        <v>52</v>
      </c>
      <c r="I8" s="10">
        <v>730</v>
      </c>
      <c r="J8" s="11">
        <v>0</v>
      </c>
      <c r="K8" s="10">
        <v>0</v>
      </c>
      <c r="L8" s="11">
        <v>0</v>
      </c>
      <c r="M8" s="10">
        <v>0</v>
      </c>
      <c r="N8" s="11">
        <v>0</v>
      </c>
      <c r="O8" s="10">
        <v>0</v>
      </c>
      <c r="P8" s="11">
        <v>0</v>
      </c>
      <c r="Q8" s="10">
        <v>0</v>
      </c>
      <c r="R8" s="11">
        <v>0</v>
      </c>
      <c r="S8" s="10">
        <v>0</v>
      </c>
      <c r="T8" s="11">
        <v>0</v>
      </c>
      <c r="U8" s="10">
        <v>0</v>
      </c>
      <c r="V8" s="11"/>
      <c r="W8" s="10"/>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0</v>
      </c>
      <c r="AO8" s="10">
        <v>0</v>
      </c>
      <c r="AP8" s="11">
        <v>0</v>
      </c>
      <c r="AQ8" s="10">
        <v>0</v>
      </c>
      <c r="AR8" s="11">
        <v>0</v>
      </c>
      <c r="AS8" s="10">
        <v>0</v>
      </c>
      <c r="AT8" s="11">
        <v>0</v>
      </c>
      <c r="AU8" s="10">
        <v>0</v>
      </c>
      <c r="AV8" s="11">
        <v>37</v>
      </c>
      <c r="AW8" s="10">
        <v>770</v>
      </c>
      <c r="AX8" s="11">
        <v>21</v>
      </c>
      <c r="AY8" s="10">
        <v>112</v>
      </c>
      <c r="AZ8" s="11"/>
      <c r="BA8" s="10">
        <f>SUM(D8,F8,H8,J8,L8,N8,P8,R8,T8,X8,Z8,AB8,AD8,AF8,AH8,AJ8,AL8,AN8,AP8,AR8,AT8,AV8,AX8)</f>
        <v>112</v>
      </c>
      <c r="BB8" s="10">
        <f>SUM(E8,G8,I8,K8,M8,O8,Q8,S8,U8,Y8,AA8,AC8,AE8,AG8,AI8,AK8,AM8,AO8,AQ8,AS8,AU8,AW8,AY8)</f>
        <v>1623</v>
      </c>
      <c r="BJ8" t="s">
        <v>619</v>
      </c>
      <c r="BK8" t="s">
        <v>119</v>
      </c>
      <c r="BL8">
        <v>9</v>
      </c>
      <c r="BM8">
        <v>118</v>
      </c>
      <c r="BN8">
        <v>2059</v>
      </c>
    </row>
    <row r="9" spans="1:66">
      <c r="A9" s="2"/>
      <c r="B9" s="2"/>
      <c r="C9" s="2"/>
      <c r="D9" s="11">
        <f>D8/$BA$8</f>
        <v>8.9285714285714281E-3</v>
      </c>
      <c r="E9" s="10">
        <f>E8/$BB$8</f>
        <v>1.8484288354898336E-3</v>
      </c>
      <c r="F9" s="11">
        <f t="shared" ref="F9" si="88">F8/$BA$8</f>
        <v>8.9285714285714281E-3</v>
      </c>
      <c r="G9" s="10">
        <f t="shared" ref="G9" si="89">G8/$BB$8</f>
        <v>4.9291435613062233E-3</v>
      </c>
      <c r="H9" s="11">
        <f t="shared" ref="H9" si="90">H8/$BA$8</f>
        <v>0.4642857142857143</v>
      </c>
      <c r="I9" s="10">
        <f t="shared" ref="I9" si="91">I8/$BB$8</f>
        <v>0.44978434996919286</v>
      </c>
      <c r="J9" s="11">
        <f t="shared" ref="J9" si="92">J8/$BA$8</f>
        <v>0</v>
      </c>
      <c r="K9" s="10">
        <f t="shared" ref="K9" si="93">K8/$BB$8</f>
        <v>0</v>
      </c>
      <c r="L9" s="11">
        <f t="shared" ref="L9" si="94">L8/$BA$8</f>
        <v>0</v>
      </c>
      <c r="M9" s="10">
        <f t="shared" ref="M9" si="95">M8/$BB$8</f>
        <v>0</v>
      </c>
      <c r="N9" s="11">
        <f t="shared" ref="N9" si="96">N8/$BA$8</f>
        <v>0</v>
      </c>
      <c r="O9" s="10">
        <f t="shared" ref="O9" si="97">O8/$BB$8</f>
        <v>0</v>
      </c>
      <c r="P9" s="11">
        <f t="shared" ref="P9" si="98">P8/$BA$8</f>
        <v>0</v>
      </c>
      <c r="Q9" s="10">
        <f t="shared" ref="Q9" si="99">Q8/$BB$8</f>
        <v>0</v>
      </c>
      <c r="R9" s="11">
        <f t="shared" ref="R9" si="100">R8/$BA$8</f>
        <v>0</v>
      </c>
      <c r="S9" s="10">
        <f t="shared" ref="S9" si="101">S8/$BB$8</f>
        <v>0</v>
      </c>
      <c r="T9" s="11">
        <f t="shared" ref="T9" si="102">T8/$BA$8</f>
        <v>0</v>
      </c>
      <c r="U9" s="10">
        <f t="shared" ref="U9" si="103">U8/$BB$8</f>
        <v>0</v>
      </c>
      <c r="V9" s="11"/>
      <c r="W9" s="10"/>
      <c r="X9" s="11">
        <f t="shared" ref="X9" si="104">X8/$BA$8</f>
        <v>0</v>
      </c>
      <c r="Y9" s="10">
        <f t="shared" ref="Y9" si="105">Y8/$BB$8</f>
        <v>0</v>
      </c>
      <c r="Z9" s="11">
        <f t="shared" ref="Z9" si="106">Z8/$BA$8</f>
        <v>0</v>
      </c>
      <c r="AA9" s="10">
        <f t="shared" ref="AA9" si="107">AA8/$BB$8</f>
        <v>0</v>
      </c>
      <c r="AB9" s="11">
        <f t="shared" ref="AB9" si="108">AB8/$BA$8</f>
        <v>0</v>
      </c>
      <c r="AC9" s="10">
        <f t="shared" ref="AC9" si="109">AC8/$BB$8</f>
        <v>0</v>
      </c>
      <c r="AD9" s="11">
        <f t="shared" ref="AD9" si="110">AD8/$BA$8</f>
        <v>0</v>
      </c>
      <c r="AE9" s="10">
        <f t="shared" ref="AE9" si="111">AE8/$BB$8</f>
        <v>0</v>
      </c>
      <c r="AF9" s="11">
        <f t="shared" ref="AF9" si="112">AF8/$BA$8</f>
        <v>0</v>
      </c>
      <c r="AG9" s="10">
        <f t="shared" ref="AG9" si="113">AG8/$BB$8</f>
        <v>0</v>
      </c>
      <c r="AH9" s="11">
        <f t="shared" ref="AH9" si="114">AH8/$BA$8</f>
        <v>0</v>
      </c>
      <c r="AI9" s="10">
        <f t="shared" ref="AI9" si="115">AI8/$BB$8</f>
        <v>0</v>
      </c>
      <c r="AJ9" s="11">
        <f t="shared" ref="AJ9" si="116">AJ8/$BA$8</f>
        <v>0</v>
      </c>
      <c r="AK9" s="10">
        <f t="shared" ref="AK9" si="117">AK8/$BB$8</f>
        <v>0</v>
      </c>
      <c r="AL9" s="11">
        <f t="shared" ref="AL9" si="118">AL8/$BA$8</f>
        <v>0</v>
      </c>
      <c r="AM9" s="10">
        <f t="shared" ref="AM9" si="119">AM8/$BB$8</f>
        <v>0</v>
      </c>
      <c r="AN9" s="11">
        <f t="shared" ref="AN9" si="120">AN8/$BA$8</f>
        <v>0</v>
      </c>
      <c r="AO9" s="10">
        <f t="shared" ref="AO9" si="121">AO8/$BB$8</f>
        <v>0</v>
      </c>
      <c r="AP9" s="11">
        <f t="shared" ref="AP9" si="122">AP8/$BA$8</f>
        <v>0</v>
      </c>
      <c r="AQ9" s="10">
        <f t="shared" ref="AQ9" si="123">AQ8/$BB$8</f>
        <v>0</v>
      </c>
      <c r="AR9" s="11">
        <f t="shared" ref="AR9" si="124">AR8/$BA$8</f>
        <v>0</v>
      </c>
      <c r="AS9" s="10">
        <f t="shared" ref="AS9" si="125">AS8/$BB$8</f>
        <v>0</v>
      </c>
      <c r="AT9" s="11">
        <f t="shared" ref="AT9" si="126">AT8/$BA$8</f>
        <v>0</v>
      </c>
      <c r="AU9" s="10">
        <f t="shared" ref="AU9" si="127">AU8/$BB$8</f>
        <v>0</v>
      </c>
      <c r="AV9" s="11">
        <f t="shared" ref="AV9" si="128">AV8/$BA$8</f>
        <v>0.33035714285714285</v>
      </c>
      <c r="AW9" s="10">
        <f t="shared" ref="AW9" si="129">AW8/$BB$8</f>
        <v>0.47443006777572394</v>
      </c>
      <c r="AX9" s="11">
        <f t="shared" ref="AX9" si="130">AX8/$BA$8</f>
        <v>0.1875</v>
      </c>
      <c r="AY9" s="10">
        <f t="shared" ref="AY9" si="131">AY8/$BB$8</f>
        <v>6.9008009858287117E-2</v>
      </c>
      <c r="AZ9" s="11"/>
      <c r="BA9" s="10"/>
      <c r="BB9" s="10"/>
      <c r="BJ9" t="s">
        <v>157</v>
      </c>
      <c r="BK9" t="s">
        <v>119</v>
      </c>
      <c r="BL9">
        <v>10</v>
      </c>
      <c r="BM9">
        <v>49</v>
      </c>
      <c r="BN9">
        <v>317</v>
      </c>
    </row>
    <row r="10" spans="1:66">
      <c r="A10" s="2" t="s">
        <v>679</v>
      </c>
      <c r="B10" s="2" t="s">
        <v>119</v>
      </c>
      <c r="C10" s="2">
        <v>3</v>
      </c>
      <c r="D10" s="11">
        <v>8.9285714285714281E-3</v>
      </c>
      <c r="E10" s="10">
        <v>1.8484288354898336E-3</v>
      </c>
      <c r="F10" s="11">
        <v>8.9285714285714281E-3</v>
      </c>
      <c r="G10" s="10">
        <v>4.9291435613062233E-3</v>
      </c>
      <c r="H10" s="11">
        <v>0.4642857142857143</v>
      </c>
      <c r="I10" s="10">
        <v>0.44978434996919286</v>
      </c>
      <c r="J10" s="11">
        <v>0</v>
      </c>
      <c r="K10" s="10">
        <v>0</v>
      </c>
      <c r="L10" s="11">
        <v>0</v>
      </c>
      <c r="M10" s="10">
        <v>0</v>
      </c>
      <c r="N10" s="11">
        <v>0</v>
      </c>
      <c r="O10" s="10">
        <v>0</v>
      </c>
      <c r="P10" s="11">
        <v>0</v>
      </c>
      <c r="Q10" s="10">
        <v>0</v>
      </c>
      <c r="R10" s="11">
        <v>0</v>
      </c>
      <c r="S10" s="10">
        <v>0</v>
      </c>
      <c r="T10" s="11">
        <v>0</v>
      </c>
      <c r="U10" s="10">
        <v>0</v>
      </c>
      <c r="V10" s="11"/>
      <c r="W10" s="10"/>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0</v>
      </c>
      <c r="AO10" s="10">
        <v>0</v>
      </c>
      <c r="AP10" s="11">
        <v>0</v>
      </c>
      <c r="AQ10" s="10">
        <v>0</v>
      </c>
      <c r="AR10" s="11">
        <v>0</v>
      </c>
      <c r="AS10" s="10">
        <v>0</v>
      </c>
      <c r="AT10" s="11">
        <v>0</v>
      </c>
      <c r="AU10" s="10">
        <v>0</v>
      </c>
      <c r="AV10" s="11">
        <v>0.33035714285714285</v>
      </c>
      <c r="AW10" s="10">
        <v>0.47443006777572394</v>
      </c>
      <c r="AX10" s="11">
        <v>0.1875</v>
      </c>
      <c r="AY10" s="10">
        <v>6.9008009858287117E-2</v>
      </c>
      <c r="AZ10" s="11"/>
      <c r="BA10" s="10"/>
      <c r="BB10" s="10"/>
      <c r="BJ10" t="s">
        <v>683</v>
      </c>
      <c r="BK10" t="s">
        <v>119</v>
      </c>
      <c r="BL10">
        <v>11</v>
      </c>
      <c r="BM10">
        <v>27</v>
      </c>
      <c r="BN10">
        <v>317</v>
      </c>
    </row>
    <row r="11" spans="1:66">
      <c r="A11" s="2" t="s">
        <v>680</v>
      </c>
      <c r="B11" s="2" t="s">
        <v>119</v>
      </c>
      <c r="C11" s="2">
        <v>4</v>
      </c>
      <c r="D11" s="11">
        <v>1</v>
      </c>
      <c r="E11" s="10">
        <v>9</v>
      </c>
      <c r="F11" s="11">
        <v>0</v>
      </c>
      <c r="G11" s="10">
        <v>0</v>
      </c>
      <c r="H11" s="11">
        <v>0</v>
      </c>
      <c r="I11" s="10">
        <v>0</v>
      </c>
      <c r="J11" s="11">
        <v>0</v>
      </c>
      <c r="K11" s="10">
        <v>0</v>
      </c>
      <c r="L11" s="11">
        <v>0</v>
      </c>
      <c r="M11" s="10">
        <v>0</v>
      </c>
      <c r="N11" s="11">
        <v>0</v>
      </c>
      <c r="O11" s="10">
        <v>0</v>
      </c>
      <c r="P11" s="11">
        <v>2</v>
      </c>
      <c r="Q11" s="10">
        <v>23</v>
      </c>
      <c r="R11" s="11">
        <v>0</v>
      </c>
      <c r="S11" s="10">
        <v>0</v>
      </c>
      <c r="T11" s="11">
        <v>0</v>
      </c>
      <c r="U11" s="10">
        <v>0</v>
      </c>
      <c r="V11" s="11"/>
      <c r="W11" s="10"/>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6</v>
      </c>
      <c r="AQ11" s="10">
        <v>757</v>
      </c>
      <c r="AR11" s="11">
        <v>0</v>
      </c>
      <c r="AS11" s="10">
        <v>0</v>
      </c>
      <c r="AT11" s="11">
        <v>0</v>
      </c>
      <c r="AU11" s="10">
        <v>0</v>
      </c>
      <c r="AV11" s="11">
        <v>0</v>
      </c>
      <c r="AW11" s="10">
        <v>0</v>
      </c>
      <c r="AX11" s="11">
        <v>1</v>
      </c>
      <c r="AY11" s="10">
        <v>3</v>
      </c>
      <c r="AZ11" s="11"/>
      <c r="BA11" s="10">
        <f>SUM(D11,F11,H11,J11,L11,N11,P11,R11,T11,X11,Z11,AB11,AD11,AF11,AH11,AJ11,AL11,AN11,AP11,AR11,AT11,AV11,AX11)</f>
        <v>10</v>
      </c>
      <c r="BB11" s="10">
        <f>SUM(E11,G11,I11,K11,M11,O11,Q11,S11,U11,Y11,AA11,AC11,AE11,AG11,AI11,AK11,AM11,AO11,AQ11,AS11,AU11,AW11,AY11)</f>
        <v>792</v>
      </c>
      <c r="BJ11" t="s">
        <v>706</v>
      </c>
      <c r="BK11" t="s">
        <v>385</v>
      </c>
      <c r="BL11">
        <v>68</v>
      </c>
      <c r="BM11">
        <v>14</v>
      </c>
      <c r="BN11">
        <v>161</v>
      </c>
    </row>
    <row r="12" spans="1:66">
      <c r="A12" s="2"/>
      <c r="B12" s="2"/>
      <c r="C12" s="2"/>
      <c r="D12" s="11">
        <f>D11/$BA$11</f>
        <v>0.1</v>
      </c>
      <c r="E12" s="10">
        <f>E11/$BB$11</f>
        <v>1.1363636363636364E-2</v>
      </c>
      <c r="F12" s="11">
        <f t="shared" ref="F12" si="132">F11/$BA$11</f>
        <v>0</v>
      </c>
      <c r="G12" s="10">
        <f t="shared" ref="G12" si="133">G11/$BB$11</f>
        <v>0</v>
      </c>
      <c r="H12" s="11">
        <f t="shared" ref="H12" si="134">H11/$BA$11</f>
        <v>0</v>
      </c>
      <c r="I12" s="10">
        <f t="shared" ref="I12" si="135">I11/$BB$11</f>
        <v>0</v>
      </c>
      <c r="J12" s="11">
        <f t="shared" ref="J12" si="136">J11/$BA$11</f>
        <v>0</v>
      </c>
      <c r="K12" s="10">
        <f t="shared" ref="K12" si="137">K11/$BB$11</f>
        <v>0</v>
      </c>
      <c r="L12" s="11">
        <f t="shared" ref="L12" si="138">L11/$BA$11</f>
        <v>0</v>
      </c>
      <c r="M12" s="10">
        <f t="shared" ref="M12" si="139">M11/$BB$11</f>
        <v>0</v>
      </c>
      <c r="N12" s="11">
        <f t="shared" ref="N12" si="140">N11/$BA$11</f>
        <v>0</v>
      </c>
      <c r="O12" s="10">
        <f t="shared" ref="O12" si="141">O11/$BB$11</f>
        <v>0</v>
      </c>
      <c r="P12" s="11">
        <f t="shared" ref="P12" si="142">P11/$BA$11</f>
        <v>0.2</v>
      </c>
      <c r="Q12" s="10">
        <f t="shared" ref="Q12" si="143">Q11/$BB$11</f>
        <v>2.904040404040404E-2</v>
      </c>
      <c r="R12" s="11">
        <f t="shared" ref="R12" si="144">R11/$BA$11</f>
        <v>0</v>
      </c>
      <c r="S12" s="10">
        <f t="shared" ref="S12" si="145">S11/$BB$11</f>
        <v>0</v>
      </c>
      <c r="T12" s="11">
        <f t="shared" ref="T12" si="146">T11/$BA$11</f>
        <v>0</v>
      </c>
      <c r="U12" s="10">
        <f t="shared" ref="U12" si="147">U11/$BB$11</f>
        <v>0</v>
      </c>
      <c r="V12" s="11"/>
      <c r="W12" s="10"/>
      <c r="X12" s="11">
        <f t="shared" ref="X12" si="148">X11/$BA$11</f>
        <v>0</v>
      </c>
      <c r="Y12" s="10">
        <f t="shared" ref="Y12" si="149">Y11/$BB$11</f>
        <v>0</v>
      </c>
      <c r="Z12" s="11">
        <f t="shared" ref="Z12" si="150">Z11/$BA$11</f>
        <v>0</v>
      </c>
      <c r="AA12" s="10">
        <f t="shared" ref="AA12" si="151">AA11/$BB$11</f>
        <v>0</v>
      </c>
      <c r="AB12" s="11">
        <f t="shared" ref="AB12" si="152">AB11/$BA$11</f>
        <v>0</v>
      </c>
      <c r="AC12" s="10">
        <f t="shared" ref="AC12" si="153">AC11/$BB$11</f>
        <v>0</v>
      </c>
      <c r="AD12" s="11">
        <f t="shared" ref="AD12" si="154">AD11/$BA$11</f>
        <v>0</v>
      </c>
      <c r="AE12" s="10">
        <f t="shared" ref="AE12" si="155">AE11/$BB$11</f>
        <v>0</v>
      </c>
      <c r="AF12" s="11">
        <f t="shared" ref="AF12" si="156">AF11/$BA$11</f>
        <v>0</v>
      </c>
      <c r="AG12" s="10">
        <f t="shared" ref="AG12" si="157">AG11/$BB$11</f>
        <v>0</v>
      </c>
      <c r="AH12" s="11">
        <f t="shared" ref="AH12" si="158">AH11/$BA$11</f>
        <v>0</v>
      </c>
      <c r="AI12" s="10">
        <f t="shared" ref="AI12" si="159">AI11/$BB$11</f>
        <v>0</v>
      </c>
      <c r="AJ12" s="11">
        <f t="shared" ref="AJ12" si="160">AJ11/$BA$11</f>
        <v>0</v>
      </c>
      <c r="AK12" s="10">
        <f t="shared" ref="AK12" si="161">AK11/$BB$11</f>
        <v>0</v>
      </c>
      <c r="AL12" s="11">
        <f t="shared" ref="AL12" si="162">AL11/$BA$11</f>
        <v>0</v>
      </c>
      <c r="AM12" s="10">
        <f t="shared" ref="AM12" si="163">AM11/$BB$11</f>
        <v>0</v>
      </c>
      <c r="AN12" s="11">
        <f t="shared" ref="AN12" si="164">AN11/$BA$11</f>
        <v>0</v>
      </c>
      <c r="AO12" s="10">
        <f t="shared" ref="AO12" si="165">AO11/$BB$11</f>
        <v>0</v>
      </c>
      <c r="AP12" s="11">
        <f t="shared" ref="AP12" si="166">AP11/$BA$11</f>
        <v>0.6</v>
      </c>
      <c r="AQ12" s="10">
        <f t="shared" ref="AQ12" si="167">AQ11/$BB$11</f>
        <v>0.95580808080808077</v>
      </c>
      <c r="AR12" s="11">
        <f t="shared" ref="AR12" si="168">AR11/$BA$11</f>
        <v>0</v>
      </c>
      <c r="AS12" s="10">
        <f t="shared" ref="AS12" si="169">AS11/$BB$11</f>
        <v>0</v>
      </c>
      <c r="AT12" s="11">
        <f t="shared" ref="AT12" si="170">AT11/$BA$11</f>
        <v>0</v>
      </c>
      <c r="AU12" s="10">
        <f t="shared" ref="AU12" si="171">AU11/$BB$11</f>
        <v>0</v>
      </c>
      <c r="AV12" s="11">
        <f t="shared" ref="AV12" si="172">AV11/$BA$11</f>
        <v>0</v>
      </c>
      <c r="AW12" s="10">
        <f t="shared" ref="AW12" si="173">AW11/$BB$11</f>
        <v>0</v>
      </c>
      <c r="AX12" s="11">
        <f t="shared" ref="AX12" si="174">AX11/$BA$11</f>
        <v>0.1</v>
      </c>
      <c r="AY12" s="10">
        <f t="shared" ref="AY12" si="175">AY11/$BB$11</f>
        <v>3.787878787878788E-3</v>
      </c>
      <c r="AZ12" s="11"/>
      <c r="BA12" s="10"/>
      <c r="BB12" s="10"/>
      <c r="BM12">
        <f>SUM(BM2:BM11)</f>
        <v>447</v>
      </c>
      <c r="BN12">
        <f>SUM(BN2:BN11)</f>
        <v>5917</v>
      </c>
    </row>
    <row r="13" spans="1:66">
      <c r="A13" s="2" t="s">
        <v>680</v>
      </c>
      <c r="B13" s="2" t="s">
        <v>119</v>
      </c>
      <c r="C13" s="2">
        <v>4</v>
      </c>
      <c r="D13" s="11">
        <v>0.1</v>
      </c>
      <c r="E13" s="10">
        <v>1.1363636363636364E-2</v>
      </c>
      <c r="F13" s="11">
        <v>0</v>
      </c>
      <c r="G13" s="10">
        <v>0</v>
      </c>
      <c r="H13" s="11">
        <v>0</v>
      </c>
      <c r="I13" s="10">
        <v>0</v>
      </c>
      <c r="J13" s="11">
        <v>0</v>
      </c>
      <c r="K13" s="10">
        <v>0</v>
      </c>
      <c r="L13" s="11">
        <v>0</v>
      </c>
      <c r="M13" s="10">
        <v>0</v>
      </c>
      <c r="N13" s="11">
        <v>0</v>
      </c>
      <c r="O13" s="10">
        <v>0</v>
      </c>
      <c r="P13" s="11">
        <v>0.2</v>
      </c>
      <c r="Q13" s="10">
        <v>2.904040404040404E-2</v>
      </c>
      <c r="R13" s="11">
        <v>0</v>
      </c>
      <c r="S13" s="10">
        <v>0</v>
      </c>
      <c r="T13" s="11">
        <v>0</v>
      </c>
      <c r="U13" s="10">
        <v>0</v>
      </c>
      <c r="V13" s="11"/>
      <c r="W13" s="10"/>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0</v>
      </c>
      <c r="AO13" s="10">
        <v>0</v>
      </c>
      <c r="AP13" s="11">
        <v>0.6</v>
      </c>
      <c r="AQ13" s="10">
        <v>0.95580808080808077</v>
      </c>
      <c r="AR13" s="11">
        <v>0</v>
      </c>
      <c r="AS13" s="10">
        <v>0</v>
      </c>
      <c r="AT13" s="11">
        <v>0</v>
      </c>
      <c r="AU13" s="10">
        <v>0</v>
      </c>
      <c r="AV13" s="11">
        <v>0</v>
      </c>
      <c r="AW13" s="10">
        <v>0</v>
      </c>
      <c r="AX13" s="11">
        <v>0.1</v>
      </c>
      <c r="AY13" s="10">
        <v>3.787878787878788E-3</v>
      </c>
      <c r="AZ13" s="11"/>
      <c r="BA13" s="10"/>
      <c r="BB13" s="10"/>
      <c r="BM13">
        <f>BM12+18</f>
        <v>465</v>
      </c>
      <c r="BN13">
        <v>6757.9999999999991</v>
      </c>
    </row>
    <row r="14" spans="1:66">
      <c r="A14" s="2" t="s">
        <v>681</v>
      </c>
      <c r="B14" s="2" t="s">
        <v>119</v>
      </c>
      <c r="C14" s="2">
        <v>5</v>
      </c>
      <c r="D14" s="11">
        <v>0</v>
      </c>
      <c r="E14" s="10">
        <v>0</v>
      </c>
      <c r="F14" s="11">
        <v>0</v>
      </c>
      <c r="G14" s="10">
        <v>0</v>
      </c>
      <c r="H14" s="11">
        <v>0</v>
      </c>
      <c r="I14" s="10">
        <v>0</v>
      </c>
      <c r="J14" s="11">
        <v>0</v>
      </c>
      <c r="K14" s="10">
        <v>0</v>
      </c>
      <c r="L14" s="11">
        <v>0</v>
      </c>
      <c r="M14" s="10">
        <v>0</v>
      </c>
      <c r="N14" s="11">
        <v>0</v>
      </c>
      <c r="O14" s="10">
        <v>0</v>
      </c>
      <c r="P14" s="11">
        <v>0</v>
      </c>
      <c r="Q14" s="10">
        <v>0</v>
      </c>
      <c r="R14" s="11">
        <v>0</v>
      </c>
      <c r="S14" s="10">
        <v>0</v>
      </c>
      <c r="T14" s="11">
        <v>1</v>
      </c>
      <c r="U14" s="10">
        <v>7</v>
      </c>
      <c r="V14" s="11"/>
      <c r="W14" s="10"/>
      <c r="X14" s="11">
        <v>0</v>
      </c>
      <c r="Y14" s="10">
        <v>0</v>
      </c>
      <c r="Z14" s="11">
        <v>0</v>
      </c>
      <c r="AA14" s="10">
        <v>0</v>
      </c>
      <c r="AB14" s="11">
        <v>0</v>
      </c>
      <c r="AC14" s="10">
        <v>0</v>
      </c>
      <c r="AD14" s="11">
        <v>0</v>
      </c>
      <c r="AE14" s="10">
        <v>0</v>
      </c>
      <c r="AF14" s="11">
        <v>0</v>
      </c>
      <c r="AG14" s="10">
        <v>0</v>
      </c>
      <c r="AH14" s="11">
        <v>0</v>
      </c>
      <c r="AI14" s="10">
        <v>0</v>
      </c>
      <c r="AJ14" s="11">
        <v>0</v>
      </c>
      <c r="AK14" s="10">
        <v>0</v>
      </c>
      <c r="AL14" s="11">
        <v>0</v>
      </c>
      <c r="AM14" s="10">
        <v>0</v>
      </c>
      <c r="AN14" s="11">
        <v>0</v>
      </c>
      <c r="AO14" s="10">
        <v>0</v>
      </c>
      <c r="AP14" s="11">
        <v>11</v>
      </c>
      <c r="AQ14" s="10">
        <v>262</v>
      </c>
      <c r="AR14" s="11">
        <v>13</v>
      </c>
      <c r="AS14" s="10">
        <v>208</v>
      </c>
      <c r="AT14" s="11">
        <v>1</v>
      </c>
      <c r="AU14" s="10">
        <v>15</v>
      </c>
      <c r="AV14" s="11">
        <v>0</v>
      </c>
      <c r="AW14" s="10">
        <v>0</v>
      </c>
      <c r="AX14" s="11">
        <v>0</v>
      </c>
      <c r="AY14" s="10">
        <v>0</v>
      </c>
      <c r="AZ14" s="11"/>
      <c r="BA14" s="10">
        <f>SUM(D14,F14,H14,J14,L14,N14,P14,R14,T14,X14,Z14,AB14,AD14,AF14,AH14,AJ14,AL14,AN14,AP14,AR14,AT14,AV14,AX14)</f>
        <v>26</v>
      </c>
      <c r="BB14" s="10">
        <f>SUM(E14,G14,I14,K14,M14,O14,Q14,S14,U14,Y14,AA14,AC14,AE14,AG14,AI14,AK14,AM14,AO14,AQ14,AS14,AU14,AW14,AY14)</f>
        <v>492</v>
      </c>
    </row>
    <row r="15" spans="1:66">
      <c r="A15" s="2"/>
      <c r="B15" s="2"/>
      <c r="C15" s="2"/>
      <c r="D15" s="11">
        <f>D14/$BA$14</f>
        <v>0</v>
      </c>
      <c r="E15" s="10">
        <f>E14/$BB$14</f>
        <v>0</v>
      </c>
      <c r="F15" s="11">
        <f t="shared" ref="F15" si="176">F14/$BA$14</f>
        <v>0</v>
      </c>
      <c r="G15" s="10">
        <f t="shared" ref="G15" si="177">G14/$BB$14</f>
        <v>0</v>
      </c>
      <c r="H15" s="11">
        <f t="shared" ref="H15" si="178">H14/$BA$14</f>
        <v>0</v>
      </c>
      <c r="I15" s="10">
        <f t="shared" ref="I15" si="179">I14/$BB$14</f>
        <v>0</v>
      </c>
      <c r="J15" s="11">
        <f t="shared" ref="J15" si="180">J14/$BA$14</f>
        <v>0</v>
      </c>
      <c r="K15" s="10">
        <f t="shared" ref="K15" si="181">K14/$BB$14</f>
        <v>0</v>
      </c>
      <c r="L15" s="11">
        <f t="shared" ref="L15" si="182">L14/$BA$14</f>
        <v>0</v>
      </c>
      <c r="M15" s="10">
        <f t="shared" ref="M15" si="183">M14/$BB$14</f>
        <v>0</v>
      </c>
      <c r="N15" s="11">
        <f t="shared" ref="N15" si="184">N14/$BA$14</f>
        <v>0</v>
      </c>
      <c r="O15" s="10">
        <f t="shared" ref="O15" si="185">O14/$BB$14</f>
        <v>0</v>
      </c>
      <c r="P15" s="11">
        <f t="shared" ref="P15" si="186">P14/$BA$14</f>
        <v>0</v>
      </c>
      <c r="Q15" s="10">
        <f t="shared" ref="Q15" si="187">Q14/$BB$14</f>
        <v>0</v>
      </c>
      <c r="R15" s="11">
        <f t="shared" ref="R15" si="188">R14/$BA$14</f>
        <v>0</v>
      </c>
      <c r="S15" s="10">
        <f t="shared" ref="S15" si="189">S14/$BB$14</f>
        <v>0</v>
      </c>
      <c r="T15" s="11">
        <f t="shared" ref="T15" si="190">T14/$BA$14</f>
        <v>3.8461538461538464E-2</v>
      </c>
      <c r="U15" s="10">
        <f t="shared" ref="U15" si="191">U14/$BB$14</f>
        <v>1.4227642276422764E-2</v>
      </c>
      <c r="V15" s="11"/>
      <c r="W15" s="10"/>
      <c r="X15" s="11">
        <f t="shared" ref="X15" si="192">X14/$BA$14</f>
        <v>0</v>
      </c>
      <c r="Y15" s="10">
        <f t="shared" ref="Y15" si="193">Y14/$BB$14</f>
        <v>0</v>
      </c>
      <c r="Z15" s="11">
        <f t="shared" ref="Z15" si="194">Z14/$BA$14</f>
        <v>0</v>
      </c>
      <c r="AA15" s="10">
        <f t="shared" ref="AA15" si="195">AA14/$BB$14</f>
        <v>0</v>
      </c>
      <c r="AB15" s="11">
        <f t="shared" ref="AB15" si="196">AB14/$BA$14</f>
        <v>0</v>
      </c>
      <c r="AC15" s="10">
        <f t="shared" ref="AC15" si="197">AC14/$BB$14</f>
        <v>0</v>
      </c>
      <c r="AD15" s="11">
        <f t="shared" ref="AD15" si="198">AD14/$BA$14</f>
        <v>0</v>
      </c>
      <c r="AE15" s="10">
        <f t="shared" ref="AE15" si="199">AE14/$BB$14</f>
        <v>0</v>
      </c>
      <c r="AF15" s="11">
        <f t="shared" ref="AF15" si="200">AF14/$BA$14</f>
        <v>0</v>
      </c>
      <c r="AG15" s="10">
        <f t="shared" ref="AG15" si="201">AG14/$BB$14</f>
        <v>0</v>
      </c>
      <c r="AH15" s="11">
        <f t="shared" ref="AH15" si="202">AH14/$BA$14</f>
        <v>0</v>
      </c>
      <c r="AI15" s="10">
        <f t="shared" ref="AI15" si="203">AI14/$BB$14</f>
        <v>0</v>
      </c>
      <c r="AJ15" s="11">
        <f t="shared" ref="AJ15" si="204">AJ14/$BA$14</f>
        <v>0</v>
      </c>
      <c r="AK15" s="10">
        <f t="shared" ref="AK15" si="205">AK14/$BB$14</f>
        <v>0</v>
      </c>
      <c r="AL15" s="11">
        <f t="shared" ref="AL15" si="206">AL14/$BA$14</f>
        <v>0</v>
      </c>
      <c r="AM15" s="10">
        <f t="shared" ref="AM15" si="207">AM14/$BB$14</f>
        <v>0</v>
      </c>
      <c r="AN15" s="11">
        <f t="shared" ref="AN15" si="208">AN14/$BA$14</f>
        <v>0</v>
      </c>
      <c r="AO15" s="10">
        <f t="shared" ref="AO15" si="209">AO14/$BB$14</f>
        <v>0</v>
      </c>
      <c r="AP15" s="11">
        <f t="shared" ref="AP15" si="210">AP14/$BA$14</f>
        <v>0.42307692307692307</v>
      </c>
      <c r="AQ15" s="10">
        <f t="shared" ref="AQ15" si="211">AQ14/$BB$14</f>
        <v>0.53252032520325199</v>
      </c>
      <c r="AR15" s="11">
        <f t="shared" ref="AR15" si="212">AR14/$BA$14</f>
        <v>0.5</v>
      </c>
      <c r="AS15" s="10">
        <f t="shared" ref="AS15" si="213">AS14/$BB$14</f>
        <v>0.42276422764227645</v>
      </c>
      <c r="AT15" s="11">
        <f t="shared" ref="AT15" si="214">AT14/$BA$14</f>
        <v>3.8461538461538464E-2</v>
      </c>
      <c r="AU15" s="10">
        <f t="shared" ref="AU15" si="215">AU14/$BB$14</f>
        <v>3.048780487804878E-2</v>
      </c>
      <c r="AV15" s="11">
        <f t="shared" ref="AV15" si="216">AV14/$BA$14</f>
        <v>0</v>
      </c>
      <c r="AW15" s="10">
        <f t="shared" ref="AW15" si="217">AW14/$BB$14</f>
        <v>0</v>
      </c>
      <c r="AX15" s="11">
        <f t="shared" ref="AX15" si="218">AX14/$BA$14</f>
        <v>0</v>
      </c>
      <c r="AY15" s="10">
        <f t="shared" ref="AY15" si="219">AY14/$BB$14</f>
        <v>0</v>
      </c>
      <c r="AZ15" s="11"/>
      <c r="BA15" s="10"/>
      <c r="BB15" s="10"/>
    </row>
    <row r="16" spans="1:66">
      <c r="A16" s="2" t="s">
        <v>681</v>
      </c>
      <c r="B16" s="2" t="s">
        <v>119</v>
      </c>
      <c r="C16" s="2">
        <v>5</v>
      </c>
      <c r="D16" s="11">
        <v>0</v>
      </c>
      <c r="E16" s="10">
        <v>0</v>
      </c>
      <c r="F16" s="11">
        <v>0</v>
      </c>
      <c r="G16" s="10">
        <v>0</v>
      </c>
      <c r="H16" s="11">
        <v>0</v>
      </c>
      <c r="I16" s="10">
        <v>0</v>
      </c>
      <c r="J16" s="11">
        <v>0</v>
      </c>
      <c r="K16" s="10">
        <v>0</v>
      </c>
      <c r="L16" s="11">
        <v>0</v>
      </c>
      <c r="M16" s="10">
        <v>0</v>
      </c>
      <c r="N16" s="11">
        <v>0</v>
      </c>
      <c r="O16" s="10">
        <v>0</v>
      </c>
      <c r="P16" s="11">
        <v>0</v>
      </c>
      <c r="Q16" s="10">
        <v>0</v>
      </c>
      <c r="R16" s="11">
        <v>0</v>
      </c>
      <c r="S16" s="10">
        <v>0</v>
      </c>
      <c r="T16" s="11">
        <v>3.8461538461538464E-2</v>
      </c>
      <c r="U16" s="10">
        <v>1.4227642276422764E-2</v>
      </c>
      <c r="V16" s="11"/>
      <c r="W16" s="10"/>
      <c r="X16" s="11">
        <v>0</v>
      </c>
      <c r="Y16" s="10">
        <v>0</v>
      </c>
      <c r="Z16" s="11">
        <v>0</v>
      </c>
      <c r="AA16" s="10">
        <v>0</v>
      </c>
      <c r="AB16" s="11">
        <v>0</v>
      </c>
      <c r="AC16" s="10">
        <v>0</v>
      </c>
      <c r="AD16" s="11">
        <v>0</v>
      </c>
      <c r="AE16" s="10">
        <v>0</v>
      </c>
      <c r="AF16" s="11">
        <v>0</v>
      </c>
      <c r="AG16" s="10">
        <v>0</v>
      </c>
      <c r="AH16" s="11">
        <v>0</v>
      </c>
      <c r="AI16" s="10">
        <v>0</v>
      </c>
      <c r="AJ16" s="11">
        <v>0</v>
      </c>
      <c r="AK16" s="10">
        <v>0</v>
      </c>
      <c r="AL16" s="11">
        <v>0</v>
      </c>
      <c r="AM16" s="10">
        <v>0</v>
      </c>
      <c r="AN16" s="11">
        <v>0</v>
      </c>
      <c r="AO16" s="10">
        <v>0</v>
      </c>
      <c r="AP16" s="11">
        <v>0.42307692307692307</v>
      </c>
      <c r="AQ16" s="10">
        <v>0.53252032520325199</v>
      </c>
      <c r="AR16" s="11">
        <v>0.5</v>
      </c>
      <c r="AS16" s="10">
        <v>0.42276422764227645</v>
      </c>
      <c r="AT16" s="11">
        <v>3.8461538461538464E-2</v>
      </c>
      <c r="AU16" s="10">
        <v>3.048780487804878E-2</v>
      </c>
      <c r="AV16" s="11">
        <v>0</v>
      </c>
      <c r="AW16" s="10">
        <v>0</v>
      </c>
      <c r="AX16" s="11">
        <v>0</v>
      </c>
      <c r="AY16" s="10">
        <v>0</v>
      </c>
      <c r="AZ16" s="11"/>
      <c r="BA16" s="10"/>
      <c r="BB16" s="10"/>
    </row>
    <row r="17" spans="1:54">
      <c r="A17" s="2" t="s">
        <v>618</v>
      </c>
      <c r="B17" s="2" t="s">
        <v>119</v>
      </c>
      <c r="C17" s="2">
        <v>6</v>
      </c>
      <c r="D17" s="11">
        <v>3</v>
      </c>
      <c r="E17" s="10">
        <v>9</v>
      </c>
      <c r="F17" s="11">
        <v>4</v>
      </c>
      <c r="G17" s="10">
        <v>34</v>
      </c>
      <c r="H17" s="11">
        <v>0</v>
      </c>
      <c r="I17" s="10">
        <v>0</v>
      </c>
      <c r="J17" s="11">
        <v>0</v>
      </c>
      <c r="K17" s="10">
        <v>0</v>
      </c>
      <c r="L17" s="11">
        <v>0</v>
      </c>
      <c r="M17" s="10">
        <v>0</v>
      </c>
      <c r="N17" s="11">
        <v>0</v>
      </c>
      <c r="O17" s="10">
        <v>0</v>
      </c>
      <c r="P17" s="11">
        <v>19</v>
      </c>
      <c r="Q17" s="10">
        <v>165</v>
      </c>
      <c r="R17" s="11">
        <v>16</v>
      </c>
      <c r="S17" s="10">
        <v>270</v>
      </c>
      <c r="T17" s="11">
        <v>0</v>
      </c>
      <c r="U17" s="10">
        <v>0</v>
      </c>
      <c r="V17" s="11"/>
      <c r="W17" s="10"/>
      <c r="X17" s="11">
        <v>0</v>
      </c>
      <c r="Y17" s="10">
        <v>0</v>
      </c>
      <c r="Z17" s="11">
        <v>7</v>
      </c>
      <c r="AA17" s="10">
        <v>92</v>
      </c>
      <c r="AB17" s="11">
        <v>1</v>
      </c>
      <c r="AC17" s="10">
        <v>8</v>
      </c>
      <c r="AD17" s="11">
        <v>0</v>
      </c>
      <c r="AE17" s="10">
        <v>0</v>
      </c>
      <c r="AF17" s="11">
        <v>0</v>
      </c>
      <c r="AG17" s="10">
        <v>0</v>
      </c>
      <c r="AH17" s="11">
        <v>0</v>
      </c>
      <c r="AI17" s="10">
        <v>0</v>
      </c>
      <c r="AJ17" s="11">
        <v>0</v>
      </c>
      <c r="AK17" s="10">
        <v>0</v>
      </c>
      <c r="AL17" s="11">
        <v>0</v>
      </c>
      <c r="AM17" s="10">
        <v>0</v>
      </c>
      <c r="AN17" s="11">
        <v>0</v>
      </c>
      <c r="AO17" s="10">
        <v>0</v>
      </c>
      <c r="AP17" s="11">
        <v>28</v>
      </c>
      <c r="AQ17" s="10">
        <v>256</v>
      </c>
      <c r="AR17" s="11">
        <v>4</v>
      </c>
      <c r="AS17" s="10">
        <v>16</v>
      </c>
      <c r="AT17" s="11">
        <v>7</v>
      </c>
      <c r="AU17" s="10">
        <v>189</v>
      </c>
      <c r="AV17" s="11">
        <v>22</v>
      </c>
      <c r="AW17" s="10">
        <v>449</v>
      </c>
      <c r="AX17" s="11">
        <v>5</v>
      </c>
      <c r="AY17" s="10">
        <v>51</v>
      </c>
      <c r="AZ17" s="11"/>
      <c r="BA17" s="10">
        <f>SUM(D17,F17,H17,J17,L17,N17,P17,R17,T17,X17,Z17,AB17,AD17,AF17,AH17,AJ17,AL17,AN17,AP17,AR17,AT17,AV17,AX17)</f>
        <v>116</v>
      </c>
      <c r="BB17" s="10">
        <f>SUM(E17,G17,I17,K17,M17,O17,Q17,S17,U17,Y17,AA17,AC17,AE17,AG17,AI17,AK17,AM17,AO17,AQ17,AS17,AU17,AW17,AY17)</f>
        <v>1539</v>
      </c>
    </row>
    <row r="18" spans="1:54">
      <c r="A18" s="2"/>
      <c r="B18" s="2"/>
      <c r="C18" s="2"/>
      <c r="D18" s="11">
        <f>D17/$BA$17</f>
        <v>2.5862068965517241E-2</v>
      </c>
      <c r="E18" s="10">
        <f>E17/$BB$17</f>
        <v>5.8479532163742687E-3</v>
      </c>
      <c r="F18" s="11">
        <f t="shared" ref="F18" si="220">F17/$BA$17</f>
        <v>3.4482758620689655E-2</v>
      </c>
      <c r="G18" s="10">
        <f t="shared" ref="G18" si="221">G17/$BB$17</f>
        <v>2.2092267706302793E-2</v>
      </c>
      <c r="H18" s="11">
        <f t="shared" ref="H18" si="222">H17/$BA$17</f>
        <v>0</v>
      </c>
      <c r="I18" s="10">
        <f t="shared" ref="I18" si="223">I17/$BB$17</f>
        <v>0</v>
      </c>
      <c r="J18" s="11">
        <f t="shared" ref="J18" si="224">J17/$BA$17</f>
        <v>0</v>
      </c>
      <c r="K18" s="10">
        <f t="shared" ref="K18" si="225">K17/$BB$17</f>
        <v>0</v>
      </c>
      <c r="L18" s="11">
        <f t="shared" ref="L18" si="226">L17/$BA$17</f>
        <v>0</v>
      </c>
      <c r="M18" s="10">
        <f t="shared" ref="M18" si="227">M17/$BB$17</f>
        <v>0</v>
      </c>
      <c r="N18" s="11">
        <f t="shared" ref="N18" si="228">N17/$BA$17</f>
        <v>0</v>
      </c>
      <c r="O18" s="10">
        <f t="shared" ref="O18" si="229">O17/$BB$17</f>
        <v>0</v>
      </c>
      <c r="P18" s="11">
        <f t="shared" ref="P18" si="230">P17/$BA$17</f>
        <v>0.16379310344827586</v>
      </c>
      <c r="Q18" s="10">
        <f t="shared" ref="Q18" si="231">Q17/$BB$17</f>
        <v>0.10721247563352826</v>
      </c>
      <c r="R18" s="11">
        <f t="shared" ref="R18" si="232">R17/$BA$17</f>
        <v>0.13793103448275862</v>
      </c>
      <c r="S18" s="10">
        <f t="shared" ref="S18" si="233">S17/$BB$17</f>
        <v>0.17543859649122806</v>
      </c>
      <c r="T18" s="11">
        <f t="shared" ref="T18" si="234">T17/$BA$17</f>
        <v>0</v>
      </c>
      <c r="U18" s="10">
        <f t="shared" ref="U18" si="235">U17/$BB$17</f>
        <v>0</v>
      </c>
      <c r="V18" s="11"/>
      <c r="W18" s="10"/>
      <c r="X18" s="11">
        <f t="shared" ref="X18" si="236">X17/$BA$17</f>
        <v>0</v>
      </c>
      <c r="Y18" s="10">
        <f t="shared" ref="Y18" si="237">Y17/$BB$17</f>
        <v>0</v>
      </c>
      <c r="Z18" s="11">
        <f t="shared" ref="Z18" si="238">Z17/$BA$17</f>
        <v>6.0344827586206899E-2</v>
      </c>
      <c r="AA18" s="10">
        <f t="shared" ref="AA18" si="239">AA17/$BB$17</f>
        <v>5.9779077322936969E-2</v>
      </c>
      <c r="AB18" s="11">
        <f t="shared" ref="AB18" si="240">AB17/$BA$17</f>
        <v>8.6206896551724137E-3</v>
      </c>
      <c r="AC18" s="10">
        <f t="shared" ref="AC18" si="241">AC17/$BB$17</f>
        <v>5.1981806367771277E-3</v>
      </c>
      <c r="AD18" s="11">
        <f t="shared" ref="AD18" si="242">AD17/$BA$17</f>
        <v>0</v>
      </c>
      <c r="AE18" s="10">
        <f t="shared" ref="AE18" si="243">AE17/$BB$17</f>
        <v>0</v>
      </c>
      <c r="AF18" s="11">
        <f t="shared" ref="AF18" si="244">AF17/$BA$17</f>
        <v>0</v>
      </c>
      <c r="AG18" s="10">
        <f t="shared" ref="AG18" si="245">AG17/$BB$17</f>
        <v>0</v>
      </c>
      <c r="AH18" s="11">
        <f t="shared" ref="AH18" si="246">AH17/$BA$17</f>
        <v>0</v>
      </c>
      <c r="AI18" s="10">
        <f t="shared" ref="AI18" si="247">AI17/$BB$17</f>
        <v>0</v>
      </c>
      <c r="AJ18" s="11">
        <f t="shared" ref="AJ18" si="248">AJ17/$BA$17</f>
        <v>0</v>
      </c>
      <c r="AK18" s="10">
        <f t="shared" ref="AK18" si="249">AK17/$BB$17</f>
        <v>0</v>
      </c>
      <c r="AL18" s="11">
        <f t="shared" ref="AL18" si="250">AL17/$BA$17</f>
        <v>0</v>
      </c>
      <c r="AM18" s="10">
        <f t="shared" ref="AM18" si="251">AM17/$BB$17</f>
        <v>0</v>
      </c>
      <c r="AN18" s="11">
        <f t="shared" ref="AN18" si="252">AN17/$BA$17</f>
        <v>0</v>
      </c>
      <c r="AO18" s="10">
        <f t="shared" ref="AO18" si="253">AO17/$BB$17</f>
        <v>0</v>
      </c>
      <c r="AP18" s="11">
        <f t="shared" ref="AP18" si="254">AP17/$BA$17</f>
        <v>0.2413793103448276</v>
      </c>
      <c r="AQ18" s="10">
        <f t="shared" ref="AQ18" si="255">AQ17/$BB$17</f>
        <v>0.16634178037686809</v>
      </c>
      <c r="AR18" s="11">
        <f t="shared" ref="AR18" si="256">AR17/$BA$17</f>
        <v>3.4482758620689655E-2</v>
      </c>
      <c r="AS18" s="10">
        <f t="shared" ref="AS18" si="257">AS17/$BB$17</f>
        <v>1.0396361273554255E-2</v>
      </c>
      <c r="AT18" s="11">
        <f t="shared" ref="AT18" si="258">AT17/$BA$17</f>
        <v>6.0344827586206899E-2</v>
      </c>
      <c r="AU18" s="10">
        <f t="shared" ref="AU18" si="259">AU17/$BB$17</f>
        <v>0.12280701754385964</v>
      </c>
      <c r="AV18" s="11">
        <f t="shared" ref="AV18" si="260">AV17/$BA$17</f>
        <v>0.18965517241379309</v>
      </c>
      <c r="AW18" s="10">
        <f t="shared" ref="AW18" si="261">AW17/$BB$17</f>
        <v>0.29174788823911629</v>
      </c>
      <c r="AX18" s="11">
        <f t="shared" ref="AX18" si="262">AX17/$BA$17</f>
        <v>4.3103448275862072E-2</v>
      </c>
      <c r="AY18" s="10">
        <f t="shared" ref="AY18" si="263">AY17/$BB$17</f>
        <v>3.3138401559454189E-2</v>
      </c>
      <c r="AZ18" s="11"/>
      <c r="BA18" s="10"/>
      <c r="BB18" s="10"/>
    </row>
    <row r="19" spans="1:54">
      <c r="A19" s="2" t="s">
        <v>618</v>
      </c>
      <c r="B19" s="2" t="s">
        <v>119</v>
      </c>
      <c r="C19" s="2">
        <v>6</v>
      </c>
      <c r="D19" s="11">
        <v>2.5862068965517241E-2</v>
      </c>
      <c r="E19" s="10">
        <v>5.8479532163742687E-3</v>
      </c>
      <c r="F19" s="11">
        <v>3.4482758620689655E-2</v>
      </c>
      <c r="G19" s="10">
        <v>2.2092267706302793E-2</v>
      </c>
      <c r="H19" s="11">
        <v>0</v>
      </c>
      <c r="I19" s="10">
        <v>0</v>
      </c>
      <c r="J19" s="11">
        <v>0</v>
      </c>
      <c r="K19" s="10">
        <v>0</v>
      </c>
      <c r="L19" s="11">
        <v>0</v>
      </c>
      <c r="M19" s="10">
        <v>0</v>
      </c>
      <c r="N19" s="11">
        <v>0</v>
      </c>
      <c r="O19" s="10">
        <v>0</v>
      </c>
      <c r="P19" s="11">
        <v>0.16379310344827586</v>
      </c>
      <c r="Q19" s="10">
        <v>0.10721247563352826</v>
      </c>
      <c r="R19" s="11">
        <v>0.13793103448275862</v>
      </c>
      <c r="S19" s="10">
        <v>0.17543859649122806</v>
      </c>
      <c r="T19" s="11">
        <v>0</v>
      </c>
      <c r="U19" s="10">
        <v>0</v>
      </c>
      <c r="V19" s="11"/>
      <c r="W19" s="10"/>
      <c r="X19" s="11">
        <v>0</v>
      </c>
      <c r="Y19" s="10">
        <v>0</v>
      </c>
      <c r="Z19" s="11">
        <v>6.0344827586206899E-2</v>
      </c>
      <c r="AA19" s="10">
        <v>5.9779077322936969E-2</v>
      </c>
      <c r="AB19" s="11">
        <v>8.6206896551724137E-3</v>
      </c>
      <c r="AC19" s="10">
        <v>5.1981806367771277E-3</v>
      </c>
      <c r="AD19" s="11">
        <v>0</v>
      </c>
      <c r="AE19" s="10">
        <v>0</v>
      </c>
      <c r="AF19" s="11">
        <v>0</v>
      </c>
      <c r="AG19" s="10">
        <v>0</v>
      </c>
      <c r="AH19" s="11">
        <v>0</v>
      </c>
      <c r="AI19" s="10">
        <v>0</v>
      </c>
      <c r="AJ19" s="11">
        <v>0</v>
      </c>
      <c r="AK19" s="10">
        <v>0</v>
      </c>
      <c r="AL19" s="11">
        <v>0</v>
      </c>
      <c r="AM19" s="10">
        <v>0</v>
      </c>
      <c r="AN19" s="11">
        <v>0</v>
      </c>
      <c r="AO19" s="10">
        <v>0</v>
      </c>
      <c r="AP19" s="11">
        <v>0.2413793103448276</v>
      </c>
      <c r="AQ19" s="10">
        <v>0.16634178037686809</v>
      </c>
      <c r="AR19" s="11">
        <v>3.4482758620689655E-2</v>
      </c>
      <c r="AS19" s="10">
        <v>1.0396361273554255E-2</v>
      </c>
      <c r="AT19" s="11">
        <v>6.0344827586206899E-2</v>
      </c>
      <c r="AU19" s="10">
        <v>0.12280701754385964</v>
      </c>
      <c r="AV19" s="11">
        <v>0.18965517241379309</v>
      </c>
      <c r="AW19" s="10">
        <v>0.29174788823911629</v>
      </c>
      <c r="AX19" s="11">
        <v>4.3103448275862072E-2</v>
      </c>
      <c r="AY19" s="10">
        <v>3.3138401559454189E-2</v>
      </c>
      <c r="AZ19" s="11"/>
      <c r="BA19" s="10"/>
      <c r="BB19" s="10"/>
    </row>
    <row r="20" spans="1:54">
      <c r="A20" s="2" t="s">
        <v>141</v>
      </c>
      <c r="B20" s="2" t="s">
        <v>119</v>
      </c>
      <c r="C20" s="2">
        <v>7</v>
      </c>
      <c r="D20" s="11">
        <v>2</v>
      </c>
      <c r="E20" s="10">
        <v>2</v>
      </c>
      <c r="F20" s="11">
        <v>0</v>
      </c>
      <c r="G20" s="10">
        <v>0</v>
      </c>
      <c r="H20" s="11">
        <v>0</v>
      </c>
      <c r="I20" s="10">
        <v>0</v>
      </c>
      <c r="J20" s="11">
        <v>0</v>
      </c>
      <c r="K20" s="10">
        <v>0</v>
      </c>
      <c r="L20" s="11">
        <v>2</v>
      </c>
      <c r="M20" s="10">
        <v>43</v>
      </c>
      <c r="N20" s="11">
        <v>0</v>
      </c>
      <c r="O20" s="10">
        <v>0</v>
      </c>
      <c r="P20" s="11">
        <v>5</v>
      </c>
      <c r="Q20" s="10">
        <v>30</v>
      </c>
      <c r="R20" s="11">
        <v>1</v>
      </c>
      <c r="S20" s="10">
        <v>1</v>
      </c>
      <c r="T20" s="11">
        <v>0</v>
      </c>
      <c r="U20" s="10">
        <v>0</v>
      </c>
      <c r="V20" s="11"/>
      <c r="W20" s="10"/>
      <c r="X20" s="11">
        <v>0</v>
      </c>
      <c r="Y20" s="10">
        <v>0</v>
      </c>
      <c r="Z20" s="11">
        <v>0</v>
      </c>
      <c r="AA20" s="10">
        <v>0</v>
      </c>
      <c r="AB20" s="11">
        <v>0</v>
      </c>
      <c r="AC20" s="10">
        <v>0</v>
      </c>
      <c r="AD20" s="11">
        <v>0</v>
      </c>
      <c r="AE20" s="10">
        <v>0</v>
      </c>
      <c r="AF20" s="11">
        <v>0</v>
      </c>
      <c r="AG20" s="10">
        <v>0</v>
      </c>
      <c r="AH20" s="11">
        <v>0</v>
      </c>
      <c r="AI20" s="10">
        <v>0</v>
      </c>
      <c r="AJ20" s="11">
        <v>0</v>
      </c>
      <c r="AK20" s="10">
        <v>0</v>
      </c>
      <c r="AL20" s="11">
        <v>0</v>
      </c>
      <c r="AM20" s="10">
        <v>0</v>
      </c>
      <c r="AN20" s="11">
        <v>0</v>
      </c>
      <c r="AO20" s="10">
        <v>0</v>
      </c>
      <c r="AP20" s="11">
        <v>14</v>
      </c>
      <c r="AQ20" s="10">
        <v>179</v>
      </c>
      <c r="AR20" s="11">
        <v>0</v>
      </c>
      <c r="AS20" s="10">
        <v>0</v>
      </c>
      <c r="AT20" s="11">
        <v>1</v>
      </c>
      <c r="AU20" s="10">
        <v>5</v>
      </c>
      <c r="AV20" s="11">
        <v>0</v>
      </c>
      <c r="AW20" s="10">
        <v>0</v>
      </c>
      <c r="AX20" s="11">
        <v>3</v>
      </c>
      <c r="AY20" s="10">
        <v>50</v>
      </c>
      <c r="AZ20" s="11"/>
      <c r="BA20" s="10">
        <f>SUM(D20,F20,H20,J20,L20,N20,P20,R20,T20,X20,Z20,AB20,AD20,AF20,AH20,AJ20,AL20,AN20,AP20,AR20,AT20,AV20,AX20)</f>
        <v>28</v>
      </c>
      <c r="BB20" s="10">
        <f>SUM(E20,G20,I20,K20,M20,O20,Q20,S20,U20,Y20,AA20,AC20,AE20,AG20,AI20,AK20,AM20,AO20,AQ20,AS20,AU20,AW20,AY20)</f>
        <v>310</v>
      </c>
    </row>
    <row r="21" spans="1:54">
      <c r="A21" s="2"/>
      <c r="B21" s="2"/>
      <c r="C21" s="2"/>
      <c r="D21" s="11">
        <f>D20/$BA$20</f>
        <v>7.1428571428571425E-2</v>
      </c>
      <c r="E21" s="10">
        <f>E20/$BB$20</f>
        <v>6.4516129032258064E-3</v>
      </c>
      <c r="F21" s="11">
        <f t="shared" ref="F21" si="264">F20/$BA$20</f>
        <v>0</v>
      </c>
      <c r="G21" s="10">
        <f t="shared" ref="G21" si="265">G20/$BB$20</f>
        <v>0</v>
      </c>
      <c r="H21" s="11">
        <f t="shared" ref="H21" si="266">H20/$BA$20</f>
        <v>0</v>
      </c>
      <c r="I21" s="10">
        <f t="shared" ref="I21" si="267">I20/$BB$20</f>
        <v>0</v>
      </c>
      <c r="J21" s="11">
        <f t="shared" ref="J21" si="268">J20/$BA$20</f>
        <v>0</v>
      </c>
      <c r="K21" s="10">
        <f t="shared" ref="K21" si="269">K20/$BB$20</f>
        <v>0</v>
      </c>
      <c r="L21" s="11">
        <f t="shared" ref="L21" si="270">L20/$BA$20</f>
        <v>7.1428571428571425E-2</v>
      </c>
      <c r="M21" s="10">
        <f t="shared" ref="M21" si="271">M20/$BB$20</f>
        <v>0.13870967741935483</v>
      </c>
      <c r="N21" s="11">
        <f t="shared" ref="N21" si="272">N20/$BA$20</f>
        <v>0</v>
      </c>
      <c r="O21" s="10">
        <f t="shared" ref="O21" si="273">O20/$BB$20</f>
        <v>0</v>
      </c>
      <c r="P21" s="11">
        <f t="shared" ref="P21" si="274">P20/$BA$20</f>
        <v>0.17857142857142858</v>
      </c>
      <c r="Q21" s="10">
        <f t="shared" ref="Q21" si="275">Q20/$BB$20</f>
        <v>9.6774193548387094E-2</v>
      </c>
      <c r="R21" s="11">
        <f t="shared" ref="R21" si="276">R20/$BA$20</f>
        <v>3.5714285714285712E-2</v>
      </c>
      <c r="S21" s="10">
        <f t="shared" ref="S21" si="277">S20/$BB$20</f>
        <v>3.2258064516129032E-3</v>
      </c>
      <c r="T21" s="11">
        <f t="shared" ref="T21" si="278">T20/$BA$20</f>
        <v>0</v>
      </c>
      <c r="U21" s="10">
        <f t="shared" ref="U21" si="279">U20/$BB$20</f>
        <v>0</v>
      </c>
      <c r="V21" s="11"/>
      <c r="W21" s="10"/>
      <c r="X21" s="11">
        <f t="shared" ref="X21" si="280">X20/$BA$20</f>
        <v>0</v>
      </c>
      <c r="Y21" s="10">
        <f t="shared" ref="Y21" si="281">Y20/$BB$20</f>
        <v>0</v>
      </c>
      <c r="Z21" s="11">
        <f t="shared" ref="Z21" si="282">Z20/$BA$20</f>
        <v>0</v>
      </c>
      <c r="AA21" s="10">
        <f t="shared" ref="AA21" si="283">AA20/$BB$20</f>
        <v>0</v>
      </c>
      <c r="AB21" s="11">
        <f t="shared" ref="AB21" si="284">AB20/$BA$20</f>
        <v>0</v>
      </c>
      <c r="AC21" s="10">
        <f t="shared" ref="AC21" si="285">AC20/$BB$20</f>
        <v>0</v>
      </c>
      <c r="AD21" s="11">
        <f t="shared" ref="AD21" si="286">AD20/$BA$20</f>
        <v>0</v>
      </c>
      <c r="AE21" s="10">
        <f t="shared" ref="AE21" si="287">AE20/$BB$20</f>
        <v>0</v>
      </c>
      <c r="AF21" s="11">
        <f t="shared" ref="AF21" si="288">AF20/$BA$20</f>
        <v>0</v>
      </c>
      <c r="AG21" s="10">
        <f t="shared" ref="AG21" si="289">AG20/$BB$20</f>
        <v>0</v>
      </c>
      <c r="AH21" s="11">
        <f t="shared" ref="AH21" si="290">AH20/$BA$20</f>
        <v>0</v>
      </c>
      <c r="AI21" s="10">
        <f t="shared" ref="AI21" si="291">AI20/$BB$20</f>
        <v>0</v>
      </c>
      <c r="AJ21" s="11">
        <f t="shared" ref="AJ21" si="292">AJ20/$BA$20</f>
        <v>0</v>
      </c>
      <c r="AK21" s="10">
        <f t="shared" ref="AK21" si="293">AK20/$BB$20</f>
        <v>0</v>
      </c>
      <c r="AL21" s="11">
        <f t="shared" ref="AL21" si="294">AL20/$BA$20</f>
        <v>0</v>
      </c>
      <c r="AM21" s="10">
        <f t="shared" ref="AM21" si="295">AM20/$BB$20</f>
        <v>0</v>
      </c>
      <c r="AN21" s="11">
        <f t="shared" ref="AN21" si="296">AN20/$BA$20</f>
        <v>0</v>
      </c>
      <c r="AO21" s="10">
        <f t="shared" ref="AO21" si="297">AO20/$BB$20</f>
        <v>0</v>
      </c>
      <c r="AP21" s="11">
        <f t="shared" ref="AP21" si="298">AP20/$BA$20</f>
        <v>0.5</v>
      </c>
      <c r="AQ21" s="10">
        <f t="shared" ref="AQ21" si="299">AQ20/$BB$20</f>
        <v>0.57741935483870965</v>
      </c>
      <c r="AR21" s="11">
        <f t="shared" ref="AR21" si="300">AR20/$BA$20</f>
        <v>0</v>
      </c>
      <c r="AS21" s="10">
        <f t="shared" ref="AS21" si="301">AS20/$BB$20</f>
        <v>0</v>
      </c>
      <c r="AT21" s="11">
        <f t="shared" ref="AT21" si="302">AT20/$BA$20</f>
        <v>3.5714285714285712E-2</v>
      </c>
      <c r="AU21" s="10">
        <f t="shared" ref="AU21" si="303">AU20/$BB$20</f>
        <v>1.6129032258064516E-2</v>
      </c>
      <c r="AV21" s="11">
        <f t="shared" ref="AV21" si="304">AV20/$BA$20</f>
        <v>0</v>
      </c>
      <c r="AW21" s="10">
        <f t="shared" ref="AW21" si="305">AW20/$BB$20</f>
        <v>0</v>
      </c>
      <c r="AX21" s="11">
        <f t="shared" ref="AX21" si="306">AX20/$BA$20</f>
        <v>0.10714285714285714</v>
      </c>
      <c r="AY21" s="10">
        <f t="shared" ref="AY21" si="307">AY20/$BB$20</f>
        <v>0.16129032258064516</v>
      </c>
      <c r="AZ21" s="11"/>
      <c r="BA21" s="10"/>
      <c r="BB21" s="10"/>
    </row>
    <row r="22" spans="1:54">
      <c r="A22" s="2" t="s">
        <v>141</v>
      </c>
      <c r="B22" s="2" t="s">
        <v>119</v>
      </c>
      <c r="C22" s="2">
        <v>7</v>
      </c>
      <c r="D22" s="11">
        <v>7.1428571428571425E-2</v>
      </c>
      <c r="E22" s="10">
        <v>6.4516129032258064E-3</v>
      </c>
      <c r="F22" s="11">
        <v>0</v>
      </c>
      <c r="G22" s="10">
        <v>0</v>
      </c>
      <c r="H22" s="11">
        <v>0</v>
      </c>
      <c r="I22" s="10">
        <v>0</v>
      </c>
      <c r="J22" s="11">
        <v>0</v>
      </c>
      <c r="K22" s="10">
        <v>0</v>
      </c>
      <c r="L22" s="11">
        <v>7.1428571428571425E-2</v>
      </c>
      <c r="M22" s="10">
        <v>0.13870967741935483</v>
      </c>
      <c r="N22" s="11">
        <v>0</v>
      </c>
      <c r="O22" s="10">
        <v>0</v>
      </c>
      <c r="P22" s="11">
        <v>0.17857142857142858</v>
      </c>
      <c r="Q22" s="10">
        <v>9.6774193548387094E-2</v>
      </c>
      <c r="R22" s="11">
        <v>3.5714285714285712E-2</v>
      </c>
      <c r="S22" s="10">
        <v>3.2258064516129032E-3</v>
      </c>
      <c r="T22" s="11">
        <v>0</v>
      </c>
      <c r="U22" s="10">
        <v>0</v>
      </c>
      <c r="V22" s="11"/>
      <c r="W22" s="10"/>
      <c r="X22" s="11">
        <v>0</v>
      </c>
      <c r="Y22" s="10">
        <v>0</v>
      </c>
      <c r="Z22" s="11">
        <v>0</v>
      </c>
      <c r="AA22" s="10">
        <v>0</v>
      </c>
      <c r="AB22" s="11">
        <v>0</v>
      </c>
      <c r="AC22" s="10">
        <v>0</v>
      </c>
      <c r="AD22" s="11">
        <v>0</v>
      </c>
      <c r="AE22" s="10">
        <v>0</v>
      </c>
      <c r="AF22" s="11">
        <v>0</v>
      </c>
      <c r="AG22" s="10">
        <v>0</v>
      </c>
      <c r="AH22" s="11">
        <v>0</v>
      </c>
      <c r="AI22" s="10">
        <v>0</v>
      </c>
      <c r="AJ22" s="11">
        <v>0</v>
      </c>
      <c r="AK22" s="10">
        <v>0</v>
      </c>
      <c r="AL22" s="11">
        <v>0</v>
      </c>
      <c r="AM22" s="10">
        <v>0</v>
      </c>
      <c r="AN22" s="11">
        <v>0</v>
      </c>
      <c r="AO22" s="10">
        <v>0</v>
      </c>
      <c r="AP22" s="11">
        <v>0.5</v>
      </c>
      <c r="AQ22" s="10">
        <v>0.57741935483870965</v>
      </c>
      <c r="AR22" s="11">
        <v>0</v>
      </c>
      <c r="AS22" s="10">
        <v>0</v>
      </c>
      <c r="AT22" s="11">
        <v>3.5714285714285712E-2</v>
      </c>
      <c r="AU22" s="10">
        <v>1.6129032258064516E-2</v>
      </c>
      <c r="AV22" s="11">
        <v>0</v>
      </c>
      <c r="AW22" s="10">
        <v>0</v>
      </c>
      <c r="AX22" s="11">
        <v>0.10714285714285714</v>
      </c>
      <c r="AY22" s="10">
        <v>0.16129032258064516</v>
      </c>
      <c r="AZ22" s="11"/>
      <c r="BA22" s="10"/>
      <c r="BB22" s="10"/>
    </row>
    <row r="23" spans="1:54">
      <c r="A23" s="2" t="s">
        <v>682</v>
      </c>
      <c r="B23" s="2" t="s">
        <v>119</v>
      </c>
      <c r="C23" s="2">
        <v>8</v>
      </c>
      <c r="D23" s="11">
        <v>1</v>
      </c>
      <c r="E23" s="10">
        <v>2</v>
      </c>
      <c r="F23" s="11">
        <v>0</v>
      </c>
      <c r="G23" s="10">
        <v>0</v>
      </c>
      <c r="H23" s="11">
        <v>0</v>
      </c>
      <c r="I23" s="10">
        <v>0</v>
      </c>
      <c r="J23" s="11">
        <v>0</v>
      </c>
      <c r="K23" s="10">
        <v>0</v>
      </c>
      <c r="L23" s="11">
        <v>0</v>
      </c>
      <c r="M23" s="10">
        <v>0</v>
      </c>
      <c r="N23" s="11">
        <v>0</v>
      </c>
      <c r="O23" s="10">
        <v>0</v>
      </c>
      <c r="P23" s="11">
        <v>0</v>
      </c>
      <c r="Q23" s="10">
        <v>0</v>
      </c>
      <c r="R23" s="11">
        <v>1</v>
      </c>
      <c r="S23" s="10">
        <v>24</v>
      </c>
      <c r="T23" s="11">
        <v>0</v>
      </c>
      <c r="U23" s="10">
        <v>0</v>
      </c>
      <c r="V23" s="11"/>
      <c r="W23" s="10"/>
      <c r="X23" s="11">
        <v>0</v>
      </c>
      <c r="Y23" s="10">
        <v>0</v>
      </c>
      <c r="Z23" s="11">
        <v>1</v>
      </c>
      <c r="AA23" s="10">
        <v>2</v>
      </c>
      <c r="AB23" s="11">
        <v>0</v>
      </c>
      <c r="AC23" s="10">
        <v>0</v>
      </c>
      <c r="AD23" s="11">
        <v>0</v>
      </c>
      <c r="AE23" s="10">
        <v>0</v>
      </c>
      <c r="AF23" s="11">
        <v>0</v>
      </c>
      <c r="AG23" s="10">
        <v>0</v>
      </c>
      <c r="AH23" s="11">
        <v>1</v>
      </c>
      <c r="AI23" s="10">
        <v>76</v>
      </c>
      <c r="AJ23" s="11">
        <v>0</v>
      </c>
      <c r="AK23" s="10">
        <v>0</v>
      </c>
      <c r="AL23" s="11">
        <v>0</v>
      </c>
      <c r="AM23" s="10">
        <v>0</v>
      </c>
      <c r="AN23" s="11">
        <v>0</v>
      </c>
      <c r="AO23" s="10">
        <v>0</v>
      </c>
      <c r="AP23" s="11">
        <v>5</v>
      </c>
      <c r="AQ23" s="10">
        <v>48</v>
      </c>
      <c r="AR23" s="11">
        <v>3</v>
      </c>
      <c r="AS23" s="10">
        <v>31</v>
      </c>
      <c r="AT23" s="11">
        <v>6</v>
      </c>
      <c r="AU23" s="10">
        <v>56</v>
      </c>
      <c r="AV23" s="11">
        <v>0</v>
      </c>
      <c r="AW23" s="10">
        <v>0</v>
      </c>
      <c r="AX23" s="11">
        <v>0</v>
      </c>
      <c r="AY23" s="10">
        <v>0</v>
      </c>
      <c r="AZ23" s="11"/>
      <c r="BA23" s="10">
        <f>SUM(D23,F23,H23,J23,L23,N23,P23,R23,T23,X23,Z23,AB23,AD23,AF23,AH23,AJ23,AL23,AN23,AP23,AR23,AT23,AV23,AX23)</f>
        <v>18</v>
      </c>
      <c r="BB23" s="10">
        <f>SUM(E23,G23,I23,K23,M23,O23,Q23,S23,U23,Y23,AA23,AC23,AE23,AG23,AI23,AK23,AM23,AO23,AQ23,AS23,AU23,AW23,AY23)</f>
        <v>239</v>
      </c>
    </row>
    <row r="24" spans="1:54">
      <c r="A24" s="2"/>
      <c r="B24" s="2"/>
      <c r="C24" s="2"/>
      <c r="D24" s="11">
        <f>D23/$BA$23</f>
        <v>5.5555555555555552E-2</v>
      </c>
      <c r="E24" s="10">
        <f>E23/$BB$23</f>
        <v>8.368200836820083E-3</v>
      </c>
      <c r="F24" s="11">
        <f t="shared" ref="F24" si="308">F23/$BA$23</f>
        <v>0</v>
      </c>
      <c r="G24" s="10">
        <f t="shared" ref="G24" si="309">G23/$BB$23</f>
        <v>0</v>
      </c>
      <c r="H24" s="11">
        <f t="shared" ref="H24" si="310">H23/$BA$23</f>
        <v>0</v>
      </c>
      <c r="I24" s="10">
        <f t="shared" ref="I24" si="311">I23/$BB$23</f>
        <v>0</v>
      </c>
      <c r="J24" s="11">
        <f t="shared" ref="J24" si="312">J23/$BA$23</f>
        <v>0</v>
      </c>
      <c r="K24" s="10">
        <f t="shared" ref="K24" si="313">K23/$BB$23</f>
        <v>0</v>
      </c>
      <c r="L24" s="11">
        <f t="shared" ref="L24" si="314">L23/$BA$23</f>
        <v>0</v>
      </c>
      <c r="M24" s="10">
        <f t="shared" ref="M24" si="315">M23/$BB$23</f>
        <v>0</v>
      </c>
      <c r="N24" s="11">
        <f t="shared" ref="N24" si="316">N23/$BA$23</f>
        <v>0</v>
      </c>
      <c r="O24" s="10">
        <f t="shared" ref="O24" si="317">O23/$BB$23</f>
        <v>0</v>
      </c>
      <c r="P24" s="11">
        <f t="shared" ref="P24" si="318">P23/$BA$23</f>
        <v>0</v>
      </c>
      <c r="Q24" s="10">
        <f t="shared" ref="Q24" si="319">Q23/$BB$23</f>
        <v>0</v>
      </c>
      <c r="R24" s="11">
        <f t="shared" ref="R24" si="320">R23/$BA$23</f>
        <v>5.5555555555555552E-2</v>
      </c>
      <c r="S24" s="10">
        <f t="shared" ref="S24" si="321">S23/$BB$23</f>
        <v>0.100418410041841</v>
      </c>
      <c r="T24" s="11">
        <f t="shared" ref="T24" si="322">T23/$BA$23</f>
        <v>0</v>
      </c>
      <c r="U24" s="10">
        <f t="shared" ref="U24" si="323">U23/$BB$23</f>
        <v>0</v>
      </c>
      <c r="V24" s="11"/>
      <c r="W24" s="10"/>
      <c r="X24" s="11">
        <f t="shared" ref="X24" si="324">X23/$BA$23</f>
        <v>0</v>
      </c>
      <c r="Y24" s="10">
        <f t="shared" ref="Y24" si="325">Y23/$BB$23</f>
        <v>0</v>
      </c>
      <c r="Z24" s="11">
        <f t="shared" ref="Z24" si="326">Z23/$BA$23</f>
        <v>5.5555555555555552E-2</v>
      </c>
      <c r="AA24" s="10">
        <f t="shared" ref="AA24" si="327">AA23/$BB$23</f>
        <v>8.368200836820083E-3</v>
      </c>
      <c r="AB24" s="11">
        <f t="shared" ref="AB24" si="328">AB23/$BA$23</f>
        <v>0</v>
      </c>
      <c r="AC24" s="10">
        <f t="shared" ref="AC24" si="329">AC23/$BB$23</f>
        <v>0</v>
      </c>
      <c r="AD24" s="11">
        <f t="shared" ref="AD24" si="330">AD23/$BA$23</f>
        <v>0</v>
      </c>
      <c r="AE24" s="10">
        <f t="shared" ref="AE24" si="331">AE23/$BB$23</f>
        <v>0</v>
      </c>
      <c r="AF24" s="11">
        <f t="shared" ref="AF24" si="332">AF23/$BA$23</f>
        <v>0</v>
      </c>
      <c r="AG24" s="10">
        <f t="shared" ref="AG24" si="333">AG23/$BB$23</f>
        <v>0</v>
      </c>
      <c r="AH24" s="11">
        <f t="shared" ref="AH24" si="334">AH23/$BA$23</f>
        <v>5.5555555555555552E-2</v>
      </c>
      <c r="AI24" s="10">
        <f t="shared" ref="AI24" si="335">AI23/$BB$23</f>
        <v>0.31799163179916318</v>
      </c>
      <c r="AJ24" s="11">
        <f t="shared" ref="AJ24" si="336">AJ23/$BA$23</f>
        <v>0</v>
      </c>
      <c r="AK24" s="10">
        <f t="shared" ref="AK24" si="337">AK23/$BB$23</f>
        <v>0</v>
      </c>
      <c r="AL24" s="11">
        <f t="shared" ref="AL24" si="338">AL23/$BA$23</f>
        <v>0</v>
      </c>
      <c r="AM24" s="10">
        <f t="shared" ref="AM24" si="339">AM23/$BB$23</f>
        <v>0</v>
      </c>
      <c r="AN24" s="11">
        <f t="shared" ref="AN24" si="340">AN23/$BA$23</f>
        <v>0</v>
      </c>
      <c r="AO24" s="10">
        <f t="shared" ref="AO24" si="341">AO23/$BB$23</f>
        <v>0</v>
      </c>
      <c r="AP24" s="11">
        <f t="shared" ref="AP24" si="342">AP23/$BA$23</f>
        <v>0.27777777777777779</v>
      </c>
      <c r="AQ24" s="10">
        <f t="shared" ref="AQ24" si="343">AQ23/$BB$23</f>
        <v>0.20083682008368201</v>
      </c>
      <c r="AR24" s="11">
        <f t="shared" ref="AR24" si="344">AR23/$BA$23</f>
        <v>0.16666666666666666</v>
      </c>
      <c r="AS24" s="10">
        <f t="shared" ref="AS24" si="345">AS23/$BB$23</f>
        <v>0.1297071129707113</v>
      </c>
      <c r="AT24" s="11">
        <f t="shared" ref="AT24" si="346">AT23/$BA$23</f>
        <v>0.33333333333333331</v>
      </c>
      <c r="AU24" s="10">
        <f t="shared" ref="AU24" si="347">AU23/$BB$23</f>
        <v>0.23430962343096234</v>
      </c>
      <c r="AV24" s="11">
        <f t="shared" ref="AV24" si="348">AV23/$BA$23</f>
        <v>0</v>
      </c>
      <c r="AW24" s="10">
        <f t="shared" ref="AW24" si="349">AW23/$BB$23</f>
        <v>0</v>
      </c>
      <c r="AX24" s="11">
        <f t="shared" ref="AX24" si="350">AX23/$BA$23</f>
        <v>0</v>
      </c>
      <c r="AY24" s="10">
        <f t="shared" ref="AY24" si="351">AY23/$BB$23</f>
        <v>0</v>
      </c>
      <c r="AZ24" s="11"/>
      <c r="BA24" s="10"/>
      <c r="BB24" s="10"/>
    </row>
    <row r="25" spans="1:54">
      <c r="A25" s="2" t="s">
        <v>682</v>
      </c>
      <c r="B25" s="2" t="s">
        <v>119</v>
      </c>
      <c r="C25" s="2">
        <v>8</v>
      </c>
      <c r="D25" s="11">
        <v>5.5555555555555552E-2</v>
      </c>
      <c r="E25" s="10">
        <v>8.368200836820083E-3</v>
      </c>
      <c r="F25" s="11">
        <v>0</v>
      </c>
      <c r="G25" s="10">
        <v>0</v>
      </c>
      <c r="H25" s="11">
        <v>0</v>
      </c>
      <c r="I25" s="10">
        <v>0</v>
      </c>
      <c r="J25" s="11">
        <v>0</v>
      </c>
      <c r="K25" s="10">
        <v>0</v>
      </c>
      <c r="L25" s="11">
        <v>0</v>
      </c>
      <c r="M25" s="10">
        <v>0</v>
      </c>
      <c r="N25" s="11">
        <v>0</v>
      </c>
      <c r="O25" s="10">
        <v>0</v>
      </c>
      <c r="P25" s="11">
        <v>0</v>
      </c>
      <c r="Q25" s="10">
        <v>0</v>
      </c>
      <c r="R25" s="11">
        <v>5.5555555555555552E-2</v>
      </c>
      <c r="S25" s="10">
        <v>0.100418410041841</v>
      </c>
      <c r="T25" s="11">
        <v>0</v>
      </c>
      <c r="U25" s="10">
        <v>0</v>
      </c>
      <c r="V25" s="11"/>
      <c r="W25" s="10"/>
      <c r="X25" s="11">
        <v>0</v>
      </c>
      <c r="Y25" s="10">
        <v>0</v>
      </c>
      <c r="Z25" s="11">
        <v>5.5555555555555552E-2</v>
      </c>
      <c r="AA25" s="10">
        <v>8.368200836820083E-3</v>
      </c>
      <c r="AB25" s="11">
        <v>0</v>
      </c>
      <c r="AC25" s="10">
        <v>0</v>
      </c>
      <c r="AD25" s="11">
        <v>0</v>
      </c>
      <c r="AE25" s="10">
        <v>0</v>
      </c>
      <c r="AF25" s="11">
        <v>0</v>
      </c>
      <c r="AG25" s="10">
        <v>0</v>
      </c>
      <c r="AH25" s="11">
        <v>5.5555555555555552E-2</v>
      </c>
      <c r="AI25" s="10">
        <v>0.31799163179916318</v>
      </c>
      <c r="AJ25" s="11">
        <v>0</v>
      </c>
      <c r="AK25" s="10">
        <v>0</v>
      </c>
      <c r="AL25" s="11">
        <v>0</v>
      </c>
      <c r="AM25" s="10">
        <v>0</v>
      </c>
      <c r="AN25" s="11">
        <v>0</v>
      </c>
      <c r="AO25" s="10">
        <v>0</v>
      </c>
      <c r="AP25" s="11">
        <v>0.27777777777777779</v>
      </c>
      <c r="AQ25" s="10">
        <v>0.20083682008368201</v>
      </c>
      <c r="AR25" s="11">
        <v>0.16666666666666666</v>
      </c>
      <c r="AS25" s="10">
        <v>0.1297071129707113</v>
      </c>
      <c r="AT25" s="11">
        <v>0.33333333333333331</v>
      </c>
      <c r="AU25" s="10">
        <v>0.23430962343096234</v>
      </c>
      <c r="AV25" s="11">
        <v>0</v>
      </c>
      <c r="AW25" s="10">
        <v>0</v>
      </c>
      <c r="AX25" s="11">
        <v>0</v>
      </c>
      <c r="AY25" s="10">
        <v>0</v>
      </c>
      <c r="AZ25" s="11"/>
      <c r="BA25" s="10"/>
      <c r="BB25" s="10"/>
    </row>
    <row r="26" spans="1:54">
      <c r="A26" s="2" t="s">
        <v>619</v>
      </c>
      <c r="B26" s="2" t="s">
        <v>119</v>
      </c>
      <c r="C26" s="2">
        <v>9</v>
      </c>
      <c r="D26" s="11">
        <v>0</v>
      </c>
      <c r="E26" s="10">
        <v>0</v>
      </c>
      <c r="F26" s="11">
        <v>0</v>
      </c>
      <c r="G26" s="10">
        <v>0</v>
      </c>
      <c r="H26" s="11">
        <v>1</v>
      </c>
      <c r="I26" s="10">
        <v>10</v>
      </c>
      <c r="J26" s="11">
        <v>0</v>
      </c>
      <c r="K26" s="10">
        <v>0</v>
      </c>
      <c r="L26" s="11">
        <v>0</v>
      </c>
      <c r="M26" s="10">
        <v>0</v>
      </c>
      <c r="N26" s="11">
        <v>0</v>
      </c>
      <c r="O26" s="10">
        <v>0</v>
      </c>
      <c r="P26" s="11">
        <v>21</v>
      </c>
      <c r="Q26" s="10">
        <v>446</v>
      </c>
      <c r="R26" s="11">
        <v>2</v>
      </c>
      <c r="S26" s="10">
        <v>50</v>
      </c>
      <c r="T26" s="11">
        <v>0</v>
      </c>
      <c r="U26" s="10">
        <v>0</v>
      </c>
      <c r="V26" s="11"/>
      <c r="W26" s="10"/>
      <c r="X26" s="11">
        <v>0</v>
      </c>
      <c r="Y26" s="10">
        <v>0</v>
      </c>
      <c r="Z26" s="11">
        <v>1</v>
      </c>
      <c r="AA26" s="10">
        <v>3</v>
      </c>
      <c r="AB26" s="11">
        <v>0</v>
      </c>
      <c r="AC26" s="10">
        <v>0</v>
      </c>
      <c r="AD26" s="11">
        <v>0</v>
      </c>
      <c r="AE26" s="10">
        <v>0</v>
      </c>
      <c r="AF26" s="11">
        <v>0</v>
      </c>
      <c r="AG26" s="10">
        <v>0</v>
      </c>
      <c r="AH26" s="11">
        <v>0</v>
      </c>
      <c r="AI26" s="10">
        <v>0</v>
      </c>
      <c r="AJ26" s="11">
        <v>0</v>
      </c>
      <c r="AK26" s="10">
        <v>0</v>
      </c>
      <c r="AL26" s="11">
        <v>1</v>
      </c>
      <c r="AM26" s="10">
        <v>7</v>
      </c>
      <c r="AN26" s="11">
        <v>1</v>
      </c>
      <c r="AO26" s="10">
        <v>4</v>
      </c>
      <c r="AP26" s="11">
        <v>85</v>
      </c>
      <c r="AQ26" s="10">
        <v>1512</v>
      </c>
      <c r="AR26" s="11">
        <v>0</v>
      </c>
      <c r="AS26" s="10">
        <v>0</v>
      </c>
      <c r="AT26" s="11">
        <v>6</v>
      </c>
      <c r="AU26" s="10">
        <v>27</v>
      </c>
      <c r="AV26" s="11">
        <v>39</v>
      </c>
      <c r="AW26" s="10">
        <v>726</v>
      </c>
      <c r="AX26" s="11">
        <v>0</v>
      </c>
      <c r="AY26" s="10">
        <v>0</v>
      </c>
      <c r="AZ26" s="11"/>
      <c r="BA26" s="10">
        <f>SUM(D26,F26,H26,J26,L26,N26,P26,R26,T26,X26,Z26,AB26,AD26,AF26,AH26,AJ26,AL26,AN26,AP26,AR26,AT26,AV26,AX26)</f>
        <v>157</v>
      </c>
      <c r="BB26" s="10">
        <f>SUM(E26,G26,I26,K26,M26,O26,Q26,S26,U26,Y26,AA26,AC26,AE26,AG26,AI26,AK26,AM26,AO26,AQ26,AS26,AU26,AW26,AY26)</f>
        <v>2785</v>
      </c>
    </row>
    <row r="27" spans="1:54">
      <c r="A27" s="2"/>
      <c r="B27" s="2"/>
      <c r="C27" s="2"/>
      <c r="D27" s="11">
        <f>D26/$BA$26</f>
        <v>0</v>
      </c>
      <c r="E27" s="10">
        <f>E26/$BB$26</f>
        <v>0</v>
      </c>
      <c r="F27" s="11">
        <f t="shared" ref="F27" si="352">F26/$BA$26</f>
        <v>0</v>
      </c>
      <c r="G27" s="10">
        <f t="shared" ref="G27" si="353">G26/$BB$26</f>
        <v>0</v>
      </c>
      <c r="H27" s="11">
        <f t="shared" ref="H27" si="354">H26/$BA$26</f>
        <v>6.369426751592357E-3</v>
      </c>
      <c r="I27" s="10">
        <f t="shared" ref="I27" si="355">I26/$BB$26</f>
        <v>3.5906642728904849E-3</v>
      </c>
      <c r="J27" s="11">
        <f t="shared" ref="J27" si="356">J26/$BA$26</f>
        <v>0</v>
      </c>
      <c r="K27" s="10">
        <f t="shared" ref="K27" si="357">K26/$BB$26</f>
        <v>0</v>
      </c>
      <c r="L27" s="11">
        <f t="shared" ref="L27" si="358">L26/$BA$26</f>
        <v>0</v>
      </c>
      <c r="M27" s="10">
        <f t="shared" ref="M27" si="359">M26/$BB$26</f>
        <v>0</v>
      </c>
      <c r="N27" s="11">
        <f t="shared" ref="N27" si="360">N26/$BA$26</f>
        <v>0</v>
      </c>
      <c r="O27" s="10">
        <f t="shared" ref="O27" si="361">O26/$BB$26</f>
        <v>0</v>
      </c>
      <c r="P27" s="11">
        <f t="shared" ref="P27" si="362">P26/$BA$26</f>
        <v>0.13375796178343949</v>
      </c>
      <c r="Q27" s="10">
        <f t="shared" ref="Q27" si="363">Q26/$BB$26</f>
        <v>0.16014362657091563</v>
      </c>
      <c r="R27" s="11">
        <f t="shared" ref="R27" si="364">R26/$BA$26</f>
        <v>1.2738853503184714E-2</v>
      </c>
      <c r="S27" s="10">
        <f t="shared" ref="S27" si="365">S26/$BB$26</f>
        <v>1.7953321364452424E-2</v>
      </c>
      <c r="T27" s="11">
        <f t="shared" ref="T27" si="366">T26/$BA$26</f>
        <v>0</v>
      </c>
      <c r="U27" s="10">
        <f t="shared" ref="U27" si="367">U26/$BB$26</f>
        <v>0</v>
      </c>
      <c r="V27" s="11"/>
      <c r="W27" s="10"/>
      <c r="X27" s="11">
        <f t="shared" ref="X27" si="368">X26/$BA$26</f>
        <v>0</v>
      </c>
      <c r="Y27" s="10">
        <f t="shared" ref="Y27" si="369">Y26/$BB$26</f>
        <v>0</v>
      </c>
      <c r="Z27" s="11">
        <f t="shared" ref="Z27" si="370">Z26/$BA$26</f>
        <v>6.369426751592357E-3</v>
      </c>
      <c r="AA27" s="10">
        <f t="shared" ref="AA27" si="371">AA26/$BB$26</f>
        <v>1.0771992818671453E-3</v>
      </c>
      <c r="AB27" s="11">
        <f t="shared" ref="AB27" si="372">AB26/$BA$26</f>
        <v>0</v>
      </c>
      <c r="AC27" s="10">
        <f t="shared" ref="AC27" si="373">AC26/$BB$26</f>
        <v>0</v>
      </c>
      <c r="AD27" s="11">
        <f t="shared" ref="AD27" si="374">AD26/$BA$26</f>
        <v>0</v>
      </c>
      <c r="AE27" s="10">
        <f t="shared" ref="AE27" si="375">AE26/$BB$26</f>
        <v>0</v>
      </c>
      <c r="AF27" s="11">
        <f t="shared" ref="AF27" si="376">AF26/$BA$26</f>
        <v>0</v>
      </c>
      <c r="AG27" s="10">
        <f t="shared" ref="AG27" si="377">AG26/$BB$26</f>
        <v>0</v>
      </c>
      <c r="AH27" s="11">
        <f t="shared" ref="AH27" si="378">AH26/$BA$26</f>
        <v>0</v>
      </c>
      <c r="AI27" s="10">
        <f t="shared" ref="AI27" si="379">AI26/$BB$26</f>
        <v>0</v>
      </c>
      <c r="AJ27" s="11">
        <f t="shared" ref="AJ27" si="380">AJ26/$BA$26</f>
        <v>0</v>
      </c>
      <c r="AK27" s="10">
        <f t="shared" ref="AK27" si="381">AK26/$BB$26</f>
        <v>0</v>
      </c>
      <c r="AL27" s="11">
        <f t="shared" ref="AL27" si="382">AL26/$BA$26</f>
        <v>6.369426751592357E-3</v>
      </c>
      <c r="AM27" s="10">
        <f t="shared" ref="AM27" si="383">AM26/$BB$26</f>
        <v>2.5134649910233393E-3</v>
      </c>
      <c r="AN27" s="11">
        <f t="shared" ref="AN27" si="384">AN26/$BA$26</f>
        <v>6.369426751592357E-3</v>
      </c>
      <c r="AO27" s="10">
        <f t="shared" ref="AO27" si="385">AO26/$BB$26</f>
        <v>1.436265709156194E-3</v>
      </c>
      <c r="AP27" s="11">
        <f t="shared" ref="AP27" si="386">AP26/$BA$26</f>
        <v>0.54140127388535031</v>
      </c>
      <c r="AQ27" s="10">
        <f t="shared" ref="AQ27" si="387">AQ26/$BB$26</f>
        <v>0.54290843806104128</v>
      </c>
      <c r="AR27" s="11">
        <f t="shared" ref="AR27" si="388">AR26/$BA$26</f>
        <v>0</v>
      </c>
      <c r="AS27" s="10">
        <f t="shared" ref="AS27" si="389">AS26/$BB$26</f>
        <v>0</v>
      </c>
      <c r="AT27" s="11">
        <f t="shared" ref="AT27" si="390">AT26/$BA$26</f>
        <v>3.8216560509554139E-2</v>
      </c>
      <c r="AU27" s="10">
        <f t="shared" ref="AU27" si="391">AU26/$BB$26</f>
        <v>9.6947935368043095E-3</v>
      </c>
      <c r="AV27" s="11">
        <f t="shared" ref="AV27" si="392">AV26/$BA$26</f>
        <v>0.24840764331210191</v>
      </c>
      <c r="AW27" s="10">
        <f t="shared" ref="AW27" si="393">AW26/$BB$26</f>
        <v>0.26068222621184917</v>
      </c>
      <c r="AX27" s="11">
        <f t="shared" ref="AX27" si="394">AX26/$BA$26</f>
        <v>0</v>
      </c>
      <c r="AY27" s="10">
        <f t="shared" ref="AY27" si="395">AY26/$BB$26</f>
        <v>0</v>
      </c>
      <c r="AZ27" s="11"/>
      <c r="BA27" s="10"/>
      <c r="BB27" s="10"/>
    </row>
    <row r="28" spans="1:54">
      <c r="A28" s="2" t="s">
        <v>619</v>
      </c>
      <c r="B28" s="2" t="s">
        <v>119</v>
      </c>
      <c r="C28" s="2">
        <v>9</v>
      </c>
      <c r="D28" s="11">
        <v>0</v>
      </c>
      <c r="E28" s="10">
        <v>0</v>
      </c>
      <c r="F28" s="11">
        <v>0</v>
      </c>
      <c r="G28" s="10">
        <v>0</v>
      </c>
      <c r="H28" s="11">
        <v>6.369426751592357E-3</v>
      </c>
      <c r="I28" s="10">
        <v>3.5906642728904849E-3</v>
      </c>
      <c r="J28" s="11">
        <v>0</v>
      </c>
      <c r="K28" s="10">
        <v>0</v>
      </c>
      <c r="L28" s="11">
        <v>0</v>
      </c>
      <c r="M28" s="10">
        <v>0</v>
      </c>
      <c r="N28" s="11">
        <v>0</v>
      </c>
      <c r="O28" s="10">
        <v>0</v>
      </c>
      <c r="P28" s="11">
        <v>0.13375796178343949</v>
      </c>
      <c r="Q28" s="10">
        <v>0.16014362657091563</v>
      </c>
      <c r="R28" s="11">
        <v>1.2738853503184714E-2</v>
      </c>
      <c r="S28" s="10">
        <v>1.7953321364452424E-2</v>
      </c>
      <c r="T28" s="11">
        <v>0</v>
      </c>
      <c r="U28" s="10">
        <v>0</v>
      </c>
      <c r="V28" s="11"/>
      <c r="W28" s="10"/>
      <c r="X28" s="11">
        <v>0</v>
      </c>
      <c r="Y28" s="10">
        <v>0</v>
      </c>
      <c r="Z28" s="11">
        <v>6.369426751592357E-3</v>
      </c>
      <c r="AA28" s="10">
        <v>1.0771992818671453E-3</v>
      </c>
      <c r="AB28" s="11">
        <v>0</v>
      </c>
      <c r="AC28" s="10">
        <v>0</v>
      </c>
      <c r="AD28" s="11">
        <v>0</v>
      </c>
      <c r="AE28" s="10">
        <v>0</v>
      </c>
      <c r="AF28" s="11">
        <v>0</v>
      </c>
      <c r="AG28" s="10">
        <v>0</v>
      </c>
      <c r="AH28" s="11">
        <v>0</v>
      </c>
      <c r="AI28" s="10">
        <v>0</v>
      </c>
      <c r="AJ28" s="11">
        <v>0</v>
      </c>
      <c r="AK28" s="10">
        <v>0</v>
      </c>
      <c r="AL28" s="11">
        <v>6.369426751592357E-3</v>
      </c>
      <c r="AM28" s="10">
        <v>2.5134649910233393E-3</v>
      </c>
      <c r="AN28" s="11">
        <v>6.369426751592357E-3</v>
      </c>
      <c r="AO28" s="10">
        <v>1.436265709156194E-3</v>
      </c>
      <c r="AP28" s="11">
        <v>0.54140127388535031</v>
      </c>
      <c r="AQ28" s="10">
        <v>0.54290843806104128</v>
      </c>
      <c r="AR28" s="11">
        <v>0</v>
      </c>
      <c r="AS28" s="10">
        <v>0</v>
      </c>
      <c r="AT28" s="11">
        <v>3.8216560509554139E-2</v>
      </c>
      <c r="AU28" s="10">
        <v>9.6947935368043095E-3</v>
      </c>
      <c r="AV28" s="11">
        <v>0.24840764331210191</v>
      </c>
      <c r="AW28" s="10">
        <v>0.26068222621184917</v>
      </c>
      <c r="AX28" s="11">
        <v>0</v>
      </c>
      <c r="AY28" s="10">
        <v>0</v>
      </c>
      <c r="AZ28" s="11"/>
      <c r="BA28" s="10"/>
      <c r="BB28" s="10"/>
    </row>
    <row r="29" spans="1:54">
      <c r="A29" s="2" t="s">
        <v>157</v>
      </c>
      <c r="B29" s="2" t="s">
        <v>119</v>
      </c>
      <c r="C29" s="2">
        <v>10</v>
      </c>
      <c r="D29" s="11">
        <v>0</v>
      </c>
      <c r="E29" s="10">
        <v>0</v>
      </c>
      <c r="F29" s="11">
        <v>1</v>
      </c>
      <c r="G29" s="10">
        <v>0</v>
      </c>
      <c r="H29" s="11">
        <v>6</v>
      </c>
      <c r="I29" s="10">
        <v>64</v>
      </c>
      <c r="J29" s="11">
        <v>0</v>
      </c>
      <c r="K29" s="10">
        <v>0</v>
      </c>
      <c r="L29" s="11">
        <v>0</v>
      </c>
      <c r="M29" s="10">
        <v>0</v>
      </c>
      <c r="N29" s="11">
        <v>0</v>
      </c>
      <c r="O29" s="10">
        <v>0</v>
      </c>
      <c r="P29" s="11">
        <v>0</v>
      </c>
      <c r="Q29" s="10">
        <v>0</v>
      </c>
      <c r="R29" s="11">
        <v>1</v>
      </c>
      <c r="S29" s="10">
        <v>1</v>
      </c>
      <c r="T29" s="11">
        <v>0</v>
      </c>
      <c r="U29" s="10">
        <v>0</v>
      </c>
      <c r="V29" s="11"/>
      <c r="W29" s="10"/>
      <c r="X29" s="11">
        <v>0</v>
      </c>
      <c r="Y29" s="10">
        <v>0</v>
      </c>
      <c r="Z29" s="11">
        <v>0</v>
      </c>
      <c r="AA29" s="10">
        <v>0</v>
      </c>
      <c r="AB29" s="11">
        <v>0</v>
      </c>
      <c r="AC29" s="10">
        <v>0</v>
      </c>
      <c r="AD29" s="11">
        <v>0</v>
      </c>
      <c r="AE29" s="10">
        <v>0</v>
      </c>
      <c r="AF29" s="11">
        <v>0</v>
      </c>
      <c r="AG29" s="10">
        <v>0</v>
      </c>
      <c r="AH29" s="11">
        <v>0</v>
      </c>
      <c r="AI29" s="10">
        <v>0</v>
      </c>
      <c r="AJ29" s="11">
        <v>0</v>
      </c>
      <c r="AK29" s="10">
        <v>0</v>
      </c>
      <c r="AL29" s="11">
        <v>0</v>
      </c>
      <c r="AM29" s="10">
        <v>0</v>
      </c>
      <c r="AN29" s="11">
        <v>0</v>
      </c>
      <c r="AO29" s="10">
        <v>0</v>
      </c>
      <c r="AP29" s="11">
        <v>41</v>
      </c>
      <c r="AQ29" s="10">
        <v>252</v>
      </c>
      <c r="AR29" s="11">
        <v>0</v>
      </c>
      <c r="AS29" s="10">
        <v>0</v>
      </c>
      <c r="AT29" s="11">
        <v>0</v>
      </c>
      <c r="AU29" s="10">
        <v>0</v>
      </c>
      <c r="AV29" s="11">
        <v>41</v>
      </c>
      <c r="AW29" s="10">
        <v>1848</v>
      </c>
      <c r="AX29" s="11">
        <v>39</v>
      </c>
      <c r="AY29" s="10">
        <v>204</v>
      </c>
      <c r="AZ29" s="11"/>
      <c r="BA29" s="10">
        <f>SUM(D29,F29,H29,J29,L29,N29,P29,R29,T29,X29,Z29,AB29,AD29,AF29,AH29,AJ29,AL29,AN29,AP29,AR29,AT29,AV29,AX29)</f>
        <v>129</v>
      </c>
      <c r="BB29" s="10">
        <f>SUM(E29,G29,I29,K29,M29,O29,Q29,S29,U29,Y29,AA29,AC29,AE29,AG29,AI29,AK29,AM29,AO29,AQ29,AS29,AU29,AW29,AY29)</f>
        <v>2369</v>
      </c>
    </row>
    <row r="30" spans="1:54">
      <c r="A30" s="2"/>
      <c r="B30" s="2"/>
      <c r="C30" s="2"/>
      <c r="D30" s="11">
        <f>D29/$BA$29</f>
        <v>0</v>
      </c>
      <c r="E30" s="10">
        <f>E29/$BB$29</f>
        <v>0</v>
      </c>
      <c r="F30" s="11">
        <f t="shared" ref="F30" si="396">F29/$BA$29</f>
        <v>7.7519379844961239E-3</v>
      </c>
      <c r="G30" s="10">
        <f t="shared" ref="G30" si="397">G29/$BB$29</f>
        <v>0</v>
      </c>
      <c r="H30" s="11">
        <f t="shared" ref="H30" si="398">H29/$BA$29</f>
        <v>4.6511627906976744E-2</v>
      </c>
      <c r="I30" s="10">
        <f t="shared" ref="I30" si="399">I29/$BB$29</f>
        <v>2.7015618404390037E-2</v>
      </c>
      <c r="J30" s="11">
        <f t="shared" ref="J30" si="400">J29/$BA$29</f>
        <v>0</v>
      </c>
      <c r="K30" s="10">
        <f t="shared" ref="K30" si="401">K29/$BB$29</f>
        <v>0</v>
      </c>
      <c r="L30" s="11">
        <f t="shared" ref="L30" si="402">L29/$BA$29</f>
        <v>0</v>
      </c>
      <c r="M30" s="10">
        <f t="shared" ref="M30" si="403">M29/$BB$29</f>
        <v>0</v>
      </c>
      <c r="N30" s="11">
        <f t="shared" ref="N30" si="404">N29/$BA$29</f>
        <v>0</v>
      </c>
      <c r="O30" s="10">
        <f t="shared" ref="O30" si="405">O29/$BB$29</f>
        <v>0</v>
      </c>
      <c r="P30" s="11">
        <f t="shared" ref="P30" si="406">P29/$BA$29</f>
        <v>0</v>
      </c>
      <c r="Q30" s="10">
        <f t="shared" ref="Q30" si="407">Q29/$BB$29</f>
        <v>0</v>
      </c>
      <c r="R30" s="11">
        <f t="shared" ref="R30" si="408">R29/$BA$29</f>
        <v>7.7519379844961239E-3</v>
      </c>
      <c r="S30" s="10">
        <f t="shared" ref="S30" si="409">S29/$BB$29</f>
        <v>4.2211903756859433E-4</v>
      </c>
      <c r="T30" s="11">
        <f t="shared" ref="T30" si="410">T29/$BA$29</f>
        <v>0</v>
      </c>
      <c r="U30" s="10">
        <f t="shared" ref="U30" si="411">U29/$BB$29</f>
        <v>0</v>
      </c>
      <c r="V30" s="11"/>
      <c r="W30" s="10"/>
      <c r="X30" s="11">
        <f t="shared" ref="X30" si="412">X29/$BA$29</f>
        <v>0</v>
      </c>
      <c r="Y30" s="10">
        <f t="shared" ref="Y30" si="413">Y29/$BB$29</f>
        <v>0</v>
      </c>
      <c r="Z30" s="11">
        <f t="shared" ref="Z30" si="414">Z29/$BA$29</f>
        <v>0</v>
      </c>
      <c r="AA30" s="10">
        <f t="shared" ref="AA30" si="415">AA29/$BB$29</f>
        <v>0</v>
      </c>
      <c r="AB30" s="11">
        <f t="shared" ref="AB30" si="416">AB29/$BA$29</f>
        <v>0</v>
      </c>
      <c r="AC30" s="10">
        <f t="shared" ref="AC30" si="417">AC29/$BB$29</f>
        <v>0</v>
      </c>
      <c r="AD30" s="11">
        <f t="shared" ref="AD30" si="418">AD29/$BA$29</f>
        <v>0</v>
      </c>
      <c r="AE30" s="10">
        <f t="shared" ref="AE30" si="419">AE29/$BB$29</f>
        <v>0</v>
      </c>
      <c r="AF30" s="11">
        <f t="shared" ref="AF30" si="420">AF29/$BA$29</f>
        <v>0</v>
      </c>
      <c r="AG30" s="10">
        <f t="shared" ref="AG30" si="421">AG29/$BB$29</f>
        <v>0</v>
      </c>
      <c r="AH30" s="11">
        <f t="shared" ref="AH30" si="422">AH29/$BA$29</f>
        <v>0</v>
      </c>
      <c r="AI30" s="10">
        <f t="shared" ref="AI30" si="423">AI29/$BB$29</f>
        <v>0</v>
      </c>
      <c r="AJ30" s="11">
        <f t="shared" ref="AJ30" si="424">AJ29/$BA$29</f>
        <v>0</v>
      </c>
      <c r="AK30" s="10">
        <f t="shared" ref="AK30" si="425">AK29/$BB$29</f>
        <v>0</v>
      </c>
      <c r="AL30" s="11">
        <f t="shared" ref="AL30" si="426">AL29/$BA$29</f>
        <v>0</v>
      </c>
      <c r="AM30" s="10">
        <f t="shared" ref="AM30" si="427">AM29/$BB$29</f>
        <v>0</v>
      </c>
      <c r="AN30" s="11">
        <f t="shared" ref="AN30" si="428">AN29/$BA$29</f>
        <v>0</v>
      </c>
      <c r="AO30" s="10">
        <f t="shared" ref="AO30" si="429">AO29/$BB$29</f>
        <v>0</v>
      </c>
      <c r="AP30" s="11">
        <f t="shared" ref="AP30" si="430">AP29/$BA$29</f>
        <v>0.31782945736434109</v>
      </c>
      <c r="AQ30" s="10">
        <f t="shared" ref="AQ30" si="431">AQ29/$BB$29</f>
        <v>0.10637399746728578</v>
      </c>
      <c r="AR30" s="11">
        <f t="shared" ref="AR30" si="432">AR29/$BA$29</f>
        <v>0</v>
      </c>
      <c r="AS30" s="10">
        <f t="shared" ref="AS30" si="433">AS29/$BB$29</f>
        <v>0</v>
      </c>
      <c r="AT30" s="11">
        <f t="shared" ref="AT30" si="434">AT29/$BA$29</f>
        <v>0</v>
      </c>
      <c r="AU30" s="10">
        <f t="shared" ref="AU30" si="435">AU29/$BB$29</f>
        <v>0</v>
      </c>
      <c r="AV30" s="11">
        <f t="shared" ref="AV30" si="436">AV29/$BA$29</f>
        <v>0.31782945736434109</v>
      </c>
      <c r="AW30" s="10">
        <f t="shared" ref="AW30" si="437">AW29/$BB$29</f>
        <v>0.78007598142676238</v>
      </c>
      <c r="AX30" s="11">
        <f t="shared" ref="AX30" si="438">AX29/$BA$29</f>
        <v>0.30232558139534882</v>
      </c>
      <c r="AY30" s="10">
        <f t="shared" ref="AY30" si="439">AY29/$BB$29</f>
        <v>8.6112283663993247E-2</v>
      </c>
      <c r="AZ30" s="11"/>
      <c r="BA30" s="10"/>
      <c r="BB30" s="10"/>
    </row>
    <row r="31" spans="1:54">
      <c r="A31" s="2" t="s">
        <v>157</v>
      </c>
      <c r="B31" s="2" t="s">
        <v>119</v>
      </c>
      <c r="C31" s="2">
        <v>10</v>
      </c>
      <c r="D31" s="11">
        <v>0</v>
      </c>
      <c r="E31" s="10">
        <v>0</v>
      </c>
      <c r="F31" s="11">
        <v>7.7519379844961239E-3</v>
      </c>
      <c r="G31" s="10">
        <v>0</v>
      </c>
      <c r="H31" s="11">
        <v>4.6511627906976744E-2</v>
      </c>
      <c r="I31" s="10">
        <v>2.7015618404390037E-2</v>
      </c>
      <c r="J31" s="11">
        <v>0</v>
      </c>
      <c r="K31" s="10">
        <v>0</v>
      </c>
      <c r="L31" s="11">
        <v>0</v>
      </c>
      <c r="M31" s="10">
        <v>0</v>
      </c>
      <c r="N31" s="11">
        <v>0</v>
      </c>
      <c r="O31" s="10">
        <v>0</v>
      </c>
      <c r="P31" s="11">
        <v>0</v>
      </c>
      <c r="Q31" s="10">
        <v>0</v>
      </c>
      <c r="R31" s="11">
        <v>7.7519379844961239E-3</v>
      </c>
      <c r="S31" s="10">
        <v>4.2211903756859433E-4</v>
      </c>
      <c r="T31" s="11">
        <v>0</v>
      </c>
      <c r="U31" s="10">
        <v>0</v>
      </c>
      <c r="V31" s="11"/>
      <c r="W31" s="10"/>
      <c r="X31" s="11">
        <v>0</v>
      </c>
      <c r="Y31" s="10">
        <v>0</v>
      </c>
      <c r="Z31" s="11">
        <v>0</v>
      </c>
      <c r="AA31" s="10">
        <v>0</v>
      </c>
      <c r="AB31" s="11">
        <v>0</v>
      </c>
      <c r="AC31" s="10">
        <v>0</v>
      </c>
      <c r="AD31" s="11">
        <v>0</v>
      </c>
      <c r="AE31" s="10">
        <v>0</v>
      </c>
      <c r="AF31" s="11">
        <v>0</v>
      </c>
      <c r="AG31" s="10">
        <v>0</v>
      </c>
      <c r="AH31" s="11">
        <v>0</v>
      </c>
      <c r="AI31" s="10">
        <v>0</v>
      </c>
      <c r="AJ31" s="11">
        <v>0</v>
      </c>
      <c r="AK31" s="10">
        <v>0</v>
      </c>
      <c r="AL31" s="11">
        <v>0</v>
      </c>
      <c r="AM31" s="10">
        <v>0</v>
      </c>
      <c r="AN31" s="11">
        <v>0</v>
      </c>
      <c r="AO31" s="10">
        <v>0</v>
      </c>
      <c r="AP31" s="11">
        <v>0.31782945736434109</v>
      </c>
      <c r="AQ31" s="10">
        <v>0.10637399746728578</v>
      </c>
      <c r="AR31" s="11">
        <v>0</v>
      </c>
      <c r="AS31" s="10">
        <v>0</v>
      </c>
      <c r="AT31" s="11">
        <v>0</v>
      </c>
      <c r="AU31" s="10">
        <v>0</v>
      </c>
      <c r="AV31" s="11">
        <v>0.31782945736434109</v>
      </c>
      <c r="AW31" s="10">
        <v>0.78007598142676238</v>
      </c>
      <c r="AX31" s="11">
        <v>0.30232558139534882</v>
      </c>
      <c r="AY31" s="10">
        <v>8.6112283663993247E-2</v>
      </c>
      <c r="AZ31" s="11"/>
      <c r="BA31" s="10"/>
      <c r="BB31" s="10"/>
    </row>
    <row r="32" spans="1:54">
      <c r="A32" s="2" t="s">
        <v>683</v>
      </c>
      <c r="B32" s="2" t="s">
        <v>119</v>
      </c>
      <c r="C32" s="2">
        <v>11</v>
      </c>
      <c r="D32" s="11">
        <v>0</v>
      </c>
      <c r="E32" s="10">
        <v>0</v>
      </c>
      <c r="F32" s="11">
        <v>0</v>
      </c>
      <c r="G32" s="10">
        <v>0</v>
      </c>
      <c r="H32" s="11">
        <v>3</v>
      </c>
      <c r="I32" s="10">
        <v>25</v>
      </c>
      <c r="J32" s="11">
        <v>0</v>
      </c>
      <c r="K32" s="10">
        <v>0</v>
      </c>
      <c r="L32" s="11">
        <v>0</v>
      </c>
      <c r="M32" s="10">
        <v>0</v>
      </c>
      <c r="N32" s="11">
        <v>0</v>
      </c>
      <c r="O32" s="10">
        <v>0</v>
      </c>
      <c r="P32" s="11">
        <v>0</v>
      </c>
      <c r="Q32" s="10">
        <v>0</v>
      </c>
      <c r="R32" s="11">
        <v>0</v>
      </c>
      <c r="S32" s="10">
        <v>0</v>
      </c>
      <c r="T32" s="11">
        <v>2</v>
      </c>
      <c r="U32" s="10">
        <v>4</v>
      </c>
      <c r="V32" s="11"/>
      <c r="W32" s="10"/>
      <c r="X32" s="11">
        <v>0</v>
      </c>
      <c r="Y32" s="10">
        <v>0</v>
      </c>
      <c r="Z32" s="11">
        <v>0</v>
      </c>
      <c r="AA32" s="10">
        <v>0</v>
      </c>
      <c r="AB32" s="11">
        <v>0</v>
      </c>
      <c r="AC32" s="10">
        <v>0</v>
      </c>
      <c r="AD32" s="11">
        <v>0</v>
      </c>
      <c r="AE32" s="10">
        <v>0</v>
      </c>
      <c r="AF32" s="11">
        <v>0</v>
      </c>
      <c r="AG32" s="10">
        <v>0</v>
      </c>
      <c r="AH32" s="11">
        <v>0</v>
      </c>
      <c r="AI32" s="10">
        <v>0</v>
      </c>
      <c r="AJ32" s="11">
        <v>0</v>
      </c>
      <c r="AK32" s="10">
        <v>0</v>
      </c>
      <c r="AL32" s="11">
        <v>0</v>
      </c>
      <c r="AM32" s="10">
        <v>0</v>
      </c>
      <c r="AN32" s="11">
        <v>0</v>
      </c>
      <c r="AO32" s="10">
        <v>0</v>
      </c>
      <c r="AP32" s="11">
        <v>22</v>
      </c>
      <c r="AQ32" s="10">
        <v>288</v>
      </c>
      <c r="AR32" s="11">
        <v>0</v>
      </c>
      <c r="AS32" s="10">
        <v>0</v>
      </c>
      <c r="AT32" s="11">
        <v>0</v>
      </c>
      <c r="AU32" s="10">
        <v>0</v>
      </c>
      <c r="AV32" s="11">
        <v>0</v>
      </c>
      <c r="AW32" s="10">
        <v>0</v>
      </c>
      <c r="AX32" s="11">
        <v>1</v>
      </c>
      <c r="AY32" s="10">
        <v>2</v>
      </c>
      <c r="AZ32" s="11"/>
      <c r="BA32" s="10">
        <f>SUM(D32,F32,H32,J32,L32,N32,P32,R32,T32,X32,Z32,AB32,AD32,AF32,AH32,AJ32,AL32,AN32,AP32,AR32,AT32,AV32,AX32)</f>
        <v>28</v>
      </c>
      <c r="BB32" s="10">
        <f>SUM(E32,G32,I32,K32,M32,O32,Q32,S32,U32,Y32,AA32,AC32,AE32,AG32,AI32,AK32,AM32,AO32,AQ32,AS32,AU32,AW32,AY32)</f>
        <v>319</v>
      </c>
    </row>
    <row r="33" spans="1:66">
      <c r="A33" s="2"/>
      <c r="B33" s="2"/>
      <c r="C33" s="2"/>
      <c r="D33" s="11">
        <f>D32/$BA$32</f>
        <v>0</v>
      </c>
      <c r="E33" s="10">
        <f>E32/$BB$32</f>
        <v>0</v>
      </c>
      <c r="F33" s="11">
        <f t="shared" ref="F33" si="440">F32/$BA$32</f>
        <v>0</v>
      </c>
      <c r="G33" s="10">
        <f t="shared" ref="G33" si="441">G32/$BB$32</f>
        <v>0</v>
      </c>
      <c r="H33" s="11">
        <f t="shared" ref="H33" si="442">H32/$BA$32</f>
        <v>0.10714285714285714</v>
      </c>
      <c r="I33" s="10">
        <f t="shared" ref="I33" si="443">I32/$BB$32</f>
        <v>7.8369905956112859E-2</v>
      </c>
      <c r="J33" s="11">
        <f t="shared" ref="J33" si="444">J32/$BA$32</f>
        <v>0</v>
      </c>
      <c r="K33" s="10">
        <f t="shared" ref="K33" si="445">K32/$BB$32</f>
        <v>0</v>
      </c>
      <c r="L33" s="11">
        <f t="shared" ref="L33" si="446">L32/$BA$32</f>
        <v>0</v>
      </c>
      <c r="M33" s="10">
        <f t="shared" ref="M33" si="447">M32/$BB$32</f>
        <v>0</v>
      </c>
      <c r="N33" s="11">
        <f t="shared" ref="N33" si="448">N32/$BA$32</f>
        <v>0</v>
      </c>
      <c r="O33" s="10">
        <f t="shared" ref="O33" si="449">O32/$BB$32</f>
        <v>0</v>
      </c>
      <c r="P33" s="11">
        <f t="shared" ref="P33" si="450">P32/$BA$32</f>
        <v>0</v>
      </c>
      <c r="Q33" s="10">
        <f t="shared" ref="Q33" si="451">Q32/$BB$32</f>
        <v>0</v>
      </c>
      <c r="R33" s="11">
        <f t="shared" ref="R33" si="452">R32/$BA$32</f>
        <v>0</v>
      </c>
      <c r="S33" s="10">
        <f t="shared" ref="S33" si="453">S32/$BB$32</f>
        <v>0</v>
      </c>
      <c r="T33" s="11">
        <f t="shared" ref="T33" si="454">T32/$BA$32</f>
        <v>7.1428571428571425E-2</v>
      </c>
      <c r="U33" s="10">
        <f t="shared" ref="U33" si="455">U32/$BB$32</f>
        <v>1.2539184952978056E-2</v>
      </c>
      <c r="V33" s="11"/>
      <c r="W33" s="10"/>
      <c r="X33" s="11">
        <f t="shared" ref="X33" si="456">X32/$BA$32</f>
        <v>0</v>
      </c>
      <c r="Y33" s="10">
        <f t="shared" ref="Y33" si="457">Y32/$BB$32</f>
        <v>0</v>
      </c>
      <c r="Z33" s="11">
        <f t="shared" ref="Z33" si="458">Z32/$BA$32</f>
        <v>0</v>
      </c>
      <c r="AA33" s="10">
        <f t="shared" ref="AA33" si="459">AA32/$BB$32</f>
        <v>0</v>
      </c>
      <c r="AB33" s="11">
        <f t="shared" ref="AB33" si="460">AB32/$BA$32</f>
        <v>0</v>
      </c>
      <c r="AC33" s="10">
        <f t="shared" ref="AC33" si="461">AC32/$BB$32</f>
        <v>0</v>
      </c>
      <c r="AD33" s="11">
        <f t="shared" ref="AD33" si="462">AD32/$BA$32</f>
        <v>0</v>
      </c>
      <c r="AE33" s="10">
        <f t="shared" ref="AE33" si="463">AE32/$BB$32</f>
        <v>0</v>
      </c>
      <c r="AF33" s="11">
        <f t="shared" ref="AF33" si="464">AF32/$BA$32</f>
        <v>0</v>
      </c>
      <c r="AG33" s="10">
        <f t="shared" ref="AG33" si="465">AG32/$BB$32</f>
        <v>0</v>
      </c>
      <c r="AH33" s="11">
        <f t="shared" ref="AH33" si="466">AH32/$BA$32</f>
        <v>0</v>
      </c>
      <c r="AI33" s="10">
        <f t="shared" ref="AI33" si="467">AI32/$BB$32</f>
        <v>0</v>
      </c>
      <c r="AJ33" s="11">
        <f t="shared" ref="AJ33" si="468">AJ32/$BA$32</f>
        <v>0</v>
      </c>
      <c r="AK33" s="10">
        <f t="shared" ref="AK33" si="469">AK32/$BB$32</f>
        <v>0</v>
      </c>
      <c r="AL33" s="11">
        <f t="shared" ref="AL33" si="470">AL32/$BA$32</f>
        <v>0</v>
      </c>
      <c r="AM33" s="10">
        <f t="shared" ref="AM33" si="471">AM32/$BB$32</f>
        <v>0</v>
      </c>
      <c r="AN33" s="11">
        <f t="shared" ref="AN33" si="472">AN32/$BA$32</f>
        <v>0</v>
      </c>
      <c r="AO33" s="10">
        <f t="shared" ref="AO33" si="473">AO32/$BB$32</f>
        <v>0</v>
      </c>
      <c r="AP33" s="11">
        <f t="shared" ref="AP33" si="474">AP32/$BA$32</f>
        <v>0.7857142857142857</v>
      </c>
      <c r="AQ33" s="10">
        <f t="shared" ref="AQ33" si="475">AQ32/$BB$32</f>
        <v>0.90282131661442011</v>
      </c>
      <c r="AR33" s="11">
        <f t="shared" ref="AR33" si="476">AR32/$BA$32</f>
        <v>0</v>
      </c>
      <c r="AS33" s="10">
        <f t="shared" ref="AS33" si="477">AS32/$BB$32</f>
        <v>0</v>
      </c>
      <c r="AT33" s="11">
        <f t="shared" ref="AT33" si="478">AT32/$BA$32</f>
        <v>0</v>
      </c>
      <c r="AU33" s="10">
        <f t="shared" ref="AU33" si="479">AU32/$BB$32</f>
        <v>0</v>
      </c>
      <c r="AV33" s="11">
        <f t="shared" ref="AV33" si="480">AV32/$BA$32</f>
        <v>0</v>
      </c>
      <c r="AW33" s="10">
        <f t="shared" ref="AW33" si="481">AW32/$BB$32</f>
        <v>0</v>
      </c>
      <c r="AX33" s="11">
        <f t="shared" ref="AX33" si="482">AX32/$BA$32</f>
        <v>3.5714285714285712E-2</v>
      </c>
      <c r="AY33" s="10">
        <f t="shared" ref="AY33" si="483">AY32/$BB$32</f>
        <v>6.269592476489028E-3</v>
      </c>
      <c r="AZ33" s="11"/>
      <c r="BA33" s="10"/>
      <c r="BB33" s="10"/>
    </row>
    <row r="34" spans="1:66">
      <c r="A34" s="2" t="s">
        <v>683</v>
      </c>
      <c r="B34" s="2" t="s">
        <v>119</v>
      </c>
      <c r="C34" s="2">
        <v>11</v>
      </c>
      <c r="D34" s="11">
        <v>0</v>
      </c>
      <c r="E34" s="10">
        <v>0</v>
      </c>
      <c r="F34" s="11">
        <v>0</v>
      </c>
      <c r="G34" s="10">
        <v>0</v>
      </c>
      <c r="H34" s="11">
        <v>0.10714285714285714</v>
      </c>
      <c r="I34" s="10">
        <v>7.8369905956112859E-2</v>
      </c>
      <c r="J34" s="11">
        <v>0</v>
      </c>
      <c r="K34" s="10">
        <v>0</v>
      </c>
      <c r="L34" s="11">
        <v>0</v>
      </c>
      <c r="M34" s="10">
        <v>0</v>
      </c>
      <c r="N34" s="11">
        <v>0</v>
      </c>
      <c r="O34" s="10">
        <v>0</v>
      </c>
      <c r="P34" s="11">
        <v>0</v>
      </c>
      <c r="Q34" s="10">
        <v>0</v>
      </c>
      <c r="R34" s="11">
        <v>0</v>
      </c>
      <c r="S34" s="10">
        <v>0</v>
      </c>
      <c r="T34" s="11">
        <v>7.1428571428571425E-2</v>
      </c>
      <c r="U34" s="10">
        <v>1.2539184952978056E-2</v>
      </c>
      <c r="V34" s="11"/>
      <c r="W34" s="10"/>
      <c r="X34" s="11">
        <v>0</v>
      </c>
      <c r="Y34" s="10">
        <v>0</v>
      </c>
      <c r="Z34" s="11">
        <v>0</v>
      </c>
      <c r="AA34" s="10">
        <v>0</v>
      </c>
      <c r="AB34" s="11">
        <v>0</v>
      </c>
      <c r="AC34" s="10">
        <v>0</v>
      </c>
      <c r="AD34" s="11">
        <v>0</v>
      </c>
      <c r="AE34" s="10">
        <v>0</v>
      </c>
      <c r="AF34" s="11">
        <v>0</v>
      </c>
      <c r="AG34" s="10">
        <v>0</v>
      </c>
      <c r="AH34" s="11">
        <v>0</v>
      </c>
      <c r="AI34" s="10">
        <v>0</v>
      </c>
      <c r="AJ34" s="11">
        <v>0</v>
      </c>
      <c r="AK34" s="10">
        <v>0</v>
      </c>
      <c r="AL34" s="11">
        <v>0</v>
      </c>
      <c r="AM34" s="10">
        <v>0</v>
      </c>
      <c r="AN34" s="11">
        <v>0</v>
      </c>
      <c r="AO34" s="10">
        <v>0</v>
      </c>
      <c r="AP34" s="11">
        <v>0.7857142857142857</v>
      </c>
      <c r="AQ34" s="10">
        <v>0.90282131661442011</v>
      </c>
      <c r="AR34" s="11">
        <v>0</v>
      </c>
      <c r="AS34" s="10">
        <v>0</v>
      </c>
      <c r="AT34" s="11">
        <v>0</v>
      </c>
      <c r="AU34" s="10">
        <v>0</v>
      </c>
      <c r="AV34" s="11">
        <v>0</v>
      </c>
      <c r="AW34" s="10">
        <v>0</v>
      </c>
      <c r="AX34" s="11">
        <v>3.5714285714285712E-2</v>
      </c>
      <c r="AY34" s="10">
        <v>6.269592476489028E-3</v>
      </c>
      <c r="AZ34" s="11"/>
      <c r="BA34" s="10"/>
      <c r="BB34" s="10"/>
    </row>
    <row r="35" spans="1:66">
      <c r="A35" s="2" t="s">
        <v>706</v>
      </c>
      <c r="B35" s="2" t="s">
        <v>385</v>
      </c>
      <c r="C35" s="2">
        <v>68</v>
      </c>
      <c r="D35" s="11">
        <v>0</v>
      </c>
      <c r="E35" s="10">
        <v>0</v>
      </c>
      <c r="F35" s="11">
        <v>9</v>
      </c>
      <c r="G35" s="10">
        <v>91</v>
      </c>
      <c r="H35" s="11">
        <v>0</v>
      </c>
      <c r="I35" s="10">
        <v>0</v>
      </c>
      <c r="J35" s="11">
        <v>0</v>
      </c>
      <c r="K35" s="10">
        <v>0</v>
      </c>
      <c r="L35" s="11">
        <v>0</v>
      </c>
      <c r="M35" s="10">
        <v>0</v>
      </c>
      <c r="N35" s="11">
        <v>0</v>
      </c>
      <c r="O35" s="10">
        <v>0</v>
      </c>
      <c r="P35" s="11">
        <v>0</v>
      </c>
      <c r="Q35" s="10">
        <v>0</v>
      </c>
      <c r="R35" s="11">
        <v>0</v>
      </c>
      <c r="S35" s="10">
        <v>0</v>
      </c>
      <c r="T35" s="11">
        <v>0</v>
      </c>
      <c r="U35" s="10">
        <v>0</v>
      </c>
      <c r="V35" s="11"/>
      <c r="W35" s="10"/>
      <c r="X35" s="11">
        <v>0</v>
      </c>
      <c r="Y35" s="10">
        <v>0</v>
      </c>
      <c r="Z35" s="11">
        <v>0</v>
      </c>
      <c r="AA35" s="10">
        <v>0</v>
      </c>
      <c r="AB35" s="11">
        <v>0</v>
      </c>
      <c r="AC35" s="10">
        <v>0</v>
      </c>
      <c r="AD35" s="11">
        <v>2</v>
      </c>
      <c r="AE35" s="10">
        <v>8</v>
      </c>
      <c r="AF35" s="11">
        <v>0</v>
      </c>
      <c r="AG35" s="10">
        <v>0</v>
      </c>
      <c r="AH35" s="11">
        <v>0</v>
      </c>
      <c r="AI35" s="10">
        <v>0</v>
      </c>
      <c r="AJ35" s="11">
        <v>0</v>
      </c>
      <c r="AK35" s="10">
        <v>0</v>
      </c>
      <c r="AL35" s="11">
        <v>0</v>
      </c>
      <c r="AM35" s="10">
        <v>0</v>
      </c>
      <c r="AN35" s="11">
        <v>0</v>
      </c>
      <c r="AO35" s="10">
        <v>0</v>
      </c>
      <c r="AP35" s="11">
        <v>3</v>
      </c>
      <c r="AQ35" s="10">
        <v>62</v>
      </c>
      <c r="AR35" s="11">
        <v>0</v>
      </c>
      <c r="AS35" s="10">
        <v>0</v>
      </c>
      <c r="AT35" s="11">
        <v>0</v>
      </c>
      <c r="AU35" s="10">
        <v>0</v>
      </c>
      <c r="AV35" s="11">
        <v>7</v>
      </c>
      <c r="AW35" s="10">
        <v>63</v>
      </c>
      <c r="AX35" s="11">
        <v>0</v>
      </c>
      <c r="AY35" s="10">
        <v>0</v>
      </c>
      <c r="AZ35" s="11"/>
      <c r="BA35" s="10">
        <f>SUM(D35,F35,H35,J35,L35,N35,P35,R35,T35,X35,Z35,AB35,AD35,AF35,AH35,AJ35,AL35,AN35,AP35,AR35,AT35,AV35,AX35)</f>
        <v>21</v>
      </c>
      <c r="BB35" s="10">
        <f>SUM(E35,G35,I35,K35,M35,O35,Q35,S35,U35,Y35,AA35,AC35,AE35,AG35,AI35,AK35,AM35,AO35,AQ35,AS35,AU35,AW35,AY35)</f>
        <v>224</v>
      </c>
    </row>
    <row r="36" spans="1:66">
      <c r="D36" s="11">
        <f>D35/$BA$35</f>
        <v>0</v>
      </c>
      <c r="E36" s="10">
        <f>E35/$BB$35</f>
        <v>0</v>
      </c>
      <c r="F36" s="11">
        <f t="shared" ref="F36" si="484">F35/$BA$35</f>
        <v>0.42857142857142855</v>
      </c>
      <c r="G36" s="10">
        <f t="shared" ref="G36" si="485">G35/$BB$35</f>
        <v>0.40625</v>
      </c>
      <c r="H36" s="11">
        <f t="shared" ref="H36" si="486">H35/$BA$35</f>
        <v>0</v>
      </c>
      <c r="I36" s="10">
        <f t="shared" ref="I36" si="487">I35/$BB$35</f>
        <v>0</v>
      </c>
      <c r="J36" s="11">
        <f t="shared" ref="J36" si="488">J35/$BA$35</f>
        <v>0</v>
      </c>
      <c r="K36" s="10">
        <f t="shared" ref="K36" si="489">K35/$BB$35</f>
        <v>0</v>
      </c>
      <c r="L36" s="11">
        <f t="shared" ref="L36" si="490">L35/$BA$35</f>
        <v>0</v>
      </c>
      <c r="M36" s="10">
        <f t="shared" ref="M36" si="491">M35/$BB$35</f>
        <v>0</v>
      </c>
      <c r="N36" s="11">
        <f t="shared" ref="N36" si="492">N35/$BA$35</f>
        <v>0</v>
      </c>
      <c r="O36" s="10">
        <f t="shared" ref="O36" si="493">O35/$BB$35</f>
        <v>0</v>
      </c>
      <c r="P36" s="11">
        <f t="shared" ref="P36" si="494">P35/$BA$35</f>
        <v>0</v>
      </c>
      <c r="Q36" s="10">
        <f t="shared" ref="Q36" si="495">Q35/$BB$35</f>
        <v>0</v>
      </c>
      <c r="R36" s="11">
        <f t="shared" ref="R36" si="496">R35/$BA$35</f>
        <v>0</v>
      </c>
      <c r="S36" s="10">
        <f t="shared" ref="S36" si="497">S35/$BB$35</f>
        <v>0</v>
      </c>
      <c r="T36" s="11">
        <f t="shared" ref="T36" si="498">T35/$BA$35</f>
        <v>0</v>
      </c>
      <c r="U36" s="10">
        <f t="shared" ref="U36" si="499">U35/$BB$35</f>
        <v>0</v>
      </c>
      <c r="V36" s="11"/>
      <c r="W36" s="10"/>
      <c r="X36" s="11">
        <f t="shared" ref="X36" si="500">X35/$BA$35</f>
        <v>0</v>
      </c>
      <c r="Y36" s="10">
        <f t="shared" ref="Y36" si="501">Y35/$BB$35</f>
        <v>0</v>
      </c>
      <c r="Z36" s="11">
        <f t="shared" ref="Z36" si="502">Z35/$BA$35</f>
        <v>0</v>
      </c>
      <c r="AA36" s="10">
        <f t="shared" ref="AA36" si="503">AA35/$BB$35</f>
        <v>0</v>
      </c>
      <c r="AB36" s="11">
        <f t="shared" ref="AB36" si="504">AB35/$BA$35</f>
        <v>0</v>
      </c>
      <c r="AC36" s="10">
        <f t="shared" ref="AC36" si="505">AC35/$BB$35</f>
        <v>0</v>
      </c>
      <c r="AD36" s="11">
        <f t="shared" ref="AD36" si="506">AD35/$BA$35</f>
        <v>9.5238095238095233E-2</v>
      </c>
      <c r="AE36" s="10">
        <f t="shared" ref="AE36" si="507">AE35/$BB$35</f>
        <v>3.5714285714285712E-2</v>
      </c>
      <c r="AF36" s="11">
        <f t="shared" ref="AF36" si="508">AF35/$BA$35</f>
        <v>0</v>
      </c>
      <c r="AG36" s="10">
        <f t="shared" ref="AG36" si="509">AG35/$BB$35</f>
        <v>0</v>
      </c>
      <c r="AH36" s="11">
        <f t="shared" ref="AH36" si="510">AH35/$BA$35</f>
        <v>0</v>
      </c>
      <c r="AI36" s="10">
        <f t="shared" ref="AI36" si="511">AI35/$BB$35</f>
        <v>0</v>
      </c>
      <c r="AJ36" s="11">
        <f t="shared" ref="AJ36" si="512">AJ35/$BA$35</f>
        <v>0</v>
      </c>
      <c r="AK36" s="10">
        <f t="shared" ref="AK36" si="513">AK35/$BB$35</f>
        <v>0</v>
      </c>
      <c r="AL36" s="11">
        <f t="shared" ref="AL36" si="514">AL35/$BA$35</f>
        <v>0</v>
      </c>
      <c r="AM36" s="10">
        <f t="shared" ref="AM36" si="515">AM35/$BB$35</f>
        <v>0</v>
      </c>
      <c r="AN36" s="11">
        <f t="shared" ref="AN36" si="516">AN35/$BA$35</f>
        <v>0</v>
      </c>
      <c r="AO36" s="10">
        <f t="shared" ref="AO36" si="517">AO35/$BB$35</f>
        <v>0</v>
      </c>
      <c r="AP36" s="11">
        <f t="shared" ref="AP36" si="518">AP35/$BA$35</f>
        <v>0.14285714285714285</v>
      </c>
      <c r="AQ36" s="10">
        <f t="shared" ref="AQ36" si="519">AQ35/$BB$35</f>
        <v>0.2767857142857143</v>
      </c>
      <c r="AR36" s="11">
        <f t="shared" ref="AR36" si="520">AR35/$BA$35</f>
        <v>0</v>
      </c>
      <c r="AS36" s="10">
        <f t="shared" ref="AS36" si="521">AS35/$BB$35</f>
        <v>0</v>
      </c>
      <c r="AT36" s="11">
        <f t="shared" ref="AT36" si="522">AT35/$BA$35</f>
        <v>0</v>
      </c>
      <c r="AU36" s="10">
        <f t="shared" ref="AU36" si="523">AU35/$BB$35</f>
        <v>0</v>
      </c>
      <c r="AV36" s="11">
        <f t="shared" ref="AV36" si="524">AV35/$BA$35</f>
        <v>0.33333333333333331</v>
      </c>
      <c r="AW36" s="10">
        <f t="shared" ref="AW36" si="525">AW35/$BB$35</f>
        <v>0.28125</v>
      </c>
      <c r="AX36" s="11">
        <f t="shared" ref="AX36" si="526">AX35/$BA$35</f>
        <v>0</v>
      </c>
      <c r="AY36" s="10">
        <f t="shared" ref="AY36" si="527">AY35/$BB$35</f>
        <v>0</v>
      </c>
      <c r="AZ36" s="2"/>
      <c r="BA36" s="10"/>
      <c r="BB36" s="10"/>
    </row>
    <row r="37" spans="1:66">
      <c r="A37" s="2" t="s">
        <v>706</v>
      </c>
      <c r="B37" s="2" t="s">
        <v>385</v>
      </c>
      <c r="C37" s="2">
        <v>68</v>
      </c>
      <c r="D37" s="11">
        <v>0</v>
      </c>
      <c r="E37" s="10">
        <v>0</v>
      </c>
      <c r="F37" s="2">
        <v>0.42857142857142855</v>
      </c>
      <c r="G37">
        <v>0.40625</v>
      </c>
      <c r="H37" s="2">
        <v>0</v>
      </c>
      <c r="I37">
        <v>0</v>
      </c>
      <c r="J37" s="2">
        <v>0</v>
      </c>
      <c r="K37">
        <v>0</v>
      </c>
      <c r="L37" s="2">
        <v>0</v>
      </c>
      <c r="M37">
        <v>0</v>
      </c>
      <c r="N37" s="2">
        <v>0</v>
      </c>
      <c r="O37">
        <v>0</v>
      </c>
      <c r="P37" s="2">
        <v>0</v>
      </c>
      <c r="Q37">
        <v>0</v>
      </c>
      <c r="R37" s="2">
        <v>0</v>
      </c>
      <c r="S37">
        <v>0</v>
      </c>
      <c r="T37" s="2">
        <v>0</v>
      </c>
      <c r="U37">
        <v>0</v>
      </c>
      <c r="X37" s="2">
        <v>0</v>
      </c>
      <c r="Y37">
        <v>0</v>
      </c>
      <c r="Z37" s="2">
        <v>0</v>
      </c>
      <c r="AA37">
        <v>0</v>
      </c>
      <c r="AB37" s="2">
        <v>0</v>
      </c>
      <c r="AC37">
        <v>0</v>
      </c>
      <c r="AD37" s="2">
        <v>9.5238095238095233E-2</v>
      </c>
      <c r="AE37">
        <v>3.5714285714285712E-2</v>
      </c>
      <c r="AF37" s="2">
        <v>0</v>
      </c>
      <c r="AG37">
        <v>0</v>
      </c>
      <c r="AH37" s="2">
        <v>0</v>
      </c>
      <c r="AI37">
        <v>0</v>
      </c>
      <c r="AJ37" s="2">
        <v>0</v>
      </c>
      <c r="AK37">
        <v>0</v>
      </c>
      <c r="AL37" s="2">
        <v>0</v>
      </c>
      <c r="AM37">
        <v>0</v>
      </c>
      <c r="AN37" s="2">
        <v>0</v>
      </c>
      <c r="AO37">
        <v>0</v>
      </c>
      <c r="AP37" s="2">
        <v>0.14285714285714285</v>
      </c>
      <c r="AQ37">
        <v>0.2767857142857143</v>
      </c>
      <c r="AR37" s="2">
        <v>0</v>
      </c>
      <c r="AS37">
        <v>0</v>
      </c>
      <c r="AT37" s="2">
        <v>0</v>
      </c>
      <c r="AU37">
        <v>0</v>
      </c>
      <c r="AV37" s="2">
        <v>0.33333333333333331</v>
      </c>
      <c r="AW37">
        <v>0.28125</v>
      </c>
      <c r="AX37" s="2">
        <v>0</v>
      </c>
      <c r="AY37">
        <v>0</v>
      </c>
      <c r="AZ37" s="2"/>
      <c r="BA37" s="10"/>
      <c r="BB37" s="10"/>
    </row>
    <row r="38" spans="1:66">
      <c r="D38" s="10"/>
      <c r="E38" s="10"/>
      <c r="BA38" s="10"/>
      <c r="BB38" s="10"/>
    </row>
    <row r="39" spans="1:66">
      <c r="D39">
        <f>SUM(D2:D35)</f>
        <v>8.5235495347564303</v>
      </c>
      <c r="E39">
        <f t="shared" ref="E39:AY39" si="528">SUM(E2:E35)</f>
        <v>25.067759664311097</v>
      </c>
      <c r="F39">
        <f t="shared" si="528"/>
        <v>15.102326536067514</v>
      </c>
      <c r="G39">
        <f t="shared" si="528"/>
        <v>133.05404282253522</v>
      </c>
      <c r="H39">
        <f t="shared" si="528"/>
        <v>71.248619252174294</v>
      </c>
      <c r="I39">
        <f t="shared" si="528"/>
        <v>864.74745528773144</v>
      </c>
      <c r="J39">
        <f t="shared" si="528"/>
        <v>2.4000000000000004</v>
      </c>
      <c r="K39">
        <f t="shared" si="528"/>
        <v>12.631578947368421</v>
      </c>
      <c r="L39">
        <f t="shared" si="528"/>
        <v>2.1428571428571432</v>
      </c>
      <c r="M39">
        <f t="shared" si="528"/>
        <v>43.277419354838713</v>
      </c>
      <c r="N39">
        <f t="shared" si="528"/>
        <v>0</v>
      </c>
      <c r="O39">
        <f t="shared" si="528"/>
        <v>0</v>
      </c>
      <c r="P39">
        <f t="shared" si="528"/>
        <v>48.352244987606284</v>
      </c>
      <c r="Q39">
        <f t="shared" si="528"/>
        <v>664.7863413995866</v>
      </c>
      <c r="R39">
        <f t="shared" si="528"/>
        <v>21.499383334480555</v>
      </c>
      <c r="S39">
        <f t="shared" si="528"/>
        <v>346.59491650677353</v>
      </c>
      <c r="T39">
        <f t="shared" si="528"/>
        <v>3.2197802197802203</v>
      </c>
      <c r="U39">
        <f t="shared" si="528"/>
        <v>11.053533654458802</v>
      </c>
      <c r="X39">
        <f t="shared" si="528"/>
        <v>0</v>
      </c>
      <c r="Y39">
        <f t="shared" si="528"/>
        <v>0</v>
      </c>
      <c r="Z39">
        <f t="shared" si="528"/>
        <v>9.2445396197867087</v>
      </c>
      <c r="AA39">
        <f t="shared" si="528"/>
        <v>97.138448954883273</v>
      </c>
      <c r="AB39">
        <f t="shared" si="528"/>
        <v>1.0172413793103448</v>
      </c>
      <c r="AC39">
        <f t="shared" si="528"/>
        <v>8.0103963612735534</v>
      </c>
      <c r="AD39">
        <f t="shared" si="528"/>
        <v>2</v>
      </c>
      <c r="AE39">
        <f t="shared" si="528"/>
        <v>8</v>
      </c>
      <c r="AF39">
        <f t="shared" si="528"/>
        <v>0</v>
      </c>
      <c r="AG39">
        <f t="shared" si="528"/>
        <v>0</v>
      </c>
      <c r="AH39">
        <f t="shared" si="528"/>
        <v>1.1111111111111112</v>
      </c>
      <c r="AI39">
        <f t="shared" si="528"/>
        <v>76.63598326359832</v>
      </c>
      <c r="AJ39">
        <f t="shared" si="528"/>
        <v>0</v>
      </c>
      <c r="AK39">
        <f t="shared" si="528"/>
        <v>0</v>
      </c>
      <c r="AL39">
        <f t="shared" si="528"/>
        <v>1.0127388535031847</v>
      </c>
      <c r="AM39">
        <f t="shared" si="528"/>
        <v>7.005026929982046</v>
      </c>
      <c r="AN39">
        <f t="shared" si="528"/>
        <v>1.0127388535031847</v>
      </c>
      <c r="AO39">
        <f t="shared" si="528"/>
        <v>4.002872531418312</v>
      </c>
      <c r="AP39">
        <f t="shared" si="528"/>
        <v>241.70769138966034</v>
      </c>
      <c r="AQ39">
        <f t="shared" si="528"/>
        <v>3857.6055865426961</v>
      </c>
      <c r="AR39">
        <f t="shared" si="528"/>
        <v>30.068965517241381</v>
      </c>
      <c r="AS39">
        <f t="shared" si="528"/>
        <v>299.58001171956255</v>
      </c>
      <c r="AT39">
        <f t="shared" si="528"/>
        <v>23.212141091209833</v>
      </c>
      <c r="AU39">
        <f t="shared" si="528"/>
        <v>293.87948812224295</v>
      </c>
      <c r="AV39">
        <f t="shared" si="528"/>
        <v>151.50583216522813</v>
      </c>
      <c r="AW39">
        <f t="shared" si="528"/>
        <v>3887.1536749588859</v>
      </c>
      <c r="AX39">
        <f t="shared" si="528"/>
        <v>72.618239011723389</v>
      </c>
      <c r="AY39">
        <f t="shared" si="528"/>
        <v>431.77546297785341</v>
      </c>
      <c r="BA39" s="10">
        <f t="shared" ref="BA39" si="529">SUM(D39,F39,H39,J39,L39,N39,P39,R39,T39,X39,Z39,AB39,AD39,AF39,AH39,AJ39,AL39,AN39,AP39,AR39,AT39,AV39,AX39)</f>
        <v>707.00000000000011</v>
      </c>
      <c r="BB39" s="10">
        <f t="shared" ref="BB39" si="530">SUM(E39,G39,I39,K39,M39,O39,Q39,S39,U39,Y39,AA39,AC39,AE39,AG39,AI39,AK39,AM39,AO39,AQ39,AS39,AU39,AW39,AY39)</f>
        <v>11072</v>
      </c>
    </row>
    <row r="40" spans="1:66">
      <c r="D40">
        <v>8</v>
      </c>
      <c r="E40">
        <v>25</v>
      </c>
      <c r="F40">
        <v>15</v>
      </c>
      <c r="G40">
        <v>133</v>
      </c>
      <c r="H40">
        <v>69</v>
      </c>
      <c r="I40">
        <v>863</v>
      </c>
      <c r="J40">
        <v>2</v>
      </c>
      <c r="K40">
        <v>12</v>
      </c>
      <c r="L40">
        <v>2</v>
      </c>
      <c r="M40">
        <v>43</v>
      </c>
      <c r="N40">
        <v>0</v>
      </c>
      <c r="O40">
        <v>0</v>
      </c>
      <c r="P40">
        <v>47</v>
      </c>
      <c r="Q40">
        <v>664</v>
      </c>
      <c r="R40">
        <v>21</v>
      </c>
      <c r="S40">
        <v>346</v>
      </c>
      <c r="T40">
        <v>3</v>
      </c>
      <c r="U40">
        <v>11</v>
      </c>
      <c r="X40">
        <v>0</v>
      </c>
      <c r="Y40">
        <v>0</v>
      </c>
      <c r="Z40">
        <v>9</v>
      </c>
      <c r="AA40">
        <v>97</v>
      </c>
      <c r="AB40">
        <v>1</v>
      </c>
      <c r="AC40">
        <v>8</v>
      </c>
      <c r="AD40">
        <v>2</v>
      </c>
      <c r="AE40">
        <v>8</v>
      </c>
      <c r="AF40">
        <v>0</v>
      </c>
      <c r="AG40">
        <v>0</v>
      </c>
      <c r="AH40">
        <v>1</v>
      </c>
      <c r="AI40">
        <v>76</v>
      </c>
      <c r="AJ40">
        <v>0</v>
      </c>
      <c r="AK40">
        <v>0</v>
      </c>
      <c r="AL40">
        <v>1</v>
      </c>
      <c r="AM40">
        <v>7</v>
      </c>
      <c r="AN40">
        <v>1</v>
      </c>
      <c r="AO40">
        <v>4</v>
      </c>
      <c r="AP40">
        <v>233</v>
      </c>
      <c r="AQ40">
        <v>3848</v>
      </c>
      <c r="AR40">
        <v>28</v>
      </c>
      <c r="AS40">
        <v>298</v>
      </c>
      <c r="AT40">
        <v>22</v>
      </c>
      <c r="AU40">
        <v>293</v>
      </c>
      <c r="AV40">
        <v>149</v>
      </c>
      <c r="AW40">
        <v>3883</v>
      </c>
      <c r="AX40">
        <v>71</v>
      </c>
      <c r="AY40">
        <v>431</v>
      </c>
      <c r="BA40" s="10">
        <v>685</v>
      </c>
      <c r="BB40" s="10">
        <v>11050</v>
      </c>
    </row>
    <row r="41" spans="1:66">
      <c r="D41">
        <f>D40/$BA$40</f>
        <v>1.167883211678832E-2</v>
      </c>
      <c r="E41">
        <f>E40/$BB$40</f>
        <v>2.2624434389140274E-3</v>
      </c>
      <c r="F41">
        <f t="shared" ref="F41" si="531">F40/$BA$40</f>
        <v>2.1897810218978103E-2</v>
      </c>
      <c r="G41">
        <f t="shared" ref="G41" si="532">G40/$BB$40</f>
        <v>1.2036199095022624E-2</v>
      </c>
      <c r="H41">
        <f t="shared" ref="H41" si="533">H40/$BA$40</f>
        <v>0.10072992700729927</v>
      </c>
      <c r="I41">
        <f t="shared" ref="I41" si="534">I40/$BB$40</f>
        <v>7.809954751131222E-2</v>
      </c>
      <c r="J41">
        <f t="shared" ref="J41" si="535">J40/$BA$40</f>
        <v>2.9197080291970801E-3</v>
      </c>
      <c r="K41">
        <f t="shared" ref="K41" si="536">K40/$BB$40</f>
        <v>1.0859728506787331E-3</v>
      </c>
      <c r="L41">
        <f t="shared" ref="L41" si="537">L40/$BA$40</f>
        <v>2.9197080291970801E-3</v>
      </c>
      <c r="M41">
        <f t="shared" ref="M41" si="538">M40/$BB$40</f>
        <v>3.8914027149321265E-3</v>
      </c>
      <c r="N41">
        <f t="shared" ref="N41" si="539">N40/$BA$40</f>
        <v>0</v>
      </c>
      <c r="O41">
        <f t="shared" ref="O41" si="540">O40/$BB$40</f>
        <v>0</v>
      </c>
      <c r="P41">
        <f t="shared" ref="P41" si="541">P40/$BA$40</f>
        <v>6.8613138686131392E-2</v>
      </c>
      <c r="Q41">
        <f t="shared" ref="Q41" si="542">Q40/$BB$40</f>
        <v>6.0090497737556564E-2</v>
      </c>
      <c r="R41">
        <f t="shared" ref="R41" si="543">R40/$BA$40</f>
        <v>3.0656934306569343E-2</v>
      </c>
      <c r="S41">
        <f t="shared" ref="S41" si="544">S40/$BB$40</f>
        <v>3.1312217194570134E-2</v>
      </c>
      <c r="T41">
        <f t="shared" ref="T41" si="545">T40/$BA$40</f>
        <v>4.3795620437956208E-3</v>
      </c>
      <c r="U41">
        <f t="shared" ref="U41" si="546">U40/$BB$40</f>
        <v>9.9547511312217201E-4</v>
      </c>
      <c r="X41">
        <f t="shared" ref="X41" si="547">X40/$BA$40</f>
        <v>0</v>
      </c>
      <c r="Y41">
        <f t="shared" ref="Y41" si="548">Y40/$BB$40</f>
        <v>0</v>
      </c>
      <c r="Z41">
        <f t="shared" ref="Z41" si="549">Z40/$BA$40</f>
        <v>1.3138686131386862E-2</v>
      </c>
      <c r="AA41">
        <f t="shared" ref="AA41" si="550">AA40/$BB$40</f>
        <v>8.7782805429864261E-3</v>
      </c>
      <c r="AB41">
        <f t="shared" ref="AB41" si="551">AB40/$BA$40</f>
        <v>1.4598540145985401E-3</v>
      </c>
      <c r="AC41">
        <f t="shared" ref="AC41" si="552">AC40/$BB$40</f>
        <v>7.2398190045248867E-4</v>
      </c>
      <c r="AD41">
        <f t="shared" ref="AD41" si="553">AD40/$BA$40</f>
        <v>2.9197080291970801E-3</v>
      </c>
      <c r="AE41">
        <f t="shared" ref="AE41" si="554">AE40/$BB$40</f>
        <v>7.2398190045248867E-4</v>
      </c>
      <c r="AF41">
        <f t="shared" ref="AF41" si="555">AF40/$BA$40</f>
        <v>0</v>
      </c>
      <c r="AG41">
        <f t="shared" ref="AG41" si="556">AG40/$BB$40</f>
        <v>0</v>
      </c>
      <c r="AH41">
        <f t="shared" ref="AH41" si="557">AH40/$BA$40</f>
        <v>1.4598540145985401E-3</v>
      </c>
      <c r="AI41">
        <f t="shared" ref="AI41" si="558">AI40/$BB$40</f>
        <v>6.8778280542986427E-3</v>
      </c>
      <c r="AJ41">
        <f t="shared" ref="AJ41" si="559">AJ40/$BA$40</f>
        <v>0</v>
      </c>
      <c r="AK41">
        <f t="shared" ref="AK41" si="560">AK40/$BB$40</f>
        <v>0</v>
      </c>
      <c r="AL41">
        <f t="shared" ref="AL41" si="561">AL40/$BA$40</f>
        <v>1.4598540145985401E-3</v>
      </c>
      <c r="AM41">
        <f t="shared" ref="AM41" si="562">AM40/$BB$40</f>
        <v>6.3348416289592756E-4</v>
      </c>
      <c r="AN41">
        <f t="shared" ref="AN41" si="563">AN40/$BA$40</f>
        <v>1.4598540145985401E-3</v>
      </c>
      <c r="AO41">
        <f t="shared" ref="AO41" si="564">AO40/$BB$40</f>
        <v>3.6199095022624434E-4</v>
      </c>
      <c r="AP41">
        <f t="shared" ref="AP41" si="565">AP40/$BA$40</f>
        <v>0.34014598540145985</v>
      </c>
      <c r="AQ41">
        <f t="shared" ref="AQ41" si="566">AQ40/$BB$40</f>
        <v>0.34823529411764703</v>
      </c>
      <c r="AR41">
        <f t="shared" ref="AR41" si="567">AR40/$BA$40</f>
        <v>4.0875912408759124E-2</v>
      </c>
      <c r="AS41">
        <f t="shared" ref="AS41" si="568">AS40/$BB$40</f>
        <v>2.6968325791855204E-2</v>
      </c>
      <c r="AT41">
        <f t="shared" ref="AT41" si="569">AT40/$BA$40</f>
        <v>3.2116788321167884E-2</v>
      </c>
      <c r="AU41">
        <f t="shared" ref="AU41" si="570">AU40/$BB$40</f>
        <v>2.6515837104072397E-2</v>
      </c>
      <c r="AV41">
        <f t="shared" ref="AV41" si="571">AV40/$BA$40</f>
        <v>0.21751824817518248</v>
      </c>
      <c r="AW41">
        <f t="shared" ref="AW41" si="572">AW40/$BB$40</f>
        <v>0.35140271493212671</v>
      </c>
      <c r="AX41">
        <f t="shared" ref="AX41" si="573">AX40/$BA$40</f>
        <v>0.10364963503649635</v>
      </c>
      <c r="AY41">
        <f t="shared" ref="AY41" si="574">AY40/$BB$40</f>
        <v>3.9004524886877827E-2</v>
      </c>
    </row>
    <row r="42" spans="1:66">
      <c r="BJ42" s="4"/>
      <c r="BK42" s="4"/>
      <c r="BL42" s="4"/>
      <c r="BM42" s="4"/>
      <c r="BN42" s="4"/>
    </row>
    <row r="45" spans="1:66">
      <c r="A45" s="13" t="s">
        <v>4</v>
      </c>
      <c r="B45" s="13" t="s">
        <v>5</v>
      </c>
      <c r="C45" s="13" t="s">
        <v>6</v>
      </c>
      <c r="D45" s="13" t="s">
        <v>8</v>
      </c>
      <c r="E45" s="12"/>
      <c r="F45" s="13" t="s">
        <v>9</v>
      </c>
      <c r="G45" s="12"/>
      <c r="H45" s="13" t="s">
        <v>10</v>
      </c>
      <c r="I45" s="12"/>
      <c r="J45" s="13" t="s">
        <v>11</v>
      </c>
      <c r="K45" s="12"/>
      <c r="L45" s="13" t="s">
        <v>12</v>
      </c>
      <c r="M45" s="12"/>
      <c r="N45" s="13" t="s">
        <v>13</v>
      </c>
      <c r="O45" s="12"/>
      <c r="P45" s="13" t="s">
        <v>14</v>
      </c>
      <c r="Q45" s="12"/>
      <c r="R45" s="13" t="s">
        <v>15</v>
      </c>
      <c r="S45" s="12"/>
      <c r="T45" s="13" t="s">
        <v>16</v>
      </c>
      <c r="U45" s="12"/>
      <c r="V45" s="13"/>
      <c r="W45" s="12"/>
      <c r="X45" s="13" t="s">
        <v>17</v>
      </c>
      <c r="Y45" s="12"/>
      <c r="Z45" s="13" t="s">
        <v>18</v>
      </c>
      <c r="AA45" s="12"/>
      <c r="AB45" s="13" t="s">
        <v>19</v>
      </c>
      <c r="AC45" s="12"/>
      <c r="AD45" s="13" t="s">
        <v>20</v>
      </c>
      <c r="AE45" s="12"/>
      <c r="AF45" s="13" t="s">
        <v>21</v>
      </c>
      <c r="AG45" s="12"/>
      <c r="AH45" s="13" t="s">
        <v>22</v>
      </c>
      <c r="AI45" s="12"/>
      <c r="AJ45" s="13" t="s">
        <v>23</v>
      </c>
      <c r="AK45" s="12"/>
      <c r="AL45" s="13" t="s">
        <v>675</v>
      </c>
      <c r="AM45" s="12"/>
      <c r="AN45" s="13" t="s">
        <v>676</v>
      </c>
      <c r="AO45" s="12"/>
      <c r="AP45" s="13" t="s">
        <v>33</v>
      </c>
      <c r="AQ45" s="12"/>
      <c r="AR45" s="13" t="s">
        <v>34</v>
      </c>
      <c r="AS45" s="12"/>
      <c r="AT45" s="13" t="s">
        <v>35</v>
      </c>
      <c r="AU45" s="12"/>
      <c r="AV45" s="13" t="s">
        <v>36</v>
      </c>
      <c r="AW45" s="12"/>
      <c r="AX45" s="13" t="s">
        <v>37</v>
      </c>
      <c r="AY45" s="12"/>
      <c r="AZ45" s="13"/>
      <c r="BA45" s="12" t="s">
        <v>616</v>
      </c>
      <c r="BB45" s="12" t="s">
        <v>617</v>
      </c>
    </row>
    <row r="46" spans="1:66">
      <c r="A46" s="2" t="s">
        <v>677</v>
      </c>
      <c r="B46" s="2" t="s">
        <v>119</v>
      </c>
      <c r="C46" s="2">
        <v>1</v>
      </c>
      <c r="D46" s="32">
        <v>0</v>
      </c>
      <c r="E46" s="33">
        <v>0</v>
      </c>
      <c r="F46" s="32">
        <v>0</v>
      </c>
      <c r="G46" s="33">
        <v>0</v>
      </c>
      <c r="H46" s="32">
        <v>0.1</v>
      </c>
      <c r="I46" s="33">
        <v>7.8125E-2</v>
      </c>
      <c r="J46" s="32">
        <v>0</v>
      </c>
      <c r="K46" s="33">
        <v>0</v>
      </c>
      <c r="L46" s="32">
        <v>0</v>
      </c>
      <c r="M46" s="33">
        <v>0</v>
      </c>
      <c r="N46" s="32">
        <v>0</v>
      </c>
      <c r="O46" s="33">
        <v>0</v>
      </c>
      <c r="P46" s="32">
        <v>0</v>
      </c>
      <c r="Q46" s="33">
        <v>0</v>
      </c>
      <c r="R46" s="32">
        <v>0</v>
      </c>
      <c r="S46" s="33">
        <v>0</v>
      </c>
      <c r="T46" s="32">
        <v>0</v>
      </c>
      <c r="U46" s="33">
        <v>0</v>
      </c>
      <c r="V46" s="32"/>
      <c r="W46" s="33"/>
      <c r="X46" s="32">
        <v>0</v>
      </c>
      <c r="Y46" s="33">
        <v>0</v>
      </c>
      <c r="Z46" s="32">
        <v>0</v>
      </c>
      <c r="AA46" s="33">
        <v>0</v>
      </c>
      <c r="AB46" s="32">
        <v>0</v>
      </c>
      <c r="AC46" s="33">
        <v>0</v>
      </c>
      <c r="AD46" s="32">
        <v>0</v>
      </c>
      <c r="AE46" s="33">
        <v>0</v>
      </c>
      <c r="AF46" s="32">
        <v>0</v>
      </c>
      <c r="AG46" s="33">
        <v>0</v>
      </c>
      <c r="AH46" s="32">
        <v>0</v>
      </c>
      <c r="AI46" s="33">
        <v>0</v>
      </c>
      <c r="AJ46" s="32">
        <v>0</v>
      </c>
      <c r="AK46" s="33">
        <v>0</v>
      </c>
      <c r="AL46" s="32">
        <v>0</v>
      </c>
      <c r="AM46" s="33">
        <v>0</v>
      </c>
      <c r="AN46" s="32">
        <v>0</v>
      </c>
      <c r="AO46" s="33">
        <v>0</v>
      </c>
      <c r="AP46" s="32">
        <v>0.56666666666666665</v>
      </c>
      <c r="AQ46" s="33">
        <v>0.71250000000000002</v>
      </c>
      <c r="AR46" s="32">
        <v>0.23333333333333334</v>
      </c>
      <c r="AS46" s="33">
        <v>0.121875</v>
      </c>
      <c r="AT46" s="32">
        <v>0</v>
      </c>
      <c r="AU46" s="33">
        <v>0</v>
      </c>
      <c r="AV46" s="32">
        <v>6.6666666666666666E-2</v>
      </c>
      <c r="AW46" s="33">
        <v>5.9374999999999997E-2</v>
      </c>
      <c r="AX46" s="32">
        <v>3.3333333333333333E-2</v>
      </c>
      <c r="AY46" s="33">
        <v>2.8125000000000001E-2</v>
      </c>
      <c r="AZ46" s="11"/>
      <c r="BA46" s="10"/>
      <c r="BB46" s="10"/>
    </row>
    <row r="47" spans="1:66">
      <c r="A47" s="2" t="s">
        <v>678</v>
      </c>
      <c r="B47" s="2" t="s">
        <v>119</v>
      </c>
      <c r="C47" s="2">
        <v>2</v>
      </c>
      <c r="D47" s="32">
        <v>0</v>
      </c>
      <c r="E47" s="33">
        <v>0</v>
      </c>
      <c r="F47" s="32">
        <v>0</v>
      </c>
      <c r="G47" s="33">
        <v>0</v>
      </c>
      <c r="H47" s="32">
        <v>0.4</v>
      </c>
      <c r="I47" s="33">
        <v>0.23684210526315788</v>
      </c>
      <c r="J47" s="32">
        <v>0.2</v>
      </c>
      <c r="K47" s="33">
        <v>0.31578947368421051</v>
      </c>
      <c r="L47" s="32">
        <v>0</v>
      </c>
      <c r="M47" s="33">
        <v>0</v>
      </c>
      <c r="N47" s="32">
        <v>0</v>
      </c>
      <c r="O47" s="33">
        <v>0</v>
      </c>
      <c r="P47" s="32">
        <v>0</v>
      </c>
      <c r="Q47" s="33">
        <v>0</v>
      </c>
      <c r="R47" s="32">
        <v>0</v>
      </c>
      <c r="S47" s="33">
        <v>0</v>
      </c>
      <c r="T47" s="32">
        <v>0</v>
      </c>
      <c r="U47" s="33">
        <v>0</v>
      </c>
      <c r="V47" s="32"/>
      <c r="W47" s="33"/>
      <c r="X47" s="32">
        <v>0</v>
      </c>
      <c r="Y47" s="33">
        <v>0</v>
      </c>
      <c r="Z47" s="32">
        <v>0</v>
      </c>
      <c r="AA47" s="33">
        <v>0</v>
      </c>
      <c r="AB47" s="32">
        <v>0</v>
      </c>
      <c r="AC47" s="33">
        <v>0</v>
      </c>
      <c r="AD47" s="32">
        <v>0</v>
      </c>
      <c r="AE47" s="33">
        <v>0</v>
      </c>
      <c r="AF47" s="32">
        <v>0</v>
      </c>
      <c r="AG47" s="33">
        <v>0</v>
      </c>
      <c r="AH47" s="32">
        <v>0</v>
      </c>
      <c r="AI47" s="33">
        <v>0</v>
      </c>
      <c r="AJ47" s="32">
        <v>0</v>
      </c>
      <c r="AK47" s="33">
        <v>0</v>
      </c>
      <c r="AL47" s="32">
        <v>0</v>
      </c>
      <c r="AM47" s="33">
        <v>0</v>
      </c>
      <c r="AN47" s="32">
        <v>0</v>
      </c>
      <c r="AO47" s="33">
        <v>0</v>
      </c>
      <c r="AP47" s="32">
        <v>0.1</v>
      </c>
      <c r="AQ47" s="33">
        <v>0.10526315789473684</v>
      </c>
      <c r="AR47" s="32">
        <v>0.1</v>
      </c>
      <c r="AS47" s="33">
        <v>0.10526315789473684</v>
      </c>
      <c r="AT47" s="32">
        <v>0.1</v>
      </c>
      <c r="AU47" s="33">
        <v>2.6315789473684209E-2</v>
      </c>
      <c r="AV47" s="32">
        <v>0.1</v>
      </c>
      <c r="AW47" s="33">
        <v>0.21052631578947367</v>
      </c>
      <c r="AX47" s="32">
        <v>0</v>
      </c>
      <c r="AY47" s="33">
        <v>0</v>
      </c>
      <c r="AZ47" s="11"/>
      <c r="BA47" s="10"/>
      <c r="BB47" s="10"/>
    </row>
    <row r="48" spans="1:66">
      <c r="A48" s="2" t="s">
        <v>679</v>
      </c>
      <c r="B48" s="2" t="s">
        <v>119</v>
      </c>
      <c r="C48" s="2">
        <v>3</v>
      </c>
      <c r="D48" s="32">
        <v>8.9285714285714281E-3</v>
      </c>
      <c r="E48" s="33">
        <v>1.8484288354898336E-3</v>
      </c>
      <c r="F48" s="32">
        <v>8.9285714285714281E-3</v>
      </c>
      <c r="G48" s="33">
        <v>4.9291435613062233E-3</v>
      </c>
      <c r="H48" s="32">
        <v>0.4642857142857143</v>
      </c>
      <c r="I48" s="33">
        <v>0.44978434996919286</v>
      </c>
      <c r="J48" s="32">
        <v>0</v>
      </c>
      <c r="K48" s="33">
        <v>0</v>
      </c>
      <c r="L48" s="32">
        <v>0</v>
      </c>
      <c r="M48" s="33">
        <v>0</v>
      </c>
      <c r="N48" s="32">
        <v>0</v>
      </c>
      <c r="O48" s="33">
        <v>0</v>
      </c>
      <c r="P48" s="32">
        <v>0</v>
      </c>
      <c r="Q48" s="33">
        <v>0</v>
      </c>
      <c r="R48" s="32">
        <v>0</v>
      </c>
      <c r="S48" s="33">
        <v>0</v>
      </c>
      <c r="T48" s="32">
        <v>0</v>
      </c>
      <c r="U48" s="33">
        <v>0</v>
      </c>
      <c r="V48" s="32"/>
      <c r="W48" s="33"/>
      <c r="X48" s="32">
        <v>0</v>
      </c>
      <c r="Y48" s="33">
        <v>0</v>
      </c>
      <c r="Z48" s="32">
        <v>0</v>
      </c>
      <c r="AA48" s="33">
        <v>0</v>
      </c>
      <c r="AB48" s="32">
        <v>0</v>
      </c>
      <c r="AC48" s="33">
        <v>0</v>
      </c>
      <c r="AD48" s="32">
        <v>0</v>
      </c>
      <c r="AE48" s="33">
        <v>0</v>
      </c>
      <c r="AF48" s="32">
        <v>0</v>
      </c>
      <c r="AG48" s="33">
        <v>0</v>
      </c>
      <c r="AH48" s="32">
        <v>0</v>
      </c>
      <c r="AI48" s="33">
        <v>0</v>
      </c>
      <c r="AJ48" s="32">
        <v>0</v>
      </c>
      <c r="AK48" s="33">
        <v>0</v>
      </c>
      <c r="AL48" s="32">
        <v>0</v>
      </c>
      <c r="AM48" s="33">
        <v>0</v>
      </c>
      <c r="AN48" s="32">
        <v>0</v>
      </c>
      <c r="AO48" s="33">
        <v>0</v>
      </c>
      <c r="AP48" s="32">
        <v>0</v>
      </c>
      <c r="AQ48" s="33">
        <v>0</v>
      </c>
      <c r="AR48" s="32">
        <v>0</v>
      </c>
      <c r="AS48" s="33">
        <v>0</v>
      </c>
      <c r="AT48" s="32">
        <v>0</v>
      </c>
      <c r="AU48" s="33">
        <v>0</v>
      </c>
      <c r="AV48" s="32">
        <v>0.33035714285714285</v>
      </c>
      <c r="AW48" s="33">
        <v>0.47443006777572394</v>
      </c>
      <c r="AX48" s="32">
        <v>0.1875</v>
      </c>
      <c r="AY48" s="33">
        <v>6.9008009858287117E-2</v>
      </c>
      <c r="AZ48" s="11"/>
      <c r="BA48" s="10"/>
      <c r="BB48" s="10"/>
      <c r="BJ48" s="4"/>
      <c r="BK48" s="4"/>
      <c r="BL48" s="4"/>
      <c r="BM48" s="4"/>
      <c r="BN48" s="4"/>
    </row>
    <row r="49" spans="1:54">
      <c r="A49" s="2" t="s">
        <v>680</v>
      </c>
      <c r="B49" s="2" t="s">
        <v>119</v>
      </c>
      <c r="C49" s="2">
        <v>4</v>
      </c>
      <c r="D49" s="32">
        <v>0.1</v>
      </c>
      <c r="E49" s="33">
        <v>1.1363636363636364E-2</v>
      </c>
      <c r="F49" s="32">
        <v>0</v>
      </c>
      <c r="G49" s="33">
        <v>0</v>
      </c>
      <c r="H49" s="32">
        <v>0</v>
      </c>
      <c r="I49" s="33">
        <v>0</v>
      </c>
      <c r="J49" s="32">
        <v>0</v>
      </c>
      <c r="K49" s="33">
        <v>0</v>
      </c>
      <c r="L49" s="32">
        <v>0</v>
      </c>
      <c r="M49" s="33">
        <v>0</v>
      </c>
      <c r="N49" s="32">
        <v>0</v>
      </c>
      <c r="O49" s="33">
        <v>0</v>
      </c>
      <c r="P49" s="32">
        <v>0.2</v>
      </c>
      <c r="Q49" s="33">
        <v>2.904040404040404E-2</v>
      </c>
      <c r="R49" s="32">
        <v>0</v>
      </c>
      <c r="S49" s="33">
        <v>0</v>
      </c>
      <c r="T49" s="32">
        <v>0</v>
      </c>
      <c r="U49" s="33">
        <v>0</v>
      </c>
      <c r="V49" s="32"/>
      <c r="W49" s="33"/>
      <c r="X49" s="32">
        <v>0</v>
      </c>
      <c r="Y49" s="33">
        <v>0</v>
      </c>
      <c r="Z49" s="32">
        <v>0</v>
      </c>
      <c r="AA49" s="33">
        <v>0</v>
      </c>
      <c r="AB49" s="32">
        <v>0</v>
      </c>
      <c r="AC49" s="33">
        <v>0</v>
      </c>
      <c r="AD49" s="32">
        <v>0</v>
      </c>
      <c r="AE49" s="33">
        <v>0</v>
      </c>
      <c r="AF49" s="32">
        <v>0</v>
      </c>
      <c r="AG49" s="33">
        <v>0</v>
      </c>
      <c r="AH49" s="32">
        <v>0</v>
      </c>
      <c r="AI49" s="33">
        <v>0</v>
      </c>
      <c r="AJ49" s="32">
        <v>0</v>
      </c>
      <c r="AK49" s="33">
        <v>0</v>
      </c>
      <c r="AL49" s="32">
        <v>0</v>
      </c>
      <c r="AM49" s="33">
        <v>0</v>
      </c>
      <c r="AN49" s="32">
        <v>0</v>
      </c>
      <c r="AO49" s="33">
        <v>0</v>
      </c>
      <c r="AP49" s="32">
        <v>0.6</v>
      </c>
      <c r="AQ49" s="33">
        <v>0.95580808080808077</v>
      </c>
      <c r="AR49" s="32">
        <v>0</v>
      </c>
      <c r="AS49" s="33">
        <v>0</v>
      </c>
      <c r="AT49" s="32">
        <v>0</v>
      </c>
      <c r="AU49" s="33">
        <v>0</v>
      </c>
      <c r="AV49" s="32">
        <v>0</v>
      </c>
      <c r="AW49" s="33">
        <v>0</v>
      </c>
      <c r="AX49" s="32">
        <v>0.1</v>
      </c>
      <c r="AY49" s="33">
        <v>3.787878787878788E-3</v>
      </c>
      <c r="AZ49" s="11"/>
      <c r="BA49" s="10"/>
      <c r="BB49" s="10"/>
    </row>
    <row r="50" spans="1:54">
      <c r="A50" s="2" t="s">
        <v>681</v>
      </c>
      <c r="B50" s="2" t="s">
        <v>119</v>
      </c>
      <c r="C50" s="2">
        <v>5</v>
      </c>
      <c r="D50" s="32">
        <v>0</v>
      </c>
      <c r="E50" s="33">
        <v>0</v>
      </c>
      <c r="F50" s="32">
        <v>0</v>
      </c>
      <c r="G50" s="33">
        <v>0</v>
      </c>
      <c r="H50" s="32">
        <v>0</v>
      </c>
      <c r="I50" s="33">
        <v>0</v>
      </c>
      <c r="J50" s="32">
        <v>0</v>
      </c>
      <c r="K50" s="33">
        <v>0</v>
      </c>
      <c r="L50" s="32">
        <v>0</v>
      </c>
      <c r="M50" s="33">
        <v>0</v>
      </c>
      <c r="N50" s="32">
        <v>0</v>
      </c>
      <c r="O50" s="33">
        <v>0</v>
      </c>
      <c r="P50" s="32">
        <v>0</v>
      </c>
      <c r="Q50" s="33">
        <v>0</v>
      </c>
      <c r="R50" s="32">
        <v>0</v>
      </c>
      <c r="S50" s="33">
        <v>0</v>
      </c>
      <c r="T50" s="32">
        <v>3.8461538461538464E-2</v>
      </c>
      <c r="U50" s="33">
        <v>1.4227642276422764E-2</v>
      </c>
      <c r="V50" s="32"/>
      <c r="W50" s="33"/>
      <c r="X50" s="32">
        <v>0</v>
      </c>
      <c r="Y50" s="33">
        <v>0</v>
      </c>
      <c r="Z50" s="32">
        <v>0</v>
      </c>
      <c r="AA50" s="33">
        <v>0</v>
      </c>
      <c r="AB50" s="32">
        <v>0</v>
      </c>
      <c r="AC50" s="33">
        <v>0</v>
      </c>
      <c r="AD50" s="32">
        <v>0</v>
      </c>
      <c r="AE50" s="33">
        <v>0</v>
      </c>
      <c r="AF50" s="32">
        <v>0</v>
      </c>
      <c r="AG50" s="33">
        <v>0</v>
      </c>
      <c r="AH50" s="32">
        <v>0</v>
      </c>
      <c r="AI50" s="33">
        <v>0</v>
      </c>
      <c r="AJ50" s="32">
        <v>0</v>
      </c>
      <c r="AK50" s="33">
        <v>0</v>
      </c>
      <c r="AL50" s="32">
        <v>0</v>
      </c>
      <c r="AM50" s="33">
        <v>0</v>
      </c>
      <c r="AN50" s="32">
        <v>0</v>
      </c>
      <c r="AO50" s="33">
        <v>0</v>
      </c>
      <c r="AP50" s="32">
        <v>0.42307692307692307</v>
      </c>
      <c r="AQ50" s="33">
        <v>0.53252032520325199</v>
      </c>
      <c r="AR50" s="32">
        <v>0.5</v>
      </c>
      <c r="AS50" s="33">
        <v>0.42276422764227645</v>
      </c>
      <c r="AT50" s="32">
        <v>3.8461538461538464E-2</v>
      </c>
      <c r="AU50" s="33">
        <v>3.048780487804878E-2</v>
      </c>
      <c r="AV50" s="32">
        <v>0</v>
      </c>
      <c r="AW50" s="33">
        <v>0</v>
      </c>
      <c r="AX50" s="32">
        <v>0</v>
      </c>
      <c r="AY50" s="33">
        <v>0</v>
      </c>
      <c r="AZ50" s="11"/>
      <c r="BA50" s="10"/>
      <c r="BB50" s="10"/>
    </row>
    <row r="51" spans="1:54">
      <c r="A51" s="2" t="s">
        <v>618</v>
      </c>
      <c r="B51" s="2" t="s">
        <v>119</v>
      </c>
      <c r="C51" s="2">
        <v>6</v>
      </c>
      <c r="D51" s="32">
        <v>2.5862068965517241E-2</v>
      </c>
      <c r="E51" s="33">
        <v>5.8479532163742687E-3</v>
      </c>
      <c r="F51" s="32">
        <v>3.4482758620689655E-2</v>
      </c>
      <c r="G51" s="33">
        <v>2.2092267706302793E-2</v>
      </c>
      <c r="H51" s="32">
        <v>0</v>
      </c>
      <c r="I51" s="33">
        <v>0</v>
      </c>
      <c r="J51" s="32">
        <v>0</v>
      </c>
      <c r="K51" s="33">
        <v>0</v>
      </c>
      <c r="L51" s="32">
        <v>0</v>
      </c>
      <c r="M51" s="33">
        <v>0</v>
      </c>
      <c r="N51" s="32">
        <v>0</v>
      </c>
      <c r="O51" s="33">
        <v>0</v>
      </c>
      <c r="P51" s="32">
        <v>0.16379310344827586</v>
      </c>
      <c r="Q51" s="33">
        <v>0.10721247563352826</v>
      </c>
      <c r="R51" s="32">
        <v>0.13793103448275862</v>
      </c>
      <c r="S51" s="33">
        <v>0.17543859649122806</v>
      </c>
      <c r="T51" s="32">
        <v>0</v>
      </c>
      <c r="U51" s="33">
        <v>0</v>
      </c>
      <c r="V51" s="32"/>
      <c r="W51" s="33"/>
      <c r="X51" s="32">
        <v>0</v>
      </c>
      <c r="Y51" s="33">
        <v>0</v>
      </c>
      <c r="Z51" s="32">
        <v>6.0344827586206899E-2</v>
      </c>
      <c r="AA51" s="33">
        <v>5.9779077322936969E-2</v>
      </c>
      <c r="AB51" s="32">
        <v>8.6206896551724137E-3</v>
      </c>
      <c r="AC51" s="33">
        <v>5.1981806367771277E-3</v>
      </c>
      <c r="AD51" s="32">
        <v>0</v>
      </c>
      <c r="AE51" s="33">
        <v>0</v>
      </c>
      <c r="AF51" s="32">
        <v>0</v>
      </c>
      <c r="AG51" s="33">
        <v>0</v>
      </c>
      <c r="AH51" s="32">
        <v>0</v>
      </c>
      <c r="AI51" s="33">
        <v>0</v>
      </c>
      <c r="AJ51" s="32">
        <v>0</v>
      </c>
      <c r="AK51" s="33">
        <v>0</v>
      </c>
      <c r="AL51" s="32">
        <v>0</v>
      </c>
      <c r="AM51" s="33">
        <v>0</v>
      </c>
      <c r="AN51" s="32">
        <v>0</v>
      </c>
      <c r="AO51" s="33">
        <v>0</v>
      </c>
      <c r="AP51" s="32">
        <v>0.2413793103448276</v>
      </c>
      <c r="AQ51" s="33">
        <v>0.16634178037686809</v>
      </c>
      <c r="AR51" s="32">
        <v>3.4482758620689655E-2</v>
      </c>
      <c r="AS51" s="33">
        <v>1.0396361273554255E-2</v>
      </c>
      <c r="AT51" s="32">
        <v>6.0344827586206899E-2</v>
      </c>
      <c r="AU51" s="33">
        <v>0.12280701754385964</v>
      </c>
      <c r="AV51" s="32">
        <v>0.18965517241379309</v>
      </c>
      <c r="AW51" s="33">
        <v>0.29174788823911629</v>
      </c>
      <c r="AX51" s="32">
        <v>4.3103448275862072E-2</v>
      </c>
      <c r="AY51" s="33">
        <v>3.3138401559454189E-2</v>
      </c>
      <c r="AZ51" s="11"/>
      <c r="BA51" s="10"/>
      <c r="BB51" s="10"/>
    </row>
    <row r="52" spans="1:54">
      <c r="A52" s="2" t="s">
        <v>141</v>
      </c>
      <c r="B52" s="2" t="s">
        <v>119</v>
      </c>
      <c r="C52" s="2">
        <v>7</v>
      </c>
      <c r="D52" s="32">
        <v>7.1428571428571425E-2</v>
      </c>
      <c r="E52" s="33">
        <v>6.4516129032258064E-3</v>
      </c>
      <c r="F52" s="32">
        <v>0</v>
      </c>
      <c r="G52" s="33">
        <v>0</v>
      </c>
      <c r="H52" s="32">
        <v>0</v>
      </c>
      <c r="I52" s="33">
        <v>0</v>
      </c>
      <c r="J52" s="32">
        <v>0</v>
      </c>
      <c r="K52" s="33">
        <v>0</v>
      </c>
      <c r="L52" s="32">
        <v>7.1428571428571425E-2</v>
      </c>
      <c r="M52" s="33">
        <v>0.13870967741935483</v>
      </c>
      <c r="N52" s="32">
        <v>0</v>
      </c>
      <c r="O52" s="33">
        <v>0</v>
      </c>
      <c r="P52" s="32">
        <v>0.17857142857142858</v>
      </c>
      <c r="Q52" s="33">
        <v>9.6774193548387094E-2</v>
      </c>
      <c r="R52" s="32">
        <v>3.5714285714285712E-2</v>
      </c>
      <c r="S52" s="33">
        <v>3.2258064516129032E-3</v>
      </c>
      <c r="T52" s="32">
        <v>0</v>
      </c>
      <c r="U52" s="33">
        <v>0</v>
      </c>
      <c r="V52" s="32"/>
      <c r="W52" s="33"/>
      <c r="X52" s="32">
        <v>0</v>
      </c>
      <c r="Y52" s="33">
        <v>0</v>
      </c>
      <c r="Z52" s="32">
        <v>0</v>
      </c>
      <c r="AA52" s="33">
        <v>0</v>
      </c>
      <c r="AB52" s="32">
        <v>0</v>
      </c>
      <c r="AC52" s="33">
        <v>0</v>
      </c>
      <c r="AD52" s="32">
        <v>0</v>
      </c>
      <c r="AE52" s="33">
        <v>0</v>
      </c>
      <c r="AF52" s="32">
        <v>0</v>
      </c>
      <c r="AG52" s="33">
        <v>0</v>
      </c>
      <c r="AH52" s="32">
        <v>0</v>
      </c>
      <c r="AI52" s="33">
        <v>0</v>
      </c>
      <c r="AJ52" s="32">
        <v>0</v>
      </c>
      <c r="AK52" s="33">
        <v>0</v>
      </c>
      <c r="AL52" s="32">
        <v>0</v>
      </c>
      <c r="AM52" s="33">
        <v>0</v>
      </c>
      <c r="AN52" s="32">
        <v>0</v>
      </c>
      <c r="AO52" s="33">
        <v>0</v>
      </c>
      <c r="AP52" s="32">
        <v>0.5</v>
      </c>
      <c r="AQ52" s="33">
        <v>0.57741935483870965</v>
      </c>
      <c r="AR52" s="32">
        <v>0</v>
      </c>
      <c r="AS52" s="33">
        <v>0</v>
      </c>
      <c r="AT52" s="32">
        <v>3.5714285714285712E-2</v>
      </c>
      <c r="AU52" s="33">
        <v>1.6129032258064516E-2</v>
      </c>
      <c r="AV52" s="32">
        <v>0</v>
      </c>
      <c r="AW52" s="33">
        <v>0</v>
      </c>
      <c r="AX52" s="32">
        <v>0.10714285714285714</v>
      </c>
      <c r="AY52" s="33">
        <v>0.16129032258064516</v>
      </c>
      <c r="AZ52" s="11"/>
      <c r="BA52" s="10"/>
      <c r="BB52" s="10"/>
    </row>
    <row r="53" spans="1:54">
      <c r="A53" s="2" t="s">
        <v>682</v>
      </c>
      <c r="B53" s="2" t="s">
        <v>119</v>
      </c>
      <c r="C53" s="2">
        <v>8</v>
      </c>
      <c r="D53" s="32">
        <v>5.5555555555555552E-2</v>
      </c>
      <c r="E53" s="33">
        <v>8.368200836820083E-3</v>
      </c>
      <c r="F53" s="32">
        <v>0</v>
      </c>
      <c r="G53" s="33">
        <v>0</v>
      </c>
      <c r="H53" s="32">
        <v>0</v>
      </c>
      <c r="I53" s="33">
        <v>0</v>
      </c>
      <c r="J53" s="32">
        <v>0</v>
      </c>
      <c r="K53" s="33">
        <v>0</v>
      </c>
      <c r="L53" s="32">
        <v>0</v>
      </c>
      <c r="M53" s="33">
        <v>0</v>
      </c>
      <c r="N53" s="32">
        <v>0</v>
      </c>
      <c r="O53" s="33">
        <v>0</v>
      </c>
      <c r="P53" s="32">
        <v>0</v>
      </c>
      <c r="Q53" s="33">
        <v>0</v>
      </c>
      <c r="R53" s="32">
        <v>5.5555555555555552E-2</v>
      </c>
      <c r="S53" s="33">
        <v>0.100418410041841</v>
      </c>
      <c r="T53" s="32">
        <v>0</v>
      </c>
      <c r="U53" s="33">
        <v>0</v>
      </c>
      <c r="V53" s="32"/>
      <c r="W53" s="33"/>
      <c r="X53" s="32">
        <v>0</v>
      </c>
      <c r="Y53" s="33">
        <v>0</v>
      </c>
      <c r="Z53" s="32">
        <v>5.5555555555555552E-2</v>
      </c>
      <c r="AA53" s="33">
        <v>8.368200836820083E-3</v>
      </c>
      <c r="AB53" s="32">
        <v>0</v>
      </c>
      <c r="AC53" s="33">
        <v>0</v>
      </c>
      <c r="AD53" s="32">
        <v>0</v>
      </c>
      <c r="AE53" s="33">
        <v>0</v>
      </c>
      <c r="AF53" s="32">
        <v>0</v>
      </c>
      <c r="AG53" s="33">
        <v>0</v>
      </c>
      <c r="AH53" s="32">
        <v>5.5555555555555552E-2</v>
      </c>
      <c r="AI53" s="33">
        <v>0.31799163179916318</v>
      </c>
      <c r="AJ53" s="32">
        <v>0</v>
      </c>
      <c r="AK53" s="33">
        <v>0</v>
      </c>
      <c r="AL53" s="32">
        <v>0</v>
      </c>
      <c r="AM53" s="33">
        <v>0</v>
      </c>
      <c r="AN53" s="32">
        <v>0</v>
      </c>
      <c r="AO53" s="33">
        <v>0</v>
      </c>
      <c r="AP53" s="32">
        <v>0.27777777777777779</v>
      </c>
      <c r="AQ53" s="33">
        <v>0.20083682008368201</v>
      </c>
      <c r="AR53" s="32">
        <v>0.16666666666666666</v>
      </c>
      <c r="AS53" s="33">
        <v>0.1297071129707113</v>
      </c>
      <c r="AT53" s="32">
        <v>0.33333333333333331</v>
      </c>
      <c r="AU53" s="33">
        <v>0.23430962343096234</v>
      </c>
      <c r="AV53" s="32">
        <v>0</v>
      </c>
      <c r="AW53" s="33">
        <v>0</v>
      </c>
      <c r="AX53" s="32">
        <v>0</v>
      </c>
      <c r="AY53" s="33">
        <v>0</v>
      </c>
      <c r="AZ53" s="11"/>
      <c r="BA53" s="10"/>
      <c r="BB53" s="10"/>
    </row>
    <row r="54" spans="1:54">
      <c r="A54" s="2" t="s">
        <v>619</v>
      </c>
      <c r="B54" s="2" t="s">
        <v>119</v>
      </c>
      <c r="C54" s="2">
        <v>9</v>
      </c>
      <c r="D54" s="32">
        <v>0</v>
      </c>
      <c r="E54" s="33">
        <v>0</v>
      </c>
      <c r="F54" s="32">
        <v>0</v>
      </c>
      <c r="G54" s="33">
        <v>0</v>
      </c>
      <c r="H54" s="32">
        <v>6.369426751592357E-3</v>
      </c>
      <c r="I54" s="33">
        <v>3.5906642728904849E-3</v>
      </c>
      <c r="J54" s="32">
        <v>0</v>
      </c>
      <c r="K54" s="33">
        <v>0</v>
      </c>
      <c r="L54" s="32">
        <v>0</v>
      </c>
      <c r="M54" s="33">
        <v>0</v>
      </c>
      <c r="N54" s="32">
        <v>0</v>
      </c>
      <c r="O54" s="33">
        <v>0</v>
      </c>
      <c r="P54" s="32">
        <v>0.13375796178343949</v>
      </c>
      <c r="Q54" s="33">
        <v>0.16014362657091563</v>
      </c>
      <c r="R54" s="32">
        <v>1.2738853503184714E-2</v>
      </c>
      <c r="S54" s="33">
        <v>1.7953321364452424E-2</v>
      </c>
      <c r="T54" s="32">
        <v>0</v>
      </c>
      <c r="U54" s="33">
        <v>0</v>
      </c>
      <c r="V54" s="32"/>
      <c r="W54" s="33"/>
      <c r="X54" s="32">
        <v>0</v>
      </c>
      <c r="Y54" s="33">
        <v>0</v>
      </c>
      <c r="Z54" s="32">
        <v>6.369426751592357E-3</v>
      </c>
      <c r="AA54" s="33">
        <v>1.0771992818671453E-3</v>
      </c>
      <c r="AB54" s="32">
        <v>0</v>
      </c>
      <c r="AC54" s="33">
        <v>0</v>
      </c>
      <c r="AD54" s="32">
        <v>0</v>
      </c>
      <c r="AE54" s="33">
        <v>0</v>
      </c>
      <c r="AF54" s="32">
        <v>0</v>
      </c>
      <c r="AG54" s="33">
        <v>0</v>
      </c>
      <c r="AH54" s="32">
        <v>0</v>
      </c>
      <c r="AI54" s="33">
        <v>0</v>
      </c>
      <c r="AJ54" s="32">
        <v>0</v>
      </c>
      <c r="AK54" s="33">
        <v>0</v>
      </c>
      <c r="AL54" s="32">
        <v>6.369426751592357E-3</v>
      </c>
      <c r="AM54" s="33">
        <v>2.5134649910233393E-3</v>
      </c>
      <c r="AN54" s="32">
        <v>6.369426751592357E-3</v>
      </c>
      <c r="AO54" s="33">
        <v>1.436265709156194E-3</v>
      </c>
      <c r="AP54" s="32">
        <v>0.54140127388535031</v>
      </c>
      <c r="AQ54" s="33">
        <v>0.54290843806104128</v>
      </c>
      <c r="AR54" s="32">
        <v>0</v>
      </c>
      <c r="AS54" s="33">
        <v>0</v>
      </c>
      <c r="AT54" s="32">
        <v>3.8216560509554139E-2</v>
      </c>
      <c r="AU54" s="33">
        <v>9.6947935368043095E-3</v>
      </c>
      <c r="AV54" s="32">
        <v>0.24840764331210191</v>
      </c>
      <c r="AW54" s="33">
        <v>0.26068222621184917</v>
      </c>
      <c r="AX54" s="32">
        <v>0</v>
      </c>
      <c r="AY54" s="33">
        <v>0</v>
      </c>
      <c r="AZ54" s="11"/>
      <c r="BA54" s="10"/>
      <c r="BB54" s="10"/>
    </row>
    <row r="55" spans="1:54">
      <c r="A55" s="2" t="s">
        <v>157</v>
      </c>
      <c r="B55" s="2" t="s">
        <v>119</v>
      </c>
      <c r="C55" s="2">
        <v>10</v>
      </c>
      <c r="D55" s="32">
        <v>0</v>
      </c>
      <c r="E55" s="33">
        <v>0</v>
      </c>
      <c r="F55" s="32">
        <v>7.7519379844961239E-3</v>
      </c>
      <c r="G55" s="33">
        <v>0</v>
      </c>
      <c r="H55" s="32">
        <v>4.6511627906976744E-2</v>
      </c>
      <c r="I55" s="33">
        <v>2.7015618404390037E-2</v>
      </c>
      <c r="J55" s="32">
        <v>0</v>
      </c>
      <c r="K55" s="33">
        <v>0</v>
      </c>
      <c r="L55" s="32">
        <v>0</v>
      </c>
      <c r="M55" s="33">
        <v>0</v>
      </c>
      <c r="N55" s="32">
        <v>0</v>
      </c>
      <c r="O55" s="33">
        <v>0</v>
      </c>
      <c r="P55" s="32">
        <v>0</v>
      </c>
      <c r="Q55" s="33">
        <v>0</v>
      </c>
      <c r="R55" s="32">
        <v>7.7519379844961239E-3</v>
      </c>
      <c r="S55" s="33">
        <v>4.2211903756859433E-4</v>
      </c>
      <c r="T55" s="32">
        <v>0</v>
      </c>
      <c r="U55" s="33">
        <v>0</v>
      </c>
      <c r="V55" s="32"/>
      <c r="W55" s="33"/>
      <c r="X55" s="32">
        <v>0</v>
      </c>
      <c r="Y55" s="33">
        <v>0</v>
      </c>
      <c r="Z55" s="32">
        <v>0</v>
      </c>
      <c r="AA55" s="33">
        <v>0</v>
      </c>
      <c r="AB55" s="32">
        <v>0</v>
      </c>
      <c r="AC55" s="33">
        <v>0</v>
      </c>
      <c r="AD55" s="32">
        <v>0</v>
      </c>
      <c r="AE55" s="33">
        <v>0</v>
      </c>
      <c r="AF55" s="32">
        <v>0</v>
      </c>
      <c r="AG55" s="33">
        <v>0</v>
      </c>
      <c r="AH55" s="32">
        <v>0</v>
      </c>
      <c r="AI55" s="33">
        <v>0</v>
      </c>
      <c r="AJ55" s="32">
        <v>0</v>
      </c>
      <c r="AK55" s="33">
        <v>0</v>
      </c>
      <c r="AL55" s="32">
        <v>0</v>
      </c>
      <c r="AM55" s="33">
        <v>0</v>
      </c>
      <c r="AN55" s="32">
        <v>0</v>
      </c>
      <c r="AO55" s="33">
        <v>0</v>
      </c>
      <c r="AP55" s="32">
        <v>0.31782945736434109</v>
      </c>
      <c r="AQ55" s="33">
        <v>0.10637399746728578</v>
      </c>
      <c r="AR55" s="32">
        <v>0</v>
      </c>
      <c r="AS55" s="33">
        <v>0</v>
      </c>
      <c r="AT55" s="32">
        <v>0</v>
      </c>
      <c r="AU55" s="33">
        <v>0</v>
      </c>
      <c r="AV55" s="32">
        <v>0.31782945736434109</v>
      </c>
      <c r="AW55" s="33">
        <v>0.78007598142676238</v>
      </c>
      <c r="AX55" s="32">
        <v>0.30232558139534882</v>
      </c>
      <c r="AY55" s="33">
        <v>8.6112283663993247E-2</v>
      </c>
      <c r="AZ55" s="11"/>
      <c r="BA55" s="10"/>
      <c r="BB55" s="10"/>
    </row>
    <row r="56" spans="1:54">
      <c r="A56" s="2" t="s">
        <v>683</v>
      </c>
      <c r="B56" s="2" t="s">
        <v>119</v>
      </c>
      <c r="C56" s="2">
        <v>11</v>
      </c>
      <c r="D56" s="32">
        <v>0</v>
      </c>
      <c r="E56" s="33">
        <v>0</v>
      </c>
      <c r="F56" s="32">
        <v>0</v>
      </c>
      <c r="G56" s="33">
        <v>0</v>
      </c>
      <c r="H56" s="32">
        <v>0.10714285714285714</v>
      </c>
      <c r="I56" s="33">
        <v>7.8369905956112859E-2</v>
      </c>
      <c r="J56" s="32">
        <v>0</v>
      </c>
      <c r="K56" s="33">
        <v>0</v>
      </c>
      <c r="L56" s="32">
        <v>0</v>
      </c>
      <c r="M56" s="33">
        <v>0</v>
      </c>
      <c r="N56" s="32">
        <v>0</v>
      </c>
      <c r="O56" s="33">
        <v>0</v>
      </c>
      <c r="P56" s="32">
        <v>0</v>
      </c>
      <c r="Q56" s="33">
        <v>0</v>
      </c>
      <c r="R56" s="32">
        <v>0</v>
      </c>
      <c r="S56" s="33">
        <v>0</v>
      </c>
      <c r="T56" s="32">
        <v>7.1428571428571425E-2</v>
      </c>
      <c r="U56" s="33">
        <v>1.2539184952978056E-2</v>
      </c>
      <c r="V56" s="32"/>
      <c r="W56" s="33"/>
      <c r="X56" s="32">
        <v>0</v>
      </c>
      <c r="Y56" s="33">
        <v>0</v>
      </c>
      <c r="Z56" s="32">
        <v>0</v>
      </c>
      <c r="AA56" s="33">
        <v>0</v>
      </c>
      <c r="AB56" s="32">
        <v>0</v>
      </c>
      <c r="AC56" s="33">
        <v>0</v>
      </c>
      <c r="AD56" s="32">
        <v>0</v>
      </c>
      <c r="AE56" s="33">
        <v>0</v>
      </c>
      <c r="AF56" s="32">
        <v>0</v>
      </c>
      <c r="AG56" s="33">
        <v>0</v>
      </c>
      <c r="AH56" s="32">
        <v>0</v>
      </c>
      <c r="AI56" s="33">
        <v>0</v>
      </c>
      <c r="AJ56" s="32">
        <v>0</v>
      </c>
      <c r="AK56" s="33">
        <v>0</v>
      </c>
      <c r="AL56" s="32">
        <v>0</v>
      </c>
      <c r="AM56" s="33">
        <v>0</v>
      </c>
      <c r="AN56" s="32">
        <v>0</v>
      </c>
      <c r="AO56" s="33">
        <v>0</v>
      </c>
      <c r="AP56" s="32">
        <v>0.7857142857142857</v>
      </c>
      <c r="AQ56" s="33">
        <v>0.90282131661442011</v>
      </c>
      <c r="AR56" s="32">
        <v>0</v>
      </c>
      <c r="AS56" s="33">
        <v>0</v>
      </c>
      <c r="AT56" s="32">
        <v>0</v>
      </c>
      <c r="AU56" s="33">
        <v>0</v>
      </c>
      <c r="AV56" s="32">
        <v>0</v>
      </c>
      <c r="AW56" s="33">
        <v>0</v>
      </c>
      <c r="AX56" s="32">
        <v>3.5714285714285712E-2</v>
      </c>
      <c r="AY56" s="33">
        <v>6.269592476489028E-3</v>
      </c>
      <c r="AZ56" s="11"/>
      <c r="BA56" s="10"/>
      <c r="BB56" s="10"/>
    </row>
    <row r="57" spans="1:54">
      <c r="A57" s="2" t="s">
        <v>706</v>
      </c>
      <c r="B57" s="2" t="s">
        <v>385</v>
      </c>
      <c r="C57" s="2">
        <v>68</v>
      </c>
      <c r="D57" s="32">
        <v>0</v>
      </c>
      <c r="E57" s="33">
        <v>0</v>
      </c>
      <c r="F57" s="32">
        <v>0.42857142857142855</v>
      </c>
      <c r="G57" s="33">
        <v>0.40625</v>
      </c>
      <c r="H57" s="32">
        <v>0</v>
      </c>
      <c r="I57" s="33">
        <v>0</v>
      </c>
      <c r="J57" s="32">
        <v>0</v>
      </c>
      <c r="K57" s="33">
        <v>0</v>
      </c>
      <c r="L57" s="32">
        <v>0</v>
      </c>
      <c r="M57" s="33">
        <v>0</v>
      </c>
      <c r="N57" s="32">
        <v>0</v>
      </c>
      <c r="O57" s="33">
        <v>0</v>
      </c>
      <c r="P57" s="32">
        <v>0</v>
      </c>
      <c r="Q57" s="33">
        <v>0</v>
      </c>
      <c r="R57" s="32">
        <v>0</v>
      </c>
      <c r="S57" s="33">
        <v>0</v>
      </c>
      <c r="T57" s="32">
        <v>0</v>
      </c>
      <c r="U57" s="33">
        <v>0</v>
      </c>
      <c r="V57" s="32"/>
      <c r="W57" s="33"/>
      <c r="X57" s="32">
        <v>0</v>
      </c>
      <c r="Y57" s="33">
        <v>0</v>
      </c>
      <c r="Z57" s="32">
        <v>0</v>
      </c>
      <c r="AA57" s="33">
        <v>0</v>
      </c>
      <c r="AB57" s="32">
        <v>0</v>
      </c>
      <c r="AC57" s="33">
        <v>0</v>
      </c>
      <c r="AD57" s="32">
        <v>9.5238095238095233E-2</v>
      </c>
      <c r="AE57" s="33">
        <v>3.5714285714285712E-2</v>
      </c>
      <c r="AF57" s="32">
        <v>0</v>
      </c>
      <c r="AG57" s="33">
        <v>0</v>
      </c>
      <c r="AH57" s="32">
        <v>0</v>
      </c>
      <c r="AI57" s="33">
        <v>0</v>
      </c>
      <c r="AJ57" s="32">
        <v>0</v>
      </c>
      <c r="AK57" s="33">
        <v>0</v>
      </c>
      <c r="AL57" s="32">
        <v>0</v>
      </c>
      <c r="AM57" s="33">
        <v>0</v>
      </c>
      <c r="AN57" s="32">
        <v>0</v>
      </c>
      <c r="AO57" s="33">
        <v>0</v>
      </c>
      <c r="AP57" s="32">
        <v>0.14285714285714285</v>
      </c>
      <c r="AQ57" s="33">
        <v>0.2767857142857143</v>
      </c>
      <c r="AR57" s="32">
        <v>0</v>
      </c>
      <c r="AS57" s="33">
        <v>0</v>
      </c>
      <c r="AT57" s="32">
        <v>0</v>
      </c>
      <c r="AU57" s="33">
        <v>0</v>
      </c>
      <c r="AV57" s="32">
        <v>0.33333333333333331</v>
      </c>
      <c r="AW57" s="33">
        <v>0.28125</v>
      </c>
      <c r="AX57" s="32">
        <v>0</v>
      </c>
      <c r="AY57" s="33">
        <v>0</v>
      </c>
      <c r="AZ57" s="2"/>
      <c r="BA57" s="10"/>
      <c r="BB57" s="10"/>
    </row>
    <row r="58" spans="1:54">
      <c r="D58" s="10"/>
      <c r="E58" s="10"/>
      <c r="BA58" s="10"/>
      <c r="BB58" s="10"/>
    </row>
    <row r="59" spans="1:54">
      <c r="D59">
        <f t="shared" ref="D59:U59" si="575">SUM(D46:D56)</f>
        <v>0.26177476737821564</v>
      </c>
      <c r="E59">
        <f t="shared" si="575"/>
        <v>3.3879832155546352E-2</v>
      </c>
      <c r="F59">
        <f t="shared" si="575"/>
        <v>5.1163268033757203E-2</v>
      </c>
      <c r="G59">
        <f t="shared" si="575"/>
        <v>2.7021411267609017E-2</v>
      </c>
      <c r="H59">
        <f t="shared" si="575"/>
        <v>1.1243096260871406</v>
      </c>
      <c r="I59">
        <f t="shared" si="575"/>
        <v>0.87372764386574397</v>
      </c>
      <c r="J59">
        <f t="shared" si="575"/>
        <v>0.2</v>
      </c>
      <c r="K59">
        <f t="shared" si="575"/>
        <v>0.31578947368421051</v>
      </c>
      <c r="L59">
        <f t="shared" si="575"/>
        <v>7.1428571428571425E-2</v>
      </c>
      <c r="M59">
        <f t="shared" si="575"/>
        <v>0.13870967741935483</v>
      </c>
      <c r="N59">
        <f t="shared" si="575"/>
        <v>0</v>
      </c>
      <c r="O59">
        <f t="shared" si="575"/>
        <v>0</v>
      </c>
      <c r="P59">
        <f t="shared" si="575"/>
        <v>0.67612249380314393</v>
      </c>
      <c r="Q59">
        <f t="shared" si="575"/>
        <v>0.39317069979323505</v>
      </c>
      <c r="R59">
        <f t="shared" si="575"/>
        <v>0.24969166724028069</v>
      </c>
      <c r="S59">
        <f t="shared" si="575"/>
        <v>0.29745825338670301</v>
      </c>
      <c r="T59">
        <f t="shared" si="575"/>
        <v>0.10989010989010989</v>
      </c>
      <c r="U59">
        <f t="shared" si="575"/>
        <v>2.6766827229400818E-2</v>
      </c>
      <c r="X59">
        <f t="shared" ref="X59:AY59" si="576">SUM(X46:X56)</f>
        <v>0</v>
      </c>
      <c r="Y59">
        <f t="shared" si="576"/>
        <v>0</v>
      </c>
      <c r="Z59">
        <f t="shared" si="576"/>
        <v>0.12226980989335481</v>
      </c>
      <c r="AA59">
        <f t="shared" si="576"/>
        <v>6.9224477441624188E-2</v>
      </c>
      <c r="AB59">
        <f t="shared" si="576"/>
        <v>8.6206896551724137E-3</v>
      </c>
      <c r="AC59">
        <f t="shared" si="576"/>
        <v>5.1981806367771277E-3</v>
      </c>
      <c r="AD59">
        <f t="shared" si="576"/>
        <v>0</v>
      </c>
      <c r="AE59">
        <f t="shared" si="576"/>
        <v>0</v>
      </c>
      <c r="AF59">
        <f t="shared" si="576"/>
        <v>0</v>
      </c>
      <c r="AG59">
        <f t="shared" si="576"/>
        <v>0</v>
      </c>
      <c r="AH59">
        <f t="shared" si="576"/>
        <v>5.5555555555555552E-2</v>
      </c>
      <c r="AI59">
        <f t="shared" si="576"/>
        <v>0.31799163179916318</v>
      </c>
      <c r="AJ59">
        <f t="shared" si="576"/>
        <v>0</v>
      </c>
      <c r="AK59">
        <f t="shared" si="576"/>
        <v>0</v>
      </c>
      <c r="AL59">
        <f t="shared" si="576"/>
        <v>6.369426751592357E-3</v>
      </c>
      <c r="AM59">
        <f t="shared" si="576"/>
        <v>2.5134649910233393E-3</v>
      </c>
      <c r="AN59">
        <f t="shared" si="576"/>
        <v>6.369426751592357E-3</v>
      </c>
      <c r="AO59">
        <f t="shared" si="576"/>
        <v>1.436265709156194E-3</v>
      </c>
      <c r="AP59">
        <f t="shared" si="576"/>
        <v>4.3538456948301727</v>
      </c>
      <c r="AQ59">
        <f t="shared" si="576"/>
        <v>4.8027932713480768</v>
      </c>
      <c r="AR59">
        <f t="shared" si="576"/>
        <v>1.0344827586206897</v>
      </c>
      <c r="AS59">
        <f t="shared" si="576"/>
        <v>0.79000585978127891</v>
      </c>
      <c r="AT59">
        <f t="shared" si="576"/>
        <v>0.60607054560491846</v>
      </c>
      <c r="AU59">
        <f t="shared" si="576"/>
        <v>0.43974406112142378</v>
      </c>
      <c r="AV59">
        <f t="shared" si="576"/>
        <v>1.2529160826140457</v>
      </c>
      <c r="AW59">
        <f t="shared" si="576"/>
        <v>2.0768374794429256</v>
      </c>
      <c r="AX59">
        <f t="shared" si="576"/>
        <v>0.80911950586168702</v>
      </c>
      <c r="AY59">
        <f t="shared" si="576"/>
        <v>0.38773148892674753</v>
      </c>
      <c r="BA59" s="10">
        <f t="shared" ref="BA59" si="577">SUM(D59,F59,H59,J59,L59,N59,P59,R59,T59,X59,Z59,AB59,AD59,AF59,AH59,AJ59,AL59,AN59,AP59,AR59,AT59,AV59,AX59)</f>
        <v>11.000000000000002</v>
      </c>
      <c r="BB59" s="10">
        <f t="shared" ref="BB59" si="578">SUM(E59,G59,I59,K59,M59,O59,Q59,S59,U59,Y59,AA59,AC59,AE59,AG59,AI59,AK59,AM59,AO59,AQ59,AS59,AU59,AW59,AY59)</f>
        <v>11</v>
      </c>
    </row>
    <row r="60" spans="1:54">
      <c r="D60">
        <v>8</v>
      </c>
      <c r="E60">
        <v>25</v>
      </c>
      <c r="F60">
        <v>15</v>
      </c>
      <c r="G60">
        <v>133</v>
      </c>
      <c r="H60">
        <v>69</v>
      </c>
      <c r="I60">
        <v>863</v>
      </c>
      <c r="J60">
        <v>2</v>
      </c>
      <c r="K60">
        <v>12</v>
      </c>
      <c r="L60">
        <v>2</v>
      </c>
      <c r="M60">
        <v>43</v>
      </c>
      <c r="N60">
        <v>0</v>
      </c>
      <c r="O60">
        <v>0</v>
      </c>
      <c r="P60">
        <v>47</v>
      </c>
      <c r="Q60">
        <v>664</v>
      </c>
      <c r="R60">
        <v>21</v>
      </c>
      <c r="S60">
        <v>346</v>
      </c>
      <c r="T60">
        <v>3</v>
      </c>
      <c r="U60">
        <v>11</v>
      </c>
      <c r="X60">
        <v>0</v>
      </c>
      <c r="Y60">
        <v>0</v>
      </c>
      <c r="Z60">
        <v>9</v>
      </c>
      <c r="AA60">
        <v>97</v>
      </c>
      <c r="AB60">
        <v>1</v>
      </c>
      <c r="AC60">
        <v>8</v>
      </c>
      <c r="AD60">
        <v>2</v>
      </c>
      <c r="AE60">
        <v>8</v>
      </c>
      <c r="AF60">
        <v>0</v>
      </c>
      <c r="AG60">
        <v>0</v>
      </c>
      <c r="AH60">
        <v>1</v>
      </c>
      <c r="AI60">
        <v>76</v>
      </c>
      <c r="AJ60">
        <v>0</v>
      </c>
      <c r="AK60">
        <v>0</v>
      </c>
      <c r="AL60">
        <v>1</v>
      </c>
      <c r="AM60">
        <v>7</v>
      </c>
      <c r="AN60">
        <v>1</v>
      </c>
      <c r="AO60">
        <v>4</v>
      </c>
      <c r="AP60">
        <v>233</v>
      </c>
      <c r="AQ60">
        <v>3848</v>
      </c>
      <c r="AR60">
        <v>28</v>
      </c>
      <c r="AS60">
        <v>298</v>
      </c>
      <c r="AT60">
        <v>22</v>
      </c>
      <c r="AU60">
        <v>293</v>
      </c>
      <c r="AV60">
        <v>149</v>
      </c>
      <c r="AW60">
        <v>3883</v>
      </c>
      <c r="AX60">
        <v>71</v>
      </c>
      <c r="AY60">
        <v>431</v>
      </c>
      <c r="BA60" s="10">
        <v>685</v>
      </c>
      <c r="BB60" s="10">
        <v>11050</v>
      </c>
    </row>
    <row r="61" spans="1:54">
      <c r="D61" s="22">
        <f>D60/$BA$40</f>
        <v>1.167883211678832E-2</v>
      </c>
      <c r="E61" s="22">
        <f>E60/$BB$40</f>
        <v>2.2624434389140274E-3</v>
      </c>
      <c r="F61" s="22">
        <f t="shared" ref="F61" si="579">F60/$BA$40</f>
        <v>2.1897810218978103E-2</v>
      </c>
      <c r="G61" s="22">
        <f t="shared" ref="G61" si="580">G60/$BB$40</f>
        <v>1.2036199095022624E-2</v>
      </c>
      <c r="H61" s="22">
        <f t="shared" ref="H61" si="581">H60/$BA$40</f>
        <v>0.10072992700729927</v>
      </c>
      <c r="I61" s="22">
        <f t="shared" ref="I61" si="582">I60/$BB$40</f>
        <v>7.809954751131222E-2</v>
      </c>
      <c r="J61" s="22">
        <f t="shared" ref="J61" si="583">J60/$BA$40</f>
        <v>2.9197080291970801E-3</v>
      </c>
      <c r="K61" s="22">
        <f t="shared" ref="K61" si="584">K60/$BB$40</f>
        <v>1.0859728506787331E-3</v>
      </c>
      <c r="L61" s="22">
        <f t="shared" ref="L61" si="585">L60/$BA$40</f>
        <v>2.9197080291970801E-3</v>
      </c>
      <c r="M61" s="22">
        <f t="shared" ref="M61" si="586">M60/$BB$40</f>
        <v>3.8914027149321265E-3</v>
      </c>
      <c r="N61" s="22">
        <f t="shared" ref="N61" si="587">N60/$BA$40</f>
        <v>0</v>
      </c>
      <c r="O61" s="22">
        <f t="shared" ref="O61" si="588">O60/$BB$40</f>
        <v>0</v>
      </c>
      <c r="P61" s="22">
        <f t="shared" ref="P61" si="589">P60/$BA$40</f>
        <v>6.8613138686131392E-2</v>
      </c>
      <c r="Q61" s="22">
        <f t="shared" ref="Q61" si="590">Q60/$BB$40</f>
        <v>6.0090497737556564E-2</v>
      </c>
      <c r="R61" s="22">
        <f t="shared" ref="R61" si="591">R60/$BA$40</f>
        <v>3.0656934306569343E-2</v>
      </c>
      <c r="S61" s="22">
        <f t="shared" ref="S61" si="592">S60/$BB$40</f>
        <v>3.1312217194570134E-2</v>
      </c>
      <c r="T61" s="22">
        <f t="shared" ref="T61" si="593">T60/$BA$40</f>
        <v>4.3795620437956208E-3</v>
      </c>
      <c r="U61" s="22">
        <f t="shared" ref="U61" si="594">U60/$BB$40</f>
        <v>9.9547511312217201E-4</v>
      </c>
      <c r="V61" s="36"/>
      <c r="W61" s="22"/>
      <c r="X61" s="22">
        <f t="shared" ref="X61" si="595">X60/$BA$40</f>
        <v>0</v>
      </c>
      <c r="Y61" s="22">
        <f t="shared" ref="Y61" si="596">Y60/$BB$40</f>
        <v>0</v>
      </c>
      <c r="Z61" s="22">
        <f t="shared" ref="Z61" si="597">Z60/$BA$40</f>
        <v>1.3138686131386862E-2</v>
      </c>
      <c r="AA61" s="22">
        <f t="shared" ref="AA61" si="598">AA60/$BB$40</f>
        <v>8.7782805429864261E-3</v>
      </c>
      <c r="AB61" s="22">
        <f t="shared" ref="AB61" si="599">AB60/$BA$40</f>
        <v>1.4598540145985401E-3</v>
      </c>
      <c r="AC61" s="22">
        <f t="shared" ref="AC61" si="600">AC60/$BB$40</f>
        <v>7.2398190045248867E-4</v>
      </c>
      <c r="AD61" s="22">
        <f t="shared" ref="AD61" si="601">AD60/$BA$40</f>
        <v>2.9197080291970801E-3</v>
      </c>
      <c r="AE61" s="22">
        <f t="shared" ref="AE61" si="602">AE60/$BB$40</f>
        <v>7.2398190045248867E-4</v>
      </c>
      <c r="AF61" s="22">
        <f t="shared" ref="AF61" si="603">AF60/$BA$40</f>
        <v>0</v>
      </c>
      <c r="AG61" s="22">
        <f t="shared" ref="AG61" si="604">AG60/$BB$40</f>
        <v>0</v>
      </c>
      <c r="AH61" s="22">
        <f t="shared" ref="AH61" si="605">AH60/$BA$40</f>
        <v>1.4598540145985401E-3</v>
      </c>
      <c r="AI61" s="22">
        <f t="shared" ref="AI61" si="606">AI60/$BB$40</f>
        <v>6.8778280542986427E-3</v>
      </c>
      <c r="AJ61" s="22">
        <f t="shared" ref="AJ61" si="607">AJ60/$BA$40</f>
        <v>0</v>
      </c>
      <c r="AK61" s="22">
        <f t="shared" ref="AK61" si="608">AK60/$BB$40</f>
        <v>0</v>
      </c>
      <c r="AL61" s="22">
        <f t="shared" ref="AL61" si="609">AL60/$BA$40</f>
        <v>1.4598540145985401E-3</v>
      </c>
      <c r="AM61" s="22">
        <f t="shared" ref="AM61" si="610">AM60/$BB$40</f>
        <v>6.3348416289592756E-4</v>
      </c>
      <c r="AN61" s="22">
        <f t="shared" ref="AN61" si="611">AN60/$BA$40</f>
        <v>1.4598540145985401E-3</v>
      </c>
      <c r="AO61" s="22">
        <f t="shared" ref="AO61" si="612">AO60/$BB$40</f>
        <v>3.6199095022624434E-4</v>
      </c>
      <c r="AP61" s="22">
        <f t="shared" ref="AP61" si="613">AP60/$BA$40</f>
        <v>0.34014598540145985</v>
      </c>
      <c r="AQ61" s="22">
        <f t="shared" ref="AQ61" si="614">AQ60/$BB$40</f>
        <v>0.34823529411764703</v>
      </c>
      <c r="AR61" s="22">
        <f t="shared" ref="AR61" si="615">AR60/$BA$40</f>
        <v>4.0875912408759124E-2</v>
      </c>
      <c r="AS61" s="22">
        <f t="shared" ref="AS61" si="616">AS60/$BB$40</f>
        <v>2.6968325791855204E-2</v>
      </c>
      <c r="AT61" s="22">
        <f t="shared" ref="AT61" si="617">AT60/$BA$40</f>
        <v>3.2116788321167884E-2</v>
      </c>
      <c r="AU61" s="22">
        <f t="shared" ref="AU61" si="618">AU60/$BB$40</f>
        <v>2.6515837104072397E-2</v>
      </c>
      <c r="AV61" s="22">
        <f t="shared" ref="AV61" si="619">AV60/$BA$40</f>
        <v>0.21751824817518248</v>
      </c>
      <c r="AW61" s="22">
        <f t="shared" ref="AW61" si="620">AW60/$BB$40</f>
        <v>0.35140271493212671</v>
      </c>
      <c r="AX61" s="22">
        <f t="shared" ref="AX61" si="621">AX60/$BA$40</f>
        <v>0.10364963503649635</v>
      </c>
      <c r="AY61" s="22">
        <f t="shared" ref="AY61" si="622">AY60/$BB$40</f>
        <v>3.9004524886877827E-2</v>
      </c>
    </row>
    <row r="64" spans="1:54">
      <c r="A64" s="13" t="s">
        <v>4</v>
      </c>
      <c r="B64" s="13" t="s">
        <v>5</v>
      </c>
      <c r="C64" s="13" t="s">
        <v>6</v>
      </c>
      <c r="D64" s="13" t="s">
        <v>8</v>
      </c>
      <c r="E64" s="12"/>
      <c r="F64" s="13" t="s">
        <v>9</v>
      </c>
      <c r="G64" s="12"/>
      <c r="H64" s="13" t="s">
        <v>10</v>
      </c>
      <c r="I64" s="12"/>
      <c r="J64" s="13" t="s">
        <v>11</v>
      </c>
      <c r="K64" s="12"/>
      <c r="L64" s="13" t="s">
        <v>12</v>
      </c>
      <c r="M64" s="12"/>
      <c r="N64" s="13" t="s">
        <v>13</v>
      </c>
      <c r="O64" s="12"/>
      <c r="P64" s="13" t="s">
        <v>14</v>
      </c>
      <c r="Q64" s="12"/>
      <c r="R64" s="13" t="s">
        <v>15</v>
      </c>
      <c r="S64" s="12"/>
      <c r="T64" s="13" t="s">
        <v>16</v>
      </c>
      <c r="U64" s="12"/>
      <c r="V64" s="13"/>
      <c r="W64" s="12"/>
      <c r="X64" s="13" t="s">
        <v>17</v>
      </c>
      <c r="Y64" s="12"/>
      <c r="Z64" s="13" t="s">
        <v>18</v>
      </c>
      <c r="AA64" s="12"/>
      <c r="AB64" s="13" t="s">
        <v>19</v>
      </c>
      <c r="AC64" s="12"/>
      <c r="AD64" s="13" t="s">
        <v>20</v>
      </c>
      <c r="AE64" s="12"/>
      <c r="AF64" s="13" t="s">
        <v>21</v>
      </c>
      <c r="AG64" s="12"/>
      <c r="AH64" s="13" t="s">
        <v>22</v>
      </c>
      <c r="AI64" s="12"/>
      <c r="AJ64" s="13" t="s">
        <v>23</v>
      </c>
      <c r="AK64" s="12"/>
      <c r="AL64" s="13" t="s">
        <v>675</v>
      </c>
      <c r="AM64" s="12"/>
      <c r="AN64" s="13" t="s">
        <v>676</v>
      </c>
      <c r="AO64" s="12"/>
      <c r="AP64" s="13" t="s">
        <v>33</v>
      </c>
      <c r="AQ64" s="12"/>
      <c r="AR64" s="13" t="s">
        <v>34</v>
      </c>
      <c r="AS64" s="12"/>
      <c r="AT64" s="13" t="s">
        <v>35</v>
      </c>
      <c r="AU64" s="12"/>
      <c r="AV64" s="13" t="s">
        <v>36</v>
      </c>
      <c r="AW64" s="12"/>
      <c r="AX64" s="13" t="s">
        <v>37</v>
      </c>
      <c r="AY64" s="12"/>
      <c r="AZ64" s="13"/>
      <c r="BA64" s="12" t="s">
        <v>616</v>
      </c>
      <c r="BB64" s="12" t="s">
        <v>617</v>
      </c>
    </row>
    <row r="65" spans="1:66">
      <c r="A65" s="2" t="s">
        <v>677</v>
      </c>
      <c r="B65" s="2" t="s">
        <v>119</v>
      </c>
      <c r="C65" s="2">
        <v>1</v>
      </c>
      <c r="D65" s="11">
        <v>0</v>
      </c>
      <c r="E65" s="10">
        <v>0</v>
      </c>
      <c r="F65" s="11">
        <v>0</v>
      </c>
      <c r="G65" s="10">
        <v>0</v>
      </c>
      <c r="H65" s="11">
        <v>3</v>
      </c>
      <c r="I65" s="10">
        <v>25</v>
      </c>
      <c r="J65" s="11">
        <v>0</v>
      </c>
      <c r="K65" s="10">
        <v>0</v>
      </c>
      <c r="L65" s="11">
        <v>0</v>
      </c>
      <c r="M65" s="10">
        <v>0</v>
      </c>
      <c r="N65" s="11">
        <v>0</v>
      </c>
      <c r="O65" s="10">
        <v>0</v>
      </c>
      <c r="P65" s="11">
        <v>0</v>
      </c>
      <c r="Q65" s="10">
        <v>0</v>
      </c>
      <c r="R65" s="11">
        <v>0</v>
      </c>
      <c r="S65" s="10">
        <v>0</v>
      </c>
      <c r="T65" s="11">
        <v>0</v>
      </c>
      <c r="U65" s="10">
        <v>0</v>
      </c>
      <c r="V65" s="11">
        <v>0</v>
      </c>
      <c r="W65" s="10">
        <v>0</v>
      </c>
      <c r="X65" s="11">
        <v>0</v>
      </c>
      <c r="Y65" s="10">
        <v>0</v>
      </c>
      <c r="Z65" s="11">
        <v>0</v>
      </c>
      <c r="AA65" s="10">
        <v>0</v>
      </c>
      <c r="AB65" s="11">
        <v>0</v>
      </c>
      <c r="AC65" s="10">
        <v>0</v>
      </c>
      <c r="AD65" s="11">
        <v>0</v>
      </c>
      <c r="AE65" s="10">
        <v>0</v>
      </c>
      <c r="AF65" s="11">
        <v>0</v>
      </c>
      <c r="AG65" s="10">
        <v>0</v>
      </c>
      <c r="AH65" s="11">
        <v>0</v>
      </c>
      <c r="AI65" s="10">
        <v>0</v>
      </c>
      <c r="AJ65" s="11">
        <v>0</v>
      </c>
      <c r="AK65" s="10">
        <v>0</v>
      </c>
      <c r="AL65" s="11">
        <v>0</v>
      </c>
      <c r="AM65" s="10">
        <v>0</v>
      </c>
      <c r="AN65" s="11">
        <v>0</v>
      </c>
      <c r="AO65" s="10">
        <v>0</v>
      </c>
      <c r="AP65" s="11">
        <v>17</v>
      </c>
      <c r="AQ65" s="10">
        <v>228</v>
      </c>
      <c r="AR65" s="11">
        <v>7</v>
      </c>
      <c r="AS65" s="10">
        <v>39</v>
      </c>
      <c r="AT65" s="11">
        <v>0</v>
      </c>
      <c r="AU65" s="10">
        <v>0</v>
      </c>
      <c r="AV65" s="11"/>
      <c r="AW65" s="10"/>
      <c r="AX65" s="11"/>
      <c r="AY65" s="10"/>
      <c r="AZ65" s="11"/>
      <c r="BA65" s="10">
        <f t="shared" ref="BA65" si="623">SUM(D65,F65,H65,J65,L65,N65,P65,R65,T65,X65,Z65,AB65,AD65,AF65,AH65,AJ65,AL65,AN65,AP65,AR65,AT65,AV65,AX65)</f>
        <v>27</v>
      </c>
      <c r="BB65" s="10">
        <f t="shared" ref="BB65" si="624">SUM(E65,G65,I65,K65,M65,O65,Q65,S65,U65,Y65,AA65,AC65,AE65,AG65,AI65,AK65,AM65,AO65,AQ65,AS65,AU65,AW65,AY65)</f>
        <v>292</v>
      </c>
    </row>
    <row r="66" spans="1:66">
      <c r="A66" s="2"/>
      <c r="B66" s="2"/>
      <c r="C66" s="2"/>
      <c r="D66" s="11">
        <f>D65/$BA$65</f>
        <v>0</v>
      </c>
      <c r="E66" s="10">
        <f>E65/$BB$65</f>
        <v>0</v>
      </c>
      <c r="F66" s="11">
        <f t="shared" ref="F66" si="625">F65/$BA$65</f>
        <v>0</v>
      </c>
      <c r="G66" s="10">
        <f t="shared" ref="G66" si="626">G65/$BB$65</f>
        <v>0</v>
      </c>
      <c r="H66" s="11">
        <f t="shared" ref="H66" si="627">H65/$BA$65</f>
        <v>0.1111111111111111</v>
      </c>
      <c r="I66" s="10">
        <f t="shared" ref="I66" si="628">I65/$BB$65</f>
        <v>8.5616438356164379E-2</v>
      </c>
      <c r="J66" s="11">
        <f t="shared" ref="J66" si="629">J65/$BA$65</f>
        <v>0</v>
      </c>
      <c r="K66" s="10">
        <f t="shared" ref="K66" si="630">K65/$BB$65</f>
        <v>0</v>
      </c>
      <c r="L66" s="11">
        <f t="shared" ref="L66" si="631">L65/$BA$65</f>
        <v>0</v>
      </c>
      <c r="M66" s="10">
        <f t="shared" ref="M66" si="632">M65/$BB$65</f>
        <v>0</v>
      </c>
      <c r="N66" s="11">
        <f t="shared" ref="N66" si="633">N65/$BA$65</f>
        <v>0</v>
      </c>
      <c r="O66" s="10">
        <f t="shared" ref="O66" si="634">O65/$BB$65</f>
        <v>0</v>
      </c>
      <c r="P66" s="11">
        <f t="shared" ref="P66" si="635">P65/$BA$65</f>
        <v>0</v>
      </c>
      <c r="Q66" s="10">
        <f t="shared" ref="Q66" si="636">Q65/$BB$65</f>
        <v>0</v>
      </c>
      <c r="R66" s="11">
        <f t="shared" ref="R66" si="637">R65/$BA$65</f>
        <v>0</v>
      </c>
      <c r="S66" s="10">
        <f t="shared" ref="S66" si="638">S65/$BB$65</f>
        <v>0</v>
      </c>
      <c r="T66" s="11">
        <f t="shared" ref="T66:V75" si="639">T65/$BA$65</f>
        <v>0</v>
      </c>
      <c r="U66" s="10">
        <f t="shared" ref="U66:W75" si="640">U65/$BB$65</f>
        <v>0</v>
      </c>
      <c r="V66" s="11">
        <f t="shared" si="639"/>
        <v>0</v>
      </c>
      <c r="W66" s="10">
        <f t="shared" si="640"/>
        <v>0</v>
      </c>
      <c r="X66" s="11">
        <f t="shared" ref="X66" si="641">X65/$BA$65</f>
        <v>0</v>
      </c>
      <c r="Y66" s="10">
        <f t="shared" ref="Y66" si="642">Y65/$BB$65</f>
        <v>0</v>
      </c>
      <c r="Z66" s="11">
        <f t="shared" ref="Z66" si="643">Z65/$BA$65</f>
        <v>0</v>
      </c>
      <c r="AA66" s="10">
        <f t="shared" ref="AA66" si="644">AA65/$BB$65</f>
        <v>0</v>
      </c>
      <c r="AB66" s="11">
        <f t="shared" ref="AB66" si="645">AB65/$BA$65</f>
        <v>0</v>
      </c>
      <c r="AC66" s="10">
        <f t="shared" ref="AC66" si="646">AC65/$BB$65</f>
        <v>0</v>
      </c>
      <c r="AD66" s="11">
        <f t="shared" ref="AD66" si="647">AD65/$BA$65</f>
        <v>0</v>
      </c>
      <c r="AE66" s="10">
        <f t="shared" ref="AE66" si="648">AE65/$BB$65</f>
        <v>0</v>
      </c>
      <c r="AF66" s="11">
        <f t="shared" ref="AF66" si="649">AF65/$BA$65</f>
        <v>0</v>
      </c>
      <c r="AG66" s="10">
        <f t="shared" ref="AG66" si="650">AG65/$BB$65</f>
        <v>0</v>
      </c>
      <c r="AH66" s="11">
        <f t="shared" ref="AH66" si="651">AH65/$BA$65</f>
        <v>0</v>
      </c>
      <c r="AI66" s="10">
        <f t="shared" ref="AI66" si="652">AI65/$BB$65</f>
        <v>0</v>
      </c>
      <c r="AJ66" s="11">
        <f t="shared" ref="AJ66" si="653">AJ65/$BA$65</f>
        <v>0</v>
      </c>
      <c r="AK66" s="10">
        <f t="shared" ref="AK66" si="654">AK65/$BB$65</f>
        <v>0</v>
      </c>
      <c r="AL66" s="11">
        <f t="shared" ref="AL66" si="655">AL65/$BA$65</f>
        <v>0</v>
      </c>
      <c r="AM66" s="10">
        <f t="shared" ref="AM66" si="656">AM65/$BB$65</f>
        <v>0</v>
      </c>
      <c r="AN66" s="11">
        <f t="shared" ref="AN66" si="657">AN65/$BA$65</f>
        <v>0</v>
      </c>
      <c r="AO66" s="10">
        <f t="shared" ref="AO66" si="658">AO65/$BB$65</f>
        <v>0</v>
      </c>
      <c r="AP66" s="11">
        <f t="shared" ref="AP66" si="659">AP65/$BA$65</f>
        <v>0.62962962962962965</v>
      </c>
      <c r="AQ66" s="10">
        <f t="shared" ref="AQ66" si="660">AQ65/$BB$65</f>
        <v>0.78082191780821919</v>
      </c>
      <c r="AR66" s="11">
        <f t="shared" ref="AR66" si="661">AR65/$BA$65</f>
        <v>0.25925925925925924</v>
      </c>
      <c r="AS66" s="10">
        <f t="shared" ref="AS66" si="662">AS65/$BB$65</f>
        <v>0.13356164383561644</v>
      </c>
      <c r="AT66" s="11">
        <f t="shared" ref="AT66" si="663">AT65/$BA$65</f>
        <v>0</v>
      </c>
      <c r="AU66" s="10">
        <f t="shared" ref="AU66" si="664">AU65/$BB$65</f>
        <v>0</v>
      </c>
      <c r="AV66" s="11"/>
      <c r="AW66" s="10"/>
      <c r="AX66" s="11"/>
      <c r="AY66" s="10"/>
      <c r="AZ66" s="11"/>
      <c r="BA66" s="10">
        <f t="shared" ref="BA66:BA100" si="665">SUM(D66,F66,H66,J66,L66,N66,P66,R66,T66,X66,Z66,AB66,AD66,AF66,AH66,AJ66,AL66,AN66,AP66,AR66,AT66,AV66,AX66)</f>
        <v>1</v>
      </c>
      <c r="BB66" s="10">
        <f t="shared" ref="BB66:BB100" si="666">SUM(E66,G66,I66,K66,M66,O66,Q66,S66,U66,Y66,AA66,AC66,AE66,AG66,AI66,AK66,AM66,AO66,AQ66,AS66,AU66,AW66,AY66)</f>
        <v>1</v>
      </c>
    </row>
    <row r="67" spans="1:66">
      <c r="A67" s="2" t="s">
        <v>677</v>
      </c>
      <c r="B67" s="2" t="s">
        <v>119</v>
      </c>
      <c r="C67" s="2">
        <v>1</v>
      </c>
      <c r="D67" s="11">
        <v>0</v>
      </c>
      <c r="E67" s="10">
        <v>0</v>
      </c>
      <c r="F67" s="11">
        <v>0</v>
      </c>
      <c r="G67" s="10">
        <v>0</v>
      </c>
      <c r="H67" s="11">
        <v>0.1111111111111111</v>
      </c>
      <c r="I67" s="10">
        <v>8.5616438356164379E-2</v>
      </c>
      <c r="J67" s="11">
        <v>0</v>
      </c>
      <c r="K67" s="10">
        <v>0</v>
      </c>
      <c r="L67" s="11">
        <v>0</v>
      </c>
      <c r="M67" s="10">
        <v>0</v>
      </c>
      <c r="N67" s="11">
        <v>0</v>
      </c>
      <c r="O67" s="10">
        <v>0</v>
      </c>
      <c r="P67" s="11">
        <v>0</v>
      </c>
      <c r="Q67" s="10">
        <v>0</v>
      </c>
      <c r="R67" s="11">
        <v>0</v>
      </c>
      <c r="S67" s="10">
        <v>0</v>
      </c>
      <c r="T67" s="11">
        <v>0</v>
      </c>
      <c r="U67" s="10">
        <v>0</v>
      </c>
      <c r="V67" s="11">
        <v>0</v>
      </c>
      <c r="W67" s="10">
        <v>0</v>
      </c>
      <c r="X67" s="11">
        <v>0</v>
      </c>
      <c r="Y67" s="10">
        <v>0</v>
      </c>
      <c r="Z67" s="11">
        <v>0</v>
      </c>
      <c r="AA67" s="10">
        <v>0</v>
      </c>
      <c r="AB67" s="11">
        <v>0</v>
      </c>
      <c r="AC67" s="10">
        <v>0</v>
      </c>
      <c r="AD67" s="11">
        <v>0</v>
      </c>
      <c r="AE67" s="10">
        <v>0</v>
      </c>
      <c r="AF67" s="11">
        <v>0</v>
      </c>
      <c r="AG67" s="10">
        <v>0</v>
      </c>
      <c r="AH67" s="11">
        <v>0</v>
      </c>
      <c r="AI67" s="10">
        <v>0</v>
      </c>
      <c r="AJ67" s="11">
        <v>0</v>
      </c>
      <c r="AK67" s="10">
        <v>0</v>
      </c>
      <c r="AL67" s="11">
        <v>0</v>
      </c>
      <c r="AM67" s="10">
        <v>0</v>
      </c>
      <c r="AN67" s="11">
        <v>0</v>
      </c>
      <c r="AO67" s="10">
        <v>0</v>
      </c>
      <c r="AP67" s="11">
        <v>0.62962962962962965</v>
      </c>
      <c r="AQ67" s="10">
        <v>0.78082191780821919</v>
      </c>
      <c r="AR67" s="11">
        <v>0.25925925925925924</v>
      </c>
      <c r="AS67" s="10">
        <v>0.13356164383561644</v>
      </c>
      <c r="AT67" s="11">
        <v>0</v>
      </c>
      <c r="AU67" s="10">
        <v>0</v>
      </c>
      <c r="AV67" s="11"/>
      <c r="AW67" s="10"/>
      <c r="AX67" s="11"/>
      <c r="AY67" s="10"/>
      <c r="AZ67" s="11"/>
      <c r="BA67" s="10">
        <f t="shared" si="665"/>
        <v>1</v>
      </c>
      <c r="BB67" s="10">
        <f t="shared" si="666"/>
        <v>1</v>
      </c>
    </row>
    <row r="68" spans="1:66" s="4" customFormat="1">
      <c r="A68" s="6" t="s">
        <v>678</v>
      </c>
      <c r="B68" s="6" t="s">
        <v>119</v>
      </c>
      <c r="C68" s="6">
        <v>2</v>
      </c>
      <c r="D68" s="25">
        <v>0</v>
      </c>
      <c r="E68" s="26">
        <v>0</v>
      </c>
      <c r="F68" s="25">
        <v>0</v>
      </c>
      <c r="G68" s="26">
        <v>0</v>
      </c>
      <c r="H68" s="25">
        <v>4</v>
      </c>
      <c r="I68" s="26">
        <v>9</v>
      </c>
      <c r="J68" s="25">
        <v>2</v>
      </c>
      <c r="K68" s="26">
        <v>12</v>
      </c>
      <c r="L68" s="25">
        <v>0</v>
      </c>
      <c r="M68" s="26">
        <v>0</v>
      </c>
      <c r="N68" s="25">
        <v>0</v>
      </c>
      <c r="O68" s="26">
        <v>0</v>
      </c>
      <c r="P68" s="25">
        <v>0</v>
      </c>
      <c r="Q68" s="26">
        <v>0</v>
      </c>
      <c r="R68" s="25">
        <v>0</v>
      </c>
      <c r="S68" s="26">
        <v>0</v>
      </c>
      <c r="T68" s="25">
        <v>0</v>
      </c>
      <c r="U68" s="26">
        <v>0</v>
      </c>
      <c r="V68" s="25">
        <v>0</v>
      </c>
      <c r="W68" s="26">
        <v>0</v>
      </c>
      <c r="X68" s="25">
        <v>0</v>
      </c>
      <c r="Y68" s="26">
        <v>0</v>
      </c>
      <c r="Z68" s="25">
        <v>0</v>
      </c>
      <c r="AA68" s="26">
        <v>0</v>
      </c>
      <c r="AB68" s="25">
        <v>0</v>
      </c>
      <c r="AC68" s="26">
        <v>0</v>
      </c>
      <c r="AD68" s="25">
        <v>0</v>
      </c>
      <c r="AE68" s="26">
        <v>0</v>
      </c>
      <c r="AF68" s="25">
        <v>0</v>
      </c>
      <c r="AG68" s="26">
        <v>0</v>
      </c>
      <c r="AH68" s="25">
        <v>0</v>
      </c>
      <c r="AI68" s="26">
        <v>0</v>
      </c>
      <c r="AJ68" s="25">
        <v>0</v>
      </c>
      <c r="AK68" s="26">
        <v>0</v>
      </c>
      <c r="AL68" s="25">
        <v>0</v>
      </c>
      <c r="AM68" s="26">
        <v>0</v>
      </c>
      <c r="AN68" s="25">
        <v>0</v>
      </c>
      <c r="AO68" s="26">
        <v>0</v>
      </c>
      <c r="AP68" s="25">
        <v>1</v>
      </c>
      <c r="AQ68" s="26">
        <v>4</v>
      </c>
      <c r="AR68" s="25">
        <v>1</v>
      </c>
      <c r="AS68" s="26">
        <v>4</v>
      </c>
      <c r="AT68" s="25">
        <v>1</v>
      </c>
      <c r="AU68" s="26">
        <v>1</v>
      </c>
      <c r="AV68" s="25"/>
      <c r="AW68" s="26"/>
      <c r="AX68" s="25"/>
      <c r="AY68" s="26"/>
      <c r="AZ68" s="25"/>
      <c r="BA68" s="26">
        <f t="shared" si="665"/>
        <v>9</v>
      </c>
      <c r="BB68" s="26">
        <f t="shared" si="666"/>
        <v>30</v>
      </c>
      <c r="BJ68"/>
      <c r="BK68"/>
      <c r="BL68"/>
      <c r="BM68"/>
      <c r="BN68"/>
    </row>
    <row r="69" spans="1:66">
      <c r="A69" s="2"/>
      <c r="B69" s="2"/>
      <c r="C69" s="2"/>
      <c r="D69" s="11">
        <f>D68/$BA$68</f>
        <v>0</v>
      </c>
      <c r="E69" s="10">
        <f>E68/$BB$68</f>
        <v>0</v>
      </c>
      <c r="F69" s="11">
        <f t="shared" ref="F69" si="667">F68/$BA$68</f>
        <v>0</v>
      </c>
      <c r="G69" s="10">
        <f t="shared" ref="G69" si="668">G68/$BB$68</f>
        <v>0</v>
      </c>
      <c r="H69" s="11">
        <f t="shared" ref="H69" si="669">H68/$BA$68</f>
        <v>0.44444444444444442</v>
      </c>
      <c r="I69" s="10">
        <f t="shared" ref="I69" si="670">I68/$BB$68</f>
        <v>0.3</v>
      </c>
      <c r="J69" s="11">
        <f t="shared" ref="J69" si="671">J68/$BA$68</f>
        <v>0.22222222222222221</v>
      </c>
      <c r="K69" s="10">
        <f t="shared" ref="K69" si="672">K68/$BB$68</f>
        <v>0.4</v>
      </c>
      <c r="L69" s="11">
        <f t="shared" ref="L69" si="673">L68/$BA$68</f>
        <v>0</v>
      </c>
      <c r="M69" s="10">
        <f t="shared" ref="M69" si="674">M68/$BB$68</f>
        <v>0</v>
      </c>
      <c r="N69" s="11">
        <f t="shared" ref="N69" si="675">N68/$BA$68</f>
        <v>0</v>
      </c>
      <c r="O69" s="10">
        <f t="shared" ref="O69" si="676">O68/$BB$68</f>
        <v>0</v>
      </c>
      <c r="P69" s="11">
        <f t="shared" ref="P69" si="677">P68/$BA$68</f>
        <v>0</v>
      </c>
      <c r="Q69" s="10">
        <f t="shared" ref="Q69" si="678">Q68/$BB$68</f>
        <v>0</v>
      </c>
      <c r="R69" s="11">
        <f t="shared" ref="R69" si="679">R68/$BA$68</f>
        <v>0</v>
      </c>
      <c r="S69" s="10">
        <f t="shared" ref="S69" si="680">S68/$BB$68</f>
        <v>0</v>
      </c>
      <c r="T69" s="11">
        <f t="shared" ref="T69" si="681">T68/$BA$68</f>
        <v>0</v>
      </c>
      <c r="U69" s="10">
        <f t="shared" ref="U69" si="682">U68/$BB$68</f>
        <v>0</v>
      </c>
      <c r="V69" s="11">
        <f t="shared" si="639"/>
        <v>0</v>
      </c>
      <c r="W69" s="10">
        <f t="shared" si="640"/>
        <v>0</v>
      </c>
      <c r="X69" s="11">
        <f t="shared" ref="X69" si="683">X68/$BA$68</f>
        <v>0</v>
      </c>
      <c r="Y69" s="10">
        <f t="shared" ref="Y69" si="684">Y68/$BB$68</f>
        <v>0</v>
      </c>
      <c r="Z69" s="11">
        <f t="shared" ref="Z69" si="685">Z68/$BA$68</f>
        <v>0</v>
      </c>
      <c r="AA69" s="10">
        <f t="shared" ref="AA69" si="686">AA68/$BB$68</f>
        <v>0</v>
      </c>
      <c r="AB69" s="11">
        <f t="shared" ref="AB69" si="687">AB68/$BA$68</f>
        <v>0</v>
      </c>
      <c r="AC69" s="10">
        <f t="shared" ref="AC69" si="688">AC68/$BB$68</f>
        <v>0</v>
      </c>
      <c r="AD69" s="11">
        <f t="shared" ref="AD69" si="689">AD68/$BA$68</f>
        <v>0</v>
      </c>
      <c r="AE69" s="10">
        <f t="shared" ref="AE69" si="690">AE68/$BB$68</f>
        <v>0</v>
      </c>
      <c r="AF69" s="11">
        <f t="shared" ref="AF69" si="691">AF68/$BA$68</f>
        <v>0</v>
      </c>
      <c r="AG69" s="10">
        <f t="shared" ref="AG69" si="692">AG68/$BB$68</f>
        <v>0</v>
      </c>
      <c r="AH69" s="11">
        <f t="shared" ref="AH69" si="693">AH68/$BA$68</f>
        <v>0</v>
      </c>
      <c r="AI69" s="10">
        <f t="shared" ref="AI69" si="694">AI68/$BB$68</f>
        <v>0</v>
      </c>
      <c r="AJ69" s="11">
        <f t="shared" ref="AJ69" si="695">AJ68/$BA$68</f>
        <v>0</v>
      </c>
      <c r="AK69" s="10">
        <f t="shared" ref="AK69" si="696">AK68/$BB$68</f>
        <v>0</v>
      </c>
      <c r="AL69" s="11">
        <f t="shared" ref="AL69" si="697">AL68/$BA$68</f>
        <v>0</v>
      </c>
      <c r="AM69" s="10">
        <f t="shared" ref="AM69" si="698">AM68/$BB$68</f>
        <v>0</v>
      </c>
      <c r="AN69" s="11">
        <f t="shared" ref="AN69" si="699">AN68/$BA$68</f>
        <v>0</v>
      </c>
      <c r="AO69" s="10">
        <f t="shared" ref="AO69" si="700">AO68/$BB$68</f>
        <v>0</v>
      </c>
      <c r="AP69" s="11">
        <f t="shared" ref="AP69" si="701">AP68/$BA$68</f>
        <v>0.1111111111111111</v>
      </c>
      <c r="AQ69" s="10">
        <f t="shared" ref="AQ69" si="702">AQ68/$BB$68</f>
        <v>0.13333333333333333</v>
      </c>
      <c r="AR69" s="11">
        <f t="shared" ref="AR69" si="703">AR68/$BA$68</f>
        <v>0.1111111111111111</v>
      </c>
      <c r="AS69" s="10">
        <f t="shared" ref="AS69" si="704">AS68/$BB$68</f>
        <v>0.13333333333333333</v>
      </c>
      <c r="AT69" s="11">
        <f t="shared" ref="AT69" si="705">AT68/$BA$68</f>
        <v>0.1111111111111111</v>
      </c>
      <c r="AU69" s="10">
        <f t="shared" ref="AU69" si="706">AU68/$BB$68</f>
        <v>3.3333333333333333E-2</v>
      </c>
      <c r="AV69" s="11"/>
      <c r="AW69" s="10"/>
      <c r="AX69" s="11"/>
      <c r="AY69" s="10"/>
      <c r="AZ69" s="11"/>
      <c r="BA69" s="10">
        <f t="shared" si="665"/>
        <v>1</v>
      </c>
      <c r="BB69" s="10">
        <f t="shared" si="666"/>
        <v>0.99999999999999989</v>
      </c>
    </row>
    <row r="70" spans="1:66">
      <c r="A70" s="2" t="s">
        <v>678</v>
      </c>
      <c r="B70" s="2" t="s">
        <v>119</v>
      </c>
      <c r="C70" s="2">
        <v>2</v>
      </c>
      <c r="D70" s="11">
        <v>0</v>
      </c>
      <c r="E70" s="10">
        <v>0</v>
      </c>
      <c r="F70" s="11">
        <v>0</v>
      </c>
      <c r="G70" s="10">
        <v>0</v>
      </c>
      <c r="H70" s="11">
        <v>0.44444444444444442</v>
      </c>
      <c r="I70" s="10">
        <v>0.3</v>
      </c>
      <c r="J70" s="11">
        <v>0.22222222222222221</v>
      </c>
      <c r="K70" s="10">
        <v>0.4</v>
      </c>
      <c r="L70" s="11">
        <v>0</v>
      </c>
      <c r="M70" s="10">
        <v>0</v>
      </c>
      <c r="N70" s="11">
        <v>0</v>
      </c>
      <c r="O70" s="10">
        <v>0</v>
      </c>
      <c r="P70" s="11">
        <v>0</v>
      </c>
      <c r="Q70" s="10">
        <v>0</v>
      </c>
      <c r="R70" s="11">
        <v>0</v>
      </c>
      <c r="S70" s="10">
        <v>0</v>
      </c>
      <c r="T70" s="11">
        <v>0</v>
      </c>
      <c r="U70" s="10">
        <v>0</v>
      </c>
      <c r="V70" s="11">
        <v>0</v>
      </c>
      <c r="W70" s="10">
        <v>0</v>
      </c>
      <c r="X70" s="11">
        <v>0</v>
      </c>
      <c r="Y70" s="10">
        <v>0</v>
      </c>
      <c r="Z70" s="11">
        <v>0</v>
      </c>
      <c r="AA70" s="10">
        <v>0</v>
      </c>
      <c r="AB70" s="11">
        <v>0</v>
      </c>
      <c r="AC70" s="10">
        <v>0</v>
      </c>
      <c r="AD70" s="11">
        <v>0</v>
      </c>
      <c r="AE70" s="10">
        <v>0</v>
      </c>
      <c r="AF70" s="11">
        <v>0</v>
      </c>
      <c r="AG70" s="10">
        <v>0</v>
      </c>
      <c r="AH70" s="11">
        <v>0</v>
      </c>
      <c r="AI70" s="10">
        <v>0</v>
      </c>
      <c r="AJ70" s="11">
        <v>0</v>
      </c>
      <c r="AK70" s="10">
        <v>0</v>
      </c>
      <c r="AL70" s="11">
        <v>0</v>
      </c>
      <c r="AM70" s="10">
        <v>0</v>
      </c>
      <c r="AN70" s="11">
        <v>0</v>
      </c>
      <c r="AO70" s="10">
        <v>0</v>
      </c>
      <c r="AP70" s="11">
        <v>0.1111111111111111</v>
      </c>
      <c r="AQ70" s="10">
        <v>0.13333333333333333</v>
      </c>
      <c r="AR70" s="11">
        <v>0.1111111111111111</v>
      </c>
      <c r="AS70" s="10">
        <v>0.13333333333333333</v>
      </c>
      <c r="AT70" s="11">
        <v>0.1111111111111111</v>
      </c>
      <c r="AU70" s="10">
        <v>3.3333333333333333E-2</v>
      </c>
      <c r="AV70" s="11"/>
      <c r="AW70" s="10"/>
      <c r="AX70" s="11"/>
      <c r="AY70" s="10"/>
      <c r="AZ70" s="11"/>
      <c r="BA70" s="10">
        <f t="shared" si="665"/>
        <v>1</v>
      </c>
      <c r="BB70" s="10">
        <f t="shared" si="666"/>
        <v>0.99999999999999989</v>
      </c>
    </row>
    <row r="71" spans="1:66">
      <c r="A71" s="2" t="s">
        <v>679</v>
      </c>
      <c r="B71" s="2" t="s">
        <v>119</v>
      </c>
      <c r="C71" s="2">
        <v>3</v>
      </c>
      <c r="D71" s="11">
        <v>1</v>
      </c>
      <c r="E71" s="10">
        <v>3</v>
      </c>
      <c r="F71" s="11">
        <v>1</v>
      </c>
      <c r="G71" s="10">
        <v>8</v>
      </c>
      <c r="H71" s="11">
        <v>52</v>
      </c>
      <c r="I71" s="10">
        <v>730</v>
      </c>
      <c r="J71" s="11">
        <v>0</v>
      </c>
      <c r="K71" s="10">
        <v>0</v>
      </c>
      <c r="L71" s="11">
        <v>0</v>
      </c>
      <c r="M71" s="10">
        <v>0</v>
      </c>
      <c r="N71" s="11">
        <v>0</v>
      </c>
      <c r="O71" s="10">
        <v>0</v>
      </c>
      <c r="P71" s="11">
        <v>0</v>
      </c>
      <c r="Q71" s="10">
        <v>0</v>
      </c>
      <c r="R71" s="11">
        <v>0</v>
      </c>
      <c r="S71" s="10">
        <v>0</v>
      </c>
      <c r="T71" s="11">
        <v>0</v>
      </c>
      <c r="U71" s="10">
        <v>0</v>
      </c>
      <c r="V71" s="11">
        <v>0</v>
      </c>
      <c r="W71" s="10">
        <v>0</v>
      </c>
      <c r="X71" s="11">
        <v>0</v>
      </c>
      <c r="Y71" s="10">
        <v>0</v>
      </c>
      <c r="Z71" s="11">
        <v>0</v>
      </c>
      <c r="AA71" s="10">
        <v>0</v>
      </c>
      <c r="AB71" s="11">
        <v>0</v>
      </c>
      <c r="AC71" s="10">
        <v>0</v>
      </c>
      <c r="AD71" s="11">
        <v>0</v>
      </c>
      <c r="AE71" s="10">
        <v>0</v>
      </c>
      <c r="AF71" s="11">
        <v>0</v>
      </c>
      <c r="AG71" s="10">
        <v>0</v>
      </c>
      <c r="AH71" s="11">
        <v>0</v>
      </c>
      <c r="AI71" s="10">
        <v>0</v>
      </c>
      <c r="AJ71" s="11">
        <v>0</v>
      </c>
      <c r="AK71" s="10">
        <v>0</v>
      </c>
      <c r="AL71" s="11">
        <v>0</v>
      </c>
      <c r="AM71" s="10">
        <v>0</v>
      </c>
      <c r="AN71" s="11">
        <v>0</v>
      </c>
      <c r="AO71" s="10">
        <v>0</v>
      </c>
      <c r="AP71" s="11">
        <v>0</v>
      </c>
      <c r="AQ71" s="10">
        <v>0</v>
      </c>
      <c r="AR71" s="11">
        <v>0</v>
      </c>
      <c r="AS71" s="10">
        <v>0</v>
      </c>
      <c r="AT71" s="11">
        <v>0</v>
      </c>
      <c r="AU71" s="10">
        <v>0</v>
      </c>
      <c r="AV71" s="11"/>
      <c r="AW71" s="10"/>
      <c r="AX71" s="11"/>
      <c r="AY71" s="10"/>
      <c r="AZ71" s="11"/>
      <c r="BA71" s="10">
        <f t="shared" si="665"/>
        <v>54</v>
      </c>
      <c r="BB71" s="10">
        <f t="shared" si="666"/>
        <v>741</v>
      </c>
    </row>
    <row r="72" spans="1:66">
      <c r="A72" s="2"/>
      <c r="B72" s="2"/>
      <c r="C72" s="2"/>
      <c r="D72" s="11">
        <f>D71/$BA$71</f>
        <v>1.8518518518518517E-2</v>
      </c>
      <c r="E72" s="10">
        <f>E71/$BB$71</f>
        <v>4.048582995951417E-3</v>
      </c>
      <c r="F72" s="11">
        <f t="shared" ref="F72" si="707">F71/$BA$71</f>
        <v>1.8518518518518517E-2</v>
      </c>
      <c r="G72" s="10">
        <f t="shared" ref="G72" si="708">G71/$BB$71</f>
        <v>1.0796221322537112E-2</v>
      </c>
      <c r="H72" s="11">
        <f t="shared" ref="H72" si="709">H71/$BA$71</f>
        <v>0.96296296296296291</v>
      </c>
      <c r="I72" s="10">
        <f t="shared" ref="I72" si="710">I71/$BB$71</f>
        <v>0.98515519568151144</v>
      </c>
      <c r="J72" s="11">
        <f t="shared" ref="J72" si="711">J71/$BA$71</f>
        <v>0</v>
      </c>
      <c r="K72" s="10">
        <f t="shared" ref="K72" si="712">K71/$BB$71</f>
        <v>0</v>
      </c>
      <c r="L72" s="11">
        <f t="shared" ref="L72" si="713">L71/$BA$71</f>
        <v>0</v>
      </c>
      <c r="M72" s="10">
        <f t="shared" ref="M72" si="714">M71/$BB$71</f>
        <v>0</v>
      </c>
      <c r="N72" s="11">
        <f t="shared" ref="N72" si="715">N71/$BA$71</f>
        <v>0</v>
      </c>
      <c r="O72" s="10">
        <f t="shared" ref="O72" si="716">O71/$BB$71</f>
        <v>0</v>
      </c>
      <c r="P72" s="11">
        <f t="shared" ref="P72" si="717">P71/$BA$71</f>
        <v>0</v>
      </c>
      <c r="Q72" s="10">
        <f t="shared" ref="Q72" si="718">Q71/$BB$71</f>
        <v>0</v>
      </c>
      <c r="R72" s="11">
        <f t="shared" ref="R72" si="719">R71/$BA$71</f>
        <v>0</v>
      </c>
      <c r="S72" s="10">
        <f t="shared" ref="S72" si="720">S71/$BB$71</f>
        <v>0</v>
      </c>
      <c r="T72" s="11">
        <f t="shared" ref="T72" si="721">T71/$BA$71</f>
        <v>0</v>
      </c>
      <c r="U72" s="10">
        <f t="shared" ref="U72" si="722">U71/$BB$71</f>
        <v>0</v>
      </c>
      <c r="V72" s="11">
        <f t="shared" si="639"/>
        <v>0</v>
      </c>
      <c r="W72" s="10">
        <f t="shared" si="640"/>
        <v>0</v>
      </c>
      <c r="X72" s="11">
        <f t="shared" ref="X72" si="723">X71/$BA$71</f>
        <v>0</v>
      </c>
      <c r="Y72" s="10">
        <f t="shared" ref="Y72" si="724">Y71/$BB$71</f>
        <v>0</v>
      </c>
      <c r="Z72" s="11">
        <f t="shared" ref="Z72" si="725">Z71/$BA$71</f>
        <v>0</v>
      </c>
      <c r="AA72" s="10">
        <f t="shared" ref="AA72" si="726">AA71/$BB$71</f>
        <v>0</v>
      </c>
      <c r="AB72" s="11">
        <f t="shared" ref="AB72" si="727">AB71/$BA$71</f>
        <v>0</v>
      </c>
      <c r="AC72" s="10">
        <f t="shared" ref="AC72" si="728">AC71/$BB$71</f>
        <v>0</v>
      </c>
      <c r="AD72" s="11">
        <f t="shared" ref="AD72" si="729">AD71/$BA$71</f>
        <v>0</v>
      </c>
      <c r="AE72" s="10">
        <f t="shared" ref="AE72" si="730">AE71/$BB$71</f>
        <v>0</v>
      </c>
      <c r="AF72" s="11">
        <f t="shared" ref="AF72" si="731">AF71/$BA$71</f>
        <v>0</v>
      </c>
      <c r="AG72" s="10">
        <f t="shared" ref="AG72" si="732">AG71/$BB$71</f>
        <v>0</v>
      </c>
      <c r="AH72" s="11">
        <f t="shared" ref="AH72" si="733">AH71/$BA$71</f>
        <v>0</v>
      </c>
      <c r="AI72" s="10">
        <f t="shared" ref="AI72" si="734">AI71/$BB$71</f>
        <v>0</v>
      </c>
      <c r="AJ72" s="11">
        <f t="shared" ref="AJ72" si="735">AJ71/$BA$71</f>
        <v>0</v>
      </c>
      <c r="AK72" s="10">
        <f t="shared" ref="AK72" si="736">AK71/$BB$71</f>
        <v>0</v>
      </c>
      <c r="AL72" s="11">
        <f t="shared" ref="AL72" si="737">AL71/$BA$71</f>
        <v>0</v>
      </c>
      <c r="AM72" s="10">
        <f t="shared" ref="AM72" si="738">AM71/$BB$71</f>
        <v>0</v>
      </c>
      <c r="AN72" s="11">
        <f t="shared" ref="AN72" si="739">AN71/$BA$71</f>
        <v>0</v>
      </c>
      <c r="AO72" s="10">
        <f t="shared" ref="AO72" si="740">AO71/$BB$71</f>
        <v>0</v>
      </c>
      <c r="AP72" s="11">
        <f t="shared" ref="AP72" si="741">AP71/$BA$71</f>
        <v>0</v>
      </c>
      <c r="AQ72" s="10">
        <f t="shared" ref="AQ72" si="742">AQ71/$BB$71</f>
        <v>0</v>
      </c>
      <c r="AR72" s="11">
        <f t="shared" ref="AR72" si="743">AR71/$BA$71</f>
        <v>0</v>
      </c>
      <c r="AS72" s="10">
        <f t="shared" ref="AS72" si="744">AS71/$BB$71</f>
        <v>0</v>
      </c>
      <c r="AT72" s="11">
        <f t="shared" ref="AT72" si="745">AT71/$BA$71</f>
        <v>0</v>
      </c>
      <c r="AU72" s="10">
        <f t="shared" ref="AU72" si="746">AU71/$BB$71</f>
        <v>0</v>
      </c>
      <c r="AV72" s="11"/>
      <c r="AW72" s="10"/>
      <c r="AX72" s="11"/>
      <c r="AY72" s="10"/>
      <c r="AZ72" s="11"/>
      <c r="BA72" s="10">
        <f t="shared" si="665"/>
        <v>1</v>
      </c>
      <c r="BB72" s="10">
        <f t="shared" si="666"/>
        <v>1</v>
      </c>
      <c r="BJ72" s="4"/>
      <c r="BK72" s="4"/>
      <c r="BL72" s="4"/>
      <c r="BM72" s="4"/>
      <c r="BN72" s="4"/>
    </row>
    <row r="73" spans="1:66">
      <c r="A73" s="2" t="s">
        <v>679</v>
      </c>
      <c r="B73" s="2" t="s">
        <v>119</v>
      </c>
      <c r="C73" s="2">
        <v>3</v>
      </c>
      <c r="D73" s="11">
        <v>1.8518518518518517E-2</v>
      </c>
      <c r="E73" s="10">
        <v>4.048582995951417E-3</v>
      </c>
      <c r="F73" s="11">
        <v>1.8518518518518517E-2</v>
      </c>
      <c r="G73" s="10">
        <v>1.0796221322537112E-2</v>
      </c>
      <c r="H73" s="11">
        <v>0.96296296296296291</v>
      </c>
      <c r="I73" s="10">
        <v>0.98515519568151144</v>
      </c>
      <c r="J73" s="11">
        <v>0</v>
      </c>
      <c r="K73" s="10">
        <v>0</v>
      </c>
      <c r="L73" s="11">
        <v>0</v>
      </c>
      <c r="M73" s="10">
        <v>0</v>
      </c>
      <c r="N73" s="11">
        <v>0</v>
      </c>
      <c r="O73" s="10">
        <v>0</v>
      </c>
      <c r="P73" s="11">
        <v>0</v>
      </c>
      <c r="Q73" s="10">
        <v>0</v>
      </c>
      <c r="R73" s="11">
        <v>0</v>
      </c>
      <c r="S73" s="10">
        <v>0</v>
      </c>
      <c r="T73" s="11">
        <v>0</v>
      </c>
      <c r="U73" s="10">
        <v>0</v>
      </c>
      <c r="V73" s="11">
        <v>0</v>
      </c>
      <c r="W73" s="10">
        <v>0</v>
      </c>
      <c r="X73" s="11">
        <v>0</v>
      </c>
      <c r="Y73" s="10">
        <v>0</v>
      </c>
      <c r="Z73" s="11">
        <v>0</v>
      </c>
      <c r="AA73" s="10">
        <v>0</v>
      </c>
      <c r="AB73" s="11">
        <v>0</v>
      </c>
      <c r="AC73" s="10">
        <v>0</v>
      </c>
      <c r="AD73" s="11">
        <v>0</v>
      </c>
      <c r="AE73" s="10">
        <v>0</v>
      </c>
      <c r="AF73" s="11">
        <v>0</v>
      </c>
      <c r="AG73" s="10">
        <v>0</v>
      </c>
      <c r="AH73" s="11">
        <v>0</v>
      </c>
      <c r="AI73" s="10">
        <v>0</v>
      </c>
      <c r="AJ73" s="11">
        <v>0</v>
      </c>
      <c r="AK73" s="10">
        <v>0</v>
      </c>
      <c r="AL73" s="11">
        <v>0</v>
      </c>
      <c r="AM73" s="10">
        <v>0</v>
      </c>
      <c r="AN73" s="11">
        <v>0</v>
      </c>
      <c r="AO73" s="10">
        <v>0</v>
      </c>
      <c r="AP73" s="11">
        <v>0</v>
      </c>
      <c r="AQ73" s="10">
        <v>0</v>
      </c>
      <c r="AR73" s="11">
        <v>0</v>
      </c>
      <c r="AS73" s="10">
        <v>0</v>
      </c>
      <c r="AT73" s="11">
        <v>0</v>
      </c>
      <c r="AU73" s="10">
        <v>0</v>
      </c>
      <c r="AV73" s="11"/>
      <c r="AW73" s="10"/>
      <c r="AX73" s="11"/>
      <c r="AY73" s="10"/>
      <c r="AZ73" s="11"/>
      <c r="BA73" s="10">
        <f t="shared" si="665"/>
        <v>1</v>
      </c>
      <c r="BB73" s="10">
        <f t="shared" si="666"/>
        <v>1</v>
      </c>
    </row>
    <row r="74" spans="1:66" s="4" customFormat="1">
      <c r="A74" s="6" t="s">
        <v>680</v>
      </c>
      <c r="B74" s="6" t="s">
        <v>119</v>
      </c>
      <c r="C74" s="6">
        <v>4</v>
      </c>
      <c r="D74" s="25">
        <v>1</v>
      </c>
      <c r="E74" s="26">
        <v>9</v>
      </c>
      <c r="F74" s="25">
        <v>0</v>
      </c>
      <c r="G74" s="26">
        <v>0</v>
      </c>
      <c r="H74" s="25">
        <v>0</v>
      </c>
      <c r="I74" s="26">
        <v>0</v>
      </c>
      <c r="J74" s="25">
        <v>0</v>
      </c>
      <c r="K74" s="26">
        <v>0</v>
      </c>
      <c r="L74" s="25">
        <v>0</v>
      </c>
      <c r="M74" s="26">
        <v>0</v>
      </c>
      <c r="N74" s="25">
        <v>0</v>
      </c>
      <c r="O74" s="26">
        <v>0</v>
      </c>
      <c r="P74" s="25">
        <v>2</v>
      </c>
      <c r="Q74" s="26">
        <v>23</v>
      </c>
      <c r="R74" s="25">
        <v>0</v>
      </c>
      <c r="S74" s="26">
        <v>0</v>
      </c>
      <c r="T74" s="25">
        <v>0</v>
      </c>
      <c r="U74" s="26">
        <v>0</v>
      </c>
      <c r="V74" s="25">
        <v>0</v>
      </c>
      <c r="W74" s="26">
        <v>0</v>
      </c>
      <c r="X74" s="25">
        <v>0</v>
      </c>
      <c r="Y74" s="26">
        <v>0</v>
      </c>
      <c r="Z74" s="25">
        <v>0</v>
      </c>
      <c r="AA74" s="26">
        <v>0</v>
      </c>
      <c r="AB74" s="25">
        <v>0</v>
      </c>
      <c r="AC74" s="26">
        <v>0</v>
      </c>
      <c r="AD74" s="25">
        <v>0</v>
      </c>
      <c r="AE74" s="26">
        <v>0</v>
      </c>
      <c r="AF74" s="25">
        <v>0</v>
      </c>
      <c r="AG74" s="26">
        <v>0</v>
      </c>
      <c r="AH74" s="25">
        <v>0</v>
      </c>
      <c r="AI74" s="26">
        <v>0</v>
      </c>
      <c r="AJ74" s="25">
        <v>0</v>
      </c>
      <c r="AK74" s="26">
        <v>0</v>
      </c>
      <c r="AL74" s="25">
        <v>0</v>
      </c>
      <c r="AM74" s="26">
        <v>0</v>
      </c>
      <c r="AN74" s="25">
        <v>0</v>
      </c>
      <c r="AO74" s="26">
        <v>0</v>
      </c>
      <c r="AP74" s="25">
        <v>6</v>
      </c>
      <c r="AQ74" s="26">
        <v>757</v>
      </c>
      <c r="AR74" s="25">
        <v>0</v>
      </c>
      <c r="AS74" s="26">
        <v>0</v>
      </c>
      <c r="AT74" s="25">
        <v>0</v>
      </c>
      <c r="AU74" s="26">
        <v>0</v>
      </c>
      <c r="AV74" s="25"/>
      <c r="AW74" s="26"/>
      <c r="AX74" s="25"/>
      <c r="AY74" s="26"/>
      <c r="AZ74" s="25"/>
      <c r="BA74" s="26">
        <f t="shared" si="665"/>
        <v>9</v>
      </c>
      <c r="BB74" s="26">
        <f t="shared" si="666"/>
        <v>789</v>
      </c>
      <c r="BJ74"/>
      <c r="BK74"/>
      <c r="BL74"/>
      <c r="BM74"/>
      <c r="BN74"/>
    </row>
    <row r="75" spans="1:66">
      <c r="A75" s="2"/>
      <c r="B75" s="2"/>
      <c r="C75" s="2"/>
      <c r="D75" s="11">
        <f>D74/$BA$74</f>
        <v>0.1111111111111111</v>
      </c>
      <c r="E75" s="10">
        <f>E74/$BB$74</f>
        <v>1.1406844106463879E-2</v>
      </c>
      <c r="F75" s="11">
        <f t="shared" ref="F75" si="747">F74/$BA$74</f>
        <v>0</v>
      </c>
      <c r="G75" s="10">
        <f t="shared" ref="G75" si="748">G74/$BB$74</f>
        <v>0</v>
      </c>
      <c r="H75" s="11">
        <f t="shared" ref="H75" si="749">H74/$BA$74</f>
        <v>0</v>
      </c>
      <c r="I75" s="10">
        <f t="shared" ref="I75" si="750">I74/$BB$74</f>
        <v>0</v>
      </c>
      <c r="J75" s="11">
        <f t="shared" ref="J75" si="751">J74/$BA$74</f>
        <v>0</v>
      </c>
      <c r="K75" s="10">
        <f t="shared" ref="K75" si="752">K74/$BB$74</f>
        <v>0</v>
      </c>
      <c r="L75" s="11">
        <f t="shared" ref="L75" si="753">L74/$BA$74</f>
        <v>0</v>
      </c>
      <c r="M75" s="10">
        <f t="shared" ref="M75" si="754">M74/$BB$74</f>
        <v>0</v>
      </c>
      <c r="N75" s="11">
        <f t="shared" ref="N75" si="755">N74/$BA$74</f>
        <v>0</v>
      </c>
      <c r="O75" s="10">
        <f t="shared" ref="O75" si="756">O74/$BB$74</f>
        <v>0</v>
      </c>
      <c r="P75" s="11">
        <f t="shared" ref="P75" si="757">P74/$BA$74</f>
        <v>0.22222222222222221</v>
      </c>
      <c r="Q75" s="10">
        <f t="shared" ref="Q75" si="758">Q74/$BB$74</f>
        <v>2.9150823827629912E-2</v>
      </c>
      <c r="R75" s="11">
        <f t="shared" ref="R75" si="759">R74/$BA$74</f>
        <v>0</v>
      </c>
      <c r="S75" s="10">
        <f t="shared" ref="S75" si="760">S74/$BB$74</f>
        <v>0</v>
      </c>
      <c r="T75" s="11">
        <f t="shared" ref="T75" si="761">T74/$BA$74</f>
        <v>0</v>
      </c>
      <c r="U75" s="10">
        <f t="shared" ref="U75" si="762">U74/$BB$74</f>
        <v>0</v>
      </c>
      <c r="V75" s="11">
        <f t="shared" si="639"/>
        <v>0</v>
      </c>
      <c r="W75" s="10">
        <f t="shared" si="640"/>
        <v>0</v>
      </c>
      <c r="X75" s="11">
        <f t="shared" ref="X75" si="763">X74/$BA$74</f>
        <v>0</v>
      </c>
      <c r="Y75" s="10">
        <f t="shared" ref="Y75" si="764">Y74/$BB$74</f>
        <v>0</v>
      </c>
      <c r="Z75" s="11">
        <f t="shared" ref="Z75" si="765">Z74/$BA$74</f>
        <v>0</v>
      </c>
      <c r="AA75" s="10">
        <f t="shared" ref="AA75" si="766">AA74/$BB$74</f>
        <v>0</v>
      </c>
      <c r="AB75" s="11">
        <f t="shared" ref="AB75" si="767">AB74/$BA$74</f>
        <v>0</v>
      </c>
      <c r="AC75" s="10">
        <f t="shared" ref="AC75" si="768">AC74/$BB$74</f>
        <v>0</v>
      </c>
      <c r="AD75" s="11">
        <f t="shared" ref="AD75" si="769">AD74/$BA$74</f>
        <v>0</v>
      </c>
      <c r="AE75" s="10">
        <f t="shared" ref="AE75" si="770">AE74/$BB$74</f>
        <v>0</v>
      </c>
      <c r="AF75" s="11">
        <f t="shared" ref="AF75" si="771">AF74/$BA$74</f>
        <v>0</v>
      </c>
      <c r="AG75" s="10">
        <f t="shared" ref="AG75" si="772">AG74/$BB$74</f>
        <v>0</v>
      </c>
      <c r="AH75" s="11">
        <f t="shared" ref="AH75" si="773">AH74/$BA$74</f>
        <v>0</v>
      </c>
      <c r="AI75" s="10">
        <f t="shared" ref="AI75" si="774">AI74/$BB$74</f>
        <v>0</v>
      </c>
      <c r="AJ75" s="11">
        <f t="shared" ref="AJ75" si="775">AJ74/$BA$74</f>
        <v>0</v>
      </c>
      <c r="AK75" s="10">
        <f t="shared" ref="AK75" si="776">AK74/$BB$74</f>
        <v>0</v>
      </c>
      <c r="AL75" s="11">
        <f t="shared" ref="AL75" si="777">AL74/$BA$74</f>
        <v>0</v>
      </c>
      <c r="AM75" s="10">
        <f t="shared" ref="AM75" si="778">AM74/$BB$74</f>
        <v>0</v>
      </c>
      <c r="AN75" s="11">
        <f t="shared" ref="AN75" si="779">AN74/$BA$74</f>
        <v>0</v>
      </c>
      <c r="AO75" s="10">
        <f t="shared" ref="AO75" si="780">AO74/$BB$74</f>
        <v>0</v>
      </c>
      <c r="AP75" s="11">
        <f t="shared" ref="AP75" si="781">AP74/$BA$74</f>
        <v>0.66666666666666663</v>
      </c>
      <c r="AQ75" s="10">
        <f t="shared" ref="AQ75" si="782">AQ74/$BB$74</f>
        <v>0.95944233206590623</v>
      </c>
      <c r="AR75" s="11">
        <f t="shared" ref="AR75" si="783">AR74/$BA$74</f>
        <v>0</v>
      </c>
      <c r="AS75" s="10">
        <f t="shared" ref="AS75" si="784">AS74/$BB$74</f>
        <v>0</v>
      </c>
      <c r="AT75" s="11">
        <f t="shared" ref="AT75" si="785">AT74/$BA$74</f>
        <v>0</v>
      </c>
      <c r="AU75" s="10">
        <f t="shared" ref="AU75" si="786">AU74/$BB$74</f>
        <v>0</v>
      </c>
      <c r="AV75" s="11"/>
      <c r="AW75" s="10"/>
      <c r="AX75" s="11"/>
      <c r="AY75" s="10"/>
      <c r="AZ75" s="11"/>
      <c r="BA75" s="10">
        <f t="shared" si="665"/>
        <v>1</v>
      </c>
      <c r="BB75" s="10">
        <f t="shared" si="666"/>
        <v>1</v>
      </c>
    </row>
    <row r="76" spans="1:66">
      <c r="A76" s="2" t="s">
        <v>680</v>
      </c>
      <c r="B76" s="2" t="s">
        <v>119</v>
      </c>
      <c r="C76" s="2">
        <v>4</v>
      </c>
      <c r="D76" s="11">
        <v>0.1111111111111111</v>
      </c>
      <c r="E76" s="10">
        <v>1.1406844106463879E-2</v>
      </c>
      <c r="F76" s="11">
        <v>0</v>
      </c>
      <c r="G76" s="10">
        <v>0</v>
      </c>
      <c r="H76" s="11">
        <v>0</v>
      </c>
      <c r="I76" s="10">
        <v>0</v>
      </c>
      <c r="J76" s="11">
        <v>0</v>
      </c>
      <c r="K76" s="10">
        <v>0</v>
      </c>
      <c r="L76" s="11">
        <v>0</v>
      </c>
      <c r="M76" s="10">
        <v>0</v>
      </c>
      <c r="N76" s="11">
        <v>0</v>
      </c>
      <c r="O76" s="10">
        <v>0</v>
      </c>
      <c r="P76" s="11">
        <v>0.22222222222222221</v>
      </c>
      <c r="Q76" s="10">
        <v>2.9150823827629912E-2</v>
      </c>
      <c r="R76" s="11">
        <v>0</v>
      </c>
      <c r="S76" s="10">
        <v>0</v>
      </c>
      <c r="T76" s="11">
        <v>0</v>
      </c>
      <c r="U76" s="10">
        <v>0</v>
      </c>
      <c r="V76" s="11">
        <v>0</v>
      </c>
      <c r="W76" s="10">
        <v>0</v>
      </c>
      <c r="X76" s="11">
        <v>0</v>
      </c>
      <c r="Y76" s="10">
        <v>0</v>
      </c>
      <c r="Z76" s="11">
        <v>0</v>
      </c>
      <c r="AA76" s="10">
        <v>0</v>
      </c>
      <c r="AB76" s="11">
        <v>0</v>
      </c>
      <c r="AC76" s="10">
        <v>0</v>
      </c>
      <c r="AD76" s="11">
        <v>0</v>
      </c>
      <c r="AE76" s="10">
        <v>0</v>
      </c>
      <c r="AF76" s="11">
        <v>0</v>
      </c>
      <c r="AG76" s="10">
        <v>0</v>
      </c>
      <c r="AH76" s="11">
        <v>0</v>
      </c>
      <c r="AI76" s="10">
        <v>0</v>
      </c>
      <c r="AJ76" s="11">
        <v>0</v>
      </c>
      <c r="AK76" s="10">
        <v>0</v>
      </c>
      <c r="AL76" s="11">
        <v>0</v>
      </c>
      <c r="AM76" s="10">
        <v>0</v>
      </c>
      <c r="AN76" s="11">
        <v>0</v>
      </c>
      <c r="AO76" s="10">
        <v>0</v>
      </c>
      <c r="AP76" s="11">
        <v>0.66666666666666663</v>
      </c>
      <c r="AQ76" s="10">
        <v>0.95944233206590623</v>
      </c>
      <c r="AR76" s="11">
        <v>0</v>
      </c>
      <c r="AS76" s="10">
        <v>0</v>
      </c>
      <c r="AT76" s="11">
        <v>0</v>
      </c>
      <c r="AU76" s="10">
        <v>0</v>
      </c>
      <c r="AV76" s="11"/>
      <c r="AW76" s="10"/>
      <c r="AX76" s="11"/>
      <c r="AY76" s="10"/>
      <c r="AZ76" s="11"/>
      <c r="BA76" s="10">
        <f t="shared" si="665"/>
        <v>1</v>
      </c>
      <c r="BB76" s="10">
        <f t="shared" si="666"/>
        <v>1</v>
      </c>
    </row>
    <row r="77" spans="1:66">
      <c r="A77" s="2" t="s">
        <v>681</v>
      </c>
      <c r="B77" s="2" t="s">
        <v>119</v>
      </c>
      <c r="C77" s="2">
        <v>5</v>
      </c>
      <c r="D77" s="11">
        <v>0</v>
      </c>
      <c r="E77" s="10">
        <v>0</v>
      </c>
      <c r="F77" s="11">
        <v>0</v>
      </c>
      <c r="G77" s="10">
        <v>0</v>
      </c>
      <c r="H77" s="11">
        <v>0</v>
      </c>
      <c r="I77" s="10">
        <v>0</v>
      </c>
      <c r="J77" s="11">
        <v>0</v>
      </c>
      <c r="K77" s="10">
        <v>0</v>
      </c>
      <c r="L77" s="11">
        <v>0</v>
      </c>
      <c r="M77" s="10">
        <v>0</v>
      </c>
      <c r="N77" s="11">
        <v>0</v>
      </c>
      <c r="O77" s="10">
        <v>0</v>
      </c>
      <c r="P77" s="11">
        <v>0</v>
      </c>
      <c r="Q77" s="10">
        <v>0</v>
      </c>
      <c r="R77" s="11">
        <v>0</v>
      </c>
      <c r="S77" s="10">
        <v>0</v>
      </c>
      <c r="T77" s="11">
        <v>0</v>
      </c>
      <c r="U77" s="10">
        <v>0</v>
      </c>
      <c r="V77" s="11">
        <v>1</v>
      </c>
      <c r="W77" s="10">
        <v>7</v>
      </c>
      <c r="X77" s="11">
        <v>0</v>
      </c>
      <c r="Y77" s="10">
        <v>0</v>
      </c>
      <c r="Z77" s="11">
        <v>0</v>
      </c>
      <c r="AA77" s="10">
        <v>0</v>
      </c>
      <c r="AB77" s="11">
        <v>0</v>
      </c>
      <c r="AC77" s="10">
        <v>0</v>
      </c>
      <c r="AD77" s="11">
        <v>0</v>
      </c>
      <c r="AE77" s="10">
        <v>0</v>
      </c>
      <c r="AF77" s="11">
        <v>0</v>
      </c>
      <c r="AG77" s="10">
        <v>0</v>
      </c>
      <c r="AH77" s="11">
        <v>0</v>
      </c>
      <c r="AI77" s="10">
        <v>0</v>
      </c>
      <c r="AJ77" s="11">
        <v>0</v>
      </c>
      <c r="AK77" s="10">
        <v>0</v>
      </c>
      <c r="AL77" s="11">
        <v>0</v>
      </c>
      <c r="AM77" s="10">
        <v>0</v>
      </c>
      <c r="AN77" s="11">
        <v>0</v>
      </c>
      <c r="AO77" s="10">
        <v>0</v>
      </c>
      <c r="AP77" s="11">
        <v>11</v>
      </c>
      <c r="AQ77" s="10">
        <v>262</v>
      </c>
      <c r="AR77" s="11">
        <v>13</v>
      </c>
      <c r="AS77" s="10">
        <v>208</v>
      </c>
      <c r="AT77" s="11">
        <v>1</v>
      </c>
      <c r="AU77" s="10">
        <v>15</v>
      </c>
      <c r="AV77" s="11"/>
      <c r="AW77" s="10"/>
      <c r="AX77" s="11"/>
      <c r="AY77" s="10"/>
      <c r="AZ77" s="11"/>
      <c r="BA77" s="10">
        <f t="shared" si="665"/>
        <v>25</v>
      </c>
      <c r="BB77" s="10">
        <f t="shared" si="666"/>
        <v>485</v>
      </c>
    </row>
    <row r="78" spans="1:66">
      <c r="A78" s="2"/>
      <c r="B78" s="2"/>
      <c r="C78" s="2"/>
      <c r="D78" s="11">
        <f>D77/$BA$77</f>
        <v>0</v>
      </c>
      <c r="E78" s="10">
        <f>E77/$BB$77</f>
        <v>0</v>
      </c>
      <c r="F78" s="11">
        <f t="shared" ref="F78" si="787">F77/$BA$77</f>
        <v>0</v>
      </c>
      <c r="G78" s="10">
        <f t="shared" ref="G78" si="788">G77/$BB$77</f>
        <v>0</v>
      </c>
      <c r="H78" s="11">
        <f t="shared" ref="H78" si="789">H77/$BA$77</f>
        <v>0</v>
      </c>
      <c r="I78" s="10">
        <f t="shared" ref="I78" si="790">I77/$BB$77</f>
        <v>0</v>
      </c>
      <c r="J78" s="11">
        <f t="shared" ref="J78" si="791">J77/$BA$77</f>
        <v>0</v>
      </c>
      <c r="K78" s="10">
        <f t="shared" ref="K78" si="792">K77/$BB$77</f>
        <v>0</v>
      </c>
      <c r="L78" s="11">
        <f t="shared" ref="L78" si="793">L77/$BA$77</f>
        <v>0</v>
      </c>
      <c r="M78" s="10">
        <f t="shared" ref="M78" si="794">M77/$BB$77</f>
        <v>0</v>
      </c>
      <c r="N78" s="11">
        <f t="shared" ref="N78" si="795">N77/$BA$77</f>
        <v>0</v>
      </c>
      <c r="O78" s="10">
        <f t="shared" ref="O78" si="796">O77/$BB$77</f>
        <v>0</v>
      </c>
      <c r="P78" s="11">
        <f t="shared" ref="P78" si="797">P77/$BA$77</f>
        <v>0</v>
      </c>
      <c r="Q78" s="10">
        <f t="shared" ref="Q78" si="798">Q77/$BB$77</f>
        <v>0</v>
      </c>
      <c r="R78" s="11">
        <f t="shared" ref="R78" si="799">R77/$BA$77</f>
        <v>0</v>
      </c>
      <c r="S78" s="10">
        <f t="shared" ref="S78" si="800">S77/$BB$77</f>
        <v>0</v>
      </c>
      <c r="T78" s="11">
        <v>0</v>
      </c>
      <c r="U78" s="10">
        <v>0</v>
      </c>
      <c r="V78" s="11">
        <f t="shared" ref="V78" si="801">V77/$BA$77</f>
        <v>0.04</v>
      </c>
      <c r="W78" s="10">
        <f t="shared" ref="W78" si="802">W77/$BB$77</f>
        <v>1.443298969072165E-2</v>
      </c>
      <c r="X78" s="11">
        <f t="shared" ref="X78" si="803">X77/$BA$77</f>
        <v>0</v>
      </c>
      <c r="Y78" s="10">
        <f t="shared" ref="Y78" si="804">Y77/$BB$77</f>
        <v>0</v>
      </c>
      <c r="Z78" s="11">
        <f t="shared" ref="Z78" si="805">Z77/$BA$77</f>
        <v>0</v>
      </c>
      <c r="AA78" s="10">
        <f t="shared" ref="AA78" si="806">AA77/$BB$77</f>
        <v>0</v>
      </c>
      <c r="AB78" s="11">
        <f t="shared" ref="AB78" si="807">AB77/$BA$77</f>
        <v>0</v>
      </c>
      <c r="AC78" s="10">
        <f t="shared" ref="AC78" si="808">AC77/$BB$77</f>
        <v>0</v>
      </c>
      <c r="AD78" s="11">
        <f t="shared" ref="AD78" si="809">AD77/$BA$77</f>
        <v>0</v>
      </c>
      <c r="AE78" s="10">
        <f t="shared" ref="AE78" si="810">AE77/$BB$77</f>
        <v>0</v>
      </c>
      <c r="AF78" s="11">
        <f t="shared" ref="AF78" si="811">AF77/$BA$77</f>
        <v>0</v>
      </c>
      <c r="AG78" s="10">
        <f t="shared" ref="AG78" si="812">AG77/$BB$77</f>
        <v>0</v>
      </c>
      <c r="AH78" s="11">
        <f t="shared" ref="AH78" si="813">AH77/$BA$77</f>
        <v>0</v>
      </c>
      <c r="AI78" s="10">
        <f t="shared" ref="AI78" si="814">AI77/$BB$77</f>
        <v>0</v>
      </c>
      <c r="AJ78" s="11">
        <f t="shared" ref="AJ78" si="815">AJ77/$BA$77</f>
        <v>0</v>
      </c>
      <c r="AK78" s="10">
        <f t="shared" ref="AK78" si="816">AK77/$BB$77</f>
        <v>0</v>
      </c>
      <c r="AL78" s="11">
        <f t="shared" ref="AL78" si="817">AL77/$BA$77</f>
        <v>0</v>
      </c>
      <c r="AM78" s="10">
        <f t="shared" ref="AM78" si="818">AM77/$BB$77</f>
        <v>0</v>
      </c>
      <c r="AN78" s="11">
        <f t="shared" ref="AN78" si="819">AN77/$BA$77</f>
        <v>0</v>
      </c>
      <c r="AO78" s="10">
        <f t="shared" ref="AO78" si="820">AO77/$BB$77</f>
        <v>0</v>
      </c>
      <c r="AP78" s="11">
        <f t="shared" ref="AP78" si="821">AP77/$BA$77</f>
        <v>0.44</v>
      </c>
      <c r="AQ78" s="10">
        <f t="shared" ref="AQ78" si="822">AQ77/$BB$77</f>
        <v>0.54020618556701028</v>
      </c>
      <c r="AR78" s="11">
        <f t="shared" ref="AR78" si="823">AR77/$BA$77</f>
        <v>0.52</v>
      </c>
      <c r="AS78" s="10">
        <f t="shared" ref="AS78" si="824">AS77/$BB$77</f>
        <v>0.42886597938144327</v>
      </c>
      <c r="AT78" s="11">
        <f t="shared" ref="AT78" si="825">AT77/$BA$77</f>
        <v>0.04</v>
      </c>
      <c r="AU78" s="10">
        <f t="shared" ref="AU78" si="826">AU77/$BB$77</f>
        <v>3.0927835051546393E-2</v>
      </c>
      <c r="AV78" s="11"/>
      <c r="AW78" s="10"/>
      <c r="AX78" s="11"/>
      <c r="AY78" s="10"/>
      <c r="AZ78" s="11"/>
      <c r="BA78" s="10">
        <f t="shared" si="665"/>
        <v>1</v>
      </c>
      <c r="BB78" s="10">
        <f t="shared" si="666"/>
        <v>0.99999999999999989</v>
      </c>
    </row>
    <row r="79" spans="1:66">
      <c r="A79" s="2" t="s">
        <v>681</v>
      </c>
      <c r="B79" s="2" t="s">
        <v>119</v>
      </c>
      <c r="C79" s="2">
        <v>5</v>
      </c>
      <c r="D79" s="11">
        <v>0</v>
      </c>
      <c r="E79" s="10">
        <v>0</v>
      </c>
      <c r="F79" s="11">
        <v>0</v>
      </c>
      <c r="G79" s="10">
        <v>0</v>
      </c>
      <c r="H79" s="11">
        <v>0</v>
      </c>
      <c r="I79" s="10">
        <v>0</v>
      </c>
      <c r="J79" s="11">
        <v>0</v>
      </c>
      <c r="K79" s="10">
        <v>0</v>
      </c>
      <c r="L79" s="11">
        <v>0</v>
      </c>
      <c r="M79" s="10">
        <v>0</v>
      </c>
      <c r="N79" s="11">
        <v>0</v>
      </c>
      <c r="O79" s="10">
        <v>0</v>
      </c>
      <c r="P79" s="11">
        <v>0</v>
      </c>
      <c r="Q79" s="10">
        <v>0</v>
      </c>
      <c r="R79" s="11">
        <v>0</v>
      </c>
      <c r="S79" s="10">
        <v>0</v>
      </c>
      <c r="T79" s="11">
        <f t="shared" ref="T79" si="827">T78/$BA$71</f>
        <v>0</v>
      </c>
      <c r="U79" s="10">
        <f t="shared" ref="U79" si="828">U78/$BB$71</f>
        <v>0</v>
      </c>
      <c r="V79" s="11">
        <v>3.8461538461538464E-2</v>
      </c>
      <c r="W79" s="10">
        <v>1.4227642276422764E-2</v>
      </c>
      <c r="X79" s="11">
        <v>0</v>
      </c>
      <c r="Y79" s="10">
        <v>0</v>
      </c>
      <c r="Z79" s="11">
        <v>0</v>
      </c>
      <c r="AA79" s="10">
        <v>0</v>
      </c>
      <c r="AB79" s="11">
        <v>0</v>
      </c>
      <c r="AC79" s="10">
        <v>0</v>
      </c>
      <c r="AD79" s="11">
        <v>0</v>
      </c>
      <c r="AE79" s="10">
        <v>0</v>
      </c>
      <c r="AF79" s="11">
        <v>0</v>
      </c>
      <c r="AG79" s="10">
        <v>0</v>
      </c>
      <c r="AH79" s="11">
        <v>0</v>
      </c>
      <c r="AI79" s="10">
        <v>0</v>
      </c>
      <c r="AJ79" s="11">
        <v>0</v>
      </c>
      <c r="AK79" s="10">
        <v>0</v>
      </c>
      <c r="AL79" s="11">
        <v>0</v>
      </c>
      <c r="AM79" s="10">
        <v>0</v>
      </c>
      <c r="AN79" s="11">
        <v>0</v>
      </c>
      <c r="AO79" s="10">
        <v>0</v>
      </c>
      <c r="AP79" s="11">
        <v>0.42307692307692307</v>
      </c>
      <c r="AQ79" s="10">
        <v>0.53252032520325199</v>
      </c>
      <c r="AR79" s="11">
        <v>0.5</v>
      </c>
      <c r="AS79" s="10">
        <v>0.42276422764227645</v>
      </c>
      <c r="AT79" s="11">
        <v>3.8461538461538464E-2</v>
      </c>
      <c r="AU79" s="10">
        <v>3.048780487804878E-2</v>
      </c>
      <c r="AV79" s="11"/>
      <c r="AW79" s="10"/>
      <c r="AX79" s="11"/>
      <c r="AY79" s="10"/>
      <c r="AZ79" s="11"/>
      <c r="BA79" s="10">
        <f t="shared" si="665"/>
        <v>0.96153846153846156</v>
      </c>
      <c r="BB79" s="10">
        <f t="shared" si="666"/>
        <v>0.9857723577235773</v>
      </c>
    </row>
    <row r="80" spans="1:66">
      <c r="A80" s="2" t="s">
        <v>618</v>
      </c>
      <c r="B80" s="2" t="s">
        <v>119</v>
      </c>
      <c r="C80" s="2">
        <v>6</v>
      </c>
      <c r="D80" s="11">
        <v>3</v>
      </c>
      <c r="E80" s="10">
        <v>9</v>
      </c>
      <c r="F80" s="11">
        <v>4</v>
      </c>
      <c r="G80" s="10">
        <v>34</v>
      </c>
      <c r="H80" s="11">
        <v>0</v>
      </c>
      <c r="I80" s="10">
        <v>0</v>
      </c>
      <c r="J80" s="11">
        <v>0</v>
      </c>
      <c r="K80" s="10">
        <v>0</v>
      </c>
      <c r="L80" s="11">
        <v>0</v>
      </c>
      <c r="M80" s="10">
        <v>0</v>
      </c>
      <c r="N80" s="11">
        <v>0</v>
      </c>
      <c r="O80" s="10">
        <v>0</v>
      </c>
      <c r="P80" s="11">
        <v>19</v>
      </c>
      <c r="Q80" s="10">
        <v>165</v>
      </c>
      <c r="R80" s="11">
        <v>16</v>
      </c>
      <c r="S80" s="10">
        <v>270</v>
      </c>
      <c r="T80" s="11">
        <v>0</v>
      </c>
      <c r="U80" s="10">
        <v>0</v>
      </c>
      <c r="V80" s="11">
        <v>0</v>
      </c>
      <c r="W80" s="10">
        <v>0</v>
      </c>
      <c r="X80" s="11">
        <v>0</v>
      </c>
      <c r="Y80" s="10">
        <v>0</v>
      </c>
      <c r="Z80" s="11">
        <v>7</v>
      </c>
      <c r="AA80" s="10">
        <v>92</v>
      </c>
      <c r="AB80" s="11">
        <v>1</v>
      </c>
      <c r="AC80" s="10">
        <v>8</v>
      </c>
      <c r="AD80" s="11">
        <v>0</v>
      </c>
      <c r="AE80" s="10">
        <v>0</v>
      </c>
      <c r="AF80" s="11">
        <v>0</v>
      </c>
      <c r="AG80" s="10">
        <v>0</v>
      </c>
      <c r="AH80" s="11">
        <v>0</v>
      </c>
      <c r="AI80" s="10">
        <v>0</v>
      </c>
      <c r="AJ80" s="11">
        <v>0</v>
      </c>
      <c r="AK80" s="10">
        <v>0</v>
      </c>
      <c r="AL80" s="11">
        <v>0</v>
      </c>
      <c r="AM80" s="10">
        <v>0</v>
      </c>
      <c r="AN80" s="11">
        <v>0</v>
      </c>
      <c r="AO80" s="10">
        <v>0</v>
      </c>
      <c r="AP80" s="11">
        <v>28</v>
      </c>
      <c r="AQ80" s="10">
        <v>256</v>
      </c>
      <c r="AR80" s="11">
        <v>4</v>
      </c>
      <c r="AS80" s="10">
        <v>16</v>
      </c>
      <c r="AT80" s="11">
        <v>7</v>
      </c>
      <c r="AU80" s="10">
        <v>189</v>
      </c>
      <c r="AV80" s="11"/>
      <c r="AW80" s="10"/>
      <c r="AX80" s="11"/>
      <c r="AY80" s="10"/>
      <c r="AZ80" s="11"/>
      <c r="BA80" s="10">
        <f t="shared" si="665"/>
        <v>89</v>
      </c>
      <c r="BB80" s="10">
        <f t="shared" si="666"/>
        <v>1039</v>
      </c>
    </row>
    <row r="81" spans="1:54">
      <c r="A81" s="2"/>
      <c r="B81" s="2"/>
      <c r="C81" s="2"/>
      <c r="D81" s="11">
        <f>D80/$BA$80</f>
        <v>3.3707865168539325E-2</v>
      </c>
      <c r="E81" s="10">
        <f>E80/$BB$80</f>
        <v>8.6621751684311833E-3</v>
      </c>
      <c r="F81" s="11">
        <f t="shared" ref="F81" si="829">F80/$BA$80</f>
        <v>4.49438202247191E-2</v>
      </c>
      <c r="G81" s="10">
        <f t="shared" ref="G81" si="830">G80/$BB$80</f>
        <v>3.2723772858517804E-2</v>
      </c>
      <c r="H81" s="11">
        <f t="shared" ref="H81" si="831">H80/$BA$80</f>
        <v>0</v>
      </c>
      <c r="I81" s="10">
        <f t="shared" ref="I81" si="832">I80/$BB$80</f>
        <v>0</v>
      </c>
      <c r="J81" s="11">
        <f t="shared" ref="J81" si="833">J80/$BA$80</f>
        <v>0</v>
      </c>
      <c r="K81" s="10">
        <f t="shared" ref="K81" si="834">K80/$BB$80</f>
        <v>0</v>
      </c>
      <c r="L81" s="11">
        <f t="shared" ref="L81" si="835">L80/$BA$80</f>
        <v>0</v>
      </c>
      <c r="M81" s="10">
        <f t="shared" ref="M81" si="836">M80/$BB$80</f>
        <v>0</v>
      </c>
      <c r="N81" s="11">
        <f t="shared" ref="N81" si="837">N80/$BA$80</f>
        <v>0</v>
      </c>
      <c r="O81" s="10">
        <f t="shared" ref="O81" si="838">O80/$BB$80</f>
        <v>0</v>
      </c>
      <c r="P81" s="11">
        <f t="shared" ref="P81" si="839">P80/$BA$80</f>
        <v>0.21348314606741572</v>
      </c>
      <c r="Q81" s="10">
        <f t="shared" ref="Q81" si="840">Q80/$BB$80</f>
        <v>0.1588065447545717</v>
      </c>
      <c r="R81" s="11">
        <f t="shared" ref="R81" si="841">R80/$BA$80</f>
        <v>0.1797752808988764</v>
      </c>
      <c r="S81" s="10">
        <f t="shared" ref="S81" si="842">S80/$BB$80</f>
        <v>0.25986525505293551</v>
      </c>
      <c r="T81" s="11">
        <f t="shared" ref="T81" si="843">T80/$BA$80</f>
        <v>0</v>
      </c>
      <c r="U81" s="10">
        <f t="shared" ref="U81" si="844">U80/$BB$80</f>
        <v>0</v>
      </c>
      <c r="V81" s="11">
        <f t="shared" ref="V81" si="845">V80/$BA$65</f>
        <v>0</v>
      </c>
      <c r="W81" s="10">
        <f t="shared" ref="W81" si="846">W80/$BB$65</f>
        <v>0</v>
      </c>
      <c r="X81" s="11">
        <f t="shared" ref="X81" si="847">X80/$BA$80</f>
        <v>0</v>
      </c>
      <c r="Y81" s="10">
        <f t="shared" ref="Y81" si="848">Y80/$BB$80</f>
        <v>0</v>
      </c>
      <c r="Z81" s="11">
        <f t="shared" ref="Z81" si="849">Z80/$BA$80</f>
        <v>7.8651685393258425E-2</v>
      </c>
      <c r="AA81" s="10">
        <f t="shared" ref="AA81" si="850">AA80/$BB$80</f>
        <v>8.8546679499518763E-2</v>
      </c>
      <c r="AB81" s="11">
        <f t="shared" ref="AB81" si="851">AB80/$BA$80</f>
        <v>1.1235955056179775E-2</v>
      </c>
      <c r="AC81" s="10">
        <f t="shared" ref="AC81" si="852">AC80/$BB$80</f>
        <v>7.6997112608277194E-3</v>
      </c>
      <c r="AD81" s="11">
        <f t="shared" ref="AD81" si="853">AD80/$BA$80</f>
        <v>0</v>
      </c>
      <c r="AE81" s="10">
        <f t="shared" ref="AE81" si="854">AE80/$BB$80</f>
        <v>0</v>
      </c>
      <c r="AF81" s="11">
        <f t="shared" ref="AF81" si="855">AF80/$BA$80</f>
        <v>0</v>
      </c>
      <c r="AG81" s="10">
        <f t="shared" ref="AG81" si="856">AG80/$BB$80</f>
        <v>0</v>
      </c>
      <c r="AH81" s="11">
        <f t="shared" ref="AH81" si="857">AH80/$BA$80</f>
        <v>0</v>
      </c>
      <c r="AI81" s="10">
        <f t="shared" ref="AI81" si="858">AI80/$BB$80</f>
        <v>0</v>
      </c>
      <c r="AJ81" s="11">
        <f t="shared" ref="AJ81" si="859">AJ80/$BA$80</f>
        <v>0</v>
      </c>
      <c r="AK81" s="10">
        <f t="shared" ref="AK81" si="860">AK80/$BB$80</f>
        <v>0</v>
      </c>
      <c r="AL81" s="11">
        <f t="shared" ref="AL81" si="861">AL80/$BA$80</f>
        <v>0</v>
      </c>
      <c r="AM81" s="10">
        <f t="shared" ref="AM81" si="862">AM80/$BB$80</f>
        <v>0</v>
      </c>
      <c r="AN81" s="11">
        <f t="shared" ref="AN81" si="863">AN80/$BA$80</f>
        <v>0</v>
      </c>
      <c r="AO81" s="10">
        <f t="shared" ref="AO81" si="864">AO80/$BB$80</f>
        <v>0</v>
      </c>
      <c r="AP81" s="11">
        <f t="shared" ref="AP81" si="865">AP80/$BA$80</f>
        <v>0.3146067415730337</v>
      </c>
      <c r="AQ81" s="10">
        <f t="shared" ref="AQ81" si="866">AQ80/$BB$80</f>
        <v>0.24639076034648702</v>
      </c>
      <c r="AR81" s="11">
        <f t="shared" ref="AR81" si="867">AR80/$BA$80</f>
        <v>4.49438202247191E-2</v>
      </c>
      <c r="AS81" s="10">
        <f t="shared" ref="AS81" si="868">AS80/$BB$80</f>
        <v>1.5399422521655439E-2</v>
      </c>
      <c r="AT81" s="11">
        <f t="shared" ref="AT81" si="869">AT80/$BA$80</f>
        <v>7.8651685393258425E-2</v>
      </c>
      <c r="AU81" s="10">
        <f t="shared" ref="AU81" si="870">AU80/$BB$80</f>
        <v>0.18190567853705486</v>
      </c>
      <c r="AV81" s="11"/>
      <c r="AW81" s="10"/>
      <c r="AX81" s="11"/>
      <c r="AY81" s="10"/>
      <c r="AZ81" s="11"/>
      <c r="BA81" s="10">
        <f t="shared" si="665"/>
        <v>1</v>
      </c>
      <c r="BB81" s="10">
        <f t="shared" si="666"/>
        <v>1</v>
      </c>
    </row>
    <row r="82" spans="1:54">
      <c r="A82" s="2" t="s">
        <v>618</v>
      </c>
      <c r="B82" s="2" t="s">
        <v>119</v>
      </c>
      <c r="C82" s="2">
        <v>6</v>
      </c>
      <c r="D82" s="11">
        <v>3.3707865168539325E-2</v>
      </c>
      <c r="E82" s="10">
        <v>8.6621751684311833E-3</v>
      </c>
      <c r="F82" s="11">
        <v>4.49438202247191E-2</v>
      </c>
      <c r="G82" s="10">
        <v>3.2723772858517804E-2</v>
      </c>
      <c r="H82" s="11">
        <v>0</v>
      </c>
      <c r="I82" s="10">
        <v>0</v>
      </c>
      <c r="J82" s="11">
        <v>0</v>
      </c>
      <c r="K82" s="10">
        <v>0</v>
      </c>
      <c r="L82" s="11">
        <v>0</v>
      </c>
      <c r="M82" s="10">
        <v>0</v>
      </c>
      <c r="N82" s="11">
        <v>0</v>
      </c>
      <c r="O82" s="10">
        <v>0</v>
      </c>
      <c r="P82" s="11">
        <v>0.21348314606741572</v>
      </c>
      <c r="Q82" s="10">
        <v>0.1588065447545717</v>
      </c>
      <c r="R82" s="11">
        <v>0.1797752808988764</v>
      </c>
      <c r="S82" s="10">
        <v>0.25986525505293551</v>
      </c>
      <c r="T82" s="11">
        <v>0</v>
      </c>
      <c r="U82" s="10">
        <v>0</v>
      </c>
      <c r="V82" s="11">
        <v>0</v>
      </c>
      <c r="W82" s="10">
        <v>0</v>
      </c>
      <c r="X82" s="11">
        <v>0</v>
      </c>
      <c r="Y82" s="10">
        <v>0</v>
      </c>
      <c r="Z82" s="11">
        <v>7.8651685393258425E-2</v>
      </c>
      <c r="AA82" s="10">
        <v>8.8546679499518763E-2</v>
      </c>
      <c r="AB82" s="11">
        <v>1.1235955056179775E-2</v>
      </c>
      <c r="AC82" s="10">
        <v>7.6997112608277194E-3</v>
      </c>
      <c r="AD82" s="11">
        <v>0</v>
      </c>
      <c r="AE82" s="10">
        <v>0</v>
      </c>
      <c r="AF82" s="11">
        <v>0</v>
      </c>
      <c r="AG82" s="10">
        <v>0</v>
      </c>
      <c r="AH82" s="11">
        <v>0</v>
      </c>
      <c r="AI82" s="10">
        <v>0</v>
      </c>
      <c r="AJ82" s="11">
        <v>0</v>
      </c>
      <c r="AK82" s="10">
        <v>0</v>
      </c>
      <c r="AL82" s="11">
        <v>0</v>
      </c>
      <c r="AM82" s="10">
        <v>0</v>
      </c>
      <c r="AN82" s="11">
        <v>0</v>
      </c>
      <c r="AO82" s="10">
        <v>0</v>
      </c>
      <c r="AP82" s="11">
        <v>0.3146067415730337</v>
      </c>
      <c r="AQ82" s="10">
        <v>0.24639076034648702</v>
      </c>
      <c r="AR82" s="11">
        <v>4.49438202247191E-2</v>
      </c>
      <c r="AS82" s="10">
        <v>1.5399422521655439E-2</v>
      </c>
      <c r="AT82" s="11">
        <v>7.8651685393258425E-2</v>
      </c>
      <c r="AU82" s="10">
        <v>0.18190567853705486</v>
      </c>
      <c r="AV82" s="11"/>
      <c r="AW82" s="10"/>
      <c r="AX82" s="11"/>
      <c r="AY82" s="10"/>
      <c r="AZ82" s="11"/>
      <c r="BA82" s="10">
        <f t="shared" si="665"/>
        <v>1</v>
      </c>
      <c r="BB82" s="10">
        <f t="shared" si="666"/>
        <v>1</v>
      </c>
    </row>
    <row r="83" spans="1:54">
      <c r="A83" s="2" t="s">
        <v>141</v>
      </c>
      <c r="B83" s="2" t="s">
        <v>119</v>
      </c>
      <c r="C83" s="2">
        <v>7</v>
      </c>
      <c r="D83" s="11">
        <v>2</v>
      </c>
      <c r="E83" s="10">
        <v>2</v>
      </c>
      <c r="F83" s="11">
        <v>0</v>
      </c>
      <c r="G83" s="10">
        <v>0</v>
      </c>
      <c r="H83" s="11">
        <v>0</v>
      </c>
      <c r="I83" s="10">
        <v>0</v>
      </c>
      <c r="J83" s="11">
        <v>0</v>
      </c>
      <c r="K83" s="10">
        <v>0</v>
      </c>
      <c r="L83" s="11">
        <v>2</v>
      </c>
      <c r="M83" s="10">
        <v>43</v>
      </c>
      <c r="N83" s="11">
        <v>0</v>
      </c>
      <c r="O83" s="10">
        <v>0</v>
      </c>
      <c r="P83" s="11">
        <v>5</v>
      </c>
      <c r="Q83" s="10">
        <v>30</v>
      </c>
      <c r="R83" s="11">
        <v>1</v>
      </c>
      <c r="S83" s="10">
        <v>1</v>
      </c>
      <c r="T83" s="11">
        <v>0</v>
      </c>
      <c r="U83" s="10">
        <v>0</v>
      </c>
      <c r="V83" s="11">
        <v>0</v>
      </c>
      <c r="W83" s="10">
        <v>0</v>
      </c>
      <c r="X83" s="11">
        <v>0</v>
      </c>
      <c r="Y83" s="10">
        <v>0</v>
      </c>
      <c r="Z83" s="11">
        <v>0</v>
      </c>
      <c r="AA83" s="10">
        <v>0</v>
      </c>
      <c r="AB83" s="11">
        <v>0</v>
      </c>
      <c r="AC83" s="10">
        <v>0</v>
      </c>
      <c r="AD83" s="11">
        <v>0</v>
      </c>
      <c r="AE83" s="10">
        <v>0</v>
      </c>
      <c r="AF83" s="11">
        <v>0</v>
      </c>
      <c r="AG83" s="10">
        <v>0</v>
      </c>
      <c r="AH83" s="11">
        <v>0</v>
      </c>
      <c r="AI83" s="10">
        <v>0</v>
      </c>
      <c r="AJ83" s="11">
        <v>0</v>
      </c>
      <c r="AK83" s="10">
        <v>0</v>
      </c>
      <c r="AL83" s="11">
        <v>0</v>
      </c>
      <c r="AM83" s="10">
        <v>0</v>
      </c>
      <c r="AN83" s="11">
        <v>0</v>
      </c>
      <c r="AO83" s="10">
        <v>0</v>
      </c>
      <c r="AP83" s="11">
        <v>14</v>
      </c>
      <c r="AQ83" s="10">
        <v>179</v>
      </c>
      <c r="AR83" s="11">
        <v>0</v>
      </c>
      <c r="AS83" s="10">
        <v>0</v>
      </c>
      <c r="AT83" s="11">
        <v>1</v>
      </c>
      <c r="AU83" s="10">
        <v>5</v>
      </c>
      <c r="AV83" s="11"/>
      <c r="AW83" s="10"/>
      <c r="AX83" s="11"/>
      <c r="AY83" s="10"/>
      <c r="AZ83" s="11"/>
      <c r="BA83" s="10">
        <f t="shared" si="665"/>
        <v>25</v>
      </c>
      <c r="BB83" s="10">
        <f t="shared" si="666"/>
        <v>260</v>
      </c>
    </row>
    <row r="84" spans="1:54">
      <c r="A84" s="2"/>
      <c r="B84" s="2"/>
      <c r="C84" s="2"/>
      <c r="D84" s="11">
        <f>D83/$BA$83</f>
        <v>0.08</v>
      </c>
      <c r="E84" s="10">
        <f>E83/$BB$83</f>
        <v>7.6923076923076927E-3</v>
      </c>
      <c r="F84" s="11">
        <f t="shared" ref="F84" si="871">F83/$BA$83</f>
        <v>0</v>
      </c>
      <c r="G84" s="10">
        <f t="shared" ref="G84" si="872">G83/$BB$83</f>
        <v>0</v>
      </c>
      <c r="H84" s="11">
        <f t="shared" ref="H84" si="873">H83/$BA$83</f>
        <v>0</v>
      </c>
      <c r="I84" s="10">
        <f t="shared" ref="I84" si="874">I83/$BB$83</f>
        <v>0</v>
      </c>
      <c r="J84" s="11">
        <f t="shared" ref="J84" si="875">J83/$BA$83</f>
        <v>0</v>
      </c>
      <c r="K84" s="10">
        <f t="shared" ref="K84" si="876">K83/$BB$83</f>
        <v>0</v>
      </c>
      <c r="L84" s="11">
        <f t="shared" ref="L84" si="877">L83/$BA$83</f>
        <v>0.08</v>
      </c>
      <c r="M84" s="10">
        <f t="shared" ref="M84" si="878">M83/$BB$83</f>
        <v>0.16538461538461538</v>
      </c>
      <c r="N84" s="11">
        <f t="shared" ref="N84" si="879">N83/$BA$83</f>
        <v>0</v>
      </c>
      <c r="O84" s="10">
        <f t="shared" ref="O84" si="880">O83/$BB$83</f>
        <v>0</v>
      </c>
      <c r="P84" s="11">
        <f t="shared" ref="P84" si="881">P83/$BA$83</f>
        <v>0.2</v>
      </c>
      <c r="Q84" s="10">
        <f t="shared" ref="Q84" si="882">Q83/$BB$83</f>
        <v>0.11538461538461539</v>
      </c>
      <c r="R84" s="11">
        <f t="shared" ref="R84" si="883">R83/$BA$83</f>
        <v>0.04</v>
      </c>
      <c r="S84" s="10">
        <f t="shared" ref="S84" si="884">S83/$BB$83</f>
        <v>3.8461538461538464E-3</v>
      </c>
      <c r="T84" s="11">
        <f t="shared" ref="T84" si="885">T83/$BA$83</f>
        <v>0</v>
      </c>
      <c r="U84" s="10">
        <f t="shared" ref="U84" si="886">U83/$BB$83</f>
        <v>0</v>
      </c>
      <c r="V84" s="11">
        <f t="shared" ref="V84" si="887">V83/$BA$65</f>
        <v>0</v>
      </c>
      <c r="W84" s="10">
        <f t="shared" ref="W84" si="888">W83/$BB$65</f>
        <v>0</v>
      </c>
      <c r="X84" s="11">
        <f t="shared" ref="X84" si="889">X83/$BA$83</f>
        <v>0</v>
      </c>
      <c r="Y84" s="10">
        <f t="shared" ref="Y84" si="890">Y83/$BB$83</f>
        <v>0</v>
      </c>
      <c r="Z84" s="11">
        <f t="shared" ref="Z84" si="891">Z83/$BA$83</f>
        <v>0</v>
      </c>
      <c r="AA84" s="10">
        <f t="shared" ref="AA84" si="892">AA83/$BB$83</f>
        <v>0</v>
      </c>
      <c r="AB84" s="11">
        <f t="shared" ref="AB84" si="893">AB83/$BA$83</f>
        <v>0</v>
      </c>
      <c r="AC84" s="10">
        <f t="shared" ref="AC84" si="894">AC83/$BB$83</f>
        <v>0</v>
      </c>
      <c r="AD84" s="11">
        <f t="shared" ref="AD84" si="895">AD83/$BA$83</f>
        <v>0</v>
      </c>
      <c r="AE84" s="10">
        <f t="shared" ref="AE84" si="896">AE83/$BB$83</f>
        <v>0</v>
      </c>
      <c r="AF84" s="11">
        <f t="shared" ref="AF84" si="897">AF83/$BA$83</f>
        <v>0</v>
      </c>
      <c r="AG84" s="10">
        <f t="shared" ref="AG84" si="898">AG83/$BB$83</f>
        <v>0</v>
      </c>
      <c r="AH84" s="11">
        <f t="shared" ref="AH84" si="899">AH83/$BA$83</f>
        <v>0</v>
      </c>
      <c r="AI84" s="10">
        <f t="shared" ref="AI84" si="900">AI83/$BB$83</f>
        <v>0</v>
      </c>
      <c r="AJ84" s="11">
        <f t="shared" ref="AJ84" si="901">AJ83/$BA$83</f>
        <v>0</v>
      </c>
      <c r="AK84" s="10">
        <f t="shared" ref="AK84" si="902">AK83/$BB$83</f>
        <v>0</v>
      </c>
      <c r="AL84" s="11">
        <f t="shared" ref="AL84" si="903">AL83/$BA$83</f>
        <v>0</v>
      </c>
      <c r="AM84" s="10">
        <f t="shared" ref="AM84" si="904">AM83/$BB$83</f>
        <v>0</v>
      </c>
      <c r="AN84" s="11">
        <f t="shared" ref="AN84" si="905">AN83/$BA$83</f>
        <v>0</v>
      </c>
      <c r="AO84" s="10">
        <f t="shared" ref="AO84" si="906">AO83/$BB$83</f>
        <v>0</v>
      </c>
      <c r="AP84" s="11">
        <f t="shared" ref="AP84" si="907">AP83/$BA$83</f>
        <v>0.56000000000000005</v>
      </c>
      <c r="AQ84" s="10">
        <f t="shared" ref="AQ84" si="908">AQ83/$BB$83</f>
        <v>0.68846153846153846</v>
      </c>
      <c r="AR84" s="11">
        <f t="shared" ref="AR84" si="909">AR83/$BA$83</f>
        <v>0</v>
      </c>
      <c r="AS84" s="10">
        <f t="shared" ref="AS84" si="910">AS83/$BB$83</f>
        <v>0</v>
      </c>
      <c r="AT84" s="11">
        <f t="shared" ref="AT84" si="911">AT83/$BA$83</f>
        <v>0.04</v>
      </c>
      <c r="AU84" s="10">
        <f t="shared" ref="AU84" si="912">AU83/$BB$83</f>
        <v>1.9230769230769232E-2</v>
      </c>
      <c r="AV84" s="11"/>
      <c r="AW84" s="10"/>
      <c r="AX84" s="11"/>
      <c r="AY84" s="10"/>
      <c r="AZ84" s="11"/>
      <c r="BA84" s="10">
        <f t="shared" si="665"/>
        <v>1</v>
      </c>
      <c r="BB84" s="10">
        <f t="shared" si="666"/>
        <v>1</v>
      </c>
    </row>
    <row r="85" spans="1:54">
      <c r="A85" s="2" t="s">
        <v>141</v>
      </c>
      <c r="B85" s="2" t="s">
        <v>119</v>
      </c>
      <c r="C85" s="2">
        <v>7</v>
      </c>
      <c r="D85" s="11">
        <v>0.08</v>
      </c>
      <c r="E85" s="10">
        <v>7.6923076923076927E-3</v>
      </c>
      <c r="F85" s="11">
        <v>0</v>
      </c>
      <c r="G85" s="10">
        <v>0</v>
      </c>
      <c r="H85" s="11">
        <v>0</v>
      </c>
      <c r="I85" s="10">
        <v>0</v>
      </c>
      <c r="J85" s="11">
        <v>0</v>
      </c>
      <c r="K85" s="10">
        <v>0</v>
      </c>
      <c r="L85" s="11">
        <v>0.08</v>
      </c>
      <c r="M85" s="10">
        <v>0.16538461538461538</v>
      </c>
      <c r="N85" s="11">
        <v>0</v>
      </c>
      <c r="O85" s="10">
        <v>0</v>
      </c>
      <c r="P85" s="11">
        <v>0.2</v>
      </c>
      <c r="Q85" s="10">
        <v>0.11538461538461539</v>
      </c>
      <c r="R85" s="11">
        <v>0.04</v>
      </c>
      <c r="S85" s="10">
        <v>3.8461538461538464E-3</v>
      </c>
      <c r="T85" s="11">
        <v>0</v>
      </c>
      <c r="U85" s="10">
        <v>0</v>
      </c>
      <c r="V85" s="11">
        <v>0</v>
      </c>
      <c r="W85" s="10">
        <v>0</v>
      </c>
      <c r="X85" s="11">
        <v>0</v>
      </c>
      <c r="Y85" s="10">
        <v>0</v>
      </c>
      <c r="Z85" s="11">
        <v>0</v>
      </c>
      <c r="AA85" s="10">
        <v>0</v>
      </c>
      <c r="AB85" s="11">
        <v>0</v>
      </c>
      <c r="AC85" s="10">
        <v>0</v>
      </c>
      <c r="AD85" s="11">
        <v>0</v>
      </c>
      <c r="AE85" s="10">
        <v>0</v>
      </c>
      <c r="AF85" s="11">
        <v>0</v>
      </c>
      <c r="AG85" s="10">
        <v>0</v>
      </c>
      <c r="AH85" s="11">
        <v>0</v>
      </c>
      <c r="AI85" s="10">
        <v>0</v>
      </c>
      <c r="AJ85" s="11">
        <v>0</v>
      </c>
      <c r="AK85" s="10">
        <v>0</v>
      </c>
      <c r="AL85" s="11">
        <v>0</v>
      </c>
      <c r="AM85" s="10">
        <v>0</v>
      </c>
      <c r="AN85" s="11">
        <v>0</v>
      </c>
      <c r="AO85" s="10">
        <v>0</v>
      </c>
      <c r="AP85" s="11">
        <v>0.56000000000000005</v>
      </c>
      <c r="AQ85" s="10">
        <v>0.68846153846153846</v>
      </c>
      <c r="AR85" s="11">
        <v>0</v>
      </c>
      <c r="AS85" s="10">
        <v>0</v>
      </c>
      <c r="AT85" s="11">
        <v>0.04</v>
      </c>
      <c r="AU85" s="10">
        <v>1.9230769230769232E-2</v>
      </c>
      <c r="AV85" s="11"/>
      <c r="AW85" s="10"/>
      <c r="AX85" s="11"/>
      <c r="AY85" s="10"/>
      <c r="AZ85" s="11"/>
      <c r="BA85" s="10">
        <f t="shared" si="665"/>
        <v>1</v>
      </c>
      <c r="BB85" s="10">
        <f t="shared" si="666"/>
        <v>1</v>
      </c>
    </row>
    <row r="86" spans="1:54">
      <c r="A86" s="2" t="s">
        <v>682</v>
      </c>
      <c r="B86" s="2" t="s">
        <v>119</v>
      </c>
      <c r="C86" s="2">
        <v>8</v>
      </c>
      <c r="D86" s="11">
        <v>1</v>
      </c>
      <c r="E86" s="10">
        <v>2</v>
      </c>
      <c r="F86" s="11">
        <v>0</v>
      </c>
      <c r="G86" s="10">
        <v>0</v>
      </c>
      <c r="H86" s="11">
        <v>0</v>
      </c>
      <c r="I86" s="10">
        <v>0</v>
      </c>
      <c r="J86" s="11">
        <v>0</v>
      </c>
      <c r="K86" s="10">
        <v>0</v>
      </c>
      <c r="L86" s="11">
        <v>0</v>
      </c>
      <c r="M86" s="10">
        <v>0</v>
      </c>
      <c r="N86" s="11">
        <v>0</v>
      </c>
      <c r="O86" s="10">
        <v>0</v>
      </c>
      <c r="P86" s="11">
        <v>0</v>
      </c>
      <c r="Q86" s="10">
        <v>0</v>
      </c>
      <c r="R86" s="11">
        <v>1</v>
      </c>
      <c r="S86" s="10">
        <v>24</v>
      </c>
      <c r="T86" s="11">
        <v>0</v>
      </c>
      <c r="U86" s="10">
        <v>0</v>
      </c>
      <c r="V86" s="11">
        <v>0</v>
      </c>
      <c r="W86" s="10">
        <v>0</v>
      </c>
      <c r="X86" s="11">
        <v>0</v>
      </c>
      <c r="Y86" s="10">
        <v>0</v>
      </c>
      <c r="Z86" s="11">
        <v>1</v>
      </c>
      <c r="AA86" s="10">
        <v>2</v>
      </c>
      <c r="AB86" s="11">
        <v>0</v>
      </c>
      <c r="AC86" s="10">
        <v>0</v>
      </c>
      <c r="AD86" s="11">
        <v>0</v>
      </c>
      <c r="AE86" s="10">
        <v>0</v>
      </c>
      <c r="AF86" s="11">
        <v>0</v>
      </c>
      <c r="AG86" s="10">
        <v>0</v>
      </c>
      <c r="AH86" s="11">
        <v>1</v>
      </c>
      <c r="AI86" s="10">
        <v>76</v>
      </c>
      <c r="AJ86" s="11">
        <v>0</v>
      </c>
      <c r="AK86" s="10">
        <v>0</v>
      </c>
      <c r="AL86" s="11">
        <v>0</v>
      </c>
      <c r="AM86" s="10">
        <v>0</v>
      </c>
      <c r="AN86" s="11">
        <v>0</v>
      </c>
      <c r="AO86" s="10">
        <v>0</v>
      </c>
      <c r="AP86" s="11">
        <v>5</v>
      </c>
      <c r="AQ86" s="10">
        <v>48</v>
      </c>
      <c r="AR86" s="11">
        <v>3</v>
      </c>
      <c r="AS86" s="10">
        <v>31</v>
      </c>
      <c r="AT86" s="11">
        <v>6</v>
      </c>
      <c r="AU86" s="10">
        <v>56</v>
      </c>
      <c r="AV86" s="11"/>
      <c r="AW86" s="10"/>
      <c r="AX86" s="11"/>
      <c r="AY86" s="10"/>
      <c r="AZ86" s="11"/>
      <c r="BA86" s="10">
        <f t="shared" si="665"/>
        <v>18</v>
      </c>
      <c r="BB86" s="10">
        <f t="shared" si="666"/>
        <v>239</v>
      </c>
    </row>
    <row r="87" spans="1:54">
      <c r="A87" s="2"/>
      <c r="B87" s="2"/>
      <c r="C87" s="2"/>
      <c r="D87" s="11">
        <f>D86/$BA$86</f>
        <v>5.5555555555555552E-2</v>
      </c>
      <c r="E87" s="10">
        <f>E86/$BB$86</f>
        <v>8.368200836820083E-3</v>
      </c>
      <c r="F87" s="11">
        <f t="shared" ref="F87" si="913">F86/$BA$86</f>
        <v>0</v>
      </c>
      <c r="G87" s="10">
        <f t="shared" ref="G87" si="914">G86/$BB$86</f>
        <v>0</v>
      </c>
      <c r="H87" s="11">
        <f t="shared" ref="H87" si="915">H86/$BA$86</f>
        <v>0</v>
      </c>
      <c r="I87" s="10">
        <f t="shared" ref="I87" si="916">I86/$BB$86</f>
        <v>0</v>
      </c>
      <c r="J87" s="11">
        <f t="shared" ref="J87" si="917">J86/$BA$86</f>
        <v>0</v>
      </c>
      <c r="K87" s="10">
        <f t="shared" ref="K87" si="918">K86/$BB$86</f>
        <v>0</v>
      </c>
      <c r="L87" s="11">
        <f t="shared" ref="L87" si="919">L86/$BA$86</f>
        <v>0</v>
      </c>
      <c r="M87" s="10">
        <f t="shared" ref="M87" si="920">M86/$BB$86</f>
        <v>0</v>
      </c>
      <c r="N87" s="11">
        <f t="shared" ref="N87" si="921">N86/$BA$86</f>
        <v>0</v>
      </c>
      <c r="O87" s="10">
        <f t="shared" ref="O87" si="922">O86/$BB$86</f>
        <v>0</v>
      </c>
      <c r="P87" s="11">
        <f t="shared" ref="P87" si="923">P86/$BA$86</f>
        <v>0</v>
      </c>
      <c r="Q87" s="10">
        <f t="shared" ref="Q87" si="924">Q86/$BB$86</f>
        <v>0</v>
      </c>
      <c r="R87" s="11">
        <f t="shared" ref="R87" si="925">R86/$BA$86</f>
        <v>5.5555555555555552E-2</v>
      </c>
      <c r="S87" s="10">
        <f t="shared" ref="S87" si="926">S86/$BB$86</f>
        <v>0.100418410041841</v>
      </c>
      <c r="T87" s="11">
        <f t="shared" ref="T87" si="927">T86/$BA$86</f>
        <v>0</v>
      </c>
      <c r="U87" s="10">
        <f t="shared" ref="U87" si="928">U86/$BB$86</f>
        <v>0</v>
      </c>
      <c r="V87" s="11">
        <f t="shared" ref="V87" si="929">V86/$BA$65</f>
        <v>0</v>
      </c>
      <c r="W87" s="10">
        <f t="shared" ref="W87" si="930">W86/$BB$65</f>
        <v>0</v>
      </c>
      <c r="X87" s="11">
        <f t="shared" ref="X87" si="931">X86/$BA$86</f>
        <v>0</v>
      </c>
      <c r="Y87" s="10">
        <f t="shared" ref="Y87" si="932">Y86/$BB$86</f>
        <v>0</v>
      </c>
      <c r="Z87" s="11">
        <f t="shared" ref="Z87" si="933">Z86/$BA$86</f>
        <v>5.5555555555555552E-2</v>
      </c>
      <c r="AA87" s="10">
        <f t="shared" ref="AA87" si="934">AA86/$BB$86</f>
        <v>8.368200836820083E-3</v>
      </c>
      <c r="AB87" s="11">
        <f t="shared" ref="AB87" si="935">AB86/$BA$86</f>
        <v>0</v>
      </c>
      <c r="AC87" s="10">
        <f t="shared" ref="AC87" si="936">AC86/$BB$86</f>
        <v>0</v>
      </c>
      <c r="AD87" s="11">
        <f t="shared" ref="AD87" si="937">AD86/$BA$86</f>
        <v>0</v>
      </c>
      <c r="AE87" s="10">
        <f t="shared" ref="AE87" si="938">AE86/$BB$86</f>
        <v>0</v>
      </c>
      <c r="AF87" s="11">
        <f t="shared" ref="AF87" si="939">AF86/$BA$86</f>
        <v>0</v>
      </c>
      <c r="AG87" s="10">
        <f t="shared" ref="AG87" si="940">AG86/$BB$86</f>
        <v>0</v>
      </c>
      <c r="AH87" s="11">
        <f t="shared" ref="AH87" si="941">AH86/$BA$86</f>
        <v>5.5555555555555552E-2</v>
      </c>
      <c r="AI87" s="10">
        <f t="shared" ref="AI87" si="942">AI86/$BB$86</f>
        <v>0.31799163179916318</v>
      </c>
      <c r="AJ87" s="11">
        <f t="shared" ref="AJ87" si="943">AJ86/$BA$86</f>
        <v>0</v>
      </c>
      <c r="AK87" s="10">
        <f t="shared" ref="AK87" si="944">AK86/$BB$86</f>
        <v>0</v>
      </c>
      <c r="AL87" s="11">
        <f t="shared" ref="AL87" si="945">AL86/$BA$86</f>
        <v>0</v>
      </c>
      <c r="AM87" s="10">
        <f t="shared" ref="AM87" si="946">AM86/$BB$86</f>
        <v>0</v>
      </c>
      <c r="AN87" s="11">
        <f t="shared" ref="AN87" si="947">AN86/$BA$86</f>
        <v>0</v>
      </c>
      <c r="AO87" s="10">
        <f t="shared" ref="AO87" si="948">AO86/$BB$86</f>
        <v>0</v>
      </c>
      <c r="AP87" s="11">
        <f t="shared" ref="AP87" si="949">AP86/$BA$86</f>
        <v>0.27777777777777779</v>
      </c>
      <c r="AQ87" s="10">
        <f t="shared" ref="AQ87" si="950">AQ86/$BB$86</f>
        <v>0.20083682008368201</v>
      </c>
      <c r="AR87" s="11">
        <f t="shared" ref="AR87" si="951">AR86/$BA$86</f>
        <v>0.16666666666666666</v>
      </c>
      <c r="AS87" s="10">
        <f t="shared" ref="AS87" si="952">AS86/$BB$86</f>
        <v>0.1297071129707113</v>
      </c>
      <c r="AT87" s="11">
        <f t="shared" ref="AT87" si="953">AT86/$BA$86</f>
        <v>0.33333333333333331</v>
      </c>
      <c r="AU87" s="10">
        <f t="shared" ref="AU87" si="954">AU86/$BB$86</f>
        <v>0.23430962343096234</v>
      </c>
      <c r="AV87" s="11"/>
      <c r="AW87" s="10"/>
      <c r="AX87" s="11"/>
      <c r="AY87" s="10"/>
      <c r="AZ87" s="11"/>
      <c r="BA87" s="10">
        <f t="shared" si="665"/>
        <v>1</v>
      </c>
      <c r="BB87" s="10">
        <f t="shared" si="666"/>
        <v>1</v>
      </c>
    </row>
    <row r="88" spans="1:54">
      <c r="A88" s="2" t="s">
        <v>682</v>
      </c>
      <c r="B88" s="2" t="s">
        <v>119</v>
      </c>
      <c r="C88" s="2">
        <v>8</v>
      </c>
      <c r="D88" s="11">
        <v>5.5555555555555552E-2</v>
      </c>
      <c r="E88" s="10">
        <v>8.368200836820083E-3</v>
      </c>
      <c r="F88" s="11">
        <v>0</v>
      </c>
      <c r="G88" s="10">
        <v>0</v>
      </c>
      <c r="H88" s="11">
        <v>0</v>
      </c>
      <c r="I88" s="10">
        <v>0</v>
      </c>
      <c r="J88" s="11">
        <v>0</v>
      </c>
      <c r="K88" s="10">
        <v>0</v>
      </c>
      <c r="L88" s="11">
        <v>0</v>
      </c>
      <c r="M88" s="10">
        <v>0</v>
      </c>
      <c r="N88" s="11">
        <v>0</v>
      </c>
      <c r="O88" s="10">
        <v>0</v>
      </c>
      <c r="P88" s="11">
        <v>0</v>
      </c>
      <c r="Q88" s="10">
        <v>0</v>
      </c>
      <c r="R88" s="11">
        <v>5.5555555555555552E-2</v>
      </c>
      <c r="S88" s="10">
        <v>0.100418410041841</v>
      </c>
      <c r="T88" s="11">
        <v>0</v>
      </c>
      <c r="U88" s="10">
        <v>0</v>
      </c>
      <c r="V88" s="11">
        <v>0</v>
      </c>
      <c r="W88" s="10">
        <v>0</v>
      </c>
      <c r="X88" s="11">
        <v>0</v>
      </c>
      <c r="Y88" s="10">
        <v>0</v>
      </c>
      <c r="Z88" s="11">
        <v>5.5555555555555552E-2</v>
      </c>
      <c r="AA88" s="10">
        <v>8.368200836820083E-3</v>
      </c>
      <c r="AB88" s="11">
        <v>0</v>
      </c>
      <c r="AC88" s="10">
        <v>0</v>
      </c>
      <c r="AD88" s="11">
        <v>0</v>
      </c>
      <c r="AE88" s="10">
        <v>0</v>
      </c>
      <c r="AF88" s="11">
        <v>0</v>
      </c>
      <c r="AG88" s="10">
        <v>0</v>
      </c>
      <c r="AH88" s="11">
        <v>5.5555555555555552E-2</v>
      </c>
      <c r="AI88" s="10">
        <v>0.31799163179916318</v>
      </c>
      <c r="AJ88" s="11">
        <v>0</v>
      </c>
      <c r="AK88" s="10">
        <v>0</v>
      </c>
      <c r="AL88" s="11">
        <v>0</v>
      </c>
      <c r="AM88" s="10">
        <v>0</v>
      </c>
      <c r="AN88" s="11">
        <v>0</v>
      </c>
      <c r="AO88" s="10">
        <v>0</v>
      </c>
      <c r="AP88" s="11">
        <v>0.27777777777777779</v>
      </c>
      <c r="AQ88" s="10">
        <v>0.20083682008368201</v>
      </c>
      <c r="AR88" s="11">
        <v>0.16666666666666666</v>
      </c>
      <c r="AS88" s="10">
        <v>0.1297071129707113</v>
      </c>
      <c r="AT88" s="11">
        <v>0.33333333333333331</v>
      </c>
      <c r="AU88" s="10">
        <v>0.23430962343096234</v>
      </c>
      <c r="AV88" s="11"/>
      <c r="AW88" s="10"/>
      <c r="AX88" s="11"/>
      <c r="AY88" s="10"/>
      <c r="AZ88" s="11"/>
      <c r="BA88" s="10">
        <f t="shared" si="665"/>
        <v>1</v>
      </c>
      <c r="BB88" s="10">
        <f t="shared" si="666"/>
        <v>1</v>
      </c>
    </row>
    <row r="89" spans="1:54">
      <c r="A89" s="2" t="s">
        <v>619</v>
      </c>
      <c r="B89" s="2" t="s">
        <v>119</v>
      </c>
      <c r="C89" s="2">
        <v>9</v>
      </c>
      <c r="D89" s="11">
        <v>0</v>
      </c>
      <c r="E89" s="10">
        <v>0</v>
      </c>
      <c r="F89" s="11">
        <v>0</v>
      </c>
      <c r="G89" s="10">
        <v>0</v>
      </c>
      <c r="H89" s="11">
        <v>1</v>
      </c>
      <c r="I89" s="10">
        <v>10</v>
      </c>
      <c r="J89" s="11">
        <v>0</v>
      </c>
      <c r="K89" s="10">
        <v>0</v>
      </c>
      <c r="L89" s="11">
        <v>0</v>
      </c>
      <c r="M89" s="10">
        <v>0</v>
      </c>
      <c r="N89" s="11">
        <v>0</v>
      </c>
      <c r="O89" s="10">
        <v>0</v>
      </c>
      <c r="P89" s="11">
        <v>21</v>
      </c>
      <c r="Q89" s="10">
        <v>446</v>
      </c>
      <c r="R89" s="11">
        <v>2</v>
      </c>
      <c r="S89" s="10">
        <v>50</v>
      </c>
      <c r="T89" s="11">
        <v>0</v>
      </c>
      <c r="U89" s="10">
        <v>0</v>
      </c>
      <c r="V89" s="11">
        <v>0</v>
      </c>
      <c r="W89" s="10">
        <v>0</v>
      </c>
      <c r="X89" s="11">
        <v>0</v>
      </c>
      <c r="Y89" s="10">
        <v>0</v>
      </c>
      <c r="Z89" s="11">
        <v>1</v>
      </c>
      <c r="AA89" s="10">
        <v>3</v>
      </c>
      <c r="AB89" s="11">
        <v>0</v>
      </c>
      <c r="AC89" s="10">
        <v>0</v>
      </c>
      <c r="AD89" s="11">
        <v>0</v>
      </c>
      <c r="AE89" s="10">
        <v>0</v>
      </c>
      <c r="AF89" s="11">
        <v>0</v>
      </c>
      <c r="AG89" s="10">
        <v>0</v>
      </c>
      <c r="AH89" s="11">
        <v>0</v>
      </c>
      <c r="AI89" s="10">
        <v>0</v>
      </c>
      <c r="AJ89" s="11">
        <v>0</v>
      </c>
      <c r="AK89" s="10">
        <v>0</v>
      </c>
      <c r="AL89" s="11">
        <v>1</v>
      </c>
      <c r="AM89" s="10">
        <v>7</v>
      </c>
      <c r="AN89" s="11">
        <v>1</v>
      </c>
      <c r="AO89" s="10">
        <v>4</v>
      </c>
      <c r="AP89" s="11">
        <v>85</v>
      </c>
      <c r="AQ89" s="10">
        <v>1512</v>
      </c>
      <c r="AR89" s="11">
        <v>0</v>
      </c>
      <c r="AS89" s="10">
        <v>0</v>
      </c>
      <c r="AT89" s="11">
        <v>6</v>
      </c>
      <c r="AU89" s="10">
        <v>27</v>
      </c>
      <c r="AV89" s="11"/>
      <c r="AW89" s="10"/>
      <c r="AX89" s="11"/>
      <c r="AY89" s="10"/>
      <c r="AZ89" s="11"/>
      <c r="BA89" s="10">
        <f t="shared" si="665"/>
        <v>118</v>
      </c>
      <c r="BB89" s="10">
        <f t="shared" si="666"/>
        <v>2059</v>
      </c>
    </row>
    <row r="90" spans="1:54">
      <c r="A90" s="2"/>
      <c r="B90" s="2"/>
      <c r="C90" s="2"/>
      <c r="D90" s="11">
        <f>D89/$BA$89</f>
        <v>0</v>
      </c>
      <c r="E90" s="10">
        <f>E89/$BB$89</f>
        <v>0</v>
      </c>
      <c r="F90" s="11">
        <f t="shared" ref="F90" si="955">F89/$BA$89</f>
        <v>0</v>
      </c>
      <c r="G90" s="10">
        <f t="shared" ref="G90" si="956">G89/$BB$89</f>
        <v>0</v>
      </c>
      <c r="H90" s="11">
        <f t="shared" ref="H90" si="957">H89/$BA$89</f>
        <v>8.4745762711864406E-3</v>
      </c>
      <c r="I90" s="10">
        <f t="shared" ref="I90" si="958">I89/$BB$89</f>
        <v>4.8567265662943174E-3</v>
      </c>
      <c r="J90" s="11">
        <f t="shared" ref="J90" si="959">J89/$BA$89</f>
        <v>0</v>
      </c>
      <c r="K90" s="10">
        <f t="shared" ref="K90" si="960">K89/$BB$89</f>
        <v>0</v>
      </c>
      <c r="L90" s="11">
        <f t="shared" ref="L90" si="961">L89/$BA$89</f>
        <v>0</v>
      </c>
      <c r="M90" s="10">
        <f t="shared" ref="M90" si="962">M89/$BB$89</f>
        <v>0</v>
      </c>
      <c r="N90" s="11">
        <f t="shared" ref="N90" si="963">N89/$BA$89</f>
        <v>0</v>
      </c>
      <c r="O90" s="10">
        <f t="shared" ref="O90" si="964">O89/$BB$89</f>
        <v>0</v>
      </c>
      <c r="P90" s="11">
        <f t="shared" ref="P90" si="965">P89/$BA$89</f>
        <v>0.17796610169491525</v>
      </c>
      <c r="Q90" s="10">
        <f t="shared" ref="Q90" si="966">Q89/$BB$89</f>
        <v>0.21661000485672657</v>
      </c>
      <c r="R90" s="11">
        <f t="shared" ref="R90" si="967">R89/$BA$89</f>
        <v>1.6949152542372881E-2</v>
      </c>
      <c r="S90" s="10">
        <f t="shared" ref="S90" si="968">S89/$BB$89</f>
        <v>2.4283632831471589E-2</v>
      </c>
      <c r="T90" s="11">
        <f t="shared" ref="T90" si="969">T89/$BA$89</f>
        <v>0</v>
      </c>
      <c r="U90" s="10">
        <f t="shared" ref="U90" si="970">U89/$BB$89</f>
        <v>0</v>
      </c>
      <c r="V90" s="11">
        <f t="shared" ref="V90" si="971">V89/$BA$65</f>
        <v>0</v>
      </c>
      <c r="W90" s="10">
        <f t="shared" ref="W90" si="972">W89/$BB$65</f>
        <v>0</v>
      </c>
      <c r="X90" s="11">
        <f t="shared" ref="X90" si="973">X89/$BA$89</f>
        <v>0</v>
      </c>
      <c r="Y90" s="10">
        <f t="shared" ref="Y90" si="974">Y89/$BB$89</f>
        <v>0</v>
      </c>
      <c r="Z90" s="11">
        <f t="shared" ref="Z90" si="975">Z89/$BA$89</f>
        <v>8.4745762711864406E-3</v>
      </c>
      <c r="AA90" s="10">
        <f t="shared" ref="AA90" si="976">AA89/$BB$89</f>
        <v>1.4570179698882952E-3</v>
      </c>
      <c r="AB90" s="11">
        <f t="shared" ref="AB90" si="977">AB89/$BA$89</f>
        <v>0</v>
      </c>
      <c r="AC90" s="10">
        <f t="shared" ref="AC90" si="978">AC89/$BB$89</f>
        <v>0</v>
      </c>
      <c r="AD90" s="11">
        <f t="shared" ref="AD90" si="979">AD89/$BA$89</f>
        <v>0</v>
      </c>
      <c r="AE90" s="10">
        <f t="shared" ref="AE90" si="980">AE89/$BB$89</f>
        <v>0</v>
      </c>
      <c r="AF90" s="11">
        <f t="shared" ref="AF90" si="981">AF89/$BA$89</f>
        <v>0</v>
      </c>
      <c r="AG90" s="10">
        <f t="shared" ref="AG90" si="982">AG89/$BB$89</f>
        <v>0</v>
      </c>
      <c r="AH90" s="11">
        <f t="shared" ref="AH90" si="983">AH89/$BA$89</f>
        <v>0</v>
      </c>
      <c r="AI90" s="10">
        <f t="shared" ref="AI90" si="984">AI89/$BB$89</f>
        <v>0</v>
      </c>
      <c r="AJ90" s="11">
        <f t="shared" ref="AJ90" si="985">AJ89/$BA$89</f>
        <v>0</v>
      </c>
      <c r="AK90" s="10">
        <f t="shared" ref="AK90" si="986">AK89/$BB$89</f>
        <v>0</v>
      </c>
      <c r="AL90" s="11">
        <f t="shared" ref="AL90" si="987">AL89/$BA$89</f>
        <v>8.4745762711864406E-3</v>
      </c>
      <c r="AM90" s="10">
        <f t="shared" ref="AM90" si="988">AM89/$BB$89</f>
        <v>3.3997085964060222E-3</v>
      </c>
      <c r="AN90" s="11">
        <f t="shared" ref="AN90" si="989">AN89/$BA$89</f>
        <v>8.4745762711864406E-3</v>
      </c>
      <c r="AO90" s="10">
        <f t="shared" ref="AO90" si="990">AO89/$BB$89</f>
        <v>1.942690626517727E-3</v>
      </c>
      <c r="AP90" s="11">
        <f t="shared" ref="AP90" si="991">AP89/$BA$89</f>
        <v>0.72033898305084743</v>
      </c>
      <c r="AQ90" s="10">
        <f t="shared" ref="AQ90" si="992">AQ89/$BB$89</f>
        <v>0.73433705682370087</v>
      </c>
      <c r="AR90" s="11">
        <f t="shared" ref="AR90" si="993">AR89/$BA$89</f>
        <v>0</v>
      </c>
      <c r="AS90" s="10">
        <f t="shared" ref="AS90" si="994">AS89/$BB$89</f>
        <v>0</v>
      </c>
      <c r="AT90" s="11">
        <f t="shared" ref="AT90" si="995">AT89/$BA$89</f>
        <v>5.0847457627118647E-2</v>
      </c>
      <c r="AU90" s="10">
        <f t="shared" ref="AU90" si="996">AU89/$BB$89</f>
        <v>1.3113161728994658E-2</v>
      </c>
      <c r="AV90" s="11"/>
      <c r="AW90" s="10"/>
      <c r="AX90" s="11"/>
      <c r="AY90" s="10"/>
      <c r="AZ90" s="11"/>
      <c r="BA90" s="10">
        <f t="shared" si="665"/>
        <v>1</v>
      </c>
      <c r="BB90" s="10">
        <f t="shared" si="666"/>
        <v>1</v>
      </c>
    </row>
    <row r="91" spans="1:54">
      <c r="A91" s="2" t="s">
        <v>619</v>
      </c>
      <c r="B91" s="2" t="s">
        <v>119</v>
      </c>
      <c r="C91" s="2">
        <v>9</v>
      </c>
      <c r="D91" s="11">
        <v>0</v>
      </c>
      <c r="E91" s="10">
        <v>0</v>
      </c>
      <c r="F91" s="11">
        <v>0</v>
      </c>
      <c r="G91" s="10">
        <v>0</v>
      </c>
      <c r="H91" s="11">
        <v>8.4745762711864406E-3</v>
      </c>
      <c r="I91" s="10">
        <v>4.8567265662943174E-3</v>
      </c>
      <c r="J91" s="11">
        <v>0</v>
      </c>
      <c r="K91" s="10">
        <v>0</v>
      </c>
      <c r="L91" s="11">
        <v>0</v>
      </c>
      <c r="M91" s="10">
        <v>0</v>
      </c>
      <c r="N91" s="11">
        <v>0</v>
      </c>
      <c r="O91" s="10">
        <v>0</v>
      </c>
      <c r="P91" s="11">
        <v>0.17796610169491525</v>
      </c>
      <c r="Q91" s="10">
        <v>0.21661000485672657</v>
      </c>
      <c r="R91" s="11">
        <v>1.6949152542372881E-2</v>
      </c>
      <c r="S91" s="10">
        <v>2.4283632831471589E-2</v>
      </c>
      <c r="T91" s="11">
        <v>0</v>
      </c>
      <c r="U91" s="10">
        <v>0</v>
      </c>
      <c r="V91" s="11">
        <v>0</v>
      </c>
      <c r="W91" s="10">
        <v>0</v>
      </c>
      <c r="X91" s="11">
        <v>0</v>
      </c>
      <c r="Y91" s="10">
        <v>0</v>
      </c>
      <c r="Z91" s="11">
        <v>8.4745762711864406E-3</v>
      </c>
      <c r="AA91" s="10">
        <v>1.4570179698882952E-3</v>
      </c>
      <c r="AB91" s="11">
        <v>0</v>
      </c>
      <c r="AC91" s="10">
        <v>0</v>
      </c>
      <c r="AD91" s="11">
        <v>0</v>
      </c>
      <c r="AE91" s="10">
        <v>0</v>
      </c>
      <c r="AF91" s="11">
        <v>0</v>
      </c>
      <c r="AG91" s="10">
        <v>0</v>
      </c>
      <c r="AH91" s="11">
        <v>0</v>
      </c>
      <c r="AI91" s="10">
        <v>0</v>
      </c>
      <c r="AJ91" s="11">
        <v>0</v>
      </c>
      <c r="AK91" s="10">
        <v>0</v>
      </c>
      <c r="AL91" s="11">
        <v>8.4745762711864406E-3</v>
      </c>
      <c r="AM91" s="10">
        <v>3.3997085964060222E-3</v>
      </c>
      <c r="AN91" s="11">
        <v>8.4745762711864406E-3</v>
      </c>
      <c r="AO91" s="10">
        <v>1.942690626517727E-3</v>
      </c>
      <c r="AP91" s="11">
        <v>0.72033898305084743</v>
      </c>
      <c r="AQ91" s="10">
        <v>0.73433705682370087</v>
      </c>
      <c r="AR91" s="11">
        <v>0</v>
      </c>
      <c r="AS91" s="10">
        <v>0</v>
      </c>
      <c r="AT91" s="11">
        <v>5.0847457627118647E-2</v>
      </c>
      <c r="AU91" s="10">
        <v>1.3113161728994658E-2</v>
      </c>
      <c r="AV91" s="11"/>
      <c r="AW91" s="10"/>
      <c r="AX91" s="11"/>
      <c r="AY91" s="10"/>
      <c r="AZ91" s="11"/>
      <c r="BA91" s="10">
        <f t="shared" si="665"/>
        <v>1</v>
      </c>
      <c r="BB91" s="10">
        <f t="shared" si="666"/>
        <v>1</v>
      </c>
    </row>
    <row r="92" spans="1:54">
      <c r="A92" s="2" t="s">
        <v>157</v>
      </c>
      <c r="B92" s="2" t="s">
        <v>119</v>
      </c>
      <c r="C92" s="2">
        <v>10</v>
      </c>
      <c r="D92" s="11">
        <v>0</v>
      </c>
      <c r="E92" s="10">
        <v>0</v>
      </c>
      <c r="F92" s="11">
        <v>1</v>
      </c>
      <c r="G92" s="10">
        <v>0</v>
      </c>
      <c r="H92" s="11">
        <v>6</v>
      </c>
      <c r="I92" s="10">
        <v>64</v>
      </c>
      <c r="J92" s="11">
        <v>0</v>
      </c>
      <c r="K92" s="10">
        <v>0</v>
      </c>
      <c r="L92" s="11">
        <v>0</v>
      </c>
      <c r="M92" s="10">
        <v>0</v>
      </c>
      <c r="N92" s="11">
        <v>0</v>
      </c>
      <c r="O92" s="10">
        <v>0</v>
      </c>
      <c r="P92" s="11">
        <v>0</v>
      </c>
      <c r="Q92" s="10">
        <v>0</v>
      </c>
      <c r="R92" s="11">
        <v>1</v>
      </c>
      <c r="S92" s="10">
        <v>1</v>
      </c>
      <c r="T92" s="11">
        <v>0</v>
      </c>
      <c r="U92" s="10">
        <v>0</v>
      </c>
      <c r="V92" s="11">
        <v>0</v>
      </c>
      <c r="W92" s="10">
        <v>0</v>
      </c>
      <c r="X92" s="11">
        <v>0</v>
      </c>
      <c r="Y92" s="10">
        <v>0</v>
      </c>
      <c r="Z92" s="11">
        <v>0</v>
      </c>
      <c r="AA92" s="10">
        <v>0</v>
      </c>
      <c r="AB92" s="11">
        <v>0</v>
      </c>
      <c r="AC92" s="10">
        <v>0</v>
      </c>
      <c r="AD92" s="11">
        <v>0</v>
      </c>
      <c r="AE92" s="10">
        <v>0</v>
      </c>
      <c r="AF92" s="11">
        <v>0</v>
      </c>
      <c r="AG92" s="10">
        <v>0</v>
      </c>
      <c r="AH92" s="11">
        <v>0</v>
      </c>
      <c r="AI92" s="10">
        <v>0</v>
      </c>
      <c r="AJ92" s="11">
        <v>0</v>
      </c>
      <c r="AK92" s="10">
        <v>0</v>
      </c>
      <c r="AL92" s="11">
        <v>0</v>
      </c>
      <c r="AM92" s="10">
        <v>0</v>
      </c>
      <c r="AN92" s="11">
        <v>0</v>
      </c>
      <c r="AO92" s="10">
        <v>0</v>
      </c>
      <c r="AP92" s="11">
        <v>41</v>
      </c>
      <c r="AQ92" s="10">
        <v>252</v>
      </c>
      <c r="AR92" s="11">
        <v>0</v>
      </c>
      <c r="AS92" s="10">
        <v>0</v>
      </c>
      <c r="AT92" s="11">
        <v>0</v>
      </c>
      <c r="AU92" s="10">
        <v>0</v>
      </c>
      <c r="AV92" s="11"/>
      <c r="AW92" s="10"/>
      <c r="AX92" s="11"/>
      <c r="AY92" s="10"/>
      <c r="AZ92" s="11"/>
      <c r="BA92" s="10">
        <f t="shared" si="665"/>
        <v>49</v>
      </c>
      <c r="BB92" s="10">
        <f t="shared" si="666"/>
        <v>317</v>
      </c>
    </row>
    <row r="93" spans="1:54">
      <c r="A93" s="2"/>
      <c r="B93" s="2"/>
      <c r="C93" s="2"/>
      <c r="D93" s="11">
        <f>D92/$BA$92</f>
        <v>0</v>
      </c>
      <c r="E93" s="10">
        <f>E92/$BB$92</f>
        <v>0</v>
      </c>
      <c r="F93" s="11">
        <f t="shared" ref="F93" si="997">F92/$BA$92</f>
        <v>2.0408163265306121E-2</v>
      </c>
      <c r="G93" s="10">
        <f t="shared" ref="G93" si="998">G92/$BB$92</f>
        <v>0</v>
      </c>
      <c r="H93" s="11">
        <f t="shared" ref="H93" si="999">H92/$BA$92</f>
        <v>0.12244897959183673</v>
      </c>
      <c r="I93" s="10">
        <f t="shared" ref="I93" si="1000">I92/$BB$92</f>
        <v>0.20189274447949526</v>
      </c>
      <c r="J93" s="11">
        <f t="shared" ref="J93" si="1001">J92/$BA$92</f>
        <v>0</v>
      </c>
      <c r="K93" s="10">
        <f t="shared" ref="K93" si="1002">K92/$BB$92</f>
        <v>0</v>
      </c>
      <c r="L93" s="11">
        <f t="shared" ref="L93" si="1003">L92/$BA$92</f>
        <v>0</v>
      </c>
      <c r="M93" s="10">
        <f t="shared" ref="M93" si="1004">M92/$BB$92</f>
        <v>0</v>
      </c>
      <c r="N93" s="11">
        <f t="shared" ref="N93" si="1005">N92/$BA$92</f>
        <v>0</v>
      </c>
      <c r="O93" s="10">
        <f t="shared" ref="O93" si="1006">O92/$BB$92</f>
        <v>0</v>
      </c>
      <c r="P93" s="11">
        <f t="shared" ref="P93" si="1007">P92/$BA$92</f>
        <v>0</v>
      </c>
      <c r="Q93" s="10">
        <f t="shared" ref="Q93" si="1008">Q92/$BB$92</f>
        <v>0</v>
      </c>
      <c r="R93" s="11">
        <f t="shared" ref="R93" si="1009">R92/$BA$92</f>
        <v>2.0408163265306121E-2</v>
      </c>
      <c r="S93" s="10">
        <f t="shared" ref="S93" si="1010">S92/$BB$92</f>
        <v>3.1545741324921135E-3</v>
      </c>
      <c r="T93" s="11">
        <f t="shared" ref="T93" si="1011">T92/$BA$92</f>
        <v>0</v>
      </c>
      <c r="U93" s="10">
        <f t="shared" ref="U93" si="1012">U92/$BB$92</f>
        <v>0</v>
      </c>
      <c r="V93" s="11">
        <f t="shared" ref="V93" si="1013">V92/$BA$65</f>
        <v>0</v>
      </c>
      <c r="W93" s="10">
        <f t="shared" ref="W93" si="1014">W92/$BB$65</f>
        <v>0</v>
      </c>
      <c r="X93" s="11">
        <f t="shared" ref="X93" si="1015">X92/$BA$92</f>
        <v>0</v>
      </c>
      <c r="Y93" s="10">
        <f t="shared" ref="Y93" si="1016">Y92/$BB$92</f>
        <v>0</v>
      </c>
      <c r="Z93" s="11">
        <f t="shared" ref="Z93" si="1017">Z92/$BA$92</f>
        <v>0</v>
      </c>
      <c r="AA93" s="10">
        <f t="shared" ref="AA93" si="1018">AA92/$BB$92</f>
        <v>0</v>
      </c>
      <c r="AB93" s="11">
        <f t="shared" ref="AB93" si="1019">AB92/$BA$92</f>
        <v>0</v>
      </c>
      <c r="AC93" s="10">
        <f t="shared" ref="AC93" si="1020">AC92/$BB$92</f>
        <v>0</v>
      </c>
      <c r="AD93" s="11">
        <f t="shared" ref="AD93" si="1021">AD92/$BA$92</f>
        <v>0</v>
      </c>
      <c r="AE93" s="10">
        <f t="shared" ref="AE93" si="1022">AE92/$BB$92</f>
        <v>0</v>
      </c>
      <c r="AF93" s="11">
        <f t="shared" ref="AF93" si="1023">AF92/$BA$92</f>
        <v>0</v>
      </c>
      <c r="AG93" s="10">
        <f t="shared" ref="AG93" si="1024">AG92/$BB$92</f>
        <v>0</v>
      </c>
      <c r="AH93" s="11">
        <f t="shared" ref="AH93" si="1025">AH92/$BA$92</f>
        <v>0</v>
      </c>
      <c r="AI93" s="10">
        <f t="shared" ref="AI93" si="1026">AI92/$BB$92</f>
        <v>0</v>
      </c>
      <c r="AJ93" s="11">
        <f t="shared" ref="AJ93" si="1027">AJ92/$BA$92</f>
        <v>0</v>
      </c>
      <c r="AK93" s="10">
        <f t="shared" ref="AK93" si="1028">AK92/$BB$92</f>
        <v>0</v>
      </c>
      <c r="AL93" s="11">
        <f t="shared" ref="AL93" si="1029">AL92/$BA$92</f>
        <v>0</v>
      </c>
      <c r="AM93" s="10">
        <f t="shared" ref="AM93" si="1030">AM92/$BB$92</f>
        <v>0</v>
      </c>
      <c r="AN93" s="11">
        <f t="shared" ref="AN93" si="1031">AN92/$BA$92</f>
        <v>0</v>
      </c>
      <c r="AO93" s="10">
        <f t="shared" ref="AO93" si="1032">AO92/$BB$92</f>
        <v>0</v>
      </c>
      <c r="AP93" s="11">
        <f t="shared" ref="AP93" si="1033">AP92/$BA$92</f>
        <v>0.83673469387755106</v>
      </c>
      <c r="AQ93" s="10">
        <f t="shared" ref="AQ93" si="1034">AQ92/$BB$92</f>
        <v>0.79495268138801267</v>
      </c>
      <c r="AR93" s="11">
        <f t="shared" ref="AR93" si="1035">AR92/$BA$92</f>
        <v>0</v>
      </c>
      <c r="AS93" s="10">
        <f t="shared" ref="AS93" si="1036">AS92/$BB$92</f>
        <v>0</v>
      </c>
      <c r="AT93" s="11">
        <f t="shared" ref="AT93" si="1037">AT92/$BA$92</f>
        <v>0</v>
      </c>
      <c r="AU93" s="10">
        <f t="shared" ref="AU93" si="1038">AU92/$BB$92</f>
        <v>0</v>
      </c>
      <c r="AV93" s="11"/>
      <c r="AW93" s="10"/>
      <c r="AX93" s="11"/>
      <c r="AY93" s="10"/>
      <c r="AZ93" s="11"/>
      <c r="BA93" s="10">
        <f t="shared" si="665"/>
        <v>1</v>
      </c>
      <c r="BB93" s="10">
        <f t="shared" si="666"/>
        <v>1</v>
      </c>
    </row>
    <row r="94" spans="1:54">
      <c r="A94" s="2" t="s">
        <v>157</v>
      </c>
      <c r="B94" s="2" t="s">
        <v>119</v>
      </c>
      <c r="C94" s="2">
        <v>10</v>
      </c>
      <c r="D94" s="11">
        <v>0</v>
      </c>
      <c r="E94" s="10">
        <v>0</v>
      </c>
      <c r="F94" s="11">
        <v>2.0408163265306121E-2</v>
      </c>
      <c r="G94" s="10">
        <v>0</v>
      </c>
      <c r="H94" s="11">
        <v>0.12244897959183673</v>
      </c>
      <c r="I94" s="10">
        <v>0.20189274447949526</v>
      </c>
      <c r="J94" s="11">
        <v>0</v>
      </c>
      <c r="K94" s="10">
        <v>0</v>
      </c>
      <c r="L94" s="11">
        <v>0</v>
      </c>
      <c r="M94" s="10">
        <v>0</v>
      </c>
      <c r="N94" s="11">
        <v>0</v>
      </c>
      <c r="O94" s="10">
        <v>0</v>
      </c>
      <c r="P94" s="11">
        <v>0</v>
      </c>
      <c r="Q94" s="10">
        <v>0</v>
      </c>
      <c r="R94" s="11">
        <v>2.0408163265306121E-2</v>
      </c>
      <c r="S94" s="10">
        <v>3.1545741324921135E-3</v>
      </c>
      <c r="T94" s="11">
        <v>0</v>
      </c>
      <c r="U94" s="10">
        <v>0</v>
      </c>
      <c r="V94" s="11">
        <v>0</v>
      </c>
      <c r="W94" s="10">
        <v>0</v>
      </c>
      <c r="X94" s="11">
        <v>0</v>
      </c>
      <c r="Y94" s="10">
        <v>0</v>
      </c>
      <c r="Z94" s="11">
        <v>0</v>
      </c>
      <c r="AA94" s="10">
        <v>0</v>
      </c>
      <c r="AB94" s="11">
        <v>0</v>
      </c>
      <c r="AC94" s="10">
        <v>0</v>
      </c>
      <c r="AD94" s="11">
        <v>0</v>
      </c>
      <c r="AE94" s="10">
        <v>0</v>
      </c>
      <c r="AF94" s="11">
        <v>0</v>
      </c>
      <c r="AG94" s="10">
        <v>0</v>
      </c>
      <c r="AH94" s="11">
        <v>0</v>
      </c>
      <c r="AI94" s="10">
        <v>0</v>
      </c>
      <c r="AJ94" s="11">
        <v>0</v>
      </c>
      <c r="AK94" s="10">
        <v>0</v>
      </c>
      <c r="AL94" s="11">
        <v>0</v>
      </c>
      <c r="AM94" s="10">
        <v>0</v>
      </c>
      <c r="AN94" s="11">
        <v>0</v>
      </c>
      <c r="AO94" s="10">
        <v>0</v>
      </c>
      <c r="AP94" s="11">
        <v>0.83673469387755106</v>
      </c>
      <c r="AQ94" s="10">
        <v>0.79495268138801267</v>
      </c>
      <c r="AR94" s="11">
        <v>0</v>
      </c>
      <c r="AS94" s="10">
        <v>0</v>
      </c>
      <c r="AT94" s="11">
        <v>0</v>
      </c>
      <c r="AU94" s="10">
        <v>0</v>
      </c>
      <c r="AV94" s="11"/>
      <c r="AW94" s="10"/>
      <c r="AX94" s="11"/>
      <c r="AY94" s="10"/>
      <c r="AZ94" s="11"/>
      <c r="BA94" s="10">
        <f t="shared" si="665"/>
        <v>1</v>
      </c>
      <c r="BB94" s="10">
        <f t="shared" si="666"/>
        <v>1</v>
      </c>
    </row>
    <row r="95" spans="1:54">
      <c r="A95" s="2" t="s">
        <v>683</v>
      </c>
      <c r="B95" s="2" t="s">
        <v>119</v>
      </c>
      <c r="C95" s="2">
        <v>11</v>
      </c>
      <c r="D95" s="11">
        <v>0</v>
      </c>
      <c r="E95" s="10">
        <v>0</v>
      </c>
      <c r="F95" s="11">
        <v>0</v>
      </c>
      <c r="G95" s="10">
        <v>0</v>
      </c>
      <c r="H95" s="11">
        <v>3</v>
      </c>
      <c r="I95" s="10">
        <v>25</v>
      </c>
      <c r="J95" s="11">
        <v>0</v>
      </c>
      <c r="K95" s="10">
        <v>0</v>
      </c>
      <c r="L95" s="11">
        <v>0</v>
      </c>
      <c r="M95" s="10">
        <v>0</v>
      </c>
      <c r="N95" s="11">
        <v>0</v>
      </c>
      <c r="O95" s="10">
        <v>0</v>
      </c>
      <c r="P95" s="11">
        <v>0</v>
      </c>
      <c r="Q95" s="10">
        <v>0</v>
      </c>
      <c r="R95" s="11">
        <v>0</v>
      </c>
      <c r="S95" s="10">
        <v>0</v>
      </c>
      <c r="T95" s="11">
        <v>2</v>
      </c>
      <c r="U95" s="10">
        <v>4</v>
      </c>
      <c r="V95" s="11">
        <v>0</v>
      </c>
      <c r="W95" s="10">
        <v>0</v>
      </c>
      <c r="X95" s="11">
        <v>0</v>
      </c>
      <c r="Y95" s="10">
        <v>0</v>
      </c>
      <c r="Z95" s="11">
        <v>0</v>
      </c>
      <c r="AA95" s="10">
        <v>0</v>
      </c>
      <c r="AB95" s="11">
        <v>0</v>
      </c>
      <c r="AC95" s="10">
        <v>0</v>
      </c>
      <c r="AD95" s="11">
        <v>0</v>
      </c>
      <c r="AE95" s="10">
        <v>0</v>
      </c>
      <c r="AF95" s="11">
        <v>0</v>
      </c>
      <c r="AG95" s="10">
        <v>0</v>
      </c>
      <c r="AH95" s="11">
        <v>0</v>
      </c>
      <c r="AI95" s="10">
        <v>0</v>
      </c>
      <c r="AJ95" s="11">
        <v>0</v>
      </c>
      <c r="AK95" s="10">
        <v>0</v>
      </c>
      <c r="AL95" s="11">
        <v>0</v>
      </c>
      <c r="AM95" s="10">
        <v>0</v>
      </c>
      <c r="AN95" s="11">
        <v>0</v>
      </c>
      <c r="AO95" s="10">
        <v>0</v>
      </c>
      <c r="AP95" s="11">
        <v>22</v>
      </c>
      <c r="AQ95" s="10">
        <v>288</v>
      </c>
      <c r="AR95" s="11">
        <v>0</v>
      </c>
      <c r="AS95" s="10">
        <v>0</v>
      </c>
      <c r="AT95" s="11">
        <v>0</v>
      </c>
      <c r="AU95" s="10">
        <v>0</v>
      </c>
      <c r="AV95" s="11"/>
      <c r="AW95" s="10"/>
      <c r="AX95" s="11"/>
      <c r="AY95" s="10"/>
      <c r="AZ95" s="11"/>
      <c r="BA95" s="10">
        <f t="shared" si="665"/>
        <v>27</v>
      </c>
      <c r="BB95" s="10">
        <f t="shared" si="666"/>
        <v>317</v>
      </c>
    </row>
    <row r="96" spans="1:54">
      <c r="A96" s="2"/>
      <c r="B96" s="2"/>
      <c r="C96" s="2"/>
      <c r="D96" s="11">
        <f>D95/$BA$95</f>
        <v>0</v>
      </c>
      <c r="E96" s="10">
        <f>E95/$BB$95</f>
        <v>0</v>
      </c>
      <c r="F96" s="11">
        <f t="shared" ref="F96" si="1039">F95/$BA$95</f>
        <v>0</v>
      </c>
      <c r="G96" s="10">
        <f t="shared" ref="G96" si="1040">G95/$BB$95</f>
        <v>0</v>
      </c>
      <c r="H96" s="11">
        <f t="shared" ref="H96" si="1041">H95/$BA$95</f>
        <v>0.1111111111111111</v>
      </c>
      <c r="I96" s="10">
        <f t="shared" ref="I96" si="1042">I95/$BB$95</f>
        <v>7.8864353312302835E-2</v>
      </c>
      <c r="J96" s="11">
        <f t="shared" ref="J96" si="1043">J95/$BA$95</f>
        <v>0</v>
      </c>
      <c r="K96" s="10">
        <f t="shared" ref="K96" si="1044">K95/$BB$95</f>
        <v>0</v>
      </c>
      <c r="L96" s="11">
        <f t="shared" ref="L96" si="1045">L95/$BA$95</f>
        <v>0</v>
      </c>
      <c r="M96" s="10">
        <f t="shared" ref="M96" si="1046">M95/$BB$95</f>
        <v>0</v>
      </c>
      <c r="N96" s="11">
        <f t="shared" ref="N96" si="1047">N95/$BA$95</f>
        <v>0</v>
      </c>
      <c r="O96" s="10">
        <f t="shared" ref="O96" si="1048">O95/$BB$95</f>
        <v>0</v>
      </c>
      <c r="P96" s="11">
        <f t="shared" ref="P96" si="1049">P95/$BA$95</f>
        <v>0</v>
      </c>
      <c r="Q96" s="10">
        <f t="shared" ref="Q96" si="1050">Q95/$BB$95</f>
        <v>0</v>
      </c>
      <c r="R96" s="11">
        <f t="shared" ref="R96" si="1051">R95/$BA$95</f>
        <v>0</v>
      </c>
      <c r="S96" s="10">
        <f t="shared" ref="S96" si="1052">S95/$BB$95</f>
        <v>0</v>
      </c>
      <c r="T96" s="11">
        <f t="shared" ref="T96" si="1053">T95/$BA$95</f>
        <v>7.407407407407407E-2</v>
      </c>
      <c r="U96" s="10">
        <f t="shared" ref="U96" si="1054">U95/$BB$95</f>
        <v>1.2618296529968454E-2</v>
      </c>
      <c r="V96" s="11">
        <f t="shared" ref="V96" si="1055">V95/$BA$65</f>
        <v>0</v>
      </c>
      <c r="W96" s="10">
        <f t="shared" ref="W96" si="1056">W95/$BB$65</f>
        <v>0</v>
      </c>
      <c r="X96" s="11">
        <f t="shared" ref="X96" si="1057">X95/$BA$95</f>
        <v>0</v>
      </c>
      <c r="Y96" s="10">
        <f t="shared" ref="Y96" si="1058">Y95/$BB$95</f>
        <v>0</v>
      </c>
      <c r="Z96" s="11">
        <f t="shared" ref="Z96" si="1059">Z95/$BA$95</f>
        <v>0</v>
      </c>
      <c r="AA96" s="10">
        <f t="shared" ref="AA96" si="1060">AA95/$BB$95</f>
        <v>0</v>
      </c>
      <c r="AB96" s="11">
        <f t="shared" ref="AB96" si="1061">AB95/$BA$95</f>
        <v>0</v>
      </c>
      <c r="AC96" s="10">
        <f t="shared" ref="AC96" si="1062">AC95/$BB$95</f>
        <v>0</v>
      </c>
      <c r="AD96" s="11">
        <f t="shared" ref="AD96" si="1063">AD95/$BA$95</f>
        <v>0</v>
      </c>
      <c r="AE96" s="10">
        <f t="shared" ref="AE96" si="1064">AE95/$BB$95</f>
        <v>0</v>
      </c>
      <c r="AF96" s="11">
        <f t="shared" ref="AF96" si="1065">AF95/$BA$95</f>
        <v>0</v>
      </c>
      <c r="AG96" s="10">
        <f t="shared" ref="AG96" si="1066">AG95/$BB$95</f>
        <v>0</v>
      </c>
      <c r="AH96" s="11">
        <f t="shared" ref="AH96" si="1067">AH95/$BA$95</f>
        <v>0</v>
      </c>
      <c r="AI96" s="10">
        <f t="shared" ref="AI96" si="1068">AI95/$BB$95</f>
        <v>0</v>
      </c>
      <c r="AJ96" s="11">
        <f t="shared" ref="AJ96" si="1069">AJ95/$BA$95</f>
        <v>0</v>
      </c>
      <c r="AK96" s="10">
        <f t="shared" ref="AK96" si="1070">AK95/$BB$95</f>
        <v>0</v>
      </c>
      <c r="AL96" s="11">
        <f t="shared" ref="AL96" si="1071">AL95/$BA$95</f>
        <v>0</v>
      </c>
      <c r="AM96" s="10">
        <f t="shared" ref="AM96" si="1072">AM95/$BB$95</f>
        <v>0</v>
      </c>
      <c r="AN96" s="11">
        <f t="shared" ref="AN96" si="1073">AN95/$BA$95</f>
        <v>0</v>
      </c>
      <c r="AO96" s="10">
        <f t="shared" ref="AO96" si="1074">AO95/$BB$95</f>
        <v>0</v>
      </c>
      <c r="AP96" s="11">
        <f t="shared" ref="AP96" si="1075">AP95/$BA$95</f>
        <v>0.81481481481481477</v>
      </c>
      <c r="AQ96" s="10">
        <f t="shared" ref="AQ96" si="1076">AQ95/$BB$95</f>
        <v>0.90851735015772872</v>
      </c>
      <c r="AR96" s="11">
        <f t="shared" ref="AR96" si="1077">AR95/$BA$95</f>
        <v>0</v>
      </c>
      <c r="AS96" s="10">
        <f t="shared" ref="AS96" si="1078">AS95/$BB$95</f>
        <v>0</v>
      </c>
      <c r="AT96" s="11">
        <f t="shared" ref="AT96" si="1079">AT95/$BA$95</f>
        <v>0</v>
      </c>
      <c r="AU96" s="10">
        <f t="shared" ref="AU96" si="1080">AU95/$BB$95</f>
        <v>0</v>
      </c>
      <c r="AV96" s="11"/>
      <c r="AW96" s="10"/>
      <c r="AX96" s="11"/>
      <c r="AY96" s="10"/>
      <c r="AZ96" s="11"/>
      <c r="BA96" s="10">
        <f t="shared" si="665"/>
        <v>1</v>
      </c>
      <c r="BB96" s="10">
        <f t="shared" si="666"/>
        <v>1</v>
      </c>
    </row>
    <row r="97" spans="1:66">
      <c r="A97" s="2" t="s">
        <v>683</v>
      </c>
      <c r="B97" s="2" t="s">
        <v>119</v>
      </c>
      <c r="C97" s="2">
        <v>11</v>
      </c>
      <c r="D97" s="11">
        <v>0</v>
      </c>
      <c r="E97" s="10">
        <v>0</v>
      </c>
      <c r="F97" s="11">
        <v>0</v>
      </c>
      <c r="G97" s="10">
        <v>0</v>
      </c>
      <c r="H97" s="11">
        <v>0.1111111111111111</v>
      </c>
      <c r="I97" s="10">
        <v>7.8864353312302835E-2</v>
      </c>
      <c r="J97" s="11">
        <v>0</v>
      </c>
      <c r="K97" s="10">
        <v>0</v>
      </c>
      <c r="L97" s="11">
        <v>0</v>
      </c>
      <c r="M97" s="10">
        <v>0</v>
      </c>
      <c r="N97" s="11">
        <v>0</v>
      </c>
      <c r="O97" s="10">
        <v>0</v>
      </c>
      <c r="P97" s="11">
        <v>0</v>
      </c>
      <c r="Q97" s="10">
        <v>0</v>
      </c>
      <c r="R97" s="11">
        <v>0</v>
      </c>
      <c r="S97" s="10">
        <v>0</v>
      </c>
      <c r="T97" s="11">
        <v>7.407407407407407E-2</v>
      </c>
      <c r="U97" s="10">
        <v>1.2618296529968454E-2</v>
      </c>
      <c r="V97" s="11">
        <v>0</v>
      </c>
      <c r="W97" s="10">
        <v>0</v>
      </c>
      <c r="X97" s="11">
        <v>0</v>
      </c>
      <c r="Y97" s="10">
        <v>0</v>
      </c>
      <c r="Z97" s="11">
        <v>0</v>
      </c>
      <c r="AA97" s="10">
        <v>0</v>
      </c>
      <c r="AB97" s="11">
        <v>0</v>
      </c>
      <c r="AC97" s="10">
        <v>0</v>
      </c>
      <c r="AD97" s="11">
        <v>0</v>
      </c>
      <c r="AE97" s="10">
        <v>0</v>
      </c>
      <c r="AF97" s="11">
        <v>0</v>
      </c>
      <c r="AG97" s="10">
        <v>0</v>
      </c>
      <c r="AH97" s="11">
        <v>0</v>
      </c>
      <c r="AI97" s="10">
        <v>0</v>
      </c>
      <c r="AJ97" s="11">
        <v>0</v>
      </c>
      <c r="AK97" s="10">
        <v>0</v>
      </c>
      <c r="AL97" s="11">
        <v>0</v>
      </c>
      <c r="AM97" s="10">
        <v>0</v>
      </c>
      <c r="AN97" s="11">
        <v>0</v>
      </c>
      <c r="AO97" s="10">
        <v>0</v>
      </c>
      <c r="AP97" s="11">
        <v>0.81481481481481477</v>
      </c>
      <c r="AQ97" s="10">
        <v>0.90851735015772872</v>
      </c>
      <c r="AR97" s="11">
        <v>0</v>
      </c>
      <c r="AS97" s="10">
        <v>0</v>
      </c>
      <c r="AT97" s="11">
        <v>0</v>
      </c>
      <c r="AU97" s="10">
        <v>0</v>
      </c>
      <c r="AV97" s="11"/>
      <c r="AW97" s="10"/>
      <c r="AX97" s="11"/>
      <c r="AY97" s="10"/>
      <c r="AZ97" s="11"/>
      <c r="BA97" s="10">
        <f t="shared" si="665"/>
        <v>1</v>
      </c>
      <c r="BB97" s="10">
        <f t="shared" si="666"/>
        <v>1</v>
      </c>
    </row>
    <row r="98" spans="1:66" s="4" customFormat="1">
      <c r="A98" s="6" t="s">
        <v>706</v>
      </c>
      <c r="B98" s="6" t="s">
        <v>385</v>
      </c>
      <c r="C98" s="6">
        <v>68</v>
      </c>
      <c r="D98" s="25">
        <v>0</v>
      </c>
      <c r="E98" s="26">
        <v>0</v>
      </c>
      <c r="F98" s="25">
        <v>9</v>
      </c>
      <c r="G98" s="26">
        <v>91</v>
      </c>
      <c r="H98" s="25">
        <v>0</v>
      </c>
      <c r="I98" s="26">
        <v>0</v>
      </c>
      <c r="J98" s="25">
        <v>0</v>
      </c>
      <c r="K98" s="26">
        <v>0</v>
      </c>
      <c r="L98" s="25">
        <v>0</v>
      </c>
      <c r="M98" s="26">
        <v>0</v>
      </c>
      <c r="N98" s="25">
        <v>0</v>
      </c>
      <c r="O98" s="26">
        <v>0</v>
      </c>
      <c r="P98" s="25">
        <v>0</v>
      </c>
      <c r="Q98" s="26">
        <v>0</v>
      </c>
      <c r="R98" s="25">
        <v>0</v>
      </c>
      <c r="S98" s="26">
        <v>0</v>
      </c>
      <c r="T98" s="25">
        <v>0</v>
      </c>
      <c r="U98" s="26">
        <v>0</v>
      </c>
      <c r="V98" s="25">
        <v>0</v>
      </c>
      <c r="W98" s="26">
        <v>0</v>
      </c>
      <c r="X98" s="25">
        <v>0</v>
      </c>
      <c r="Y98" s="26">
        <v>0</v>
      </c>
      <c r="Z98" s="25">
        <v>0</v>
      </c>
      <c r="AA98" s="26">
        <v>0</v>
      </c>
      <c r="AB98" s="25">
        <v>0</v>
      </c>
      <c r="AC98" s="26">
        <v>0</v>
      </c>
      <c r="AD98" s="25">
        <v>2</v>
      </c>
      <c r="AE98" s="26">
        <v>8</v>
      </c>
      <c r="AF98" s="25">
        <v>0</v>
      </c>
      <c r="AG98" s="26">
        <v>0</v>
      </c>
      <c r="AH98" s="25">
        <v>0</v>
      </c>
      <c r="AI98" s="26">
        <v>0</v>
      </c>
      <c r="AJ98" s="25">
        <v>0</v>
      </c>
      <c r="AK98" s="26">
        <v>0</v>
      </c>
      <c r="AL98" s="25">
        <v>0</v>
      </c>
      <c r="AM98" s="26">
        <v>0</v>
      </c>
      <c r="AN98" s="25">
        <v>0</v>
      </c>
      <c r="AO98" s="26">
        <v>0</v>
      </c>
      <c r="AP98" s="25">
        <v>3</v>
      </c>
      <c r="AQ98" s="26">
        <v>62</v>
      </c>
      <c r="AR98" s="25">
        <v>0</v>
      </c>
      <c r="AS98" s="26">
        <v>0</v>
      </c>
      <c r="AT98" s="25">
        <v>0</v>
      </c>
      <c r="AU98" s="26">
        <v>0</v>
      </c>
      <c r="AV98" s="25"/>
      <c r="AW98" s="26"/>
      <c r="AX98" s="25"/>
      <c r="AY98" s="26"/>
      <c r="AZ98" s="25"/>
      <c r="BA98" s="26">
        <f t="shared" si="665"/>
        <v>14</v>
      </c>
      <c r="BB98" s="26">
        <f t="shared" si="666"/>
        <v>161</v>
      </c>
      <c r="BJ98"/>
      <c r="BK98"/>
      <c r="BL98"/>
      <c r="BM98"/>
      <c r="BN98"/>
    </row>
    <row r="99" spans="1:66">
      <c r="D99" s="11" t="e">
        <f>SUM(D4:'North West Leicestershire'!BK12D94)</f>
        <v>#NAME?</v>
      </c>
      <c r="E99" s="10">
        <f>E98/$BB$98</f>
        <v>0</v>
      </c>
      <c r="F99" s="11">
        <f t="shared" ref="F99" si="1081">F98/$BA$98</f>
        <v>0.6428571428571429</v>
      </c>
      <c r="G99" s="10">
        <f t="shared" ref="G99" si="1082">G98/$BB$98</f>
        <v>0.56521739130434778</v>
      </c>
      <c r="H99" s="11">
        <f t="shared" ref="H99" si="1083">H98/$BA$98</f>
        <v>0</v>
      </c>
      <c r="I99" s="10">
        <f t="shared" ref="I99" si="1084">I98/$BB$98</f>
        <v>0</v>
      </c>
      <c r="J99" s="11">
        <f t="shared" ref="J99" si="1085">J98/$BA$98</f>
        <v>0</v>
      </c>
      <c r="K99" s="10">
        <f t="shared" ref="K99" si="1086">K98/$BB$98</f>
        <v>0</v>
      </c>
      <c r="L99" s="11">
        <f t="shared" ref="L99" si="1087">L98/$BA$98</f>
        <v>0</v>
      </c>
      <c r="M99" s="10">
        <f t="shared" ref="M99" si="1088">M98/$BB$98</f>
        <v>0</v>
      </c>
      <c r="N99" s="11">
        <f t="shared" ref="N99" si="1089">N98/$BA$98</f>
        <v>0</v>
      </c>
      <c r="O99" s="10">
        <f t="shared" ref="O99" si="1090">O98/$BB$98</f>
        <v>0</v>
      </c>
      <c r="P99" s="11">
        <f t="shared" ref="P99" si="1091">P98/$BA$98</f>
        <v>0</v>
      </c>
      <c r="Q99" s="10">
        <f t="shared" ref="Q99" si="1092">Q98/$BB$98</f>
        <v>0</v>
      </c>
      <c r="R99" s="11">
        <f t="shared" ref="R99" si="1093">R98/$BA$98</f>
        <v>0</v>
      </c>
      <c r="S99" s="10">
        <f t="shared" ref="S99" si="1094">S98/$BB$98</f>
        <v>0</v>
      </c>
      <c r="T99" s="11">
        <f t="shared" ref="T99" si="1095">T98/$BA$98</f>
        <v>0</v>
      </c>
      <c r="U99" s="10">
        <f t="shared" ref="U99" si="1096">U98/$BB$98</f>
        <v>0</v>
      </c>
      <c r="V99" s="11">
        <f t="shared" ref="V99" si="1097">V98/$BA$65</f>
        <v>0</v>
      </c>
      <c r="W99" s="10">
        <f t="shared" ref="W99" si="1098">W98/$BB$65</f>
        <v>0</v>
      </c>
      <c r="X99" s="11">
        <f t="shared" ref="X99" si="1099">X98/$BA$98</f>
        <v>0</v>
      </c>
      <c r="Y99" s="10">
        <f t="shared" ref="Y99" si="1100">Y98/$BB$98</f>
        <v>0</v>
      </c>
      <c r="Z99" s="11">
        <f t="shared" ref="Z99" si="1101">Z98/$BA$98</f>
        <v>0</v>
      </c>
      <c r="AA99" s="10">
        <f t="shared" ref="AA99" si="1102">AA98/$BB$98</f>
        <v>0</v>
      </c>
      <c r="AB99" s="11">
        <f t="shared" ref="AB99" si="1103">AB98/$BA$98</f>
        <v>0</v>
      </c>
      <c r="AC99" s="10">
        <f t="shared" ref="AC99" si="1104">AC98/$BB$98</f>
        <v>0</v>
      </c>
      <c r="AD99" s="11">
        <f t="shared" ref="AD99" si="1105">AD98/$BA$98</f>
        <v>0.14285714285714285</v>
      </c>
      <c r="AE99" s="10">
        <f t="shared" ref="AE99" si="1106">AE98/$BB$98</f>
        <v>4.9689440993788817E-2</v>
      </c>
      <c r="AF99" s="11">
        <f t="shared" ref="AF99" si="1107">AF98/$BA$98</f>
        <v>0</v>
      </c>
      <c r="AG99" s="10">
        <f t="shared" ref="AG99" si="1108">AG98/$BB$98</f>
        <v>0</v>
      </c>
      <c r="AH99" s="11">
        <f t="shared" ref="AH99" si="1109">AH98/$BA$98</f>
        <v>0</v>
      </c>
      <c r="AI99" s="10">
        <f t="shared" ref="AI99" si="1110">AI98/$BB$98</f>
        <v>0</v>
      </c>
      <c r="AJ99" s="11">
        <f t="shared" ref="AJ99" si="1111">AJ98/$BA$98</f>
        <v>0</v>
      </c>
      <c r="AK99" s="10">
        <f t="shared" ref="AK99" si="1112">AK98/$BB$98</f>
        <v>0</v>
      </c>
      <c r="AL99" s="11">
        <f t="shared" ref="AL99" si="1113">AL98/$BA$98</f>
        <v>0</v>
      </c>
      <c r="AM99" s="10">
        <f t="shared" ref="AM99" si="1114">AM98/$BB$98</f>
        <v>0</v>
      </c>
      <c r="AN99" s="11">
        <f t="shared" ref="AN99" si="1115">AN98/$BA$98</f>
        <v>0</v>
      </c>
      <c r="AO99" s="10">
        <f t="shared" ref="AO99" si="1116">AO98/$BB$98</f>
        <v>0</v>
      </c>
      <c r="AP99" s="11">
        <f t="shared" ref="AP99" si="1117">AP98/$BA$98</f>
        <v>0.21428571428571427</v>
      </c>
      <c r="AQ99" s="10">
        <f t="shared" ref="AQ99" si="1118">AQ98/$BB$98</f>
        <v>0.38509316770186336</v>
      </c>
      <c r="AR99" s="11">
        <f t="shared" ref="AR99" si="1119">AR98/$BA$98</f>
        <v>0</v>
      </c>
      <c r="AS99" s="10">
        <f t="shared" ref="AS99" si="1120">AS98/$BB$98</f>
        <v>0</v>
      </c>
      <c r="AT99" s="11">
        <f t="shared" ref="AT99" si="1121">AT98/$BA$98</f>
        <v>0</v>
      </c>
      <c r="AU99" s="10">
        <f t="shared" ref="AU99" si="1122">AU98/$BB$98</f>
        <v>0</v>
      </c>
      <c r="AV99" s="11"/>
      <c r="AW99" s="10"/>
      <c r="AX99" s="11"/>
      <c r="AY99" s="10"/>
      <c r="AZ99" s="2"/>
      <c r="BA99" s="10" t="e">
        <f t="shared" si="665"/>
        <v>#NAME?</v>
      </c>
      <c r="BB99" s="10">
        <f t="shared" si="666"/>
        <v>1</v>
      </c>
    </row>
    <row r="100" spans="1:66">
      <c r="A100" s="2" t="s">
        <v>706</v>
      </c>
      <c r="B100" s="2" t="s">
        <v>385</v>
      </c>
      <c r="C100" s="2">
        <v>68</v>
      </c>
      <c r="D100" s="11">
        <v>0</v>
      </c>
      <c r="E100" s="10">
        <v>0</v>
      </c>
      <c r="F100" s="2">
        <v>0.6428571428571429</v>
      </c>
      <c r="G100">
        <v>0.56521739130434778</v>
      </c>
      <c r="H100" s="2">
        <v>0</v>
      </c>
      <c r="I100">
        <v>0</v>
      </c>
      <c r="J100" s="2">
        <v>0</v>
      </c>
      <c r="K100">
        <v>0</v>
      </c>
      <c r="L100" s="2">
        <v>0</v>
      </c>
      <c r="M100">
        <v>0</v>
      </c>
      <c r="N100" s="2">
        <v>0</v>
      </c>
      <c r="O100">
        <v>0</v>
      </c>
      <c r="P100" s="2">
        <v>0</v>
      </c>
      <c r="Q100">
        <v>0</v>
      </c>
      <c r="R100" s="2">
        <v>0</v>
      </c>
      <c r="S100">
        <v>0</v>
      </c>
      <c r="T100" s="2">
        <v>0</v>
      </c>
      <c r="U100">
        <v>0</v>
      </c>
      <c r="V100" s="11">
        <v>0</v>
      </c>
      <c r="W100" s="10">
        <v>0</v>
      </c>
      <c r="X100" s="2">
        <v>0</v>
      </c>
      <c r="Y100">
        <v>0</v>
      </c>
      <c r="Z100" s="2">
        <v>0</v>
      </c>
      <c r="AA100">
        <v>0</v>
      </c>
      <c r="AB100" s="2">
        <v>0</v>
      </c>
      <c r="AC100">
        <v>0</v>
      </c>
      <c r="AD100" s="2">
        <v>0.14285714285714285</v>
      </c>
      <c r="AE100">
        <v>4.9689440993788817E-2</v>
      </c>
      <c r="AF100" s="2">
        <v>0</v>
      </c>
      <c r="AG100">
        <v>0</v>
      </c>
      <c r="AH100" s="2">
        <v>0</v>
      </c>
      <c r="AI100">
        <v>0</v>
      </c>
      <c r="AJ100" s="2">
        <v>0</v>
      </c>
      <c r="AK100">
        <v>0</v>
      </c>
      <c r="AL100" s="2">
        <v>0</v>
      </c>
      <c r="AM100">
        <v>0</v>
      </c>
      <c r="AN100" s="2">
        <v>0</v>
      </c>
      <c r="AO100">
        <v>0</v>
      </c>
      <c r="AP100" s="2">
        <v>0.21428571428571427</v>
      </c>
      <c r="AQ100">
        <v>0.38509316770186336</v>
      </c>
      <c r="AR100" s="2">
        <v>0</v>
      </c>
      <c r="AS100">
        <v>0</v>
      </c>
      <c r="AT100" s="2">
        <v>0</v>
      </c>
      <c r="AU100">
        <v>0</v>
      </c>
      <c r="AV100" s="2"/>
      <c r="AX100" s="2"/>
      <c r="AZ100" s="2"/>
      <c r="BA100" s="10">
        <f t="shared" si="665"/>
        <v>1</v>
      </c>
      <c r="BB100" s="10">
        <f t="shared" si="666"/>
        <v>1</v>
      </c>
    </row>
    <row r="101" spans="1:66">
      <c r="D101" s="10"/>
      <c r="E101" s="10"/>
      <c r="BA101" s="10">
        <f>SUM(BA98,BA95,BA92,BA89,BA86,BA83,BA80,BA77,BA74,BA71,BA68,BA65)</f>
        <v>464</v>
      </c>
      <c r="BB101" s="10"/>
    </row>
    <row r="102" spans="1:66">
      <c r="D102">
        <f>SUM(D65,D68,D71,D74,D77,D80,D83,D86,D89,D92,D95,D98)</f>
        <v>8</v>
      </c>
      <c r="E102">
        <f t="shared" ref="E102:AY102" si="1123">SUM(E65,E68,E71,E74,E77,E80,E83,E86,E89,E92,E95,E98)</f>
        <v>25</v>
      </c>
      <c r="F102">
        <f t="shared" si="1123"/>
        <v>15</v>
      </c>
      <c r="G102">
        <f t="shared" si="1123"/>
        <v>133</v>
      </c>
      <c r="H102">
        <f t="shared" si="1123"/>
        <v>69</v>
      </c>
      <c r="I102">
        <f t="shared" si="1123"/>
        <v>863</v>
      </c>
      <c r="J102">
        <f t="shared" si="1123"/>
        <v>2</v>
      </c>
      <c r="K102">
        <f t="shared" si="1123"/>
        <v>12</v>
      </c>
      <c r="L102">
        <f t="shared" si="1123"/>
        <v>2</v>
      </c>
      <c r="M102">
        <f t="shared" si="1123"/>
        <v>43</v>
      </c>
      <c r="N102">
        <f t="shared" si="1123"/>
        <v>0</v>
      </c>
      <c r="O102">
        <f t="shared" si="1123"/>
        <v>0</v>
      </c>
      <c r="P102">
        <f t="shared" si="1123"/>
        <v>47</v>
      </c>
      <c r="Q102">
        <f t="shared" si="1123"/>
        <v>664</v>
      </c>
      <c r="R102">
        <f t="shared" si="1123"/>
        <v>21</v>
      </c>
      <c r="S102">
        <f t="shared" si="1123"/>
        <v>346</v>
      </c>
      <c r="T102">
        <f t="shared" si="1123"/>
        <v>2</v>
      </c>
      <c r="U102">
        <f t="shared" si="1123"/>
        <v>4</v>
      </c>
      <c r="X102">
        <f t="shared" si="1123"/>
        <v>0</v>
      </c>
      <c r="Y102">
        <f t="shared" si="1123"/>
        <v>0</v>
      </c>
      <c r="Z102">
        <f t="shared" si="1123"/>
        <v>9</v>
      </c>
      <c r="AA102">
        <f t="shared" si="1123"/>
        <v>97</v>
      </c>
      <c r="AB102">
        <f t="shared" si="1123"/>
        <v>1</v>
      </c>
      <c r="AC102">
        <f t="shared" si="1123"/>
        <v>8</v>
      </c>
      <c r="AD102">
        <f t="shared" si="1123"/>
        <v>2</v>
      </c>
      <c r="AE102">
        <f t="shared" si="1123"/>
        <v>8</v>
      </c>
      <c r="AF102">
        <f t="shared" si="1123"/>
        <v>0</v>
      </c>
      <c r="AG102">
        <f t="shared" si="1123"/>
        <v>0</v>
      </c>
      <c r="AH102">
        <f t="shared" si="1123"/>
        <v>1</v>
      </c>
      <c r="AI102">
        <f t="shared" si="1123"/>
        <v>76</v>
      </c>
      <c r="AJ102">
        <f t="shared" si="1123"/>
        <v>0</v>
      </c>
      <c r="AK102">
        <f t="shared" si="1123"/>
        <v>0</v>
      </c>
      <c r="AL102">
        <f t="shared" si="1123"/>
        <v>1</v>
      </c>
      <c r="AM102">
        <f t="shared" si="1123"/>
        <v>7</v>
      </c>
      <c r="AN102">
        <f t="shared" si="1123"/>
        <v>1</v>
      </c>
      <c r="AO102">
        <f t="shared" si="1123"/>
        <v>4</v>
      </c>
      <c r="AP102">
        <f t="shared" si="1123"/>
        <v>233</v>
      </c>
      <c r="AQ102">
        <f t="shared" si="1123"/>
        <v>3848</v>
      </c>
      <c r="AR102">
        <f t="shared" si="1123"/>
        <v>28</v>
      </c>
      <c r="AS102">
        <f t="shared" si="1123"/>
        <v>298</v>
      </c>
      <c r="AT102">
        <f t="shared" si="1123"/>
        <v>22</v>
      </c>
      <c r="AU102">
        <f t="shared" si="1123"/>
        <v>293</v>
      </c>
      <c r="AV102">
        <f t="shared" si="1123"/>
        <v>0</v>
      </c>
      <c r="AW102">
        <f t="shared" si="1123"/>
        <v>0</v>
      </c>
      <c r="AX102">
        <f t="shared" si="1123"/>
        <v>0</v>
      </c>
      <c r="AY102">
        <f t="shared" si="1123"/>
        <v>0</v>
      </c>
      <c r="BA102" s="10">
        <f>SUM(D102,F102,H102,J102,L102,N102,P102,R102,T102,X102,Z102,AB102,AD102,AF102,AH102,AJ102,AL102,AN102,AP102,AR102,AT102,AV102,AX102)</f>
        <v>464</v>
      </c>
      <c r="BB102" s="10">
        <f t="shared" ref="BB102" si="1124">SUM(E102,G102,I102,K102,M102,O102,Q102,S102,U102,Y102,AA102,AC102,AE102,AG102,AI102,AK102,AM102,AO102,AQ102,AS102,AU102,AW102,AY102)</f>
        <v>6729</v>
      </c>
    </row>
    <row r="103" spans="1:66">
      <c r="D103">
        <v>8</v>
      </c>
      <c r="E103">
        <v>25</v>
      </c>
      <c r="F103">
        <v>15</v>
      </c>
      <c r="G103">
        <v>133</v>
      </c>
      <c r="H103">
        <v>69</v>
      </c>
      <c r="I103">
        <v>863</v>
      </c>
      <c r="J103">
        <v>2</v>
      </c>
      <c r="K103">
        <v>12</v>
      </c>
      <c r="L103">
        <v>2</v>
      </c>
      <c r="M103">
        <v>43</v>
      </c>
      <c r="N103">
        <v>0</v>
      </c>
      <c r="O103">
        <v>0</v>
      </c>
      <c r="P103">
        <v>47</v>
      </c>
      <c r="Q103">
        <v>664</v>
      </c>
      <c r="R103">
        <v>21</v>
      </c>
      <c r="S103">
        <v>346</v>
      </c>
      <c r="T103">
        <v>3</v>
      </c>
      <c r="U103">
        <v>11</v>
      </c>
      <c r="X103">
        <v>0</v>
      </c>
      <c r="Y103">
        <v>0</v>
      </c>
      <c r="Z103">
        <v>9</v>
      </c>
      <c r="AA103">
        <v>97</v>
      </c>
      <c r="AB103">
        <v>1</v>
      </c>
      <c r="AC103">
        <v>8</v>
      </c>
      <c r="AD103">
        <v>2</v>
      </c>
      <c r="AE103">
        <v>8</v>
      </c>
      <c r="AF103">
        <v>0</v>
      </c>
      <c r="AG103">
        <v>0</v>
      </c>
      <c r="AH103">
        <v>1</v>
      </c>
      <c r="AI103">
        <v>76</v>
      </c>
      <c r="AJ103">
        <v>0</v>
      </c>
      <c r="AK103">
        <v>0</v>
      </c>
      <c r="AL103">
        <v>1</v>
      </c>
      <c r="AM103">
        <v>7</v>
      </c>
      <c r="AN103">
        <v>1</v>
      </c>
      <c r="AO103">
        <v>4</v>
      </c>
      <c r="AP103">
        <v>233</v>
      </c>
      <c r="AQ103">
        <v>3848</v>
      </c>
      <c r="AR103">
        <v>28</v>
      </c>
      <c r="AS103">
        <v>298</v>
      </c>
      <c r="AT103">
        <v>22</v>
      </c>
      <c r="AU103">
        <v>293</v>
      </c>
      <c r="AV103">
        <v>149</v>
      </c>
      <c r="AW103">
        <v>3883</v>
      </c>
      <c r="AX103">
        <v>71</v>
      </c>
      <c r="AY103">
        <v>431</v>
      </c>
      <c r="BA103" s="10">
        <v>685</v>
      </c>
      <c r="BB103" s="10">
        <v>11050</v>
      </c>
    </row>
    <row r="104" spans="1:66">
      <c r="D104">
        <f>D103/$BA$102</f>
        <v>1.7241379310344827E-2</v>
      </c>
      <c r="E104">
        <f>E103/$BB$102</f>
        <v>3.7152622975182049E-3</v>
      </c>
      <c r="F104">
        <f t="shared" ref="F104" si="1125">F103/$BA$102</f>
        <v>3.2327586206896554E-2</v>
      </c>
      <c r="G104">
        <f t="shared" ref="G104" si="1126">G103/$BB$102</f>
        <v>1.9765195422796849E-2</v>
      </c>
      <c r="H104">
        <f t="shared" ref="H104" si="1127">H103/$BA$102</f>
        <v>0.14870689655172414</v>
      </c>
      <c r="I104">
        <f t="shared" ref="I104" si="1128">I103/$BB$102</f>
        <v>0.12825085451032842</v>
      </c>
      <c r="J104">
        <f t="shared" ref="J104" si="1129">J103/$BA$102</f>
        <v>4.3103448275862068E-3</v>
      </c>
      <c r="K104">
        <f t="shared" ref="K104" si="1130">K103/$BB$102</f>
        <v>1.7833259028087382E-3</v>
      </c>
      <c r="L104">
        <f t="shared" ref="L104" si="1131">L103/$BA$102</f>
        <v>4.3103448275862068E-3</v>
      </c>
      <c r="M104">
        <f t="shared" ref="M104" si="1132">M103/$BB$102</f>
        <v>6.390251151731312E-3</v>
      </c>
      <c r="N104">
        <f t="shared" ref="N104" si="1133">N103/$BA$102</f>
        <v>0</v>
      </c>
      <c r="O104">
        <f t="shared" ref="O104" si="1134">O103/$BB$102</f>
        <v>0</v>
      </c>
      <c r="P104">
        <f t="shared" ref="P104" si="1135">P103/$BA$102</f>
        <v>0.10129310344827586</v>
      </c>
      <c r="Q104">
        <f t="shared" ref="Q104" si="1136">Q103/$BB$102</f>
        <v>9.8677366622083512E-2</v>
      </c>
      <c r="R104">
        <f t="shared" ref="R104" si="1137">R103/$BA$102</f>
        <v>4.5258620689655173E-2</v>
      </c>
      <c r="S104">
        <f t="shared" ref="S104" si="1138">S103/$BB$102</f>
        <v>5.1419230197651954E-2</v>
      </c>
      <c r="T104">
        <f t="shared" ref="T104" si="1139">T103/$BA$102</f>
        <v>6.4655172413793103E-3</v>
      </c>
      <c r="U104">
        <f t="shared" ref="U104" si="1140">U103/$BB$102</f>
        <v>1.63471541090801E-3</v>
      </c>
      <c r="X104">
        <f t="shared" ref="X104" si="1141">X103/$BA$102</f>
        <v>0</v>
      </c>
      <c r="Y104">
        <f t="shared" ref="Y104" si="1142">Y103/$BB$102</f>
        <v>0</v>
      </c>
      <c r="Z104">
        <f t="shared" ref="Z104" si="1143">Z103/$BA$102</f>
        <v>1.9396551724137932E-2</v>
      </c>
      <c r="AA104">
        <f t="shared" ref="AA104" si="1144">AA103/$BB$102</f>
        <v>1.4415217714370635E-2</v>
      </c>
      <c r="AB104">
        <f t="shared" ref="AB104" si="1145">AB103/$BA$102</f>
        <v>2.1551724137931034E-3</v>
      </c>
      <c r="AC104">
        <f t="shared" ref="AC104" si="1146">AC103/$BB$102</f>
        <v>1.1888839352058255E-3</v>
      </c>
      <c r="AD104">
        <f t="shared" ref="AD104" si="1147">AD103/$BA$102</f>
        <v>4.3103448275862068E-3</v>
      </c>
      <c r="AE104">
        <f t="shared" ref="AE104" si="1148">AE103/$BB$102</f>
        <v>1.1888839352058255E-3</v>
      </c>
      <c r="AF104">
        <f t="shared" ref="AF104" si="1149">AF103/$BA$102</f>
        <v>0</v>
      </c>
      <c r="AG104">
        <f t="shared" ref="AG104" si="1150">AG103/$BB$102</f>
        <v>0</v>
      </c>
      <c r="AH104">
        <f t="shared" ref="AH104" si="1151">AH103/$BA$102</f>
        <v>2.1551724137931034E-3</v>
      </c>
      <c r="AI104">
        <f t="shared" ref="AI104" si="1152">AI103/$BB$102</f>
        <v>1.1294397384455342E-2</v>
      </c>
      <c r="AJ104">
        <f t="shared" ref="AJ104" si="1153">AJ103/$BA$102</f>
        <v>0</v>
      </c>
      <c r="AK104">
        <f t="shared" ref="AK104" si="1154">AK103/$BB$102</f>
        <v>0</v>
      </c>
      <c r="AL104">
        <f t="shared" ref="AL104" si="1155">AL103/$BA$102</f>
        <v>2.1551724137931034E-3</v>
      </c>
      <c r="AM104">
        <f t="shared" ref="AM104" si="1156">AM103/$BB$102</f>
        <v>1.0402734433050973E-3</v>
      </c>
      <c r="AN104">
        <f t="shared" ref="AN104" si="1157">AN103/$BA$102</f>
        <v>2.1551724137931034E-3</v>
      </c>
      <c r="AO104">
        <f t="shared" ref="AO104" si="1158">AO103/$BB$102</f>
        <v>5.9444196760291275E-4</v>
      </c>
      <c r="AP104">
        <f t="shared" ref="AP104" si="1159">AP103/$BA$102</f>
        <v>0.50215517241379315</v>
      </c>
      <c r="AQ104">
        <f t="shared" ref="AQ104" si="1160">AQ103/$BB$102</f>
        <v>0.57185317283400205</v>
      </c>
      <c r="AR104">
        <f t="shared" ref="AR104" si="1161">AR103/$BA$102</f>
        <v>6.0344827586206899E-2</v>
      </c>
      <c r="AS104">
        <f t="shared" ref="AS104" si="1162">AS103/$BB$102</f>
        <v>4.4285926586417002E-2</v>
      </c>
      <c r="AT104">
        <f t="shared" ref="AT104" si="1163">AT103/$BA$102</f>
        <v>4.7413793103448273E-2</v>
      </c>
      <c r="AU104">
        <f t="shared" ref="AU104" si="1164">AU103/$BB$102</f>
        <v>4.3542874126913357E-2</v>
      </c>
      <c r="AV104">
        <f t="shared" ref="AV104" si="1165">AV103/$BA$102</f>
        <v>0.32112068965517243</v>
      </c>
      <c r="AW104">
        <f t="shared" ref="AW104" si="1166">AW103/$BB$102</f>
        <v>0.57705454005052759</v>
      </c>
      <c r="AX104">
        <f t="shared" ref="AX104" si="1167">AX103/$BA$102</f>
        <v>0.15301724137931033</v>
      </c>
      <c r="AY104">
        <f t="shared" ref="AY104" si="1168">AY103/$BB$102</f>
        <v>6.4051122009213854E-2</v>
      </c>
    </row>
    <row r="107" spans="1:66">
      <c r="A107" s="2" t="s">
        <v>677</v>
      </c>
      <c r="B107" s="2" t="s">
        <v>119</v>
      </c>
      <c r="C107" s="2">
        <v>1</v>
      </c>
      <c r="D107" s="32">
        <v>0</v>
      </c>
      <c r="E107" s="33">
        <v>0</v>
      </c>
      <c r="F107" s="32">
        <v>0</v>
      </c>
      <c r="G107" s="33">
        <v>0</v>
      </c>
      <c r="H107" s="32">
        <v>0.1111111111111111</v>
      </c>
      <c r="I107" s="33">
        <v>8.5616438356164379E-2</v>
      </c>
      <c r="J107" s="32">
        <v>0</v>
      </c>
      <c r="K107" s="33">
        <v>0</v>
      </c>
      <c r="L107" s="32">
        <v>0</v>
      </c>
      <c r="M107" s="33">
        <v>0</v>
      </c>
      <c r="N107" s="32">
        <v>0</v>
      </c>
      <c r="O107" s="33">
        <v>0</v>
      </c>
      <c r="P107" s="32">
        <v>0</v>
      </c>
      <c r="Q107" s="33">
        <v>0</v>
      </c>
      <c r="R107" s="32">
        <v>0</v>
      </c>
      <c r="S107" s="33">
        <v>0</v>
      </c>
      <c r="T107" s="32">
        <v>0</v>
      </c>
      <c r="U107" s="33">
        <v>0</v>
      </c>
      <c r="V107" s="32">
        <v>0</v>
      </c>
      <c r="W107" s="33">
        <v>0</v>
      </c>
      <c r="X107" s="32">
        <v>0</v>
      </c>
      <c r="Y107" s="33">
        <v>0</v>
      </c>
      <c r="Z107" s="32">
        <v>0</v>
      </c>
      <c r="AA107" s="33">
        <v>0</v>
      </c>
      <c r="AB107" s="32">
        <v>0</v>
      </c>
      <c r="AC107" s="33">
        <v>0</v>
      </c>
      <c r="AD107" s="32">
        <v>0</v>
      </c>
      <c r="AE107" s="33">
        <v>0</v>
      </c>
      <c r="AF107" s="32">
        <v>0</v>
      </c>
      <c r="AG107" s="33">
        <v>0</v>
      </c>
      <c r="AH107" s="32">
        <v>0</v>
      </c>
      <c r="AI107" s="33">
        <v>0</v>
      </c>
      <c r="AJ107" s="32">
        <v>0</v>
      </c>
      <c r="AK107" s="33">
        <v>0</v>
      </c>
      <c r="AL107" s="32">
        <v>0</v>
      </c>
      <c r="AM107" s="33">
        <v>0</v>
      </c>
      <c r="AN107" s="32">
        <v>0</v>
      </c>
      <c r="AO107" s="33">
        <v>0</v>
      </c>
      <c r="AP107" s="32">
        <v>0.62962962962962965</v>
      </c>
      <c r="AQ107" s="33">
        <v>0.78082191780821919</v>
      </c>
      <c r="AR107" s="32">
        <v>0.25925925925925924</v>
      </c>
      <c r="AS107" s="33">
        <v>0.13356164383561644</v>
      </c>
      <c r="AT107" s="32">
        <v>0</v>
      </c>
      <c r="AU107" s="33">
        <v>0</v>
      </c>
      <c r="AV107" s="11"/>
      <c r="AW107" s="10"/>
      <c r="AX107" s="11"/>
      <c r="AY107" s="10"/>
      <c r="AZ107" s="11"/>
      <c r="BA107" s="10">
        <f t="shared" ref="BA107:BA116" si="1169">SUM(D107,F107,H107,J107,L107,N107,P107,R107,T107,X107,Z107,AB107,AD107,AF107,AH107,AJ107,AL107,AN107,AP107,AR107,AT107,AV107,AX107)</f>
        <v>1</v>
      </c>
      <c r="BB107" s="10">
        <f t="shared" ref="BB107:BB116" si="1170">SUM(E107,G107,I107,K107,M107,O107,Q107,S107,U107,Y107,AA107,AC107,AE107,AG107,AI107,AK107,AM107,AO107,AQ107,AS107,AU107,AW107,AY107)</f>
        <v>1</v>
      </c>
    </row>
    <row r="108" spans="1:66">
      <c r="A108" s="2" t="s">
        <v>679</v>
      </c>
      <c r="B108" s="2" t="s">
        <v>119</v>
      </c>
      <c r="C108" s="2">
        <v>3</v>
      </c>
      <c r="D108" s="32">
        <v>1.8518518518518517E-2</v>
      </c>
      <c r="E108" s="33">
        <v>4.048582995951417E-3</v>
      </c>
      <c r="F108" s="32">
        <v>1.8518518518518517E-2</v>
      </c>
      <c r="G108" s="33">
        <v>1.0796221322537112E-2</v>
      </c>
      <c r="H108" s="32">
        <v>0.96296296296296291</v>
      </c>
      <c r="I108" s="33">
        <v>0.98515519568151144</v>
      </c>
      <c r="J108" s="32">
        <v>0</v>
      </c>
      <c r="K108" s="33">
        <v>0</v>
      </c>
      <c r="L108" s="32">
        <v>0</v>
      </c>
      <c r="M108" s="33">
        <v>0</v>
      </c>
      <c r="N108" s="32">
        <v>0</v>
      </c>
      <c r="O108" s="33">
        <v>0</v>
      </c>
      <c r="P108" s="32">
        <v>0</v>
      </c>
      <c r="Q108" s="33">
        <v>0</v>
      </c>
      <c r="R108" s="32">
        <v>0</v>
      </c>
      <c r="S108" s="33">
        <v>0</v>
      </c>
      <c r="T108" s="32">
        <v>0</v>
      </c>
      <c r="U108" s="33">
        <v>0</v>
      </c>
      <c r="V108" s="32">
        <v>0</v>
      </c>
      <c r="W108" s="33">
        <v>0</v>
      </c>
      <c r="X108" s="32">
        <v>0</v>
      </c>
      <c r="Y108" s="33">
        <v>0</v>
      </c>
      <c r="Z108" s="32">
        <v>0</v>
      </c>
      <c r="AA108" s="33">
        <v>0</v>
      </c>
      <c r="AB108" s="32">
        <v>0</v>
      </c>
      <c r="AC108" s="33">
        <v>0</v>
      </c>
      <c r="AD108" s="32">
        <v>0</v>
      </c>
      <c r="AE108" s="33">
        <v>0</v>
      </c>
      <c r="AF108" s="32">
        <v>0</v>
      </c>
      <c r="AG108" s="33">
        <v>0</v>
      </c>
      <c r="AH108" s="32">
        <v>0</v>
      </c>
      <c r="AI108" s="33">
        <v>0</v>
      </c>
      <c r="AJ108" s="32">
        <v>0</v>
      </c>
      <c r="AK108" s="33">
        <v>0</v>
      </c>
      <c r="AL108" s="32">
        <v>0</v>
      </c>
      <c r="AM108" s="33">
        <v>0</v>
      </c>
      <c r="AN108" s="32">
        <v>0</v>
      </c>
      <c r="AO108" s="33">
        <v>0</v>
      </c>
      <c r="AP108" s="32">
        <v>0</v>
      </c>
      <c r="AQ108" s="33">
        <v>0</v>
      </c>
      <c r="AR108" s="32">
        <v>0</v>
      </c>
      <c r="AS108" s="33">
        <v>0</v>
      </c>
      <c r="AT108" s="32">
        <v>0</v>
      </c>
      <c r="AU108" s="33">
        <v>0</v>
      </c>
      <c r="AV108" s="11"/>
      <c r="AW108" s="10"/>
      <c r="AX108" s="11"/>
      <c r="AY108" s="10"/>
      <c r="AZ108" s="11"/>
      <c r="BA108" s="10">
        <f t="shared" si="1169"/>
        <v>1</v>
      </c>
      <c r="BB108" s="10">
        <f t="shared" si="1170"/>
        <v>1</v>
      </c>
    </row>
    <row r="109" spans="1:66">
      <c r="A109" s="2" t="s">
        <v>681</v>
      </c>
      <c r="B109" s="2" t="s">
        <v>119</v>
      </c>
      <c r="C109" s="2">
        <v>5</v>
      </c>
      <c r="D109" s="32">
        <v>0</v>
      </c>
      <c r="E109" s="33">
        <v>0</v>
      </c>
      <c r="F109" s="32">
        <v>0</v>
      </c>
      <c r="G109" s="33">
        <v>0</v>
      </c>
      <c r="H109" s="32">
        <v>0</v>
      </c>
      <c r="I109" s="33">
        <v>0</v>
      </c>
      <c r="J109" s="32">
        <v>0</v>
      </c>
      <c r="K109" s="33">
        <v>0</v>
      </c>
      <c r="L109" s="32">
        <v>0</v>
      </c>
      <c r="M109" s="33">
        <v>0</v>
      </c>
      <c r="N109" s="32">
        <v>0</v>
      </c>
      <c r="O109" s="33">
        <v>0</v>
      </c>
      <c r="P109" s="32">
        <v>0</v>
      </c>
      <c r="Q109" s="33">
        <v>0</v>
      </c>
      <c r="R109" s="32">
        <v>0</v>
      </c>
      <c r="S109" s="33">
        <v>0</v>
      </c>
      <c r="T109" s="32">
        <v>0</v>
      </c>
      <c r="U109" s="33">
        <v>0</v>
      </c>
      <c r="V109" s="32">
        <v>3.8461538461538464E-2</v>
      </c>
      <c r="W109" s="33">
        <v>1.4227642276422764E-2</v>
      </c>
      <c r="X109" s="32">
        <v>0</v>
      </c>
      <c r="Y109" s="33">
        <v>0</v>
      </c>
      <c r="Z109" s="32">
        <v>0</v>
      </c>
      <c r="AA109" s="33">
        <v>0</v>
      </c>
      <c r="AB109" s="32">
        <v>0</v>
      </c>
      <c r="AC109" s="33">
        <v>0</v>
      </c>
      <c r="AD109" s="32">
        <v>0</v>
      </c>
      <c r="AE109" s="33">
        <v>0</v>
      </c>
      <c r="AF109" s="32">
        <v>0</v>
      </c>
      <c r="AG109" s="33">
        <v>0</v>
      </c>
      <c r="AH109" s="32">
        <v>0</v>
      </c>
      <c r="AI109" s="33">
        <v>0</v>
      </c>
      <c r="AJ109" s="32">
        <v>0</v>
      </c>
      <c r="AK109" s="33">
        <v>0</v>
      </c>
      <c r="AL109" s="32">
        <v>0</v>
      </c>
      <c r="AM109" s="33">
        <v>0</v>
      </c>
      <c r="AN109" s="32">
        <v>0</v>
      </c>
      <c r="AO109" s="33">
        <v>0</v>
      </c>
      <c r="AP109" s="32">
        <v>0.42307692307692307</v>
      </c>
      <c r="AQ109" s="33">
        <v>0.53252032520325199</v>
      </c>
      <c r="AR109" s="32">
        <v>0.5</v>
      </c>
      <c r="AS109" s="33">
        <v>0.42276422764227645</v>
      </c>
      <c r="AT109" s="32">
        <v>3.8461538461538464E-2</v>
      </c>
      <c r="AU109" s="33">
        <v>3.048780487804878E-2</v>
      </c>
      <c r="AV109" s="11"/>
      <c r="AW109" s="10"/>
      <c r="AX109" s="11"/>
      <c r="AY109" s="10"/>
      <c r="AZ109" s="11"/>
      <c r="BA109" s="10">
        <f>SUM(D109,F109,H109,J109,L109,N109,P109,R109,V109,X109,Z109,AB109,AD109,AF109,AH109,AJ109,AL109,AN109,AP109,AR109,AT109,AV109,AX109)</f>
        <v>1</v>
      </c>
      <c r="BB109" s="10">
        <f>SUM(E109,G109,I109,K109,M109,O109,Q109,S109,W109,Y109,AA109,AC109,AE109,AG109,AI109,AK109,AM109,AO109,AQ109,AS109,AU109,AW109,AY109)</f>
        <v>1</v>
      </c>
    </row>
    <row r="110" spans="1:66">
      <c r="A110" s="2" t="s">
        <v>618</v>
      </c>
      <c r="B110" s="2" t="s">
        <v>119</v>
      </c>
      <c r="C110" s="2">
        <v>6</v>
      </c>
      <c r="D110" s="32">
        <v>3.3707865168539325E-2</v>
      </c>
      <c r="E110" s="33">
        <v>8.6621751684311833E-3</v>
      </c>
      <c r="F110" s="32">
        <v>4.49438202247191E-2</v>
      </c>
      <c r="G110" s="33">
        <v>3.2723772858517804E-2</v>
      </c>
      <c r="H110" s="32">
        <v>0</v>
      </c>
      <c r="I110" s="33">
        <v>0</v>
      </c>
      <c r="J110" s="32">
        <v>0</v>
      </c>
      <c r="K110" s="33">
        <v>0</v>
      </c>
      <c r="L110" s="32">
        <v>0</v>
      </c>
      <c r="M110" s="33">
        <v>0</v>
      </c>
      <c r="N110" s="32">
        <v>0</v>
      </c>
      <c r="O110" s="33">
        <v>0</v>
      </c>
      <c r="P110" s="32">
        <v>0.21348314606741572</v>
      </c>
      <c r="Q110" s="33">
        <v>0.1588065447545717</v>
      </c>
      <c r="R110" s="32">
        <v>0.1797752808988764</v>
      </c>
      <c r="S110" s="33">
        <v>0.25986525505293551</v>
      </c>
      <c r="T110" s="32">
        <v>0</v>
      </c>
      <c r="U110" s="33">
        <v>0</v>
      </c>
      <c r="V110" s="32">
        <v>0</v>
      </c>
      <c r="W110" s="33">
        <v>0</v>
      </c>
      <c r="X110" s="32">
        <v>0</v>
      </c>
      <c r="Y110" s="33">
        <v>0</v>
      </c>
      <c r="Z110" s="32">
        <v>7.8651685393258425E-2</v>
      </c>
      <c r="AA110" s="33">
        <v>8.8546679499518763E-2</v>
      </c>
      <c r="AB110" s="32">
        <v>1.1235955056179775E-2</v>
      </c>
      <c r="AC110" s="33">
        <v>7.6997112608277194E-3</v>
      </c>
      <c r="AD110" s="32">
        <v>0</v>
      </c>
      <c r="AE110" s="33">
        <v>0</v>
      </c>
      <c r="AF110" s="32">
        <v>0</v>
      </c>
      <c r="AG110" s="33">
        <v>0</v>
      </c>
      <c r="AH110" s="32">
        <v>0</v>
      </c>
      <c r="AI110" s="33">
        <v>0</v>
      </c>
      <c r="AJ110" s="32">
        <v>0</v>
      </c>
      <c r="AK110" s="33">
        <v>0</v>
      </c>
      <c r="AL110" s="32">
        <v>0</v>
      </c>
      <c r="AM110" s="33">
        <v>0</v>
      </c>
      <c r="AN110" s="32">
        <v>0</v>
      </c>
      <c r="AO110" s="33">
        <v>0</v>
      </c>
      <c r="AP110" s="32">
        <v>0.3146067415730337</v>
      </c>
      <c r="AQ110" s="33">
        <v>0.24639076034648702</v>
      </c>
      <c r="AR110" s="32">
        <v>4.49438202247191E-2</v>
      </c>
      <c r="AS110" s="33">
        <v>1.5399422521655439E-2</v>
      </c>
      <c r="AT110" s="32">
        <v>7.8651685393258425E-2</v>
      </c>
      <c r="AU110" s="33">
        <v>0.18190567853705486</v>
      </c>
      <c r="AV110" s="11"/>
      <c r="AW110" s="10"/>
      <c r="AX110" s="11"/>
      <c r="AY110" s="10"/>
      <c r="AZ110" s="11"/>
      <c r="BA110" s="10">
        <f t="shared" si="1169"/>
        <v>1</v>
      </c>
      <c r="BB110" s="10">
        <f t="shared" si="1170"/>
        <v>1</v>
      </c>
    </row>
    <row r="111" spans="1:66">
      <c r="A111" s="2" t="s">
        <v>141</v>
      </c>
      <c r="B111" s="2" t="s">
        <v>119</v>
      </c>
      <c r="C111" s="2">
        <v>7</v>
      </c>
      <c r="D111" s="32">
        <v>0.08</v>
      </c>
      <c r="E111" s="33">
        <v>7.6923076923076927E-3</v>
      </c>
      <c r="F111" s="32">
        <v>0</v>
      </c>
      <c r="G111" s="33">
        <v>0</v>
      </c>
      <c r="H111" s="32">
        <v>0</v>
      </c>
      <c r="I111" s="33">
        <v>0</v>
      </c>
      <c r="J111" s="32">
        <v>0</v>
      </c>
      <c r="K111" s="33">
        <v>0</v>
      </c>
      <c r="L111" s="32">
        <v>0.08</v>
      </c>
      <c r="M111" s="33">
        <v>0.16538461538461538</v>
      </c>
      <c r="N111" s="32">
        <v>0</v>
      </c>
      <c r="O111" s="33">
        <v>0</v>
      </c>
      <c r="P111" s="32">
        <v>0.2</v>
      </c>
      <c r="Q111" s="33">
        <v>0.11538461538461539</v>
      </c>
      <c r="R111" s="32">
        <v>0.04</v>
      </c>
      <c r="S111" s="33">
        <v>3.8461538461538464E-3</v>
      </c>
      <c r="T111" s="32">
        <v>0</v>
      </c>
      <c r="U111" s="33">
        <v>0</v>
      </c>
      <c r="V111" s="32">
        <v>0</v>
      </c>
      <c r="W111" s="33">
        <v>0</v>
      </c>
      <c r="X111" s="32">
        <v>0</v>
      </c>
      <c r="Y111" s="33">
        <v>0</v>
      </c>
      <c r="Z111" s="32">
        <v>0</v>
      </c>
      <c r="AA111" s="33">
        <v>0</v>
      </c>
      <c r="AB111" s="32">
        <v>0</v>
      </c>
      <c r="AC111" s="33">
        <v>0</v>
      </c>
      <c r="AD111" s="32">
        <v>0</v>
      </c>
      <c r="AE111" s="33">
        <v>0</v>
      </c>
      <c r="AF111" s="32">
        <v>0</v>
      </c>
      <c r="AG111" s="33">
        <v>0</v>
      </c>
      <c r="AH111" s="32">
        <v>0</v>
      </c>
      <c r="AI111" s="33">
        <v>0</v>
      </c>
      <c r="AJ111" s="32">
        <v>0</v>
      </c>
      <c r="AK111" s="33">
        <v>0</v>
      </c>
      <c r="AL111" s="32">
        <v>0</v>
      </c>
      <c r="AM111" s="33">
        <v>0</v>
      </c>
      <c r="AN111" s="32">
        <v>0</v>
      </c>
      <c r="AO111" s="33">
        <v>0</v>
      </c>
      <c r="AP111" s="32">
        <v>0.56000000000000005</v>
      </c>
      <c r="AQ111" s="33">
        <v>0.68846153846153846</v>
      </c>
      <c r="AR111" s="32">
        <v>0</v>
      </c>
      <c r="AS111" s="33">
        <v>0</v>
      </c>
      <c r="AT111" s="32">
        <v>0.04</v>
      </c>
      <c r="AU111" s="33">
        <v>1.9230769230769232E-2</v>
      </c>
      <c r="AV111" s="11"/>
      <c r="AW111" s="10"/>
      <c r="AX111" s="11"/>
      <c r="AY111" s="10"/>
      <c r="AZ111" s="11"/>
      <c r="BA111" s="10">
        <f t="shared" si="1169"/>
        <v>1</v>
      </c>
      <c r="BB111" s="10">
        <f t="shared" si="1170"/>
        <v>1</v>
      </c>
    </row>
    <row r="112" spans="1:66">
      <c r="A112" s="2" t="s">
        <v>682</v>
      </c>
      <c r="B112" s="2" t="s">
        <v>119</v>
      </c>
      <c r="C112" s="2">
        <v>8</v>
      </c>
      <c r="D112" s="32">
        <v>5.5555555555555552E-2</v>
      </c>
      <c r="E112" s="33">
        <v>8.368200836820083E-3</v>
      </c>
      <c r="F112" s="32">
        <v>0</v>
      </c>
      <c r="G112" s="33">
        <v>0</v>
      </c>
      <c r="H112" s="32">
        <v>0</v>
      </c>
      <c r="I112" s="33">
        <v>0</v>
      </c>
      <c r="J112" s="32">
        <v>0</v>
      </c>
      <c r="K112" s="33">
        <v>0</v>
      </c>
      <c r="L112" s="32">
        <v>0</v>
      </c>
      <c r="M112" s="33">
        <v>0</v>
      </c>
      <c r="N112" s="32">
        <v>0</v>
      </c>
      <c r="O112" s="33">
        <v>0</v>
      </c>
      <c r="P112" s="32">
        <v>0</v>
      </c>
      <c r="Q112" s="33">
        <v>0</v>
      </c>
      <c r="R112" s="32">
        <v>5.5555555555555552E-2</v>
      </c>
      <c r="S112" s="33">
        <v>0.100418410041841</v>
      </c>
      <c r="T112" s="32">
        <v>0</v>
      </c>
      <c r="U112" s="33">
        <v>0</v>
      </c>
      <c r="V112" s="32">
        <v>0</v>
      </c>
      <c r="W112" s="33">
        <v>0</v>
      </c>
      <c r="X112" s="32">
        <v>0</v>
      </c>
      <c r="Y112" s="33">
        <v>0</v>
      </c>
      <c r="Z112" s="32">
        <v>5.5555555555555552E-2</v>
      </c>
      <c r="AA112" s="33">
        <v>8.368200836820083E-3</v>
      </c>
      <c r="AB112" s="32">
        <v>0</v>
      </c>
      <c r="AC112" s="33">
        <v>0</v>
      </c>
      <c r="AD112" s="32">
        <v>0</v>
      </c>
      <c r="AE112" s="33">
        <v>0</v>
      </c>
      <c r="AF112" s="32">
        <v>0</v>
      </c>
      <c r="AG112" s="33">
        <v>0</v>
      </c>
      <c r="AH112" s="32">
        <v>5.5555555555555552E-2</v>
      </c>
      <c r="AI112" s="33">
        <v>0.31799163179916318</v>
      </c>
      <c r="AJ112" s="32">
        <v>0</v>
      </c>
      <c r="AK112" s="33">
        <v>0</v>
      </c>
      <c r="AL112" s="32">
        <v>0</v>
      </c>
      <c r="AM112" s="33">
        <v>0</v>
      </c>
      <c r="AN112" s="32">
        <v>0</v>
      </c>
      <c r="AO112" s="33">
        <v>0</v>
      </c>
      <c r="AP112" s="32">
        <v>0.27777777777777779</v>
      </c>
      <c r="AQ112" s="33">
        <v>0.20083682008368201</v>
      </c>
      <c r="AR112" s="32">
        <v>0.16666666666666666</v>
      </c>
      <c r="AS112" s="33">
        <v>0.1297071129707113</v>
      </c>
      <c r="AT112" s="32">
        <v>0.33333333333333331</v>
      </c>
      <c r="AU112" s="33">
        <v>0.23430962343096234</v>
      </c>
      <c r="AV112" s="11"/>
      <c r="AW112" s="10"/>
      <c r="AX112" s="11"/>
      <c r="AY112" s="10"/>
      <c r="AZ112" s="11"/>
      <c r="BA112" s="10">
        <f t="shared" si="1169"/>
        <v>1</v>
      </c>
      <c r="BB112" s="10">
        <f t="shared" si="1170"/>
        <v>1</v>
      </c>
    </row>
    <row r="113" spans="1:54">
      <c r="A113" s="2" t="s">
        <v>619</v>
      </c>
      <c r="B113" s="2" t="s">
        <v>119</v>
      </c>
      <c r="C113" s="2">
        <v>9</v>
      </c>
      <c r="D113" s="32">
        <v>0</v>
      </c>
      <c r="E113" s="33">
        <v>0</v>
      </c>
      <c r="F113" s="32">
        <v>0</v>
      </c>
      <c r="G113" s="33">
        <v>0</v>
      </c>
      <c r="H113" s="32">
        <v>8.4745762711864406E-3</v>
      </c>
      <c r="I113" s="33">
        <v>4.8567265662943174E-3</v>
      </c>
      <c r="J113" s="32">
        <v>0</v>
      </c>
      <c r="K113" s="33">
        <v>0</v>
      </c>
      <c r="L113" s="32">
        <v>0</v>
      </c>
      <c r="M113" s="33">
        <v>0</v>
      </c>
      <c r="N113" s="32">
        <v>0</v>
      </c>
      <c r="O113" s="33">
        <v>0</v>
      </c>
      <c r="P113" s="32">
        <v>0.17796610169491525</v>
      </c>
      <c r="Q113" s="33">
        <v>0.21661000485672657</v>
      </c>
      <c r="R113" s="32">
        <v>1.6949152542372881E-2</v>
      </c>
      <c r="S113" s="33">
        <v>2.4283632831471589E-2</v>
      </c>
      <c r="T113" s="32">
        <v>0</v>
      </c>
      <c r="U113" s="33">
        <v>0</v>
      </c>
      <c r="V113" s="32">
        <v>0</v>
      </c>
      <c r="W113" s="33">
        <v>0</v>
      </c>
      <c r="X113" s="32">
        <v>0</v>
      </c>
      <c r="Y113" s="33">
        <v>0</v>
      </c>
      <c r="Z113" s="32">
        <v>8.4745762711864406E-3</v>
      </c>
      <c r="AA113" s="33">
        <v>1.4570179698882952E-3</v>
      </c>
      <c r="AB113" s="32">
        <v>0</v>
      </c>
      <c r="AC113" s="33">
        <v>0</v>
      </c>
      <c r="AD113" s="32">
        <v>0</v>
      </c>
      <c r="AE113" s="33">
        <v>0</v>
      </c>
      <c r="AF113" s="32">
        <v>0</v>
      </c>
      <c r="AG113" s="33">
        <v>0</v>
      </c>
      <c r="AH113" s="32">
        <v>0</v>
      </c>
      <c r="AI113" s="33">
        <v>0</v>
      </c>
      <c r="AJ113" s="32">
        <v>0</v>
      </c>
      <c r="AK113" s="33">
        <v>0</v>
      </c>
      <c r="AL113" s="32">
        <v>8.4745762711864406E-3</v>
      </c>
      <c r="AM113" s="33">
        <v>3.3997085964060222E-3</v>
      </c>
      <c r="AN113" s="32">
        <v>8.4745762711864406E-3</v>
      </c>
      <c r="AO113" s="33">
        <v>1.942690626517727E-3</v>
      </c>
      <c r="AP113" s="32">
        <v>0.72033898305084743</v>
      </c>
      <c r="AQ113" s="33">
        <v>0.73433705682370087</v>
      </c>
      <c r="AR113" s="32">
        <v>0</v>
      </c>
      <c r="AS113" s="33">
        <v>0</v>
      </c>
      <c r="AT113" s="32">
        <v>5.0847457627118647E-2</v>
      </c>
      <c r="AU113" s="33">
        <v>1.3113161728994658E-2</v>
      </c>
      <c r="AV113" s="11"/>
      <c r="AW113" s="10"/>
      <c r="AX113" s="11"/>
      <c r="AY113" s="10"/>
      <c r="AZ113" s="11"/>
      <c r="BA113" s="10">
        <f t="shared" si="1169"/>
        <v>1</v>
      </c>
      <c r="BB113" s="10">
        <f t="shared" si="1170"/>
        <v>1</v>
      </c>
    </row>
    <row r="114" spans="1:54">
      <c r="A114" s="2" t="s">
        <v>157</v>
      </c>
      <c r="B114" s="2" t="s">
        <v>119</v>
      </c>
      <c r="C114" s="2">
        <v>10</v>
      </c>
      <c r="D114" s="32">
        <v>0</v>
      </c>
      <c r="E114" s="33">
        <v>0</v>
      </c>
      <c r="F114" s="32">
        <v>2.0408163265306121E-2</v>
      </c>
      <c r="G114" s="33">
        <v>0</v>
      </c>
      <c r="H114" s="32">
        <v>0.12244897959183673</v>
      </c>
      <c r="I114" s="33">
        <v>0.20189274447949526</v>
      </c>
      <c r="J114" s="32">
        <v>0</v>
      </c>
      <c r="K114" s="33">
        <v>0</v>
      </c>
      <c r="L114" s="32">
        <v>0</v>
      </c>
      <c r="M114" s="33">
        <v>0</v>
      </c>
      <c r="N114" s="32">
        <v>0</v>
      </c>
      <c r="O114" s="33">
        <v>0</v>
      </c>
      <c r="P114" s="32">
        <v>0</v>
      </c>
      <c r="Q114" s="33">
        <v>0</v>
      </c>
      <c r="R114" s="32">
        <v>2.0408163265306121E-2</v>
      </c>
      <c r="S114" s="33">
        <v>3.1545741324921135E-3</v>
      </c>
      <c r="T114" s="32">
        <v>0</v>
      </c>
      <c r="U114" s="33">
        <v>0</v>
      </c>
      <c r="V114" s="32">
        <v>0</v>
      </c>
      <c r="W114" s="33">
        <v>0</v>
      </c>
      <c r="X114" s="32">
        <v>0</v>
      </c>
      <c r="Y114" s="33">
        <v>0</v>
      </c>
      <c r="Z114" s="32">
        <v>0</v>
      </c>
      <c r="AA114" s="33">
        <v>0</v>
      </c>
      <c r="AB114" s="32">
        <v>0</v>
      </c>
      <c r="AC114" s="33">
        <v>0</v>
      </c>
      <c r="AD114" s="32">
        <v>0</v>
      </c>
      <c r="AE114" s="33">
        <v>0</v>
      </c>
      <c r="AF114" s="32">
        <v>0</v>
      </c>
      <c r="AG114" s="33">
        <v>0</v>
      </c>
      <c r="AH114" s="32">
        <v>0</v>
      </c>
      <c r="AI114" s="33">
        <v>0</v>
      </c>
      <c r="AJ114" s="32">
        <v>0</v>
      </c>
      <c r="AK114" s="33">
        <v>0</v>
      </c>
      <c r="AL114" s="32">
        <v>0</v>
      </c>
      <c r="AM114" s="33">
        <v>0</v>
      </c>
      <c r="AN114" s="32">
        <v>0</v>
      </c>
      <c r="AO114" s="33">
        <v>0</v>
      </c>
      <c r="AP114" s="32">
        <v>0.83673469387755106</v>
      </c>
      <c r="AQ114" s="33">
        <v>0.79495268138801267</v>
      </c>
      <c r="AR114" s="32">
        <v>0</v>
      </c>
      <c r="AS114" s="33">
        <v>0</v>
      </c>
      <c r="AT114" s="32">
        <v>0</v>
      </c>
      <c r="AU114" s="33">
        <v>0</v>
      </c>
      <c r="AV114" s="11"/>
      <c r="AW114" s="10"/>
      <c r="AX114" s="11"/>
      <c r="AY114" s="10"/>
      <c r="AZ114" s="11"/>
      <c r="BA114" s="10">
        <f t="shared" si="1169"/>
        <v>1</v>
      </c>
      <c r="BB114" s="10">
        <f t="shared" si="1170"/>
        <v>1</v>
      </c>
    </row>
    <row r="115" spans="1:54">
      <c r="A115" s="2" t="s">
        <v>683</v>
      </c>
      <c r="B115" s="2" t="s">
        <v>119</v>
      </c>
      <c r="C115" s="2">
        <v>11</v>
      </c>
      <c r="D115" s="32">
        <v>0</v>
      </c>
      <c r="E115" s="33">
        <v>0</v>
      </c>
      <c r="F115" s="32">
        <v>0</v>
      </c>
      <c r="G115" s="33">
        <v>0</v>
      </c>
      <c r="H115" s="32">
        <v>0.1111111111111111</v>
      </c>
      <c r="I115" s="33">
        <v>7.8864353312302835E-2</v>
      </c>
      <c r="J115" s="32">
        <v>0</v>
      </c>
      <c r="K115" s="33">
        <v>0</v>
      </c>
      <c r="L115" s="32">
        <v>0</v>
      </c>
      <c r="M115" s="33">
        <v>0</v>
      </c>
      <c r="N115" s="32">
        <v>0</v>
      </c>
      <c r="O115" s="33">
        <v>0</v>
      </c>
      <c r="P115" s="32">
        <v>0</v>
      </c>
      <c r="Q115" s="33">
        <v>0</v>
      </c>
      <c r="R115" s="32">
        <v>0</v>
      </c>
      <c r="S115" s="33">
        <v>0</v>
      </c>
      <c r="T115" s="32">
        <v>7.407407407407407E-2</v>
      </c>
      <c r="U115" s="33">
        <v>1.2618296529968454E-2</v>
      </c>
      <c r="V115" s="32">
        <v>0</v>
      </c>
      <c r="W115" s="33">
        <v>0</v>
      </c>
      <c r="X115" s="32">
        <v>0</v>
      </c>
      <c r="Y115" s="33">
        <v>0</v>
      </c>
      <c r="Z115" s="32">
        <v>0</v>
      </c>
      <c r="AA115" s="33">
        <v>0</v>
      </c>
      <c r="AB115" s="32">
        <v>0</v>
      </c>
      <c r="AC115" s="33">
        <v>0</v>
      </c>
      <c r="AD115" s="32">
        <v>0</v>
      </c>
      <c r="AE115" s="33">
        <v>0</v>
      </c>
      <c r="AF115" s="32">
        <v>0</v>
      </c>
      <c r="AG115" s="33">
        <v>0</v>
      </c>
      <c r="AH115" s="32">
        <v>0</v>
      </c>
      <c r="AI115" s="33">
        <v>0</v>
      </c>
      <c r="AJ115" s="32">
        <v>0</v>
      </c>
      <c r="AK115" s="33">
        <v>0</v>
      </c>
      <c r="AL115" s="32">
        <v>0</v>
      </c>
      <c r="AM115" s="33">
        <v>0</v>
      </c>
      <c r="AN115" s="32">
        <v>0</v>
      </c>
      <c r="AO115" s="33">
        <v>0</v>
      </c>
      <c r="AP115" s="32">
        <v>0.81481481481481477</v>
      </c>
      <c r="AQ115" s="33">
        <v>0.90851735015772872</v>
      </c>
      <c r="AR115" s="32">
        <v>0</v>
      </c>
      <c r="AS115" s="33">
        <v>0</v>
      </c>
      <c r="AT115" s="32">
        <v>0</v>
      </c>
      <c r="AU115" s="33">
        <v>0</v>
      </c>
      <c r="AV115" s="11"/>
      <c r="AW115" s="10"/>
      <c r="AX115" s="11"/>
      <c r="AY115" s="10"/>
      <c r="AZ115" s="11"/>
      <c r="BA115" s="10">
        <f t="shared" si="1169"/>
        <v>1</v>
      </c>
      <c r="BB115" s="10">
        <f t="shared" si="1170"/>
        <v>1</v>
      </c>
    </row>
    <row r="116" spans="1:54">
      <c r="A116" s="2" t="s">
        <v>706</v>
      </c>
      <c r="B116" s="2" t="s">
        <v>385</v>
      </c>
      <c r="C116" s="2">
        <v>68</v>
      </c>
      <c r="D116" s="32">
        <v>0</v>
      </c>
      <c r="E116" s="33">
        <v>0</v>
      </c>
      <c r="F116" s="32">
        <v>0.6428571428571429</v>
      </c>
      <c r="G116" s="33">
        <v>0.56521739130434778</v>
      </c>
      <c r="H116" s="32">
        <v>0</v>
      </c>
      <c r="I116" s="33">
        <v>0</v>
      </c>
      <c r="J116" s="32">
        <v>0</v>
      </c>
      <c r="K116" s="33">
        <v>0</v>
      </c>
      <c r="L116" s="32">
        <v>0</v>
      </c>
      <c r="M116" s="33">
        <v>0</v>
      </c>
      <c r="N116" s="32">
        <v>0</v>
      </c>
      <c r="O116" s="33">
        <v>0</v>
      </c>
      <c r="P116" s="32">
        <v>0</v>
      </c>
      <c r="Q116" s="33">
        <v>0</v>
      </c>
      <c r="R116" s="32">
        <v>0</v>
      </c>
      <c r="S116" s="33">
        <v>0</v>
      </c>
      <c r="T116" s="32">
        <v>0</v>
      </c>
      <c r="U116" s="33">
        <v>0</v>
      </c>
      <c r="V116" s="32">
        <v>0</v>
      </c>
      <c r="W116" s="33">
        <v>0</v>
      </c>
      <c r="X116" s="32">
        <v>0</v>
      </c>
      <c r="Y116" s="33">
        <v>0</v>
      </c>
      <c r="Z116" s="32">
        <v>0</v>
      </c>
      <c r="AA116" s="33">
        <v>0</v>
      </c>
      <c r="AB116" s="32">
        <v>0</v>
      </c>
      <c r="AC116" s="33">
        <v>0</v>
      </c>
      <c r="AD116" s="32">
        <v>0.14285714285714285</v>
      </c>
      <c r="AE116" s="33">
        <v>4.9689440993788817E-2</v>
      </c>
      <c r="AF116" s="32">
        <v>0</v>
      </c>
      <c r="AG116" s="33">
        <v>0</v>
      </c>
      <c r="AH116" s="32">
        <v>0</v>
      </c>
      <c r="AI116" s="33">
        <v>0</v>
      </c>
      <c r="AJ116" s="32">
        <v>0</v>
      </c>
      <c r="AK116" s="33">
        <v>0</v>
      </c>
      <c r="AL116" s="32">
        <v>0</v>
      </c>
      <c r="AM116" s="33">
        <v>0</v>
      </c>
      <c r="AN116" s="32">
        <v>0</v>
      </c>
      <c r="AO116" s="33">
        <v>0</v>
      </c>
      <c r="AP116" s="32">
        <v>0.21428571428571427</v>
      </c>
      <c r="AQ116" s="33">
        <v>0.38509316770186336</v>
      </c>
      <c r="AR116" s="32">
        <v>0</v>
      </c>
      <c r="AS116" s="33">
        <v>0</v>
      </c>
      <c r="AT116" s="32">
        <v>0</v>
      </c>
      <c r="AU116" s="33">
        <v>0</v>
      </c>
      <c r="AV116" s="2"/>
      <c r="AX116" s="2"/>
      <c r="AZ116" s="2"/>
      <c r="BA116" s="10">
        <f t="shared" si="1169"/>
        <v>1</v>
      </c>
      <c r="BB116" s="10">
        <f t="shared" si="1170"/>
        <v>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C9595-0FF3-432B-BFC1-7D82F323A700}">
  <dimension ref="A1:BN155"/>
  <sheetViews>
    <sheetView workbookViewId="0">
      <pane xSplit="1" topLeftCell="AM1" activePane="topRight" state="frozen"/>
      <selection pane="topRight" activeCell="D141" sqref="D141"/>
    </sheetView>
  </sheetViews>
  <sheetFormatPr baseColWidth="10" defaultColWidth="8.83203125" defaultRowHeight="15"/>
  <cols>
    <col min="1" max="1" width="20.6640625" bestFit="1" customWidth="1"/>
    <col min="2" max="2" width="14.5" customWidth="1"/>
    <col min="22" max="22" width="9.1640625" style="2"/>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66">
      <c r="A2" s="2" t="s">
        <v>198</v>
      </c>
      <c r="B2" s="2" t="s">
        <v>199</v>
      </c>
      <c r="C2" s="2">
        <v>24</v>
      </c>
      <c r="D2" s="11">
        <v>40</v>
      </c>
      <c r="E2" s="10">
        <v>186</v>
      </c>
      <c r="F2" s="11">
        <v>34</v>
      </c>
      <c r="G2" s="10">
        <v>443</v>
      </c>
      <c r="H2" s="11">
        <v>0</v>
      </c>
      <c r="I2" s="10">
        <v>0</v>
      </c>
      <c r="J2" s="11">
        <v>0</v>
      </c>
      <c r="K2" s="10">
        <v>0</v>
      </c>
      <c r="L2" s="11">
        <v>2</v>
      </c>
      <c r="M2" s="10">
        <v>15</v>
      </c>
      <c r="N2" s="11">
        <v>0</v>
      </c>
      <c r="O2" s="10">
        <v>0</v>
      </c>
      <c r="P2" s="11">
        <v>112</v>
      </c>
      <c r="Q2" s="10">
        <v>1660</v>
      </c>
      <c r="R2" s="11">
        <v>14</v>
      </c>
      <c r="S2" s="10">
        <v>126</v>
      </c>
      <c r="T2" s="11">
        <v>27</v>
      </c>
      <c r="U2" s="10">
        <v>138</v>
      </c>
      <c r="V2" s="11"/>
      <c r="W2" s="10"/>
      <c r="X2" s="11">
        <v>1</v>
      </c>
      <c r="Y2" s="10">
        <v>3</v>
      </c>
      <c r="Z2" s="11">
        <v>0</v>
      </c>
      <c r="AA2" s="10">
        <v>0</v>
      </c>
      <c r="AB2" s="11">
        <v>2</v>
      </c>
      <c r="AC2" s="10">
        <v>21</v>
      </c>
      <c r="AD2" s="11">
        <v>113</v>
      </c>
      <c r="AE2" s="10">
        <v>1012</v>
      </c>
      <c r="AF2" s="11">
        <v>0</v>
      </c>
      <c r="AG2" s="10">
        <v>0</v>
      </c>
      <c r="AH2" s="11">
        <v>5</v>
      </c>
      <c r="AI2" s="10">
        <v>26</v>
      </c>
      <c r="AJ2" s="11">
        <v>0</v>
      </c>
      <c r="AK2" s="10">
        <v>0</v>
      </c>
      <c r="AL2" s="11">
        <v>0</v>
      </c>
      <c r="AM2" s="10">
        <v>0</v>
      </c>
      <c r="AN2" s="11">
        <v>0</v>
      </c>
      <c r="AO2" s="10">
        <v>0</v>
      </c>
      <c r="AP2" s="11">
        <v>36</v>
      </c>
      <c r="AQ2" s="10">
        <v>447</v>
      </c>
      <c r="AR2" s="11">
        <v>38</v>
      </c>
      <c r="AS2" s="10">
        <v>355</v>
      </c>
      <c r="AT2" s="11">
        <v>3</v>
      </c>
      <c r="AU2" s="10">
        <v>2</v>
      </c>
      <c r="AV2" s="11">
        <v>1</v>
      </c>
      <c r="AW2" s="10">
        <v>16</v>
      </c>
      <c r="AX2" s="11">
        <v>1</v>
      </c>
      <c r="AY2" s="10">
        <v>17</v>
      </c>
      <c r="AZ2" s="11"/>
      <c r="BA2" s="10">
        <f>SUM(D2,F2,H2,J2,L2,N2,P2,R2,T2,X2,Z2,AB2,AD2,AF2,AH2,AJ2,AL2,AN2,AP2,AR2,AT2,AV2,AX2)</f>
        <v>429</v>
      </c>
      <c r="BB2" s="10">
        <f>SUM(E2,G2,I2,K2,M2,O2,Q2,S2,U2,Y2,AA2,AC2,AE2,AG2,AI2,AK2,AM2,AO2,AQ2,AS2,AU2,AW2,AY2)</f>
        <v>4467</v>
      </c>
      <c r="BJ2" t="s">
        <v>198</v>
      </c>
      <c r="BK2" t="s">
        <v>199</v>
      </c>
      <c r="BL2">
        <v>24</v>
      </c>
      <c r="BM2">
        <v>427</v>
      </c>
      <c r="BN2">
        <v>4434</v>
      </c>
    </row>
    <row r="3" spans="1:66">
      <c r="A3" s="2"/>
      <c r="B3" s="2"/>
      <c r="C3" s="2"/>
      <c r="D3" s="11">
        <f>D2/$BA$2</f>
        <v>9.3240093240093247E-2</v>
      </c>
      <c r="E3" s="10">
        <f>E2/$BB$2</f>
        <v>4.1638683680322364E-2</v>
      </c>
      <c r="F3" s="11">
        <f t="shared" ref="F3" si="0">F2/$BA$2</f>
        <v>7.9254079254079249E-2</v>
      </c>
      <c r="G3" s="10">
        <f t="shared" ref="G3" si="1">G2/$BB$2</f>
        <v>9.9171703604208641E-2</v>
      </c>
      <c r="H3" s="11">
        <f t="shared" ref="H3" si="2">H2/$BA$2</f>
        <v>0</v>
      </c>
      <c r="I3" s="10">
        <f t="shared" ref="I3" si="3">I2/$BB$2</f>
        <v>0</v>
      </c>
      <c r="J3" s="11">
        <f t="shared" ref="J3" si="4">J2/$BA$2</f>
        <v>0</v>
      </c>
      <c r="K3" s="10">
        <f t="shared" ref="K3" si="5">K2/$BB$2</f>
        <v>0</v>
      </c>
      <c r="L3" s="11">
        <f t="shared" ref="L3" si="6">L2/$BA$2</f>
        <v>4.662004662004662E-3</v>
      </c>
      <c r="M3" s="10">
        <f t="shared" ref="M3" si="7">M2/$BB$2</f>
        <v>3.3579583613163196E-3</v>
      </c>
      <c r="N3" s="11">
        <f t="shared" ref="N3" si="8">N2/$BA$2</f>
        <v>0</v>
      </c>
      <c r="O3" s="10">
        <f t="shared" ref="O3" si="9">O2/$BB$2</f>
        <v>0</v>
      </c>
      <c r="P3" s="11">
        <f t="shared" ref="P3" si="10">P2/$BA$2</f>
        <v>0.26107226107226106</v>
      </c>
      <c r="Q3" s="10">
        <f t="shared" ref="Q3" si="11">Q2/$BB$2</f>
        <v>0.37161405865233937</v>
      </c>
      <c r="R3" s="11">
        <f t="shared" ref="R3" si="12">R2/$BA$2</f>
        <v>3.2634032634032632E-2</v>
      </c>
      <c r="S3" s="10">
        <f t="shared" ref="S3" si="13">S2/$BB$2</f>
        <v>2.8206850235057087E-2</v>
      </c>
      <c r="T3" s="11">
        <f t="shared" ref="T3" si="14">T2/$BA$2</f>
        <v>6.2937062937062943E-2</v>
      </c>
      <c r="U3" s="10">
        <f t="shared" ref="U3" si="15">U2/$BB$2</f>
        <v>3.089321692411014E-2</v>
      </c>
      <c r="V3" s="11"/>
      <c r="W3" s="10"/>
      <c r="X3" s="11">
        <f t="shared" ref="X3" si="16">X2/$BA$2</f>
        <v>2.331002331002331E-3</v>
      </c>
      <c r="Y3" s="10">
        <f t="shared" ref="Y3" si="17">Y2/$BB$2</f>
        <v>6.7159167226326397E-4</v>
      </c>
      <c r="Z3" s="11">
        <f t="shared" ref="Z3" si="18">Z2/$BA$2</f>
        <v>0</v>
      </c>
      <c r="AA3" s="10">
        <f t="shared" ref="AA3" si="19">AA2/$BB$2</f>
        <v>0</v>
      </c>
      <c r="AB3" s="11">
        <f t="shared" ref="AB3" si="20">AB2/$BA$2</f>
        <v>4.662004662004662E-3</v>
      </c>
      <c r="AC3" s="10">
        <f t="shared" ref="AC3" si="21">AC2/$BB$2</f>
        <v>4.7011417058428475E-3</v>
      </c>
      <c r="AD3" s="11">
        <f t="shared" ref="AD3" si="22">AD2/$BA$2</f>
        <v>0.26340326340326342</v>
      </c>
      <c r="AE3" s="10">
        <f t="shared" ref="AE3" si="23">AE2/$BB$2</f>
        <v>0.22655025744347437</v>
      </c>
      <c r="AF3" s="11">
        <f t="shared" ref="AF3" si="24">AF2/$BA$2</f>
        <v>0</v>
      </c>
      <c r="AG3" s="10">
        <f t="shared" ref="AG3" si="25">AG2/$BB$2</f>
        <v>0</v>
      </c>
      <c r="AH3" s="11">
        <f t="shared" ref="AH3" si="26">AH2/$BA$2</f>
        <v>1.1655011655011656E-2</v>
      </c>
      <c r="AI3" s="10">
        <f t="shared" ref="AI3" si="27">AI2/$BB$2</f>
        <v>5.8204611596149539E-3</v>
      </c>
      <c r="AJ3" s="11">
        <f t="shared" ref="AJ3" si="28">AJ2/$BA$2</f>
        <v>0</v>
      </c>
      <c r="AK3" s="10">
        <f t="shared" ref="AK3" si="29">AK2/$BB$2</f>
        <v>0</v>
      </c>
      <c r="AL3" s="11">
        <f t="shared" ref="AL3" si="30">AL2/$BA$2</f>
        <v>0</v>
      </c>
      <c r="AM3" s="10">
        <f t="shared" ref="AM3" si="31">AM2/$BB$2</f>
        <v>0</v>
      </c>
      <c r="AN3" s="11">
        <f t="shared" ref="AN3" si="32">AN2/$BA$2</f>
        <v>0</v>
      </c>
      <c r="AO3" s="10">
        <f t="shared" ref="AO3" si="33">AO2/$BB$2</f>
        <v>0</v>
      </c>
      <c r="AP3" s="11">
        <f t="shared" ref="AP3" si="34">AP2/$BA$2</f>
        <v>8.3916083916083919E-2</v>
      </c>
      <c r="AQ3" s="10">
        <f t="shared" ref="AQ3" si="35">AQ2/$BB$2</f>
        <v>0.10006715916722633</v>
      </c>
      <c r="AR3" s="11">
        <f t="shared" ref="AR3" si="36">AR2/$BA$2</f>
        <v>8.8578088578088576E-2</v>
      </c>
      <c r="AS3" s="10">
        <f t="shared" ref="AS3" si="37">AS2/$BB$2</f>
        <v>7.947168121781957E-2</v>
      </c>
      <c r="AT3" s="11">
        <f t="shared" ref="AT3" si="38">AT2/$BA$2</f>
        <v>6.993006993006993E-3</v>
      </c>
      <c r="AU3" s="10">
        <f t="shared" ref="AU3" si="39">AU2/$BB$2</f>
        <v>4.4772778150884264E-4</v>
      </c>
      <c r="AV3" s="11">
        <f t="shared" ref="AV3" si="40">AV2/$BA$2</f>
        <v>2.331002331002331E-3</v>
      </c>
      <c r="AW3" s="10">
        <f t="shared" ref="AW3" si="41">AW2/$BB$2</f>
        <v>3.5818222520707411E-3</v>
      </c>
      <c r="AX3" s="11">
        <f t="shared" ref="AX3" si="42">AX2/$BA$2</f>
        <v>2.331002331002331E-3</v>
      </c>
      <c r="AY3" s="10">
        <f t="shared" ref="AY3" si="43">AY2/$BB$2</f>
        <v>3.8056861428251623E-3</v>
      </c>
      <c r="AZ3" s="11"/>
      <c r="BA3" s="10"/>
      <c r="BB3" s="10"/>
      <c r="BJ3" t="s">
        <v>210</v>
      </c>
      <c r="BK3" t="s">
        <v>199</v>
      </c>
      <c r="BL3">
        <v>25</v>
      </c>
      <c r="BM3">
        <v>86</v>
      </c>
      <c r="BN3">
        <v>908</v>
      </c>
    </row>
    <row r="4" spans="1:66">
      <c r="A4" s="2" t="s">
        <v>198</v>
      </c>
      <c r="B4" s="2" t="s">
        <v>199</v>
      </c>
      <c r="C4" s="2">
        <v>24</v>
      </c>
      <c r="D4" s="11">
        <v>9.3240093240093247E-2</v>
      </c>
      <c r="E4" s="10">
        <v>4.1638683680322364E-2</v>
      </c>
      <c r="F4" s="11">
        <v>7.9254079254079249E-2</v>
      </c>
      <c r="G4" s="10">
        <v>9.9171703604208641E-2</v>
      </c>
      <c r="H4" s="11">
        <v>0</v>
      </c>
      <c r="I4" s="10">
        <v>0</v>
      </c>
      <c r="J4" s="11">
        <v>0</v>
      </c>
      <c r="K4" s="10">
        <v>0</v>
      </c>
      <c r="L4" s="11">
        <v>4.662004662004662E-3</v>
      </c>
      <c r="M4" s="10">
        <v>3.3579583613163196E-3</v>
      </c>
      <c r="N4" s="11">
        <v>0</v>
      </c>
      <c r="O4" s="10">
        <v>0</v>
      </c>
      <c r="P4" s="11">
        <v>0.26107226107226106</v>
      </c>
      <c r="Q4" s="10">
        <v>0.37161405865233937</v>
      </c>
      <c r="R4" s="11">
        <v>3.2634032634032632E-2</v>
      </c>
      <c r="S4" s="10">
        <v>2.8206850235057087E-2</v>
      </c>
      <c r="T4" s="11">
        <v>6.2937062937062943E-2</v>
      </c>
      <c r="U4" s="10">
        <v>3.089321692411014E-2</v>
      </c>
      <c r="V4" s="11"/>
      <c r="W4" s="10"/>
      <c r="X4" s="11">
        <v>2.331002331002331E-3</v>
      </c>
      <c r="Y4" s="10">
        <v>6.7159167226326397E-4</v>
      </c>
      <c r="Z4" s="11">
        <v>0</v>
      </c>
      <c r="AA4" s="10">
        <v>0</v>
      </c>
      <c r="AB4" s="11">
        <v>4.662004662004662E-3</v>
      </c>
      <c r="AC4" s="10">
        <v>4.7011417058428475E-3</v>
      </c>
      <c r="AD4" s="11">
        <v>0.26340326340326342</v>
      </c>
      <c r="AE4" s="10">
        <v>0.22655025744347437</v>
      </c>
      <c r="AF4" s="11">
        <v>0</v>
      </c>
      <c r="AG4" s="10">
        <v>0</v>
      </c>
      <c r="AH4" s="11">
        <v>1.1655011655011656E-2</v>
      </c>
      <c r="AI4" s="10">
        <v>5.8204611596149539E-3</v>
      </c>
      <c r="AJ4" s="11">
        <v>0</v>
      </c>
      <c r="AK4" s="10">
        <v>0</v>
      </c>
      <c r="AL4" s="11">
        <v>0</v>
      </c>
      <c r="AM4" s="10">
        <v>0</v>
      </c>
      <c r="AN4" s="11">
        <v>0</v>
      </c>
      <c r="AO4" s="10">
        <v>0</v>
      </c>
      <c r="AP4" s="11">
        <v>8.3916083916083919E-2</v>
      </c>
      <c r="AQ4" s="10">
        <v>0.10006715916722633</v>
      </c>
      <c r="AR4" s="11">
        <v>8.8578088578088576E-2</v>
      </c>
      <c r="AS4" s="10">
        <v>7.947168121781957E-2</v>
      </c>
      <c r="AT4" s="11">
        <v>6.993006993006993E-3</v>
      </c>
      <c r="AU4" s="10">
        <v>4.4772778150884264E-4</v>
      </c>
      <c r="AV4" s="11">
        <v>2.331002331002331E-3</v>
      </c>
      <c r="AW4" s="10">
        <v>3.5818222520707411E-3</v>
      </c>
      <c r="AX4" s="11">
        <v>2.331002331002331E-3</v>
      </c>
      <c r="AY4" s="10">
        <v>3.8056861428251623E-3</v>
      </c>
      <c r="AZ4" s="11"/>
      <c r="BA4" s="10"/>
      <c r="BB4" s="10"/>
      <c r="BJ4" t="s">
        <v>690</v>
      </c>
      <c r="BK4" t="s">
        <v>199</v>
      </c>
      <c r="BL4">
        <v>26</v>
      </c>
      <c r="BM4">
        <v>33</v>
      </c>
      <c r="BN4">
        <v>204</v>
      </c>
    </row>
    <row r="5" spans="1:66">
      <c r="A5" s="2" t="s">
        <v>210</v>
      </c>
      <c r="B5" s="2" t="s">
        <v>199</v>
      </c>
      <c r="C5" s="2">
        <v>25</v>
      </c>
      <c r="D5" s="11">
        <v>15</v>
      </c>
      <c r="E5" s="10">
        <v>129</v>
      </c>
      <c r="F5" s="11">
        <v>1</v>
      </c>
      <c r="G5" s="10">
        <v>17</v>
      </c>
      <c r="H5" s="11">
        <v>0</v>
      </c>
      <c r="I5" s="10">
        <v>0</v>
      </c>
      <c r="J5" s="11">
        <v>0</v>
      </c>
      <c r="K5" s="10">
        <v>0</v>
      </c>
      <c r="L5" s="11">
        <v>0</v>
      </c>
      <c r="M5" s="10">
        <v>0</v>
      </c>
      <c r="N5" s="11">
        <v>0</v>
      </c>
      <c r="O5" s="10">
        <v>0</v>
      </c>
      <c r="P5" s="11">
        <v>9</v>
      </c>
      <c r="Q5" s="10">
        <v>113</v>
      </c>
      <c r="R5" s="11">
        <v>5</v>
      </c>
      <c r="S5" s="10">
        <v>69</v>
      </c>
      <c r="T5" s="11">
        <v>38</v>
      </c>
      <c r="U5" s="10">
        <v>418</v>
      </c>
      <c r="V5" s="11"/>
      <c r="W5" s="10"/>
      <c r="X5" s="11">
        <v>0</v>
      </c>
      <c r="Y5" s="10">
        <v>0</v>
      </c>
      <c r="Z5" s="11">
        <v>0</v>
      </c>
      <c r="AA5" s="10">
        <v>0</v>
      </c>
      <c r="AB5" s="11">
        <v>0</v>
      </c>
      <c r="AC5" s="10">
        <v>0</v>
      </c>
      <c r="AD5" s="11">
        <v>3</v>
      </c>
      <c r="AE5" s="10">
        <v>25</v>
      </c>
      <c r="AF5" s="11">
        <v>0</v>
      </c>
      <c r="AG5" s="10">
        <v>0</v>
      </c>
      <c r="AH5" s="11">
        <v>0</v>
      </c>
      <c r="AI5" s="10">
        <v>0</v>
      </c>
      <c r="AJ5" s="11">
        <v>0</v>
      </c>
      <c r="AK5" s="10">
        <v>0</v>
      </c>
      <c r="AL5" s="11">
        <v>0</v>
      </c>
      <c r="AM5" s="10">
        <v>0</v>
      </c>
      <c r="AN5" s="11">
        <v>0</v>
      </c>
      <c r="AO5" s="10">
        <v>0</v>
      </c>
      <c r="AP5" s="11">
        <v>0</v>
      </c>
      <c r="AQ5" s="10">
        <v>0</v>
      </c>
      <c r="AR5" s="11">
        <v>2</v>
      </c>
      <c r="AS5" s="10">
        <v>4</v>
      </c>
      <c r="AT5" s="11">
        <v>13</v>
      </c>
      <c r="AU5" s="10">
        <v>133</v>
      </c>
      <c r="AV5" s="11">
        <v>0</v>
      </c>
      <c r="AW5" s="10">
        <v>0</v>
      </c>
      <c r="AX5" s="11">
        <v>0</v>
      </c>
      <c r="AY5" s="10">
        <v>0</v>
      </c>
      <c r="AZ5" s="11"/>
      <c r="BA5" s="10">
        <f>SUM(D5,F5,H5,J5,L5,N5,P5,R5,T5,X5,Z5,AB5,AD5,AF5,AH5,AJ5,AL5,AN5,AP5,AR5,AT5,AV5,AX5)</f>
        <v>86</v>
      </c>
      <c r="BB5" s="10">
        <f>SUM(E5,G5,I5,K5,M5,O5,Q5,S5,U5,Y5,AA5,AC5,AE5,AG5,AI5,AK5,AM5,AO5,AQ5,AS5,AU5,AW5,AY5)</f>
        <v>908</v>
      </c>
      <c r="BJ5" t="s">
        <v>691</v>
      </c>
      <c r="BK5" t="s">
        <v>199</v>
      </c>
      <c r="BL5">
        <v>28</v>
      </c>
      <c r="BM5">
        <v>103</v>
      </c>
      <c r="BN5">
        <v>1669</v>
      </c>
    </row>
    <row r="6" spans="1:66">
      <c r="A6" s="2"/>
      <c r="B6" s="2"/>
      <c r="C6" s="2"/>
      <c r="D6" s="11">
        <f>D5/$BA$5</f>
        <v>0.1744186046511628</v>
      </c>
      <c r="E6" s="10">
        <f>E5/$BB$5</f>
        <v>0.14207048458149779</v>
      </c>
      <c r="F6" s="11">
        <f t="shared" ref="F6" si="44">F5/$BA$5</f>
        <v>1.1627906976744186E-2</v>
      </c>
      <c r="G6" s="10">
        <f t="shared" ref="G6" si="45">G5/$BB$5</f>
        <v>1.8722466960352423E-2</v>
      </c>
      <c r="H6" s="11">
        <f t="shared" ref="H6" si="46">H5/$BA$5</f>
        <v>0</v>
      </c>
      <c r="I6" s="10">
        <f t="shared" ref="I6" si="47">I5/$BB$5</f>
        <v>0</v>
      </c>
      <c r="J6" s="11">
        <f t="shared" ref="J6" si="48">J5/$BA$5</f>
        <v>0</v>
      </c>
      <c r="K6" s="10">
        <f t="shared" ref="K6" si="49">K5/$BB$5</f>
        <v>0</v>
      </c>
      <c r="L6" s="11">
        <f t="shared" ref="L6" si="50">L5/$BA$5</f>
        <v>0</v>
      </c>
      <c r="M6" s="10">
        <f t="shared" ref="M6" si="51">M5/$BB$5</f>
        <v>0</v>
      </c>
      <c r="N6" s="11">
        <f t="shared" ref="N6" si="52">N5/$BA$5</f>
        <v>0</v>
      </c>
      <c r="O6" s="10">
        <f t="shared" ref="O6" si="53">O5/$BB$5</f>
        <v>0</v>
      </c>
      <c r="P6" s="11">
        <f t="shared" ref="P6" si="54">P5/$BA$5</f>
        <v>0.10465116279069768</v>
      </c>
      <c r="Q6" s="10">
        <f t="shared" ref="Q6" si="55">Q5/$BB$5</f>
        <v>0.12444933920704845</v>
      </c>
      <c r="R6" s="11">
        <f t="shared" ref="R6" si="56">R5/$BA$5</f>
        <v>5.8139534883720929E-2</v>
      </c>
      <c r="S6" s="10">
        <f t="shared" ref="S6" si="57">S5/$BB$5</f>
        <v>7.5991189427312769E-2</v>
      </c>
      <c r="T6" s="11">
        <f t="shared" ref="T6" si="58">T5/$BA$5</f>
        <v>0.44186046511627908</v>
      </c>
      <c r="U6" s="10">
        <f t="shared" ref="U6" si="59">U5/$BB$5</f>
        <v>0.46035242290748901</v>
      </c>
      <c r="V6" s="11"/>
      <c r="W6" s="10"/>
      <c r="X6" s="11">
        <f t="shared" ref="X6" si="60">X5/$BA$5</f>
        <v>0</v>
      </c>
      <c r="Y6" s="10">
        <f t="shared" ref="Y6" si="61">Y5/$BB$5</f>
        <v>0</v>
      </c>
      <c r="Z6" s="11">
        <f t="shared" ref="Z6" si="62">Z5/$BA$5</f>
        <v>0</v>
      </c>
      <c r="AA6" s="10">
        <f t="shared" ref="AA6" si="63">AA5/$BB$5</f>
        <v>0</v>
      </c>
      <c r="AB6" s="11">
        <f t="shared" ref="AB6" si="64">AB5/$BA$5</f>
        <v>0</v>
      </c>
      <c r="AC6" s="10">
        <f t="shared" ref="AC6" si="65">AC5/$BB$5</f>
        <v>0</v>
      </c>
      <c r="AD6" s="11">
        <f t="shared" ref="AD6" si="66">AD5/$BA$5</f>
        <v>3.4883720930232558E-2</v>
      </c>
      <c r="AE6" s="10">
        <f t="shared" ref="AE6" si="67">AE5/$BB$5</f>
        <v>2.7533039647577091E-2</v>
      </c>
      <c r="AF6" s="11">
        <f t="shared" ref="AF6" si="68">AF5/$BA$5</f>
        <v>0</v>
      </c>
      <c r="AG6" s="10">
        <f t="shared" ref="AG6" si="69">AG5/$BB$5</f>
        <v>0</v>
      </c>
      <c r="AH6" s="11">
        <f t="shared" ref="AH6" si="70">AH5/$BA$5</f>
        <v>0</v>
      </c>
      <c r="AI6" s="10">
        <f t="shared" ref="AI6" si="71">AI5/$BB$5</f>
        <v>0</v>
      </c>
      <c r="AJ6" s="11">
        <f t="shared" ref="AJ6" si="72">AJ5/$BA$5</f>
        <v>0</v>
      </c>
      <c r="AK6" s="10">
        <f t="shared" ref="AK6" si="73">AK5/$BB$5</f>
        <v>0</v>
      </c>
      <c r="AL6" s="11">
        <f t="shared" ref="AL6" si="74">AL5/$BA$5</f>
        <v>0</v>
      </c>
      <c r="AM6" s="10">
        <f t="shared" ref="AM6" si="75">AM5/$BB$5</f>
        <v>0</v>
      </c>
      <c r="AN6" s="11">
        <f t="shared" ref="AN6" si="76">AN5/$BA$5</f>
        <v>0</v>
      </c>
      <c r="AO6" s="10">
        <f t="shared" ref="AO6" si="77">AO5/$BB$5</f>
        <v>0</v>
      </c>
      <c r="AP6" s="11">
        <f t="shared" ref="AP6" si="78">AP5/$BA$5</f>
        <v>0</v>
      </c>
      <c r="AQ6" s="10">
        <f t="shared" ref="AQ6" si="79">AQ5/$BB$5</f>
        <v>0</v>
      </c>
      <c r="AR6" s="11">
        <f t="shared" ref="AR6" si="80">AR5/$BA$5</f>
        <v>2.3255813953488372E-2</v>
      </c>
      <c r="AS6" s="10">
        <f t="shared" ref="AS6" si="81">AS5/$BB$5</f>
        <v>4.4052863436123352E-3</v>
      </c>
      <c r="AT6" s="11">
        <f t="shared" ref="AT6" si="82">AT5/$BA$5</f>
        <v>0.15116279069767441</v>
      </c>
      <c r="AU6" s="10">
        <f t="shared" ref="AU6" si="83">AU5/$BB$5</f>
        <v>0.14647577092511013</v>
      </c>
      <c r="AV6" s="11">
        <f t="shared" ref="AV6" si="84">AV5/$BA$5</f>
        <v>0</v>
      </c>
      <c r="AW6" s="10">
        <f t="shared" ref="AW6" si="85">AW5/$BB$5</f>
        <v>0</v>
      </c>
      <c r="AX6" s="11">
        <f t="shared" ref="AX6" si="86">AX5/$BA$5</f>
        <v>0</v>
      </c>
      <c r="AY6" s="10">
        <f t="shared" ref="AY6" si="87">AY5/$BB$5</f>
        <v>0</v>
      </c>
      <c r="AZ6" s="11"/>
      <c r="BA6" s="10"/>
      <c r="BB6" s="10"/>
      <c r="BJ6" t="s">
        <v>692</v>
      </c>
      <c r="BK6" t="s">
        <v>199</v>
      </c>
      <c r="BL6">
        <v>29</v>
      </c>
      <c r="BM6">
        <v>12</v>
      </c>
      <c r="BN6">
        <v>50</v>
      </c>
    </row>
    <row r="7" spans="1:66">
      <c r="A7" s="2" t="s">
        <v>210</v>
      </c>
      <c r="B7" s="2" t="s">
        <v>199</v>
      </c>
      <c r="C7" s="2">
        <v>25</v>
      </c>
      <c r="D7" s="11">
        <v>0.1744186046511628</v>
      </c>
      <c r="E7" s="10">
        <v>0.14207048458149779</v>
      </c>
      <c r="F7" s="11">
        <v>1.1627906976744186E-2</v>
      </c>
      <c r="G7" s="10">
        <v>1.8722466960352423E-2</v>
      </c>
      <c r="H7" s="11">
        <v>0</v>
      </c>
      <c r="I7" s="10">
        <v>0</v>
      </c>
      <c r="J7" s="11">
        <v>0</v>
      </c>
      <c r="K7" s="10">
        <v>0</v>
      </c>
      <c r="L7" s="11">
        <v>0</v>
      </c>
      <c r="M7" s="10">
        <v>0</v>
      </c>
      <c r="N7" s="11">
        <v>0</v>
      </c>
      <c r="O7" s="10">
        <v>0</v>
      </c>
      <c r="P7" s="11">
        <v>0.10465116279069768</v>
      </c>
      <c r="Q7" s="10">
        <v>0.12444933920704845</v>
      </c>
      <c r="R7" s="11">
        <v>5.8139534883720929E-2</v>
      </c>
      <c r="S7" s="10">
        <v>7.5991189427312769E-2</v>
      </c>
      <c r="T7" s="11">
        <v>0.44186046511627908</v>
      </c>
      <c r="U7" s="10">
        <v>0.46035242290748901</v>
      </c>
      <c r="V7" s="11"/>
      <c r="W7" s="10"/>
      <c r="X7" s="11">
        <v>0</v>
      </c>
      <c r="Y7" s="10">
        <v>0</v>
      </c>
      <c r="Z7" s="11">
        <v>0</v>
      </c>
      <c r="AA7" s="10">
        <v>0</v>
      </c>
      <c r="AB7" s="11">
        <v>0</v>
      </c>
      <c r="AC7" s="10">
        <v>0</v>
      </c>
      <c r="AD7" s="11">
        <v>3.4883720930232558E-2</v>
      </c>
      <c r="AE7" s="10">
        <v>2.7533039647577091E-2</v>
      </c>
      <c r="AF7" s="11">
        <v>0</v>
      </c>
      <c r="AG7" s="10">
        <v>0</v>
      </c>
      <c r="AH7" s="11">
        <v>0</v>
      </c>
      <c r="AI7" s="10">
        <v>0</v>
      </c>
      <c r="AJ7" s="11">
        <v>0</v>
      </c>
      <c r="AK7" s="10">
        <v>0</v>
      </c>
      <c r="AL7" s="11">
        <v>0</v>
      </c>
      <c r="AM7" s="10">
        <v>0</v>
      </c>
      <c r="AN7" s="11">
        <v>0</v>
      </c>
      <c r="AO7" s="10">
        <v>0</v>
      </c>
      <c r="AP7" s="11">
        <v>0</v>
      </c>
      <c r="AQ7" s="10">
        <v>0</v>
      </c>
      <c r="AR7" s="11">
        <v>2.3255813953488372E-2</v>
      </c>
      <c r="AS7" s="10">
        <v>4.4052863436123352E-3</v>
      </c>
      <c r="AT7" s="11">
        <v>0.15116279069767441</v>
      </c>
      <c r="AU7" s="10">
        <v>0.14647577092511013</v>
      </c>
      <c r="AV7" s="11">
        <v>0</v>
      </c>
      <c r="AW7" s="10">
        <v>0</v>
      </c>
      <c r="AX7" s="11">
        <v>0</v>
      </c>
      <c r="AY7" s="10">
        <v>0</v>
      </c>
      <c r="AZ7" s="11"/>
      <c r="BA7" s="10"/>
      <c r="BB7" s="10"/>
      <c r="BJ7" t="s">
        <v>222</v>
      </c>
      <c r="BK7" t="s">
        <v>199</v>
      </c>
      <c r="BL7">
        <v>30</v>
      </c>
      <c r="BM7">
        <v>111</v>
      </c>
      <c r="BN7">
        <v>799</v>
      </c>
    </row>
    <row r="8" spans="1:66">
      <c r="A8" s="2" t="s">
        <v>690</v>
      </c>
      <c r="B8" s="2" t="s">
        <v>199</v>
      </c>
      <c r="C8" s="2">
        <v>26</v>
      </c>
      <c r="D8" s="11">
        <v>5</v>
      </c>
      <c r="E8" s="10">
        <v>12</v>
      </c>
      <c r="F8" s="11">
        <v>6</v>
      </c>
      <c r="G8" s="10">
        <v>88</v>
      </c>
      <c r="H8" s="11">
        <v>1</v>
      </c>
      <c r="I8" s="10">
        <v>14</v>
      </c>
      <c r="J8" s="11">
        <v>0</v>
      </c>
      <c r="K8" s="10">
        <v>0</v>
      </c>
      <c r="L8" s="11">
        <v>0</v>
      </c>
      <c r="M8" s="10">
        <v>0</v>
      </c>
      <c r="N8" s="11">
        <v>0</v>
      </c>
      <c r="O8" s="10">
        <v>0</v>
      </c>
      <c r="P8" s="11">
        <v>5</v>
      </c>
      <c r="Q8" s="10">
        <v>13</v>
      </c>
      <c r="R8" s="11">
        <v>6</v>
      </c>
      <c r="S8" s="10">
        <v>46</v>
      </c>
      <c r="T8" s="11">
        <v>6</v>
      </c>
      <c r="U8" s="10">
        <v>22</v>
      </c>
      <c r="V8" s="11"/>
      <c r="W8" s="10"/>
      <c r="X8" s="11">
        <v>2</v>
      </c>
      <c r="Y8" s="10">
        <v>5</v>
      </c>
      <c r="Z8" s="11">
        <v>0</v>
      </c>
      <c r="AA8" s="10">
        <v>0</v>
      </c>
      <c r="AB8" s="11">
        <v>0</v>
      </c>
      <c r="AC8" s="10">
        <v>0</v>
      </c>
      <c r="AD8" s="11">
        <v>0</v>
      </c>
      <c r="AE8" s="10">
        <v>0</v>
      </c>
      <c r="AF8" s="11">
        <v>0</v>
      </c>
      <c r="AG8" s="10">
        <v>0</v>
      </c>
      <c r="AH8" s="11">
        <v>2</v>
      </c>
      <c r="AI8" s="10">
        <v>4</v>
      </c>
      <c r="AJ8" s="11">
        <v>0</v>
      </c>
      <c r="AK8" s="10">
        <v>0</v>
      </c>
      <c r="AL8" s="11">
        <v>0</v>
      </c>
      <c r="AM8" s="10">
        <v>0</v>
      </c>
      <c r="AN8" s="11">
        <v>0</v>
      </c>
      <c r="AO8" s="10">
        <v>0</v>
      </c>
      <c r="AP8" s="11">
        <v>0</v>
      </c>
      <c r="AQ8" s="10">
        <v>0</v>
      </c>
      <c r="AR8" s="11">
        <v>0</v>
      </c>
      <c r="AS8" s="10">
        <v>0</v>
      </c>
      <c r="AT8" s="11">
        <v>0</v>
      </c>
      <c r="AU8" s="10">
        <v>0</v>
      </c>
      <c r="AV8" s="11">
        <v>0</v>
      </c>
      <c r="AW8" s="10">
        <v>0</v>
      </c>
      <c r="AX8" s="11">
        <v>0</v>
      </c>
      <c r="AY8" s="10">
        <v>0</v>
      </c>
      <c r="AZ8" s="11"/>
      <c r="BA8" s="10">
        <f>SUM(D8,F8,H8,J8,L8,N8,P8,R8,T8,X8,Z8,AB8,AD8,AF8,AH8,AJ8,AL8,AN8,AP8,AR8,AT8,AV8,AX8)</f>
        <v>33</v>
      </c>
      <c r="BB8" s="10">
        <f>SUM(E8,G8,I8,K8,M8,O8,Q8,S8,U8,Y8,AA8,AC8,AE8,AG8,AI8,AK8,AM8,AO8,AQ8,AS8,AU8,AW8,AY8)</f>
        <v>204</v>
      </c>
      <c r="BJ8" t="s">
        <v>223</v>
      </c>
      <c r="BK8" t="s">
        <v>199</v>
      </c>
      <c r="BL8">
        <v>31</v>
      </c>
      <c r="BM8">
        <v>197</v>
      </c>
      <c r="BN8">
        <v>2355</v>
      </c>
    </row>
    <row r="9" spans="1:66">
      <c r="A9" s="2"/>
      <c r="B9" s="2"/>
      <c r="C9" s="2"/>
      <c r="D9" s="11">
        <f>D8/$BA$8</f>
        <v>0.15151515151515152</v>
      </c>
      <c r="E9" s="10">
        <f>E8/$BB$8</f>
        <v>5.8823529411764705E-2</v>
      </c>
      <c r="F9" s="11">
        <f t="shared" ref="F9" si="88">F8/$BA$8</f>
        <v>0.18181818181818182</v>
      </c>
      <c r="G9" s="10">
        <f t="shared" ref="G9" si="89">G8/$BB$8</f>
        <v>0.43137254901960786</v>
      </c>
      <c r="H9" s="11">
        <f t="shared" ref="H9" si="90">H8/$BA$8</f>
        <v>3.0303030303030304E-2</v>
      </c>
      <c r="I9" s="10">
        <f t="shared" ref="I9" si="91">I8/$BB$8</f>
        <v>6.8627450980392163E-2</v>
      </c>
      <c r="J9" s="11">
        <f t="shared" ref="J9" si="92">J8/$BA$8</f>
        <v>0</v>
      </c>
      <c r="K9" s="10">
        <f t="shared" ref="K9" si="93">K8/$BB$8</f>
        <v>0</v>
      </c>
      <c r="L9" s="11">
        <f t="shared" ref="L9" si="94">L8/$BA$8</f>
        <v>0</v>
      </c>
      <c r="M9" s="10">
        <f t="shared" ref="M9" si="95">M8/$BB$8</f>
        <v>0</v>
      </c>
      <c r="N9" s="11">
        <f t="shared" ref="N9" si="96">N8/$BA$8</f>
        <v>0</v>
      </c>
      <c r="O9" s="10">
        <f t="shared" ref="O9" si="97">O8/$BB$8</f>
        <v>0</v>
      </c>
      <c r="P9" s="11">
        <f t="shared" ref="P9" si="98">P8/$BA$8</f>
        <v>0.15151515151515152</v>
      </c>
      <c r="Q9" s="10">
        <f t="shared" ref="Q9" si="99">Q8/$BB$8</f>
        <v>6.3725490196078427E-2</v>
      </c>
      <c r="R9" s="11">
        <f t="shared" ref="R9" si="100">R8/$BA$8</f>
        <v>0.18181818181818182</v>
      </c>
      <c r="S9" s="10">
        <f t="shared" ref="S9" si="101">S8/$BB$8</f>
        <v>0.22549019607843138</v>
      </c>
      <c r="T9" s="11">
        <f t="shared" ref="T9" si="102">T8/$BA$8</f>
        <v>0.18181818181818182</v>
      </c>
      <c r="U9" s="10">
        <f t="shared" ref="U9" si="103">U8/$BB$8</f>
        <v>0.10784313725490197</v>
      </c>
      <c r="V9" s="11"/>
      <c r="W9" s="10"/>
      <c r="X9" s="11">
        <f t="shared" ref="X9" si="104">X8/$BA$8</f>
        <v>6.0606060606060608E-2</v>
      </c>
      <c r="Y9" s="10">
        <f t="shared" ref="Y9" si="105">Y8/$BB$8</f>
        <v>2.4509803921568627E-2</v>
      </c>
      <c r="Z9" s="11">
        <f t="shared" ref="Z9" si="106">Z8/$BA$8</f>
        <v>0</v>
      </c>
      <c r="AA9" s="10">
        <f t="shared" ref="AA9" si="107">AA8/$BB$8</f>
        <v>0</v>
      </c>
      <c r="AB9" s="11">
        <f t="shared" ref="AB9" si="108">AB8/$BA$8</f>
        <v>0</v>
      </c>
      <c r="AC9" s="10">
        <f t="shared" ref="AC9" si="109">AC8/$BB$8</f>
        <v>0</v>
      </c>
      <c r="AD9" s="11">
        <f t="shared" ref="AD9" si="110">AD8/$BA$8</f>
        <v>0</v>
      </c>
      <c r="AE9" s="10">
        <f t="shared" ref="AE9" si="111">AE8/$BB$8</f>
        <v>0</v>
      </c>
      <c r="AF9" s="11">
        <f t="shared" ref="AF9" si="112">AF8/$BA$8</f>
        <v>0</v>
      </c>
      <c r="AG9" s="10">
        <f t="shared" ref="AG9" si="113">AG8/$BB$8</f>
        <v>0</v>
      </c>
      <c r="AH9" s="11">
        <f t="shared" ref="AH9" si="114">AH8/$BA$8</f>
        <v>6.0606060606060608E-2</v>
      </c>
      <c r="AI9" s="10">
        <f t="shared" ref="AI9" si="115">AI8/$BB$8</f>
        <v>1.9607843137254902E-2</v>
      </c>
      <c r="AJ9" s="11">
        <f t="shared" ref="AJ9" si="116">AJ8/$BA$8</f>
        <v>0</v>
      </c>
      <c r="AK9" s="10">
        <f t="shared" ref="AK9" si="117">AK8/$BB$8</f>
        <v>0</v>
      </c>
      <c r="AL9" s="11">
        <f t="shared" ref="AL9" si="118">AL8/$BA$8</f>
        <v>0</v>
      </c>
      <c r="AM9" s="10">
        <f t="shared" ref="AM9" si="119">AM8/$BB$8</f>
        <v>0</v>
      </c>
      <c r="AN9" s="11">
        <f t="shared" ref="AN9" si="120">AN8/$BA$8</f>
        <v>0</v>
      </c>
      <c r="AO9" s="10">
        <f t="shared" ref="AO9" si="121">AO8/$BB$8</f>
        <v>0</v>
      </c>
      <c r="AP9" s="11">
        <f t="shared" ref="AP9" si="122">AP8/$BA$8</f>
        <v>0</v>
      </c>
      <c r="AQ9" s="10">
        <f t="shared" ref="AQ9" si="123">AQ8/$BB$8</f>
        <v>0</v>
      </c>
      <c r="AR9" s="11">
        <f t="shared" ref="AR9" si="124">AR8/$BA$8</f>
        <v>0</v>
      </c>
      <c r="AS9" s="10">
        <f t="shared" ref="AS9" si="125">AS8/$BB$8</f>
        <v>0</v>
      </c>
      <c r="AT9" s="11">
        <f t="shared" ref="AT9" si="126">AT8/$BA$8</f>
        <v>0</v>
      </c>
      <c r="AU9" s="10">
        <f t="shared" ref="AU9" si="127">AU8/$BB$8</f>
        <v>0</v>
      </c>
      <c r="AV9" s="11">
        <f t="shared" ref="AV9" si="128">AV8/$BA$8</f>
        <v>0</v>
      </c>
      <c r="AW9" s="10">
        <f t="shared" ref="AW9" si="129">AW8/$BB$8</f>
        <v>0</v>
      </c>
      <c r="AX9" s="11">
        <f t="shared" ref="AX9" si="130">AX8/$BA$8</f>
        <v>0</v>
      </c>
      <c r="AY9" s="10">
        <f t="shared" ref="AY9" si="131">AY8/$BB$8</f>
        <v>0</v>
      </c>
      <c r="AZ9" s="11"/>
      <c r="BA9" s="10"/>
      <c r="BB9" s="10"/>
      <c r="BJ9" t="s">
        <v>622</v>
      </c>
      <c r="BK9" t="s">
        <v>199</v>
      </c>
      <c r="BL9">
        <v>32</v>
      </c>
      <c r="BM9">
        <v>799</v>
      </c>
      <c r="BN9">
        <v>5798</v>
      </c>
    </row>
    <row r="10" spans="1:66">
      <c r="A10" s="2" t="s">
        <v>690</v>
      </c>
      <c r="B10" s="2" t="s">
        <v>199</v>
      </c>
      <c r="C10" s="2">
        <v>26</v>
      </c>
      <c r="D10" s="11">
        <v>0.15151515151515152</v>
      </c>
      <c r="E10" s="10">
        <v>5.8823529411764705E-2</v>
      </c>
      <c r="F10" s="11">
        <v>0.18181818181818182</v>
      </c>
      <c r="G10" s="10">
        <v>0.43137254901960786</v>
      </c>
      <c r="H10" s="11">
        <v>3.0303030303030304E-2</v>
      </c>
      <c r="I10" s="10">
        <v>6.8627450980392163E-2</v>
      </c>
      <c r="J10" s="11">
        <v>0</v>
      </c>
      <c r="K10" s="10">
        <v>0</v>
      </c>
      <c r="L10" s="11">
        <v>0</v>
      </c>
      <c r="M10" s="10">
        <v>0</v>
      </c>
      <c r="N10" s="11">
        <v>0</v>
      </c>
      <c r="O10" s="10">
        <v>0</v>
      </c>
      <c r="P10" s="11">
        <v>0.15151515151515152</v>
      </c>
      <c r="Q10" s="10">
        <v>6.3725490196078427E-2</v>
      </c>
      <c r="R10" s="11">
        <v>0.18181818181818182</v>
      </c>
      <c r="S10" s="10">
        <v>0.22549019607843138</v>
      </c>
      <c r="T10" s="11">
        <v>0.18181818181818182</v>
      </c>
      <c r="U10" s="10">
        <v>0.10784313725490197</v>
      </c>
      <c r="V10" s="11"/>
      <c r="W10" s="10"/>
      <c r="X10" s="11">
        <v>6.0606060606060608E-2</v>
      </c>
      <c r="Y10" s="10">
        <v>2.4509803921568627E-2</v>
      </c>
      <c r="Z10" s="11">
        <v>0</v>
      </c>
      <c r="AA10" s="10">
        <v>0</v>
      </c>
      <c r="AB10" s="11">
        <v>0</v>
      </c>
      <c r="AC10" s="10">
        <v>0</v>
      </c>
      <c r="AD10" s="11">
        <v>0</v>
      </c>
      <c r="AE10" s="10">
        <v>0</v>
      </c>
      <c r="AF10" s="11">
        <v>0</v>
      </c>
      <c r="AG10" s="10">
        <v>0</v>
      </c>
      <c r="AH10" s="11">
        <v>6.0606060606060608E-2</v>
      </c>
      <c r="AI10" s="10">
        <v>1.9607843137254902E-2</v>
      </c>
      <c r="AJ10" s="11">
        <v>0</v>
      </c>
      <c r="AK10" s="10">
        <v>0</v>
      </c>
      <c r="AL10" s="11">
        <v>0</v>
      </c>
      <c r="AM10" s="10">
        <v>0</v>
      </c>
      <c r="AN10" s="11">
        <v>0</v>
      </c>
      <c r="AO10" s="10">
        <v>0</v>
      </c>
      <c r="AP10" s="11">
        <v>0</v>
      </c>
      <c r="AQ10" s="10">
        <v>0</v>
      </c>
      <c r="AR10" s="11">
        <v>0</v>
      </c>
      <c r="AS10" s="10">
        <v>0</v>
      </c>
      <c r="AT10" s="11">
        <v>0</v>
      </c>
      <c r="AU10" s="10">
        <v>0</v>
      </c>
      <c r="AV10" s="11">
        <v>0</v>
      </c>
      <c r="AW10" s="10">
        <v>0</v>
      </c>
      <c r="AX10" s="11">
        <v>0</v>
      </c>
      <c r="AY10" s="10">
        <v>0</v>
      </c>
      <c r="AZ10" s="11"/>
      <c r="BA10" s="10"/>
      <c r="BB10" s="10"/>
      <c r="BJ10" t="s">
        <v>230</v>
      </c>
      <c r="BK10" t="s">
        <v>199</v>
      </c>
      <c r="BL10">
        <v>33</v>
      </c>
      <c r="BM10">
        <v>205</v>
      </c>
      <c r="BN10">
        <v>4706</v>
      </c>
    </row>
    <row r="11" spans="1:66">
      <c r="A11" s="2" t="s">
        <v>216</v>
      </c>
      <c r="B11" s="2" t="s">
        <v>199</v>
      </c>
      <c r="C11" s="2">
        <v>27</v>
      </c>
      <c r="D11" s="11">
        <v>6</v>
      </c>
      <c r="E11" s="10">
        <v>45</v>
      </c>
      <c r="F11" s="11">
        <v>0</v>
      </c>
      <c r="G11" s="10">
        <v>0</v>
      </c>
      <c r="H11" s="11">
        <v>1</v>
      </c>
      <c r="I11" s="10">
        <v>8</v>
      </c>
      <c r="J11" s="11">
        <v>0</v>
      </c>
      <c r="K11" s="10">
        <v>0</v>
      </c>
      <c r="L11" s="11">
        <v>0</v>
      </c>
      <c r="M11" s="10">
        <v>0</v>
      </c>
      <c r="N11" s="11">
        <v>0</v>
      </c>
      <c r="O11" s="10">
        <v>0</v>
      </c>
      <c r="P11" s="11">
        <v>1</v>
      </c>
      <c r="Q11" s="10">
        <v>7</v>
      </c>
      <c r="R11" s="11">
        <v>0</v>
      </c>
      <c r="S11" s="10">
        <v>0</v>
      </c>
      <c r="T11" s="11">
        <v>0</v>
      </c>
      <c r="U11" s="10">
        <v>0</v>
      </c>
      <c r="V11" s="11"/>
      <c r="W11" s="10"/>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0</v>
      </c>
      <c r="AQ11" s="10">
        <v>0</v>
      </c>
      <c r="AR11" s="11">
        <v>0</v>
      </c>
      <c r="AS11" s="10">
        <v>0</v>
      </c>
      <c r="AT11" s="11">
        <v>1</v>
      </c>
      <c r="AU11" s="10">
        <v>6</v>
      </c>
      <c r="AV11" s="11">
        <v>0</v>
      </c>
      <c r="AW11" s="10">
        <v>0</v>
      </c>
      <c r="AX11" s="11">
        <v>2</v>
      </c>
      <c r="AY11" s="10">
        <v>46</v>
      </c>
      <c r="AZ11" s="11"/>
      <c r="BA11" s="10">
        <f>SUM(D11,F11,H11,J11,L11,N11,P11,R11,T11,X11,Z11,AB11,AD11,AF11,AH11,AJ11,AL11,AN11,AP11,AR11,AT11,AV11,AX11)</f>
        <v>11</v>
      </c>
      <c r="BB11" s="10">
        <f>SUM(E11,G11,I11,K11,M11,O11,Q11,S11,U11,Y11,AA11,AC11,AE11,AG11,AI11,AK11,AM11,AO11,AQ11,AS11,AU11,AW11,AY11)</f>
        <v>112</v>
      </c>
      <c r="BJ11" t="s">
        <v>237</v>
      </c>
      <c r="BK11" t="s">
        <v>199</v>
      </c>
      <c r="BL11">
        <v>34</v>
      </c>
      <c r="BM11">
        <v>112</v>
      </c>
      <c r="BN11">
        <v>1528</v>
      </c>
    </row>
    <row r="12" spans="1:66">
      <c r="A12" s="2"/>
      <c r="B12" s="2"/>
      <c r="C12" s="2"/>
      <c r="D12" s="11">
        <f>D11/$BA$11</f>
        <v>0.54545454545454541</v>
      </c>
      <c r="E12" s="10">
        <f>E11/$BB$11</f>
        <v>0.4017857142857143</v>
      </c>
      <c r="F12" s="11">
        <f t="shared" ref="F12" si="132">F11/$BA$11</f>
        <v>0</v>
      </c>
      <c r="G12" s="10">
        <f t="shared" ref="G12" si="133">G11/$BB$11</f>
        <v>0</v>
      </c>
      <c r="H12" s="11">
        <f t="shared" ref="H12" si="134">H11/$BA$11</f>
        <v>9.0909090909090912E-2</v>
      </c>
      <c r="I12" s="10">
        <f t="shared" ref="I12" si="135">I11/$BB$11</f>
        <v>7.1428571428571425E-2</v>
      </c>
      <c r="J12" s="11">
        <f t="shared" ref="J12" si="136">J11/$BA$11</f>
        <v>0</v>
      </c>
      <c r="K12" s="10">
        <f t="shared" ref="K12" si="137">K11/$BB$11</f>
        <v>0</v>
      </c>
      <c r="L12" s="11">
        <f t="shared" ref="L12" si="138">L11/$BA$11</f>
        <v>0</v>
      </c>
      <c r="M12" s="10">
        <f t="shared" ref="M12" si="139">M11/$BB$11</f>
        <v>0</v>
      </c>
      <c r="N12" s="11">
        <f t="shared" ref="N12" si="140">N11/$BA$11</f>
        <v>0</v>
      </c>
      <c r="O12" s="10">
        <f t="shared" ref="O12" si="141">O11/$BB$11</f>
        <v>0</v>
      </c>
      <c r="P12" s="11">
        <f t="shared" ref="P12" si="142">P11/$BA$11</f>
        <v>9.0909090909090912E-2</v>
      </c>
      <c r="Q12" s="10">
        <f t="shared" ref="Q12" si="143">Q11/$BB$11</f>
        <v>6.25E-2</v>
      </c>
      <c r="R12" s="11">
        <f t="shared" ref="R12" si="144">R11/$BA$11</f>
        <v>0</v>
      </c>
      <c r="S12" s="10">
        <f t="shared" ref="S12" si="145">S11/$BB$11</f>
        <v>0</v>
      </c>
      <c r="T12" s="11">
        <f t="shared" ref="T12" si="146">T11/$BA$11</f>
        <v>0</v>
      </c>
      <c r="U12" s="10">
        <f t="shared" ref="U12" si="147">U11/$BB$11</f>
        <v>0</v>
      </c>
      <c r="V12" s="11"/>
      <c r="W12" s="10"/>
      <c r="X12" s="11">
        <f t="shared" ref="X12" si="148">X11/$BA$11</f>
        <v>0</v>
      </c>
      <c r="Y12" s="10">
        <f t="shared" ref="Y12" si="149">Y11/$BB$11</f>
        <v>0</v>
      </c>
      <c r="Z12" s="11">
        <f t="shared" ref="Z12" si="150">Z11/$BA$11</f>
        <v>0</v>
      </c>
      <c r="AA12" s="10">
        <f t="shared" ref="AA12" si="151">AA11/$BB$11</f>
        <v>0</v>
      </c>
      <c r="AB12" s="11">
        <f t="shared" ref="AB12" si="152">AB11/$BA$11</f>
        <v>0</v>
      </c>
      <c r="AC12" s="10">
        <f t="shared" ref="AC12" si="153">AC11/$BB$11</f>
        <v>0</v>
      </c>
      <c r="AD12" s="11">
        <f t="shared" ref="AD12" si="154">AD11/$BA$11</f>
        <v>0</v>
      </c>
      <c r="AE12" s="10">
        <f t="shared" ref="AE12" si="155">AE11/$BB$11</f>
        <v>0</v>
      </c>
      <c r="AF12" s="11">
        <f t="shared" ref="AF12" si="156">AF11/$BA$11</f>
        <v>0</v>
      </c>
      <c r="AG12" s="10">
        <f t="shared" ref="AG12" si="157">AG11/$BB$11</f>
        <v>0</v>
      </c>
      <c r="AH12" s="11">
        <f t="shared" ref="AH12" si="158">AH11/$BA$11</f>
        <v>0</v>
      </c>
      <c r="AI12" s="10">
        <f t="shared" ref="AI12" si="159">AI11/$BB$11</f>
        <v>0</v>
      </c>
      <c r="AJ12" s="11">
        <f t="shared" ref="AJ12" si="160">AJ11/$BA$11</f>
        <v>0</v>
      </c>
      <c r="AK12" s="10">
        <f t="shared" ref="AK12" si="161">AK11/$BB$11</f>
        <v>0</v>
      </c>
      <c r="AL12" s="11">
        <f t="shared" ref="AL12" si="162">AL11/$BA$11</f>
        <v>0</v>
      </c>
      <c r="AM12" s="10">
        <f t="shared" ref="AM12" si="163">AM11/$BB$11</f>
        <v>0</v>
      </c>
      <c r="AN12" s="11">
        <f t="shared" ref="AN12" si="164">AN11/$BA$11</f>
        <v>0</v>
      </c>
      <c r="AO12" s="10">
        <f t="shared" ref="AO12" si="165">AO11/$BB$11</f>
        <v>0</v>
      </c>
      <c r="AP12" s="11">
        <f t="shared" ref="AP12" si="166">AP11/$BA$11</f>
        <v>0</v>
      </c>
      <c r="AQ12" s="10">
        <f t="shared" ref="AQ12" si="167">AQ11/$BB$11</f>
        <v>0</v>
      </c>
      <c r="AR12" s="11">
        <f t="shared" ref="AR12" si="168">AR11/$BA$11</f>
        <v>0</v>
      </c>
      <c r="AS12" s="10">
        <f t="shared" ref="AS12" si="169">AS11/$BB$11</f>
        <v>0</v>
      </c>
      <c r="AT12" s="11">
        <f t="shared" ref="AT12" si="170">AT11/$BA$11</f>
        <v>9.0909090909090912E-2</v>
      </c>
      <c r="AU12" s="10">
        <f t="shared" ref="AU12" si="171">AU11/$BB$11</f>
        <v>5.3571428571428568E-2</v>
      </c>
      <c r="AV12" s="11">
        <f t="shared" ref="AV12" si="172">AV11/$BA$11</f>
        <v>0</v>
      </c>
      <c r="AW12" s="10">
        <f t="shared" ref="AW12" si="173">AW11/$BB$11</f>
        <v>0</v>
      </c>
      <c r="AX12" s="11">
        <f t="shared" ref="AX12" si="174">AX11/$BA$11</f>
        <v>0.18181818181818182</v>
      </c>
      <c r="AY12" s="10">
        <f t="shared" ref="AY12" si="175">AY11/$BB$11</f>
        <v>0.4107142857142857</v>
      </c>
      <c r="AZ12" s="11"/>
      <c r="BA12" s="10"/>
      <c r="BB12" s="10"/>
      <c r="BJ12" t="s">
        <v>693</v>
      </c>
      <c r="BK12" t="s">
        <v>199</v>
      </c>
      <c r="BL12">
        <v>35</v>
      </c>
      <c r="BM12">
        <v>27</v>
      </c>
      <c r="BN12">
        <v>638</v>
      </c>
    </row>
    <row r="13" spans="1:66">
      <c r="A13" s="2" t="s">
        <v>216</v>
      </c>
      <c r="B13" s="2" t="s">
        <v>199</v>
      </c>
      <c r="C13" s="2">
        <v>27</v>
      </c>
      <c r="D13" s="11">
        <v>0.54545454545454541</v>
      </c>
      <c r="E13" s="10">
        <v>0.4017857142857143</v>
      </c>
      <c r="F13" s="11">
        <v>0</v>
      </c>
      <c r="G13" s="10">
        <v>0</v>
      </c>
      <c r="H13" s="11">
        <v>9.0909090909090912E-2</v>
      </c>
      <c r="I13" s="10">
        <v>7.1428571428571425E-2</v>
      </c>
      <c r="J13" s="11">
        <v>0</v>
      </c>
      <c r="K13" s="10">
        <v>0</v>
      </c>
      <c r="L13" s="11">
        <v>0</v>
      </c>
      <c r="M13" s="10">
        <v>0</v>
      </c>
      <c r="N13" s="11">
        <v>0</v>
      </c>
      <c r="O13" s="10">
        <v>0</v>
      </c>
      <c r="P13" s="11">
        <v>9.0909090909090912E-2</v>
      </c>
      <c r="Q13" s="10">
        <v>6.25E-2</v>
      </c>
      <c r="R13" s="11">
        <v>0</v>
      </c>
      <c r="S13" s="10">
        <v>0</v>
      </c>
      <c r="T13" s="11">
        <v>0</v>
      </c>
      <c r="U13" s="10">
        <v>0</v>
      </c>
      <c r="V13" s="11"/>
      <c r="W13" s="10"/>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0</v>
      </c>
      <c r="AO13" s="10">
        <v>0</v>
      </c>
      <c r="AP13" s="11">
        <v>0</v>
      </c>
      <c r="AQ13" s="10">
        <v>0</v>
      </c>
      <c r="AR13" s="11">
        <v>0</v>
      </c>
      <c r="AS13" s="10">
        <v>0</v>
      </c>
      <c r="AT13" s="11">
        <v>9.0909090909090912E-2</v>
      </c>
      <c r="AU13" s="10">
        <v>5.3571428571428568E-2</v>
      </c>
      <c r="AV13" s="11">
        <v>0</v>
      </c>
      <c r="AW13" s="10">
        <v>0</v>
      </c>
      <c r="AX13" s="11">
        <v>0.18181818181818182</v>
      </c>
      <c r="AY13" s="10">
        <v>0.4107142857142857</v>
      </c>
      <c r="AZ13" s="11"/>
      <c r="BA13" s="10"/>
      <c r="BB13" s="10"/>
      <c r="BJ13" t="s">
        <v>251</v>
      </c>
      <c r="BK13" t="s">
        <v>199</v>
      </c>
      <c r="BL13">
        <v>37</v>
      </c>
      <c r="BM13">
        <v>88</v>
      </c>
      <c r="BN13">
        <v>433</v>
      </c>
    </row>
    <row r="14" spans="1:66">
      <c r="A14" s="2" t="s">
        <v>691</v>
      </c>
      <c r="B14" s="2" t="s">
        <v>199</v>
      </c>
      <c r="C14" s="2">
        <v>28</v>
      </c>
      <c r="D14" s="11">
        <v>12</v>
      </c>
      <c r="E14" s="10">
        <v>96</v>
      </c>
      <c r="F14" s="11">
        <v>0</v>
      </c>
      <c r="G14" s="10">
        <v>0</v>
      </c>
      <c r="H14" s="11">
        <v>0</v>
      </c>
      <c r="I14" s="10">
        <v>0</v>
      </c>
      <c r="J14" s="11">
        <v>0</v>
      </c>
      <c r="K14" s="10">
        <v>0</v>
      </c>
      <c r="L14" s="11">
        <v>0</v>
      </c>
      <c r="M14" s="10">
        <v>0</v>
      </c>
      <c r="N14" s="11">
        <v>0</v>
      </c>
      <c r="O14" s="10">
        <v>0</v>
      </c>
      <c r="P14" s="11">
        <v>33</v>
      </c>
      <c r="Q14" s="10">
        <v>588</v>
      </c>
      <c r="R14" s="11">
        <v>1</v>
      </c>
      <c r="S14" s="10">
        <v>6</v>
      </c>
      <c r="T14" s="11">
        <v>47</v>
      </c>
      <c r="U14" s="10">
        <v>826</v>
      </c>
      <c r="V14" s="11"/>
      <c r="W14" s="10"/>
      <c r="X14" s="11">
        <v>0</v>
      </c>
      <c r="Y14" s="10">
        <v>0</v>
      </c>
      <c r="Z14" s="11">
        <v>0</v>
      </c>
      <c r="AA14" s="10">
        <v>0</v>
      </c>
      <c r="AB14" s="11">
        <v>4</v>
      </c>
      <c r="AC14" s="10">
        <v>55</v>
      </c>
      <c r="AD14" s="11">
        <v>0</v>
      </c>
      <c r="AE14" s="10">
        <v>0</v>
      </c>
      <c r="AF14" s="11">
        <v>0</v>
      </c>
      <c r="AG14" s="10">
        <v>0</v>
      </c>
      <c r="AH14" s="11">
        <v>0</v>
      </c>
      <c r="AI14" s="10">
        <v>0</v>
      </c>
      <c r="AJ14" s="11">
        <v>0</v>
      </c>
      <c r="AK14" s="10">
        <v>0</v>
      </c>
      <c r="AL14" s="11">
        <v>0</v>
      </c>
      <c r="AM14" s="10">
        <v>0</v>
      </c>
      <c r="AN14" s="11">
        <v>0</v>
      </c>
      <c r="AO14" s="10">
        <v>0</v>
      </c>
      <c r="AP14" s="11">
        <v>3</v>
      </c>
      <c r="AQ14" s="10">
        <v>84</v>
      </c>
      <c r="AR14" s="11">
        <v>3</v>
      </c>
      <c r="AS14" s="10">
        <v>14</v>
      </c>
      <c r="AT14" s="11">
        <v>0</v>
      </c>
      <c r="AU14" s="10">
        <v>0</v>
      </c>
      <c r="AV14" s="11">
        <v>4</v>
      </c>
      <c r="AW14" s="10">
        <v>293</v>
      </c>
      <c r="AX14" s="11">
        <v>4</v>
      </c>
      <c r="AY14" s="10">
        <v>136</v>
      </c>
      <c r="AZ14" s="11"/>
      <c r="BA14" s="10">
        <f>SUM(D14,F14,H14,J14,L14,N14,P14,R14,T14,X14,Z14,AB14,AD14,AF14,AH14,AJ14,AL14,AN14,AP14,AR14,AT14,AV14,AX14)</f>
        <v>111</v>
      </c>
      <c r="BB14" s="10">
        <f>SUM(E14,G14,I14,K14,M14,O14,Q14,S14,U14,Y14,AA14,AC14,AE14,AG14,AI14,AK14,AM14,AO14,AQ14,AS14,AU14,AW14,AY14)</f>
        <v>2098</v>
      </c>
      <c r="BJ14" t="s">
        <v>623</v>
      </c>
      <c r="BK14" t="s">
        <v>199</v>
      </c>
      <c r="BL14">
        <v>38</v>
      </c>
      <c r="BM14">
        <v>22</v>
      </c>
      <c r="BN14">
        <v>227</v>
      </c>
    </row>
    <row r="15" spans="1:66">
      <c r="A15" s="2"/>
      <c r="B15" s="2"/>
      <c r="C15" s="2"/>
      <c r="D15" s="11">
        <f>D14/$BA$14</f>
        <v>0.10810810810810811</v>
      </c>
      <c r="E15" s="10">
        <f>E14/$BB$14</f>
        <v>4.5757864632983793E-2</v>
      </c>
      <c r="F15" s="11">
        <f t="shared" ref="F15" si="176">F14/$BA$14</f>
        <v>0</v>
      </c>
      <c r="G15" s="10">
        <f t="shared" ref="G15" si="177">G14/$BB$14</f>
        <v>0</v>
      </c>
      <c r="H15" s="11">
        <f t="shared" ref="H15" si="178">H14/$BA$14</f>
        <v>0</v>
      </c>
      <c r="I15" s="10">
        <f t="shared" ref="I15" si="179">I14/$BB$14</f>
        <v>0</v>
      </c>
      <c r="J15" s="11">
        <f t="shared" ref="J15" si="180">J14/$BA$14</f>
        <v>0</v>
      </c>
      <c r="K15" s="10">
        <f t="shared" ref="K15" si="181">K14/$BB$14</f>
        <v>0</v>
      </c>
      <c r="L15" s="11">
        <f t="shared" ref="L15" si="182">L14/$BA$14</f>
        <v>0</v>
      </c>
      <c r="M15" s="10">
        <f t="shared" ref="M15" si="183">M14/$BB$14</f>
        <v>0</v>
      </c>
      <c r="N15" s="11">
        <f t="shared" ref="N15" si="184">N14/$BA$14</f>
        <v>0</v>
      </c>
      <c r="O15" s="10">
        <f t="shared" ref="O15" si="185">O14/$BB$14</f>
        <v>0</v>
      </c>
      <c r="P15" s="11">
        <f t="shared" ref="P15" si="186">P14/$BA$14</f>
        <v>0.29729729729729731</v>
      </c>
      <c r="Q15" s="10">
        <f t="shared" ref="Q15" si="187">Q14/$BB$14</f>
        <v>0.28026692087702576</v>
      </c>
      <c r="R15" s="11">
        <f t="shared" ref="R15" si="188">R14/$BA$14</f>
        <v>9.0090090090090089E-3</v>
      </c>
      <c r="S15" s="10">
        <f t="shared" ref="S15" si="189">S14/$BB$14</f>
        <v>2.859866539561487E-3</v>
      </c>
      <c r="T15" s="11">
        <f t="shared" ref="T15" si="190">T14/$BA$14</f>
        <v>0.42342342342342343</v>
      </c>
      <c r="U15" s="10">
        <f t="shared" ref="U15" si="191">U14/$BB$14</f>
        <v>0.39370829361296472</v>
      </c>
      <c r="V15" s="11"/>
      <c r="W15" s="10"/>
      <c r="X15" s="11">
        <f t="shared" ref="X15" si="192">X14/$BA$14</f>
        <v>0</v>
      </c>
      <c r="Y15" s="10">
        <f t="shared" ref="Y15" si="193">Y14/$BB$14</f>
        <v>0</v>
      </c>
      <c r="Z15" s="11">
        <f t="shared" ref="Z15" si="194">Z14/$BA$14</f>
        <v>0</v>
      </c>
      <c r="AA15" s="10">
        <f t="shared" ref="AA15" si="195">AA14/$BB$14</f>
        <v>0</v>
      </c>
      <c r="AB15" s="11">
        <f t="shared" ref="AB15" si="196">AB14/$BA$14</f>
        <v>3.6036036036036036E-2</v>
      </c>
      <c r="AC15" s="10">
        <f t="shared" ref="AC15" si="197">AC14/$BB$14</f>
        <v>2.6215443279313633E-2</v>
      </c>
      <c r="AD15" s="11">
        <f t="shared" ref="AD15" si="198">AD14/$BA$14</f>
        <v>0</v>
      </c>
      <c r="AE15" s="10">
        <f t="shared" ref="AE15" si="199">AE14/$BB$14</f>
        <v>0</v>
      </c>
      <c r="AF15" s="11">
        <f t="shared" ref="AF15" si="200">AF14/$BA$14</f>
        <v>0</v>
      </c>
      <c r="AG15" s="10">
        <f t="shared" ref="AG15" si="201">AG14/$BB$14</f>
        <v>0</v>
      </c>
      <c r="AH15" s="11">
        <f t="shared" ref="AH15" si="202">AH14/$BA$14</f>
        <v>0</v>
      </c>
      <c r="AI15" s="10">
        <f t="shared" ref="AI15" si="203">AI14/$BB$14</f>
        <v>0</v>
      </c>
      <c r="AJ15" s="11">
        <f t="shared" ref="AJ15" si="204">AJ14/$BA$14</f>
        <v>0</v>
      </c>
      <c r="AK15" s="10">
        <f t="shared" ref="AK15" si="205">AK14/$BB$14</f>
        <v>0</v>
      </c>
      <c r="AL15" s="11">
        <f t="shared" ref="AL15" si="206">AL14/$BA$14</f>
        <v>0</v>
      </c>
      <c r="AM15" s="10">
        <f t="shared" ref="AM15" si="207">AM14/$BB$14</f>
        <v>0</v>
      </c>
      <c r="AN15" s="11">
        <f t="shared" ref="AN15" si="208">AN14/$BA$14</f>
        <v>0</v>
      </c>
      <c r="AO15" s="10">
        <f t="shared" ref="AO15" si="209">AO14/$BB$14</f>
        <v>0</v>
      </c>
      <c r="AP15" s="11">
        <f t="shared" ref="AP15" si="210">AP14/$BA$14</f>
        <v>2.7027027027027029E-2</v>
      </c>
      <c r="AQ15" s="10">
        <f t="shared" ref="AQ15" si="211">AQ14/$BB$14</f>
        <v>4.0038131553860823E-2</v>
      </c>
      <c r="AR15" s="11">
        <f t="shared" ref="AR15" si="212">AR14/$BA$14</f>
        <v>2.7027027027027029E-2</v>
      </c>
      <c r="AS15" s="10">
        <f t="shared" ref="AS15" si="213">AS14/$BB$14</f>
        <v>6.6730219256434702E-3</v>
      </c>
      <c r="AT15" s="11">
        <f t="shared" ref="AT15" si="214">AT14/$BA$14</f>
        <v>0</v>
      </c>
      <c r="AU15" s="10">
        <f t="shared" ref="AU15" si="215">AU14/$BB$14</f>
        <v>0</v>
      </c>
      <c r="AV15" s="11">
        <f t="shared" ref="AV15" si="216">AV14/$BA$14</f>
        <v>3.6036036036036036E-2</v>
      </c>
      <c r="AW15" s="10">
        <f t="shared" ref="AW15" si="217">AW14/$BB$14</f>
        <v>0.13965681601525262</v>
      </c>
      <c r="AX15" s="11">
        <f t="shared" ref="AX15" si="218">AX14/$BA$14</f>
        <v>3.6036036036036036E-2</v>
      </c>
      <c r="AY15" s="10">
        <f t="shared" ref="AY15" si="219">AY14/$BB$14</f>
        <v>6.4823641563393708E-2</v>
      </c>
      <c r="AZ15" s="11"/>
      <c r="BA15" s="10"/>
      <c r="BB15" s="10"/>
      <c r="BJ15" t="s">
        <v>258</v>
      </c>
      <c r="BK15" t="s">
        <v>199</v>
      </c>
      <c r="BL15">
        <v>39</v>
      </c>
      <c r="BM15">
        <v>189</v>
      </c>
      <c r="BN15">
        <v>1263</v>
      </c>
    </row>
    <row r="16" spans="1:66">
      <c r="A16" s="2" t="s">
        <v>691</v>
      </c>
      <c r="B16" s="2" t="s">
        <v>199</v>
      </c>
      <c r="C16" s="2">
        <v>28</v>
      </c>
      <c r="D16" s="11">
        <v>0.10810810810810811</v>
      </c>
      <c r="E16" s="10">
        <v>4.5757864632983793E-2</v>
      </c>
      <c r="F16" s="11">
        <v>0</v>
      </c>
      <c r="G16" s="10">
        <v>0</v>
      </c>
      <c r="H16" s="11">
        <v>0</v>
      </c>
      <c r="I16" s="10">
        <v>0</v>
      </c>
      <c r="J16" s="11">
        <v>0</v>
      </c>
      <c r="K16" s="10">
        <v>0</v>
      </c>
      <c r="L16" s="11">
        <v>0</v>
      </c>
      <c r="M16" s="10">
        <v>0</v>
      </c>
      <c r="N16" s="11">
        <v>0</v>
      </c>
      <c r="O16" s="10">
        <v>0</v>
      </c>
      <c r="P16" s="11">
        <v>0.29729729729729731</v>
      </c>
      <c r="Q16" s="10">
        <v>0.28026692087702576</v>
      </c>
      <c r="R16" s="11">
        <v>9.0090090090090089E-3</v>
      </c>
      <c r="S16" s="10">
        <v>2.859866539561487E-3</v>
      </c>
      <c r="T16" s="11">
        <v>0.42342342342342343</v>
      </c>
      <c r="U16" s="10">
        <v>0.39370829361296472</v>
      </c>
      <c r="V16" s="11"/>
      <c r="W16" s="10"/>
      <c r="X16" s="11">
        <v>0</v>
      </c>
      <c r="Y16" s="10">
        <v>0</v>
      </c>
      <c r="Z16" s="11">
        <v>0</v>
      </c>
      <c r="AA16" s="10">
        <v>0</v>
      </c>
      <c r="AB16" s="11">
        <v>3.6036036036036036E-2</v>
      </c>
      <c r="AC16" s="10">
        <v>2.6215443279313633E-2</v>
      </c>
      <c r="AD16" s="11">
        <v>0</v>
      </c>
      <c r="AE16" s="10">
        <v>0</v>
      </c>
      <c r="AF16" s="11">
        <v>0</v>
      </c>
      <c r="AG16" s="10">
        <v>0</v>
      </c>
      <c r="AH16" s="11">
        <v>0</v>
      </c>
      <c r="AI16" s="10">
        <v>0</v>
      </c>
      <c r="AJ16" s="11">
        <v>0</v>
      </c>
      <c r="AK16" s="10">
        <v>0</v>
      </c>
      <c r="AL16" s="11">
        <v>0</v>
      </c>
      <c r="AM16" s="10">
        <v>0</v>
      </c>
      <c r="AN16" s="11">
        <v>0</v>
      </c>
      <c r="AO16" s="10">
        <v>0</v>
      </c>
      <c r="AP16" s="11">
        <v>2.7027027027027029E-2</v>
      </c>
      <c r="AQ16" s="10">
        <v>4.0038131553860823E-2</v>
      </c>
      <c r="AR16" s="11">
        <v>2.7027027027027029E-2</v>
      </c>
      <c r="AS16" s="10">
        <v>6.6730219256434702E-3</v>
      </c>
      <c r="AT16" s="11">
        <v>0</v>
      </c>
      <c r="AU16" s="10">
        <v>0</v>
      </c>
      <c r="AV16" s="11">
        <v>3.6036036036036036E-2</v>
      </c>
      <c r="AW16" s="10">
        <v>0.13965681601525262</v>
      </c>
      <c r="AX16" s="11">
        <v>3.6036036036036036E-2</v>
      </c>
      <c r="AY16" s="10">
        <v>6.4823641563393708E-2</v>
      </c>
      <c r="AZ16" s="11"/>
      <c r="BA16" s="10"/>
      <c r="BB16" s="10"/>
      <c r="BJ16" t="s">
        <v>624</v>
      </c>
      <c r="BK16" t="s">
        <v>199</v>
      </c>
      <c r="BL16">
        <v>40</v>
      </c>
      <c r="BM16">
        <v>21</v>
      </c>
      <c r="BN16">
        <v>529</v>
      </c>
    </row>
    <row r="17" spans="1:66">
      <c r="A17" s="2" t="s">
        <v>692</v>
      </c>
      <c r="B17" s="2" t="s">
        <v>199</v>
      </c>
      <c r="C17" s="2">
        <v>29</v>
      </c>
      <c r="D17" s="11">
        <v>8</v>
      </c>
      <c r="E17" s="10">
        <v>41</v>
      </c>
      <c r="F17" s="11">
        <v>0</v>
      </c>
      <c r="G17" s="10">
        <v>0</v>
      </c>
      <c r="H17" s="11">
        <v>0</v>
      </c>
      <c r="I17" s="10">
        <v>0</v>
      </c>
      <c r="J17" s="11">
        <v>0</v>
      </c>
      <c r="K17" s="10">
        <v>0</v>
      </c>
      <c r="L17" s="11">
        <v>0</v>
      </c>
      <c r="M17" s="10">
        <v>0</v>
      </c>
      <c r="N17" s="11">
        <v>0</v>
      </c>
      <c r="O17" s="10">
        <v>0</v>
      </c>
      <c r="P17" s="11">
        <v>0</v>
      </c>
      <c r="Q17" s="10">
        <v>0</v>
      </c>
      <c r="R17" s="11">
        <v>0</v>
      </c>
      <c r="S17" s="10">
        <v>0</v>
      </c>
      <c r="T17" s="11">
        <v>0</v>
      </c>
      <c r="U17" s="10">
        <v>0</v>
      </c>
      <c r="V17" s="11"/>
      <c r="W17" s="10"/>
      <c r="X17" s="11">
        <v>3</v>
      </c>
      <c r="Y17" s="10">
        <v>7</v>
      </c>
      <c r="Z17" s="11">
        <v>0</v>
      </c>
      <c r="AA17" s="10">
        <v>0</v>
      </c>
      <c r="AB17" s="11">
        <v>0</v>
      </c>
      <c r="AC17" s="10">
        <v>0</v>
      </c>
      <c r="AD17" s="11">
        <v>0</v>
      </c>
      <c r="AE17" s="10">
        <v>0</v>
      </c>
      <c r="AF17" s="11">
        <v>1</v>
      </c>
      <c r="AG17" s="10">
        <v>2</v>
      </c>
      <c r="AH17" s="11">
        <v>0</v>
      </c>
      <c r="AI17" s="10">
        <v>0</v>
      </c>
      <c r="AJ17" s="11">
        <v>0</v>
      </c>
      <c r="AK17" s="10">
        <v>0</v>
      </c>
      <c r="AL17" s="11">
        <v>0</v>
      </c>
      <c r="AM17" s="10">
        <v>0</v>
      </c>
      <c r="AN17" s="11">
        <v>0</v>
      </c>
      <c r="AO17" s="10">
        <v>0</v>
      </c>
      <c r="AP17" s="11">
        <v>0</v>
      </c>
      <c r="AQ17" s="10">
        <v>0</v>
      </c>
      <c r="AR17" s="11">
        <v>0</v>
      </c>
      <c r="AS17" s="10">
        <v>0</v>
      </c>
      <c r="AT17" s="11">
        <v>0</v>
      </c>
      <c r="AU17" s="10">
        <v>0</v>
      </c>
      <c r="AV17" s="11">
        <v>1</v>
      </c>
      <c r="AW17" s="10">
        <v>51</v>
      </c>
      <c r="AX17" s="11">
        <v>0</v>
      </c>
      <c r="AY17" s="10">
        <v>0</v>
      </c>
      <c r="AZ17" s="11"/>
      <c r="BA17" s="10">
        <f>SUM(D17,F17,H17,J17,L17,N17,P17,R17,T17,X17,Z17,AB17,AD17,AF17,AH17,AJ17,AL17,AN17,AP17,AR17,AT17,AV17,AX17)</f>
        <v>13</v>
      </c>
      <c r="BB17" s="10">
        <f>SUM(E17,G17,I17,K17,M17,O17,Q17,S17,U17,Y17,AA17,AC17,AE17,AG17,AI17,AK17,AM17,AO17,AQ17,AS17,AU17,AW17,AY17)</f>
        <v>101</v>
      </c>
      <c r="BM17">
        <f>SUM(BM2:BM16)</f>
        <v>2432</v>
      </c>
      <c r="BN17">
        <f>SUM(BN2:BN16)</f>
        <v>25541</v>
      </c>
    </row>
    <row r="18" spans="1:66">
      <c r="A18" s="2"/>
      <c r="B18" s="2"/>
      <c r="C18" s="2"/>
      <c r="D18" s="11">
        <f>D17/$BA$17</f>
        <v>0.61538461538461542</v>
      </c>
      <c r="E18" s="10">
        <f>E17/$BB$17</f>
        <v>0.40594059405940597</v>
      </c>
      <c r="F18" s="11">
        <f t="shared" ref="F18" si="220">F17/$BA$17</f>
        <v>0</v>
      </c>
      <c r="G18" s="10">
        <f t="shared" ref="G18" si="221">G17/$BB$17</f>
        <v>0</v>
      </c>
      <c r="H18" s="11">
        <f t="shared" ref="H18" si="222">H17/$BA$17</f>
        <v>0</v>
      </c>
      <c r="I18" s="10">
        <f t="shared" ref="I18" si="223">I17/$BB$17</f>
        <v>0</v>
      </c>
      <c r="J18" s="11">
        <f t="shared" ref="J18" si="224">J17/$BA$17</f>
        <v>0</v>
      </c>
      <c r="K18" s="10">
        <f t="shared" ref="K18" si="225">K17/$BB$17</f>
        <v>0</v>
      </c>
      <c r="L18" s="11">
        <f t="shared" ref="L18" si="226">L17/$BA$17</f>
        <v>0</v>
      </c>
      <c r="M18" s="10">
        <f t="shared" ref="M18" si="227">M17/$BB$17</f>
        <v>0</v>
      </c>
      <c r="N18" s="11">
        <f t="shared" ref="N18" si="228">N17/$BA$17</f>
        <v>0</v>
      </c>
      <c r="O18" s="10">
        <f t="shared" ref="O18" si="229">O17/$BB$17</f>
        <v>0</v>
      </c>
      <c r="P18" s="11">
        <f t="shared" ref="P18" si="230">P17/$BA$17</f>
        <v>0</v>
      </c>
      <c r="Q18" s="10">
        <f t="shared" ref="Q18" si="231">Q17/$BB$17</f>
        <v>0</v>
      </c>
      <c r="R18" s="11">
        <f t="shared" ref="R18" si="232">R17/$BA$17</f>
        <v>0</v>
      </c>
      <c r="S18" s="10">
        <f t="shared" ref="S18" si="233">S17/$BB$17</f>
        <v>0</v>
      </c>
      <c r="T18" s="11">
        <f t="shared" ref="T18" si="234">T17/$BA$17</f>
        <v>0</v>
      </c>
      <c r="U18" s="10">
        <f t="shared" ref="U18" si="235">U17/$BB$17</f>
        <v>0</v>
      </c>
      <c r="V18" s="11"/>
      <c r="W18" s="10"/>
      <c r="X18" s="11">
        <f t="shared" ref="X18" si="236">X17/$BA$17</f>
        <v>0.23076923076923078</v>
      </c>
      <c r="Y18" s="10">
        <f t="shared" ref="Y18" si="237">Y17/$BB$17</f>
        <v>6.9306930693069313E-2</v>
      </c>
      <c r="Z18" s="11">
        <f t="shared" ref="Z18" si="238">Z17/$BA$17</f>
        <v>0</v>
      </c>
      <c r="AA18" s="10">
        <f t="shared" ref="AA18" si="239">AA17/$BB$17</f>
        <v>0</v>
      </c>
      <c r="AB18" s="11">
        <f t="shared" ref="AB18" si="240">AB17/$BA$17</f>
        <v>0</v>
      </c>
      <c r="AC18" s="10">
        <f t="shared" ref="AC18" si="241">AC17/$BB$17</f>
        <v>0</v>
      </c>
      <c r="AD18" s="11">
        <f t="shared" ref="AD18" si="242">AD17/$BA$17</f>
        <v>0</v>
      </c>
      <c r="AE18" s="10">
        <f t="shared" ref="AE18" si="243">AE17/$BB$17</f>
        <v>0</v>
      </c>
      <c r="AF18" s="11">
        <f t="shared" ref="AF18" si="244">AF17/$BA$17</f>
        <v>7.6923076923076927E-2</v>
      </c>
      <c r="AG18" s="10">
        <f t="shared" ref="AG18" si="245">AG17/$BB$17</f>
        <v>1.9801980198019802E-2</v>
      </c>
      <c r="AH18" s="11">
        <f t="shared" ref="AH18" si="246">AH17/$BA$17</f>
        <v>0</v>
      </c>
      <c r="AI18" s="10">
        <f t="shared" ref="AI18" si="247">AI17/$BB$17</f>
        <v>0</v>
      </c>
      <c r="AJ18" s="11">
        <f t="shared" ref="AJ18" si="248">AJ17/$BA$17</f>
        <v>0</v>
      </c>
      <c r="AK18" s="10">
        <f t="shared" ref="AK18" si="249">AK17/$BB$17</f>
        <v>0</v>
      </c>
      <c r="AL18" s="11">
        <f t="shared" ref="AL18" si="250">AL17/$BA$17</f>
        <v>0</v>
      </c>
      <c r="AM18" s="10">
        <f t="shared" ref="AM18" si="251">AM17/$BB$17</f>
        <v>0</v>
      </c>
      <c r="AN18" s="11">
        <f t="shared" ref="AN18" si="252">AN17/$BA$17</f>
        <v>0</v>
      </c>
      <c r="AO18" s="10">
        <f t="shared" ref="AO18" si="253">AO17/$BB$17</f>
        <v>0</v>
      </c>
      <c r="AP18" s="11">
        <f t="shared" ref="AP18" si="254">AP17/$BA$17</f>
        <v>0</v>
      </c>
      <c r="AQ18" s="10">
        <f t="shared" ref="AQ18" si="255">AQ17/$BB$17</f>
        <v>0</v>
      </c>
      <c r="AR18" s="11">
        <f t="shared" ref="AR18" si="256">AR17/$BA$17</f>
        <v>0</v>
      </c>
      <c r="AS18" s="10">
        <f t="shared" ref="AS18" si="257">AS17/$BB$17</f>
        <v>0</v>
      </c>
      <c r="AT18" s="11">
        <f t="shared" ref="AT18" si="258">AT17/$BA$17</f>
        <v>0</v>
      </c>
      <c r="AU18" s="10">
        <f t="shared" ref="AU18" si="259">AU17/$BB$17</f>
        <v>0</v>
      </c>
      <c r="AV18" s="11">
        <f t="shared" ref="AV18" si="260">AV17/$BA$17</f>
        <v>7.6923076923076927E-2</v>
      </c>
      <c r="AW18" s="10">
        <f t="shared" ref="AW18" si="261">AW17/$BB$17</f>
        <v>0.50495049504950495</v>
      </c>
      <c r="AX18" s="11">
        <f t="shared" ref="AX18" si="262">AX17/$BA$17</f>
        <v>0</v>
      </c>
      <c r="AY18" s="10">
        <f t="shared" ref="AY18" si="263">AY17/$BB$17</f>
        <v>0</v>
      </c>
      <c r="AZ18" s="11"/>
      <c r="BA18" s="10"/>
      <c r="BB18" s="10"/>
      <c r="BM18">
        <f>BM17+17</f>
        <v>2449</v>
      </c>
    </row>
    <row r="19" spans="1:66">
      <c r="A19" s="2" t="s">
        <v>692</v>
      </c>
      <c r="B19" s="2" t="s">
        <v>199</v>
      </c>
      <c r="C19" s="2">
        <v>29</v>
      </c>
      <c r="D19" s="11">
        <v>0.61538461538461542</v>
      </c>
      <c r="E19" s="10">
        <v>0.40594059405940597</v>
      </c>
      <c r="F19" s="11">
        <v>0</v>
      </c>
      <c r="G19" s="10">
        <v>0</v>
      </c>
      <c r="H19" s="11">
        <v>0</v>
      </c>
      <c r="I19" s="10">
        <v>0</v>
      </c>
      <c r="J19" s="11">
        <v>0</v>
      </c>
      <c r="K19" s="10">
        <v>0</v>
      </c>
      <c r="L19" s="11">
        <v>0</v>
      </c>
      <c r="M19" s="10">
        <v>0</v>
      </c>
      <c r="N19" s="11">
        <v>0</v>
      </c>
      <c r="O19" s="10">
        <v>0</v>
      </c>
      <c r="P19" s="11">
        <v>0</v>
      </c>
      <c r="Q19" s="10">
        <v>0</v>
      </c>
      <c r="R19" s="11">
        <v>0</v>
      </c>
      <c r="S19" s="10">
        <v>0</v>
      </c>
      <c r="T19" s="11">
        <v>0</v>
      </c>
      <c r="U19" s="10">
        <v>0</v>
      </c>
      <c r="V19" s="11"/>
      <c r="W19" s="10"/>
      <c r="X19" s="11">
        <v>0.23076923076923078</v>
      </c>
      <c r="Y19" s="10">
        <v>6.9306930693069313E-2</v>
      </c>
      <c r="Z19" s="11">
        <v>0</v>
      </c>
      <c r="AA19" s="10">
        <v>0</v>
      </c>
      <c r="AB19" s="11">
        <v>0</v>
      </c>
      <c r="AC19" s="10">
        <v>0</v>
      </c>
      <c r="AD19" s="11">
        <v>0</v>
      </c>
      <c r="AE19" s="10">
        <v>0</v>
      </c>
      <c r="AF19" s="11">
        <v>7.6923076923076927E-2</v>
      </c>
      <c r="AG19" s="10">
        <v>1.9801980198019802E-2</v>
      </c>
      <c r="AH19" s="11">
        <v>0</v>
      </c>
      <c r="AI19" s="10">
        <v>0</v>
      </c>
      <c r="AJ19" s="11">
        <v>0</v>
      </c>
      <c r="AK19" s="10">
        <v>0</v>
      </c>
      <c r="AL19" s="11">
        <v>0</v>
      </c>
      <c r="AM19" s="10">
        <v>0</v>
      </c>
      <c r="AN19" s="11">
        <v>0</v>
      </c>
      <c r="AO19" s="10">
        <v>0</v>
      </c>
      <c r="AP19" s="11">
        <v>0</v>
      </c>
      <c r="AQ19" s="10">
        <v>0</v>
      </c>
      <c r="AR19" s="11">
        <v>0</v>
      </c>
      <c r="AS19" s="10">
        <v>0</v>
      </c>
      <c r="AT19" s="11">
        <v>0</v>
      </c>
      <c r="AU19" s="10">
        <v>0</v>
      </c>
      <c r="AV19" s="11">
        <v>7.6923076923076927E-2</v>
      </c>
      <c r="AW19" s="10">
        <v>0.50495049504950495</v>
      </c>
      <c r="AX19" s="11">
        <v>0</v>
      </c>
      <c r="AY19" s="10">
        <v>0</v>
      </c>
      <c r="AZ19" s="11"/>
      <c r="BA19" s="10"/>
      <c r="BB19" s="10"/>
    </row>
    <row r="20" spans="1:66">
      <c r="A20" s="2" t="s">
        <v>222</v>
      </c>
      <c r="B20" s="2" t="s">
        <v>199</v>
      </c>
      <c r="C20" s="2">
        <v>30</v>
      </c>
      <c r="D20" s="11">
        <v>32</v>
      </c>
      <c r="E20" s="10">
        <v>142</v>
      </c>
      <c r="F20" s="11">
        <v>0</v>
      </c>
      <c r="G20" s="10">
        <v>0</v>
      </c>
      <c r="H20" s="11">
        <v>0</v>
      </c>
      <c r="I20" s="10">
        <v>0</v>
      </c>
      <c r="J20" s="11">
        <v>0</v>
      </c>
      <c r="K20" s="10">
        <v>0</v>
      </c>
      <c r="L20" s="11">
        <v>0</v>
      </c>
      <c r="M20" s="10">
        <v>0</v>
      </c>
      <c r="N20" s="11">
        <v>0</v>
      </c>
      <c r="O20" s="10">
        <v>0</v>
      </c>
      <c r="P20" s="11">
        <v>35</v>
      </c>
      <c r="Q20" s="10">
        <v>235</v>
      </c>
      <c r="R20" s="11">
        <v>4</v>
      </c>
      <c r="S20" s="10">
        <v>50</v>
      </c>
      <c r="T20" s="11">
        <v>0</v>
      </c>
      <c r="U20" s="10">
        <v>0</v>
      </c>
      <c r="V20" s="11"/>
      <c r="W20" s="10"/>
      <c r="X20" s="11">
        <v>4</v>
      </c>
      <c r="Y20" s="10">
        <v>28</v>
      </c>
      <c r="Z20" s="11">
        <v>1</v>
      </c>
      <c r="AA20" s="10">
        <v>10</v>
      </c>
      <c r="AB20" s="11">
        <v>8</v>
      </c>
      <c r="AC20" s="10">
        <v>95</v>
      </c>
      <c r="AD20" s="11">
        <v>16</v>
      </c>
      <c r="AE20" s="10">
        <v>159</v>
      </c>
      <c r="AF20" s="11">
        <v>0</v>
      </c>
      <c r="AG20" s="10">
        <v>0</v>
      </c>
      <c r="AH20" s="11">
        <v>0</v>
      </c>
      <c r="AI20" s="10">
        <v>0</v>
      </c>
      <c r="AJ20" s="11">
        <v>0</v>
      </c>
      <c r="AK20" s="10">
        <v>0</v>
      </c>
      <c r="AL20" s="11">
        <v>1</v>
      </c>
      <c r="AM20" s="10">
        <v>7</v>
      </c>
      <c r="AN20" s="11">
        <v>0</v>
      </c>
      <c r="AO20" s="10">
        <v>0</v>
      </c>
      <c r="AP20" s="11">
        <v>7</v>
      </c>
      <c r="AQ20" s="10">
        <v>61</v>
      </c>
      <c r="AR20" s="11">
        <v>2</v>
      </c>
      <c r="AS20" s="10">
        <v>9</v>
      </c>
      <c r="AT20" s="11">
        <v>1</v>
      </c>
      <c r="AU20" s="10">
        <v>3</v>
      </c>
      <c r="AV20" s="11">
        <v>26</v>
      </c>
      <c r="AW20" s="10">
        <v>188</v>
      </c>
      <c r="AX20" s="11">
        <v>6</v>
      </c>
      <c r="AY20" s="10">
        <v>240</v>
      </c>
      <c r="AZ20" s="11"/>
      <c r="BA20" s="10">
        <f>SUM(D20,F20,H20,J20,L20,N20,P20,R20,T20,X20,Z20,AB20,AD20,AF20,AH20,AJ20,AL20,AN20,AP20,AR20,AT20,AV20,AX20)</f>
        <v>143</v>
      </c>
      <c r="BB20" s="10">
        <f>SUM(E20,G20,I20,K20,M20,O20,Q20,S20,U20,Y20,AA20,AC20,AE20,AG20,AI20,AK20,AM20,AO20,AQ20,AS20,AU20,AW20,AY20)</f>
        <v>1227</v>
      </c>
    </row>
    <row r="21" spans="1:66">
      <c r="A21" s="2"/>
      <c r="B21" s="2"/>
      <c r="C21" s="2"/>
      <c r="D21" s="11">
        <f>D20/$BA$20</f>
        <v>0.22377622377622378</v>
      </c>
      <c r="E21" s="10">
        <f>E20/$BB$20</f>
        <v>0.11572942135289324</v>
      </c>
      <c r="F21" s="11">
        <f t="shared" ref="F21" si="264">F20/$BA$20</f>
        <v>0</v>
      </c>
      <c r="G21" s="10">
        <f t="shared" ref="G21" si="265">G20/$BB$20</f>
        <v>0</v>
      </c>
      <c r="H21" s="11">
        <f t="shared" ref="H21" si="266">H20/$BA$20</f>
        <v>0</v>
      </c>
      <c r="I21" s="10">
        <f t="shared" ref="I21" si="267">I20/$BB$20</f>
        <v>0</v>
      </c>
      <c r="J21" s="11">
        <f t="shared" ref="J21" si="268">J20/$BA$20</f>
        <v>0</v>
      </c>
      <c r="K21" s="10">
        <f t="shared" ref="K21" si="269">K20/$BB$20</f>
        <v>0</v>
      </c>
      <c r="L21" s="11">
        <f t="shared" ref="L21" si="270">L20/$BA$20</f>
        <v>0</v>
      </c>
      <c r="M21" s="10">
        <f t="shared" ref="M21" si="271">M20/$BB$20</f>
        <v>0</v>
      </c>
      <c r="N21" s="11">
        <f t="shared" ref="N21" si="272">N20/$BA$20</f>
        <v>0</v>
      </c>
      <c r="O21" s="10">
        <f t="shared" ref="O21" si="273">O20/$BB$20</f>
        <v>0</v>
      </c>
      <c r="P21" s="11">
        <f t="shared" ref="P21" si="274">P20/$BA$20</f>
        <v>0.24475524475524477</v>
      </c>
      <c r="Q21" s="10">
        <f t="shared" ref="Q21" si="275">Q20/$BB$20</f>
        <v>0.1915240423797881</v>
      </c>
      <c r="R21" s="11">
        <f t="shared" ref="R21" si="276">R20/$BA$20</f>
        <v>2.7972027972027972E-2</v>
      </c>
      <c r="S21" s="10">
        <f t="shared" ref="S21" si="277">S20/$BB$20</f>
        <v>4.0749796251018745E-2</v>
      </c>
      <c r="T21" s="11">
        <f t="shared" ref="T21" si="278">T20/$BA$20</f>
        <v>0</v>
      </c>
      <c r="U21" s="10">
        <f t="shared" ref="U21" si="279">U20/$BB$20</f>
        <v>0</v>
      </c>
      <c r="V21" s="11"/>
      <c r="W21" s="10"/>
      <c r="X21" s="11">
        <f t="shared" ref="X21" si="280">X20/$BA$20</f>
        <v>2.7972027972027972E-2</v>
      </c>
      <c r="Y21" s="10">
        <f t="shared" ref="Y21" si="281">Y20/$BB$20</f>
        <v>2.2819885900570498E-2</v>
      </c>
      <c r="Z21" s="11">
        <f t="shared" ref="Z21" si="282">Z20/$BA$20</f>
        <v>6.993006993006993E-3</v>
      </c>
      <c r="AA21" s="10">
        <f t="shared" ref="AA21" si="283">AA20/$BB$20</f>
        <v>8.1499592502037484E-3</v>
      </c>
      <c r="AB21" s="11">
        <f t="shared" ref="AB21" si="284">AB20/$BA$20</f>
        <v>5.5944055944055944E-2</v>
      </c>
      <c r="AC21" s="10">
        <f t="shared" ref="AC21" si="285">AC20/$BB$20</f>
        <v>7.7424612876935611E-2</v>
      </c>
      <c r="AD21" s="11">
        <f t="shared" ref="AD21" si="286">AD20/$BA$20</f>
        <v>0.11188811188811189</v>
      </c>
      <c r="AE21" s="10">
        <f t="shared" ref="AE21" si="287">AE20/$BB$20</f>
        <v>0.1295843520782396</v>
      </c>
      <c r="AF21" s="11">
        <f t="shared" ref="AF21" si="288">AF20/$BA$20</f>
        <v>0</v>
      </c>
      <c r="AG21" s="10">
        <f t="shared" ref="AG21" si="289">AG20/$BB$20</f>
        <v>0</v>
      </c>
      <c r="AH21" s="11">
        <f t="shared" ref="AH21" si="290">AH20/$BA$20</f>
        <v>0</v>
      </c>
      <c r="AI21" s="10">
        <f t="shared" ref="AI21" si="291">AI20/$BB$20</f>
        <v>0</v>
      </c>
      <c r="AJ21" s="11">
        <f t="shared" ref="AJ21" si="292">AJ20/$BA$20</f>
        <v>0</v>
      </c>
      <c r="AK21" s="10">
        <f t="shared" ref="AK21" si="293">AK20/$BB$20</f>
        <v>0</v>
      </c>
      <c r="AL21" s="11">
        <f t="shared" ref="AL21" si="294">AL20/$BA$20</f>
        <v>6.993006993006993E-3</v>
      </c>
      <c r="AM21" s="10">
        <f t="shared" ref="AM21" si="295">AM20/$BB$20</f>
        <v>5.7049714751426246E-3</v>
      </c>
      <c r="AN21" s="11">
        <f t="shared" ref="AN21" si="296">AN20/$BA$20</f>
        <v>0</v>
      </c>
      <c r="AO21" s="10">
        <f t="shared" ref="AO21" si="297">AO20/$BB$20</f>
        <v>0</v>
      </c>
      <c r="AP21" s="11">
        <f t="shared" ref="AP21" si="298">AP20/$BA$20</f>
        <v>4.8951048951048952E-2</v>
      </c>
      <c r="AQ21" s="10">
        <f t="shared" ref="AQ21" si="299">AQ20/$BB$20</f>
        <v>4.9714751426242869E-2</v>
      </c>
      <c r="AR21" s="11">
        <f t="shared" ref="AR21" si="300">AR20/$BA$20</f>
        <v>1.3986013986013986E-2</v>
      </c>
      <c r="AS21" s="10">
        <f t="shared" ref="AS21" si="301">AS20/$BB$20</f>
        <v>7.3349633251833741E-3</v>
      </c>
      <c r="AT21" s="11">
        <f t="shared" ref="AT21" si="302">AT20/$BA$20</f>
        <v>6.993006993006993E-3</v>
      </c>
      <c r="AU21" s="10">
        <f t="shared" ref="AU21" si="303">AU20/$BB$20</f>
        <v>2.4449877750611247E-3</v>
      </c>
      <c r="AV21" s="11">
        <f t="shared" ref="AV21" si="304">AV20/$BA$20</f>
        <v>0.18181818181818182</v>
      </c>
      <c r="AW21" s="10">
        <f t="shared" ref="AW21" si="305">AW20/$BB$20</f>
        <v>0.15321923390383049</v>
      </c>
      <c r="AX21" s="11">
        <f t="shared" ref="AX21" si="306">AX20/$BA$20</f>
        <v>4.195804195804196E-2</v>
      </c>
      <c r="AY21" s="10">
        <f t="shared" ref="AY21" si="307">AY20/$BB$20</f>
        <v>0.19559902200488999</v>
      </c>
      <c r="AZ21" s="11"/>
      <c r="BA21" s="10"/>
      <c r="BB21" s="10"/>
    </row>
    <row r="22" spans="1:66">
      <c r="A22" s="2" t="s">
        <v>222</v>
      </c>
      <c r="B22" s="2" t="s">
        <v>199</v>
      </c>
      <c r="C22" s="2">
        <v>30</v>
      </c>
      <c r="D22" s="11">
        <v>0.22377622377622378</v>
      </c>
      <c r="E22" s="10">
        <v>0.11572942135289324</v>
      </c>
      <c r="F22" s="11">
        <v>0</v>
      </c>
      <c r="G22" s="10">
        <v>0</v>
      </c>
      <c r="H22" s="11">
        <v>0</v>
      </c>
      <c r="I22" s="10">
        <v>0</v>
      </c>
      <c r="J22" s="11">
        <v>0</v>
      </c>
      <c r="K22" s="10">
        <v>0</v>
      </c>
      <c r="L22" s="11">
        <v>0</v>
      </c>
      <c r="M22" s="10">
        <v>0</v>
      </c>
      <c r="N22" s="11">
        <v>0</v>
      </c>
      <c r="O22" s="10">
        <v>0</v>
      </c>
      <c r="P22" s="11">
        <v>0.24475524475524477</v>
      </c>
      <c r="Q22" s="10">
        <v>0.1915240423797881</v>
      </c>
      <c r="R22" s="11">
        <v>2.7972027972027972E-2</v>
      </c>
      <c r="S22" s="10">
        <v>4.0749796251018745E-2</v>
      </c>
      <c r="T22" s="11">
        <v>0</v>
      </c>
      <c r="U22" s="10">
        <v>0</v>
      </c>
      <c r="V22" s="11"/>
      <c r="W22" s="10"/>
      <c r="X22" s="11">
        <v>2.7972027972027972E-2</v>
      </c>
      <c r="Y22" s="10">
        <v>2.2819885900570498E-2</v>
      </c>
      <c r="Z22" s="11">
        <v>6.993006993006993E-3</v>
      </c>
      <c r="AA22" s="10">
        <v>8.1499592502037484E-3</v>
      </c>
      <c r="AB22" s="11">
        <v>5.5944055944055944E-2</v>
      </c>
      <c r="AC22" s="10">
        <v>7.7424612876935611E-2</v>
      </c>
      <c r="AD22" s="11">
        <v>0.11188811188811189</v>
      </c>
      <c r="AE22" s="10">
        <v>0.1295843520782396</v>
      </c>
      <c r="AF22" s="11">
        <v>0</v>
      </c>
      <c r="AG22" s="10">
        <v>0</v>
      </c>
      <c r="AH22" s="11">
        <v>0</v>
      </c>
      <c r="AI22" s="10">
        <v>0</v>
      </c>
      <c r="AJ22" s="11">
        <v>0</v>
      </c>
      <c r="AK22" s="10">
        <v>0</v>
      </c>
      <c r="AL22" s="11">
        <v>6.993006993006993E-3</v>
      </c>
      <c r="AM22" s="10">
        <v>5.7049714751426246E-3</v>
      </c>
      <c r="AN22" s="11">
        <v>0</v>
      </c>
      <c r="AO22" s="10">
        <v>0</v>
      </c>
      <c r="AP22" s="11">
        <v>4.8951048951048952E-2</v>
      </c>
      <c r="AQ22" s="10">
        <v>4.9714751426242869E-2</v>
      </c>
      <c r="AR22" s="11">
        <v>1.3986013986013986E-2</v>
      </c>
      <c r="AS22" s="10">
        <v>7.3349633251833741E-3</v>
      </c>
      <c r="AT22" s="11">
        <v>6.993006993006993E-3</v>
      </c>
      <c r="AU22" s="10">
        <v>2.4449877750611247E-3</v>
      </c>
      <c r="AV22" s="11">
        <v>0.18181818181818182</v>
      </c>
      <c r="AW22" s="10">
        <v>0.15321923390383049</v>
      </c>
      <c r="AX22" s="11">
        <v>4.195804195804196E-2</v>
      </c>
      <c r="AY22" s="10">
        <v>0.19559902200488999</v>
      </c>
      <c r="AZ22" s="11"/>
      <c r="BA22" s="10"/>
      <c r="BB22" s="10"/>
    </row>
    <row r="23" spans="1:66">
      <c r="A23" s="2" t="s">
        <v>223</v>
      </c>
      <c r="B23" s="2" t="s">
        <v>199</v>
      </c>
      <c r="C23" s="2">
        <v>31</v>
      </c>
      <c r="D23" s="11">
        <v>51</v>
      </c>
      <c r="E23" s="10">
        <v>332</v>
      </c>
      <c r="F23" s="11">
        <v>4</v>
      </c>
      <c r="G23" s="10">
        <v>19</v>
      </c>
      <c r="H23" s="11">
        <v>0</v>
      </c>
      <c r="I23" s="10">
        <v>0</v>
      </c>
      <c r="J23" s="11">
        <v>0</v>
      </c>
      <c r="K23" s="10">
        <v>0</v>
      </c>
      <c r="L23" s="11">
        <v>0</v>
      </c>
      <c r="M23" s="10">
        <v>0</v>
      </c>
      <c r="N23" s="11">
        <v>0</v>
      </c>
      <c r="O23" s="10">
        <v>0</v>
      </c>
      <c r="P23" s="11">
        <v>55</v>
      </c>
      <c r="Q23" s="10">
        <v>836</v>
      </c>
      <c r="R23" s="11">
        <v>4</v>
      </c>
      <c r="S23" s="10">
        <v>27</v>
      </c>
      <c r="T23" s="11">
        <v>0</v>
      </c>
      <c r="U23" s="10">
        <v>0</v>
      </c>
      <c r="V23" s="11"/>
      <c r="W23" s="10"/>
      <c r="X23" s="11">
        <v>15</v>
      </c>
      <c r="Y23" s="10">
        <v>92</v>
      </c>
      <c r="Z23" s="11">
        <v>1</v>
      </c>
      <c r="AA23" s="10">
        <v>10</v>
      </c>
      <c r="AB23" s="11">
        <v>28</v>
      </c>
      <c r="AC23" s="10">
        <v>569</v>
      </c>
      <c r="AD23" s="11">
        <v>22</v>
      </c>
      <c r="AE23" s="10">
        <v>150</v>
      </c>
      <c r="AF23" s="11">
        <v>0</v>
      </c>
      <c r="AG23" s="10">
        <v>0</v>
      </c>
      <c r="AH23" s="11">
        <v>0</v>
      </c>
      <c r="AI23" s="10">
        <v>0</v>
      </c>
      <c r="AJ23" s="11">
        <v>0</v>
      </c>
      <c r="AK23" s="10">
        <v>0</v>
      </c>
      <c r="AL23" s="11">
        <v>0</v>
      </c>
      <c r="AM23" s="10">
        <v>0</v>
      </c>
      <c r="AN23" s="11">
        <v>0</v>
      </c>
      <c r="AO23" s="10">
        <v>0</v>
      </c>
      <c r="AP23" s="11">
        <v>15</v>
      </c>
      <c r="AQ23" s="10">
        <v>314</v>
      </c>
      <c r="AR23" s="11">
        <v>1</v>
      </c>
      <c r="AS23" s="10">
        <v>3</v>
      </c>
      <c r="AT23" s="11">
        <v>1</v>
      </c>
      <c r="AU23" s="10">
        <v>3</v>
      </c>
      <c r="AV23" s="11">
        <v>43</v>
      </c>
      <c r="AW23" s="10">
        <v>1021</v>
      </c>
      <c r="AX23" s="11">
        <v>0</v>
      </c>
      <c r="AY23" s="10">
        <v>0</v>
      </c>
      <c r="AZ23" s="11"/>
      <c r="BA23" s="10">
        <f>SUM(D23,F23,H23,J23,L23,N23,P23,R23,T23,X23,Z23,AB23,AD23,AF23,AH23,AJ23,AL23,AN23,AP23,AR23,AT23,AV23,AX23)</f>
        <v>240</v>
      </c>
      <c r="BB23" s="10">
        <f>SUM(E23,G23,I23,K23,M23,O23,Q23,S23,U23,Y23,AA23,AC23,AE23,AG23,AI23,AK23,AM23,AO23,AQ23,AS23,AU23,AW23,AY23)</f>
        <v>3376</v>
      </c>
    </row>
    <row r="24" spans="1:66">
      <c r="A24" s="2"/>
      <c r="B24" s="2"/>
      <c r="C24" s="2"/>
      <c r="D24" s="11">
        <f>D23/$BA$23</f>
        <v>0.21249999999999999</v>
      </c>
      <c r="E24" s="10">
        <f>E23/$BB$23</f>
        <v>9.8341232227488154E-2</v>
      </c>
      <c r="F24" s="11">
        <f t="shared" ref="F24" si="308">F23/$BA$23</f>
        <v>1.6666666666666666E-2</v>
      </c>
      <c r="G24" s="10">
        <f t="shared" ref="G24" si="309">G23/$BB$23</f>
        <v>5.6279620853080569E-3</v>
      </c>
      <c r="H24" s="11">
        <f t="shared" ref="H24" si="310">H23/$BA$23</f>
        <v>0</v>
      </c>
      <c r="I24" s="10">
        <f t="shared" ref="I24" si="311">I23/$BB$23</f>
        <v>0</v>
      </c>
      <c r="J24" s="11">
        <f t="shared" ref="J24" si="312">J23/$BA$23</f>
        <v>0</v>
      </c>
      <c r="K24" s="10">
        <f t="shared" ref="K24" si="313">K23/$BB$23</f>
        <v>0</v>
      </c>
      <c r="L24" s="11">
        <f t="shared" ref="L24" si="314">L23/$BA$23</f>
        <v>0</v>
      </c>
      <c r="M24" s="10">
        <f t="shared" ref="M24" si="315">M23/$BB$23</f>
        <v>0</v>
      </c>
      <c r="N24" s="11">
        <f t="shared" ref="N24" si="316">N23/$BA$23</f>
        <v>0</v>
      </c>
      <c r="O24" s="10">
        <f t="shared" ref="O24" si="317">O23/$BB$23</f>
        <v>0</v>
      </c>
      <c r="P24" s="11">
        <f t="shared" ref="P24" si="318">P23/$BA$23</f>
        <v>0.22916666666666666</v>
      </c>
      <c r="Q24" s="10">
        <f t="shared" ref="Q24" si="319">Q23/$BB$23</f>
        <v>0.24763033175355451</v>
      </c>
      <c r="R24" s="11">
        <f t="shared" ref="R24" si="320">R23/$BA$23</f>
        <v>1.6666666666666666E-2</v>
      </c>
      <c r="S24" s="10">
        <f t="shared" ref="S24" si="321">S23/$BB$23</f>
        <v>7.9976303317535538E-3</v>
      </c>
      <c r="T24" s="11">
        <f t="shared" ref="T24" si="322">T23/$BA$23</f>
        <v>0</v>
      </c>
      <c r="U24" s="10">
        <f t="shared" ref="U24" si="323">U23/$BB$23</f>
        <v>0</v>
      </c>
      <c r="V24" s="11"/>
      <c r="W24" s="10"/>
      <c r="X24" s="11">
        <f t="shared" ref="X24" si="324">X23/$BA$23</f>
        <v>6.25E-2</v>
      </c>
      <c r="Y24" s="10">
        <f t="shared" ref="Y24" si="325">Y23/$BB$23</f>
        <v>2.7251184834123223E-2</v>
      </c>
      <c r="Z24" s="11">
        <f t="shared" ref="Z24" si="326">Z23/$BA$23</f>
        <v>4.1666666666666666E-3</v>
      </c>
      <c r="AA24" s="10">
        <f t="shared" ref="AA24" si="327">AA23/$BB$23</f>
        <v>2.9620853080568718E-3</v>
      </c>
      <c r="AB24" s="11">
        <f t="shared" ref="AB24" si="328">AB23/$BA$23</f>
        <v>0.11666666666666667</v>
      </c>
      <c r="AC24" s="10">
        <f t="shared" ref="AC24" si="329">AC23/$BB$23</f>
        <v>0.16854265402843602</v>
      </c>
      <c r="AD24" s="11">
        <f t="shared" ref="AD24" si="330">AD23/$BA$23</f>
        <v>9.166666666666666E-2</v>
      </c>
      <c r="AE24" s="10">
        <f t="shared" ref="AE24" si="331">AE23/$BB$23</f>
        <v>4.4431279620853081E-2</v>
      </c>
      <c r="AF24" s="11">
        <f t="shared" ref="AF24" si="332">AF23/$BA$23</f>
        <v>0</v>
      </c>
      <c r="AG24" s="10">
        <f t="shared" ref="AG24" si="333">AG23/$BB$23</f>
        <v>0</v>
      </c>
      <c r="AH24" s="11">
        <f t="shared" ref="AH24" si="334">AH23/$BA$23</f>
        <v>0</v>
      </c>
      <c r="AI24" s="10">
        <f t="shared" ref="AI24" si="335">AI23/$BB$23</f>
        <v>0</v>
      </c>
      <c r="AJ24" s="11">
        <f t="shared" ref="AJ24" si="336">AJ23/$BA$23</f>
        <v>0</v>
      </c>
      <c r="AK24" s="10">
        <f t="shared" ref="AK24" si="337">AK23/$BB$23</f>
        <v>0</v>
      </c>
      <c r="AL24" s="11">
        <f t="shared" ref="AL24" si="338">AL23/$BA$23</f>
        <v>0</v>
      </c>
      <c r="AM24" s="10">
        <f t="shared" ref="AM24" si="339">AM23/$BB$23</f>
        <v>0</v>
      </c>
      <c r="AN24" s="11">
        <f t="shared" ref="AN24" si="340">AN23/$BA$23</f>
        <v>0</v>
      </c>
      <c r="AO24" s="10">
        <f t="shared" ref="AO24" si="341">AO23/$BB$23</f>
        <v>0</v>
      </c>
      <c r="AP24" s="11">
        <f t="shared" ref="AP24" si="342">AP23/$BA$23</f>
        <v>6.25E-2</v>
      </c>
      <c r="AQ24" s="10">
        <f t="shared" ref="AQ24" si="343">AQ23/$BB$23</f>
        <v>9.3009478672985785E-2</v>
      </c>
      <c r="AR24" s="11">
        <f t="shared" ref="AR24" si="344">AR23/$BA$23</f>
        <v>4.1666666666666666E-3</v>
      </c>
      <c r="AS24" s="10">
        <f t="shared" ref="AS24" si="345">AS23/$BB$23</f>
        <v>8.8862559241706157E-4</v>
      </c>
      <c r="AT24" s="11">
        <f t="shared" ref="AT24" si="346">AT23/$BA$23</f>
        <v>4.1666666666666666E-3</v>
      </c>
      <c r="AU24" s="10">
        <f t="shared" ref="AU24" si="347">AU23/$BB$23</f>
        <v>8.8862559241706157E-4</v>
      </c>
      <c r="AV24" s="11">
        <f t="shared" ref="AV24" si="348">AV23/$BA$23</f>
        <v>0.17916666666666667</v>
      </c>
      <c r="AW24" s="10">
        <f t="shared" ref="AW24" si="349">AW23/$BB$23</f>
        <v>0.30242890995260663</v>
      </c>
      <c r="AX24" s="11">
        <f t="shared" ref="AX24" si="350">AX23/$BA$23</f>
        <v>0</v>
      </c>
      <c r="AY24" s="10">
        <f t="shared" ref="AY24" si="351">AY23/$BB$23</f>
        <v>0</v>
      </c>
      <c r="AZ24" s="11"/>
      <c r="BA24" s="10"/>
      <c r="BB24" s="10"/>
    </row>
    <row r="25" spans="1:66">
      <c r="A25" s="2" t="s">
        <v>223</v>
      </c>
      <c r="B25" s="2" t="s">
        <v>199</v>
      </c>
      <c r="C25" s="2">
        <v>31</v>
      </c>
      <c r="D25" s="11">
        <v>0.21249999999999999</v>
      </c>
      <c r="E25" s="10">
        <v>9.8341232227488154E-2</v>
      </c>
      <c r="F25" s="11">
        <v>1.6666666666666666E-2</v>
      </c>
      <c r="G25" s="10">
        <v>5.6279620853080569E-3</v>
      </c>
      <c r="H25" s="11">
        <v>0</v>
      </c>
      <c r="I25" s="10">
        <v>0</v>
      </c>
      <c r="J25" s="11">
        <v>0</v>
      </c>
      <c r="K25" s="10">
        <v>0</v>
      </c>
      <c r="L25" s="11">
        <v>0</v>
      </c>
      <c r="M25" s="10">
        <v>0</v>
      </c>
      <c r="N25" s="11">
        <v>0</v>
      </c>
      <c r="O25" s="10">
        <v>0</v>
      </c>
      <c r="P25" s="11">
        <v>0.22916666666666666</v>
      </c>
      <c r="Q25" s="10">
        <v>0.24763033175355451</v>
      </c>
      <c r="R25" s="11">
        <v>1.6666666666666666E-2</v>
      </c>
      <c r="S25" s="10">
        <v>7.9976303317535538E-3</v>
      </c>
      <c r="T25" s="11">
        <v>0</v>
      </c>
      <c r="U25" s="10">
        <v>0</v>
      </c>
      <c r="V25" s="11"/>
      <c r="W25" s="10"/>
      <c r="X25" s="11">
        <v>6.25E-2</v>
      </c>
      <c r="Y25" s="10">
        <v>2.7251184834123223E-2</v>
      </c>
      <c r="Z25" s="11">
        <v>4.1666666666666666E-3</v>
      </c>
      <c r="AA25" s="10">
        <v>2.9620853080568718E-3</v>
      </c>
      <c r="AB25" s="11">
        <v>0.11666666666666667</v>
      </c>
      <c r="AC25" s="10">
        <v>0.16854265402843602</v>
      </c>
      <c r="AD25" s="11">
        <v>9.166666666666666E-2</v>
      </c>
      <c r="AE25" s="10">
        <v>4.4431279620853081E-2</v>
      </c>
      <c r="AF25" s="11">
        <v>0</v>
      </c>
      <c r="AG25" s="10">
        <v>0</v>
      </c>
      <c r="AH25" s="11">
        <v>0</v>
      </c>
      <c r="AI25" s="10">
        <v>0</v>
      </c>
      <c r="AJ25" s="11">
        <v>0</v>
      </c>
      <c r="AK25" s="10">
        <v>0</v>
      </c>
      <c r="AL25" s="11">
        <v>0</v>
      </c>
      <c r="AM25" s="10">
        <v>0</v>
      </c>
      <c r="AN25" s="11">
        <v>0</v>
      </c>
      <c r="AO25" s="10">
        <v>0</v>
      </c>
      <c r="AP25" s="11">
        <v>6.25E-2</v>
      </c>
      <c r="AQ25" s="10">
        <v>9.3009478672985785E-2</v>
      </c>
      <c r="AR25" s="11">
        <v>4.1666666666666666E-3</v>
      </c>
      <c r="AS25" s="10">
        <v>8.8862559241706157E-4</v>
      </c>
      <c r="AT25" s="11">
        <v>4.1666666666666666E-3</v>
      </c>
      <c r="AU25" s="10">
        <v>8.8862559241706157E-4</v>
      </c>
      <c r="AV25" s="11">
        <v>0.17916666666666667</v>
      </c>
      <c r="AW25" s="10">
        <v>0.30242890995260663</v>
      </c>
      <c r="AX25" s="11">
        <v>0</v>
      </c>
      <c r="AY25" s="10">
        <v>0</v>
      </c>
      <c r="AZ25" s="11"/>
      <c r="BA25" s="10"/>
      <c r="BB25" s="10"/>
    </row>
    <row r="26" spans="1:66">
      <c r="A26" s="2" t="s">
        <v>622</v>
      </c>
      <c r="B26" s="2" t="s">
        <v>199</v>
      </c>
      <c r="C26" s="2">
        <v>32</v>
      </c>
      <c r="D26" s="11">
        <v>350</v>
      </c>
      <c r="E26" s="10">
        <v>1784</v>
      </c>
      <c r="F26" s="11">
        <v>22</v>
      </c>
      <c r="G26" s="10">
        <v>187</v>
      </c>
      <c r="H26" s="11">
        <v>0</v>
      </c>
      <c r="I26" s="10">
        <v>0</v>
      </c>
      <c r="J26" s="11">
        <v>0</v>
      </c>
      <c r="K26" s="10">
        <v>0</v>
      </c>
      <c r="L26" s="11">
        <v>0</v>
      </c>
      <c r="M26" s="10">
        <v>0</v>
      </c>
      <c r="N26" s="11">
        <v>0</v>
      </c>
      <c r="O26" s="10">
        <v>0</v>
      </c>
      <c r="P26" s="11">
        <v>24</v>
      </c>
      <c r="Q26" s="10">
        <v>722</v>
      </c>
      <c r="R26" s="11">
        <v>45</v>
      </c>
      <c r="S26" s="10">
        <v>354</v>
      </c>
      <c r="T26" s="11">
        <v>0</v>
      </c>
      <c r="U26" s="10">
        <v>0</v>
      </c>
      <c r="V26" s="11"/>
      <c r="W26" s="10"/>
      <c r="X26" s="11">
        <v>27</v>
      </c>
      <c r="Y26" s="10">
        <v>171</v>
      </c>
      <c r="Z26" s="11">
        <v>3</v>
      </c>
      <c r="AA26" s="10">
        <v>43</v>
      </c>
      <c r="AB26" s="11">
        <v>2</v>
      </c>
      <c r="AC26" s="10">
        <v>28</v>
      </c>
      <c r="AD26" s="11">
        <v>277</v>
      </c>
      <c r="AE26" s="10">
        <v>2119</v>
      </c>
      <c r="AF26" s="11">
        <v>0</v>
      </c>
      <c r="AG26" s="10">
        <v>0</v>
      </c>
      <c r="AH26" s="11">
        <v>0</v>
      </c>
      <c r="AI26" s="10">
        <v>0</v>
      </c>
      <c r="AJ26" s="11">
        <v>0</v>
      </c>
      <c r="AK26" s="10">
        <v>0</v>
      </c>
      <c r="AL26" s="11">
        <v>0</v>
      </c>
      <c r="AM26" s="10">
        <v>0</v>
      </c>
      <c r="AN26" s="11">
        <v>0</v>
      </c>
      <c r="AO26" s="10">
        <v>0</v>
      </c>
      <c r="AP26" s="11">
        <v>15</v>
      </c>
      <c r="AQ26" s="10">
        <v>193</v>
      </c>
      <c r="AR26" s="11">
        <v>13</v>
      </c>
      <c r="AS26" s="10">
        <v>122</v>
      </c>
      <c r="AT26" s="11">
        <v>21</v>
      </c>
      <c r="AU26" s="10">
        <v>75</v>
      </c>
      <c r="AV26" s="11">
        <v>44</v>
      </c>
      <c r="AW26" s="10">
        <v>818</v>
      </c>
      <c r="AX26" s="11">
        <v>44</v>
      </c>
      <c r="AY26" s="10">
        <v>391</v>
      </c>
      <c r="AZ26" s="11"/>
      <c r="BA26" s="10">
        <f>SUM(D26,F26,H26,J26,L26,N26,P26,R26,T26,X26,Z26,AB26,AD26,AF26,AH26,AJ26,AL26,AN26,AP26,AR26,AT26,AV26,AX26)</f>
        <v>887</v>
      </c>
      <c r="BB26" s="10">
        <f>SUM(E26,G26,I26,K26,M26,O26,Q26,S26,U26,Y26,AA26,AC26,AE26,AG26,AI26,AK26,AM26,AO26,AQ26,AS26,AU26,AW26,AY26)</f>
        <v>7007</v>
      </c>
    </row>
    <row r="27" spans="1:66">
      <c r="A27" s="2"/>
      <c r="B27" s="2"/>
      <c r="C27" s="2"/>
      <c r="D27" s="11">
        <f>D26/$BA$26</f>
        <v>0.39458850056369787</v>
      </c>
      <c r="E27" s="10">
        <f>E26/$BB$26</f>
        <v>0.25460254031682605</v>
      </c>
      <c r="F27" s="11">
        <f t="shared" ref="F27" si="352">F26/$BA$26</f>
        <v>2.480270574971815E-2</v>
      </c>
      <c r="G27" s="10">
        <f t="shared" ref="G27" si="353">G26/$BB$26</f>
        <v>2.6687598116169546E-2</v>
      </c>
      <c r="H27" s="11">
        <f t="shared" ref="H27" si="354">H26/$BA$26</f>
        <v>0</v>
      </c>
      <c r="I27" s="10">
        <f t="shared" ref="I27" si="355">I26/$BB$26</f>
        <v>0</v>
      </c>
      <c r="J27" s="11">
        <f t="shared" ref="J27" si="356">J26/$BA$26</f>
        <v>0</v>
      </c>
      <c r="K27" s="10">
        <f t="shared" ref="K27" si="357">K26/$BB$26</f>
        <v>0</v>
      </c>
      <c r="L27" s="11">
        <f t="shared" ref="L27" si="358">L26/$BA$26</f>
        <v>0</v>
      </c>
      <c r="M27" s="10">
        <f t="shared" ref="M27" si="359">M26/$BB$26</f>
        <v>0</v>
      </c>
      <c r="N27" s="11">
        <f t="shared" ref="N27" si="360">N26/$BA$26</f>
        <v>0</v>
      </c>
      <c r="O27" s="10">
        <f t="shared" ref="O27" si="361">O26/$BB$26</f>
        <v>0</v>
      </c>
      <c r="P27" s="11">
        <f t="shared" ref="P27" si="362">P26/$BA$26</f>
        <v>2.7057497181510709E-2</v>
      </c>
      <c r="Q27" s="10">
        <f t="shared" ref="Q27" si="363">Q26/$BB$26</f>
        <v>0.10303981732553161</v>
      </c>
      <c r="R27" s="11">
        <f t="shared" ref="R27" si="364">R26/$BA$26</f>
        <v>5.0732807215332583E-2</v>
      </c>
      <c r="S27" s="10">
        <f t="shared" ref="S27" si="365">S26/$BB$26</f>
        <v>5.0520907663764804E-2</v>
      </c>
      <c r="T27" s="11">
        <f t="shared" ref="T27" si="366">T26/$BA$26</f>
        <v>0</v>
      </c>
      <c r="U27" s="10">
        <f t="shared" ref="U27" si="367">U26/$BB$26</f>
        <v>0</v>
      </c>
      <c r="V27" s="11"/>
      <c r="W27" s="10"/>
      <c r="X27" s="11">
        <f t="shared" ref="X27" si="368">X26/$BA$26</f>
        <v>3.0439684329199548E-2</v>
      </c>
      <c r="Y27" s="10">
        <f t="shared" ref="Y27" si="369">Y26/$BB$26</f>
        <v>2.4404167261310117E-2</v>
      </c>
      <c r="Z27" s="11">
        <f t="shared" ref="Z27" si="370">Z26/$BA$26</f>
        <v>3.3821871476888386E-3</v>
      </c>
      <c r="AA27" s="10">
        <f t="shared" ref="AA27" si="371">AA26/$BB$26</f>
        <v>6.1367204224347079E-3</v>
      </c>
      <c r="AB27" s="11">
        <f t="shared" ref="AB27" si="372">AB26/$BA$26</f>
        <v>2.2547914317925591E-3</v>
      </c>
      <c r="AC27" s="10">
        <f t="shared" ref="AC27" si="373">AC26/$BB$26</f>
        <v>3.996003996003996E-3</v>
      </c>
      <c r="AD27" s="11">
        <f t="shared" ref="AD27" si="374">AD26/$BA$26</f>
        <v>0.31228861330326946</v>
      </c>
      <c r="AE27" s="10">
        <f t="shared" ref="AE27" si="375">AE26/$BB$26</f>
        <v>0.30241187384044527</v>
      </c>
      <c r="AF27" s="11">
        <f t="shared" ref="AF27" si="376">AF26/$BA$26</f>
        <v>0</v>
      </c>
      <c r="AG27" s="10">
        <f t="shared" ref="AG27" si="377">AG26/$BB$26</f>
        <v>0</v>
      </c>
      <c r="AH27" s="11">
        <f t="shared" ref="AH27" si="378">AH26/$BA$26</f>
        <v>0</v>
      </c>
      <c r="AI27" s="10">
        <f t="shared" ref="AI27" si="379">AI26/$BB$26</f>
        <v>0</v>
      </c>
      <c r="AJ27" s="11">
        <f t="shared" ref="AJ27" si="380">AJ26/$BA$26</f>
        <v>0</v>
      </c>
      <c r="AK27" s="10">
        <f t="shared" ref="AK27" si="381">AK26/$BB$26</f>
        <v>0</v>
      </c>
      <c r="AL27" s="11">
        <f t="shared" ref="AL27" si="382">AL26/$BA$26</f>
        <v>0</v>
      </c>
      <c r="AM27" s="10">
        <f t="shared" ref="AM27" si="383">AM26/$BB$26</f>
        <v>0</v>
      </c>
      <c r="AN27" s="11">
        <f t="shared" ref="AN27" si="384">AN26/$BA$26</f>
        <v>0</v>
      </c>
      <c r="AO27" s="10">
        <f t="shared" ref="AO27" si="385">AO26/$BB$26</f>
        <v>0</v>
      </c>
      <c r="AP27" s="11">
        <f t="shared" ref="AP27" si="386">AP26/$BA$26</f>
        <v>1.6910935738444193E-2</v>
      </c>
      <c r="AQ27" s="10">
        <f t="shared" ref="AQ27" si="387">AQ26/$BB$26</f>
        <v>2.7543884686741831E-2</v>
      </c>
      <c r="AR27" s="11">
        <f t="shared" ref="AR27" si="388">AR26/$BA$26</f>
        <v>1.4656144306651634E-2</v>
      </c>
      <c r="AS27" s="10">
        <f t="shared" ref="AS27" si="389">AS26/$BB$26</f>
        <v>1.7411160268303125E-2</v>
      </c>
      <c r="AT27" s="11">
        <f t="shared" ref="AT27" si="390">AT26/$BA$26</f>
        <v>2.367531003382187E-2</v>
      </c>
      <c r="AU27" s="10">
        <f t="shared" ref="AU27" si="391">AU26/$BB$26</f>
        <v>1.070358213215356E-2</v>
      </c>
      <c r="AV27" s="11">
        <f t="shared" ref="AV27" si="392">AV26/$BA$26</f>
        <v>4.96054114994363E-2</v>
      </c>
      <c r="AW27" s="10">
        <f t="shared" ref="AW27" si="393">AW26/$BB$26</f>
        <v>0.11674040245468817</v>
      </c>
      <c r="AX27" s="11">
        <f t="shared" ref="AX27" si="394">AX26/$BA$26</f>
        <v>4.96054114994363E-2</v>
      </c>
      <c r="AY27" s="10">
        <f t="shared" ref="AY27" si="395">AY26/$BB$26</f>
        <v>5.5801341515627233E-2</v>
      </c>
      <c r="AZ27" s="11"/>
      <c r="BA27" s="10"/>
      <c r="BB27" s="10"/>
    </row>
    <row r="28" spans="1:66">
      <c r="A28" s="2" t="s">
        <v>622</v>
      </c>
      <c r="B28" s="2" t="s">
        <v>199</v>
      </c>
      <c r="C28" s="2">
        <v>32</v>
      </c>
      <c r="D28" s="11">
        <v>0.39458850056369787</v>
      </c>
      <c r="E28" s="10">
        <v>0.25460254031682605</v>
      </c>
      <c r="F28" s="11">
        <v>2.480270574971815E-2</v>
      </c>
      <c r="G28" s="10">
        <v>2.6687598116169546E-2</v>
      </c>
      <c r="H28" s="11">
        <v>0</v>
      </c>
      <c r="I28" s="10">
        <v>0</v>
      </c>
      <c r="J28" s="11">
        <v>0</v>
      </c>
      <c r="K28" s="10">
        <v>0</v>
      </c>
      <c r="L28" s="11">
        <v>0</v>
      </c>
      <c r="M28" s="10">
        <v>0</v>
      </c>
      <c r="N28" s="11">
        <v>0</v>
      </c>
      <c r="O28" s="10">
        <v>0</v>
      </c>
      <c r="P28" s="11">
        <v>2.7057497181510709E-2</v>
      </c>
      <c r="Q28" s="10">
        <v>0.10303981732553161</v>
      </c>
      <c r="R28" s="11">
        <v>5.0732807215332583E-2</v>
      </c>
      <c r="S28" s="10">
        <v>5.0520907663764804E-2</v>
      </c>
      <c r="T28" s="11">
        <v>0</v>
      </c>
      <c r="U28" s="10">
        <v>0</v>
      </c>
      <c r="V28" s="11"/>
      <c r="W28" s="10"/>
      <c r="X28" s="11">
        <v>3.0439684329199548E-2</v>
      </c>
      <c r="Y28" s="10">
        <v>2.4404167261310117E-2</v>
      </c>
      <c r="Z28" s="11">
        <v>3.3821871476888386E-3</v>
      </c>
      <c r="AA28" s="10">
        <v>6.1367204224347079E-3</v>
      </c>
      <c r="AB28" s="11">
        <v>2.2547914317925591E-3</v>
      </c>
      <c r="AC28" s="10">
        <v>3.996003996003996E-3</v>
      </c>
      <c r="AD28" s="11">
        <v>0.31228861330326946</v>
      </c>
      <c r="AE28" s="10">
        <v>0.30241187384044527</v>
      </c>
      <c r="AF28" s="11">
        <v>0</v>
      </c>
      <c r="AG28" s="10">
        <v>0</v>
      </c>
      <c r="AH28" s="11">
        <v>0</v>
      </c>
      <c r="AI28" s="10">
        <v>0</v>
      </c>
      <c r="AJ28" s="11">
        <v>0</v>
      </c>
      <c r="AK28" s="10">
        <v>0</v>
      </c>
      <c r="AL28" s="11">
        <v>0</v>
      </c>
      <c r="AM28" s="10">
        <v>0</v>
      </c>
      <c r="AN28" s="11">
        <v>0</v>
      </c>
      <c r="AO28" s="10">
        <v>0</v>
      </c>
      <c r="AP28" s="11">
        <v>1.6910935738444193E-2</v>
      </c>
      <c r="AQ28" s="10">
        <v>2.7543884686741831E-2</v>
      </c>
      <c r="AR28" s="11">
        <v>1.4656144306651634E-2</v>
      </c>
      <c r="AS28" s="10">
        <v>1.7411160268303125E-2</v>
      </c>
      <c r="AT28" s="11">
        <v>2.367531003382187E-2</v>
      </c>
      <c r="AU28" s="10">
        <v>1.070358213215356E-2</v>
      </c>
      <c r="AV28" s="11">
        <v>4.96054114994363E-2</v>
      </c>
      <c r="AW28" s="10">
        <v>0.11674040245468817</v>
      </c>
      <c r="AX28" s="11">
        <v>4.96054114994363E-2</v>
      </c>
      <c r="AY28" s="10">
        <v>5.5801341515627233E-2</v>
      </c>
      <c r="AZ28" s="11"/>
      <c r="BA28" s="10"/>
      <c r="BB28" s="10"/>
    </row>
    <row r="29" spans="1:66">
      <c r="A29" s="2" t="s">
        <v>230</v>
      </c>
      <c r="B29" s="2" t="s">
        <v>199</v>
      </c>
      <c r="C29" s="2">
        <v>33</v>
      </c>
      <c r="D29" s="11">
        <v>30</v>
      </c>
      <c r="E29" s="10">
        <v>138</v>
      </c>
      <c r="F29" s="11">
        <v>23</v>
      </c>
      <c r="G29" s="10">
        <v>702</v>
      </c>
      <c r="H29" s="11">
        <v>3</v>
      </c>
      <c r="I29" s="10">
        <v>58</v>
      </c>
      <c r="J29" s="11">
        <v>0</v>
      </c>
      <c r="K29" s="10">
        <v>0</v>
      </c>
      <c r="L29" s="11">
        <v>6</v>
      </c>
      <c r="M29" s="10">
        <v>85</v>
      </c>
      <c r="N29" s="11">
        <v>0</v>
      </c>
      <c r="O29" s="10">
        <v>0</v>
      </c>
      <c r="P29" s="11">
        <v>1</v>
      </c>
      <c r="Q29" s="10">
        <v>2</v>
      </c>
      <c r="R29" s="11">
        <v>1</v>
      </c>
      <c r="S29" s="10">
        <v>4</v>
      </c>
      <c r="T29" s="11">
        <v>17</v>
      </c>
      <c r="U29" s="10">
        <v>123</v>
      </c>
      <c r="V29" s="11"/>
      <c r="W29" s="10"/>
      <c r="X29" s="11">
        <v>0</v>
      </c>
      <c r="Y29" s="10">
        <v>0</v>
      </c>
      <c r="Z29" s="11">
        <v>0</v>
      </c>
      <c r="AA29" s="10">
        <v>0</v>
      </c>
      <c r="AB29" s="11">
        <v>0</v>
      </c>
      <c r="AC29" s="10">
        <v>0</v>
      </c>
      <c r="AD29" s="11">
        <v>120</v>
      </c>
      <c r="AE29" s="10">
        <v>3582</v>
      </c>
      <c r="AF29" s="11">
        <v>0</v>
      </c>
      <c r="AG29" s="10">
        <v>0</v>
      </c>
      <c r="AH29" s="11">
        <v>0</v>
      </c>
      <c r="AI29" s="10">
        <v>0</v>
      </c>
      <c r="AJ29" s="11">
        <v>0</v>
      </c>
      <c r="AK29" s="10">
        <v>0</v>
      </c>
      <c r="AL29" s="11">
        <v>0</v>
      </c>
      <c r="AM29" s="10">
        <v>0</v>
      </c>
      <c r="AN29" s="11">
        <v>0</v>
      </c>
      <c r="AO29" s="10">
        <v>0</v>
      </c>
      <c r="AP29" s="11">
        <v>4</v>
      </c>
      <c r="AQ29" s="10">
        <v>12</v>
      </c>
      <c r="AR29" s="11">
        <v>0</v>
      </c>
      <c r="AS29" s="10">
        <v>0</v>
      </c>
      <c r="AT29" s="11">
        <v>0</v>
      </c>
      <c r="AU29" s="10">
        <v>0</v>
      </c>
      <c r="AV29" s="11">
        <v>0</v>
      </c>
      <c r="AW29" s="10">
        <v>0</v>
      </c>
      <c r="AX29" s="11">
        <v>0</v>
      </c>
      <c r="AY29" s="10">
        <v>0</v>
      </c>
      <c r="AZ29" s="11"/>
      <c r="BA29" s="10">
        <f>SUM(D29,F29,H29,J29,L29,N29,P29,R29,T29,X29,Z29,AB29,AD29,AF29,AH29,AJ29,AL29,AN29,AP29,AR29,AT29,AV29,AX29)</f>
        <v>205</v>
      </c>
      <c r="BB29" s="10">
        <f>SUM(E29,G29,I29,K29,M29,O29,Q29,S29,U29,Y29,AA29,AC29,AE29,AG29,AI29,AK29,AM29,AO29,AQ29,AS29,AU29,AW29,AY29)</f>
        <v>4706</v>
      </c>
    </row>
    <row r="30" spans="1:66">
      <c r="A30" s="2"/>
      <c r="B30" s="2"/>
      <c r="C30" s="2"/>
      <c r="D30" s="11">
        <f>D29/$BA$29</f>
        <v>0.14634146341463414</v>
      </c>
      <c r="E30" s="10">
        <f>E29/$BB$29</f>
        <v>2.9324266893327667E-2</v>
      </c>
      <c r="F30" s="11">
        <f t="shared" ref="F30" si="396">F29/$BA$29</f>
        <v>0.11219512195121951</v>
      </c>
      <c r="G30" s="10">
        <f t="shared" ref="G30" si="397">G29/$BB$29</f>
        <v>0.14917127071823205</v>
      </c>
      <c r="H30" s="11">
        <f t="shared" ref="H30" si="398">H29/$BA$29</f>
        <v>1.4634146341463415E-2</v>
      </c>
      <c r="I30" s="10">
        <f t="shared" ref="I30" si="399">I29/$BB$29</f>
        <v>1.2324691882702932E-2</v>
      </c>
      <c r="J30" s="11">
        <f t="shared" ref="J30" si="400">J29/$BA$29</f>
        <v>0</v>
      </c>
      <c r="K30" s="10">
        <f t="shared" ref="K30" si="401">K29/$BB$29</f>
        <v>0</v>
      </c>
      <c r="L30" s="11">
        <f t="shared" ref="L30" si="402">L29/$BA$29</f>
        <v>2.9268292682926831E-2</v>
      </c>
      <c r="M30" s="10">
        <f t="shared" ref="M30" si="403">M29/$BB$29</f>
        <v>1.8062048448788781E-2</v>
      </c>
      <c r="N30" s="11">
        <f t="shared" ref="N30" si="404">N29/$BA$29</f>
        <v>0</v>
      </c>
      <c r="O30" s="10">
        <f t="shared" ref="O30" si="405">O29/$BB$29</f>
        <v>0</v>
      </c>
      <c r="P30" s="11">
        <f t="shared" ref="P30" si="406">P29/$BA$29</f>
        <v>4.8780487804878049E-3</v>
      </c>
      <c r="Q30" s="10">
        <f t="shared" ref="Q30" si="407">Q29/$BB$29</f>
        <v>4.2498937526561835E-4</v>
      </c>
      <c r="R30" s="11">
        <f t="shared" ref="R30" si="408">R29/$BA$29</f>
        <v>4.8780487804878049E-3</v>
      </c>
      <c r="S30" s="10">
        <f t="shared" ref="S30" si="409">S29/$BB$29</f>
        <v>8.499787505312367E-4</v>
      </c>
      <c r="T30" s="11">
        <f t="shared" ref="T30" si="410">T29/$BA$29</f>
        <v>8.2926829268292687E-2</v>
      </c>
      <c r="U30" s="10">
        <f t="shared" ref="U30" si="411">U29/$BB$29</f>
        <v>2.613684657883553E-2</v>
      </c>
      <c r="V30" s="11"/>
      <c r="W30" s="10"/>
      <c r="X30" s="11">
        <f t="shared" ref="X30" si="412">X29/$BA$29</f>
        <v>0</v>
      </c>
      <c r="Y30" s="10">
        <f t="shared" ref="Y30" si="413">Y29/$BB$29</f>
        <v>0</v>
      </c>
      <c r="Z30" s="11">
        <f t="shared" ref="Z30" si="414">Z29/$BA$29</f>
        <v>0</v>
      </c>
      <c r="AA30" s="10">
        <f t="shared" ref="AA30" si="415">AA29/$BB$29</f>
        <v>0</v>
      </c>
      <c r="AB30" s="11">
        <f t="shared" ref="AB30" si="416">AB29/$BA$29</f>
        <v>0</v>
      </c>
      <c r="AC30" s="10">
        <f t="shared" ref="AC30" si="417">AC29/$BB$29</f>
        <v>0</v>
      </c>
      <c r="AD30" s="11">
        <f t="shared" ref="AD30" si="418">AD29/$BA$29</f>
        <v>0.58536585365853655</v>
      </c>
      <c r="AE30" s="10">
        <f t="shared" ref="AE30" si="419">AE29/$BB$29</f>
        <v>0.76115597110072253</v>
      </c>
      <c r="AF30" s="11">
        <f t="shared" ref="AF30" si="420">AF29/$BA$29</f>
        <v>0</v>
      </c>
      <c r="AG30" s="10">
        <f t="shared" ref="AG30" si="421">AG29/$BB$29</f>
        <v>0</v>
      </c>
      <c r="AH30" s="11">
        <f t="shared" ref="AH30" si="422">AH29/$BA$29</f>
        <v>0</v>
      </c>
      <c r="AI30" s="10">
        <f t="shared" ref="AI30" si="423">AI29/$BB$29</f>
        <v>0</v>
      </c>
      <c r="AJ30" s="11">
        <f t="shared" ref="AJ30" si="424">AJ29/$BA$29</f>
        <v>0</v>
      </c>
      <c r="AK30" s="10">
        <f t="shared" ref="AK30" si="425">AK29/$BB$29</f>
        <v>0</v>
      </c>
      <c r="AL30" s="11">
        <f t="shared" ref="AL30" si="426">AL29/$BA$29</f>
        <v>0</v>
      </c>
      <c r="AM30" s="10">
        <f t="shared" ref="AM30" si="427">AM29/$BB$29</f>
        <v>0</v>
      </c>
      <c r="AN30" s="11">
        <f t="shared" ref="AN30" si="428">AN29/$BA$29</f>
        <v>0</v>
      </c>
      <c r="AO30" s="10">
        <f t="shared" ref="AO30" si="429">AO29/$BB$29</f>
        <v>0</v>
      </c>
      <c r="AP30" s="11">
        <f t="shared" ref="AP30" si="430">AP29/$BA$29</f>
        <v>1.9512195121951219E-2</v>
      </c>
      <c r="AQ30" s="10">
        <f t="shared" ref="AQ30" si="431">AQ29/$BB$29</f>
        <v>2.5499362515937103E-3</v>
      </c>
      <c r="AR30" s="11">
        <f t="shared" ref="AR30" si="432">AR29/$BA$29</f>
        <v>0</v>
      </c>
      <c r="AS30" s="10">
        <f t="shared" ref="AS30" si="433">AS29/$BB$29</f>
        <v>0</v>
      </c>
      <c r="AT30" s="11">
        <f t="shared" ref="AT30" si="434">AT29/$BA$29</f>
        <v>0</v>
      </c>
      <c r="AU30" s="10">
        <f t="shared" ref="AU30" si="435">AU29/$BB$29</f>
        <v>0</v>
      </c>
      <c r="AV30" s="11">
        <f t="shared" ref="AV30" si="436">AV29/$BA$29</f>
        <v>0</v>
      </c>
      <c r="AW30" s="10">
        <f t="shared" ref="AW30" si="437">AW29/$BB$29</f>
        <v>0</v>
      </c>
      <c r="AX30" s="11">
        <f t="shared" ref="AX30" si="438">AX29/$BA$29</f>
        <v>0</v>
      </c>
      <c r="AY30" s="10">
        <f t="shared" ref="AY30" si="439">AY29/$BB$29</f>
        <v>0</v>
      </c>
      <c r="AZ30" s="11"/>
      <c r="BA30" s="10"/>
      <c r="BB30" s="10"/>
    </row>
    <row r="31" spans="1:66">
      <c r="A31" s="2" t="s">
        <v>230</v>
      </c>
      <c r="B31" s="2" t="s">
        <v>199</v>
      </c>
      <c r="C31" s="2">
        <v>33</v>
      </c>
      <c r="D31" s="11">
        <v>0.14634146341463414</v>
      </c>
      <c r="E31" s="10">
        <v>2.9324266893327667E-2</v>
      </c>
      <c r="F31" s="11">
        <v>0.11219512195121951</v>
      </c>
      <c r="G31" s="10">
        <v>0.14917127071823205</v>
      </c>
      <c r="H31" s="11">
        <v>1.4634146341463415E-2</v>
      </c>
      <c r="I31" s="10">
        <v>1.2324691882702932E-2</v>
      </c>
      <c r="J31" s="11">
        <v>0</v>
      </c>
      <c r="K31" s="10">
        <v>0</v>
      </c>
      <c r="L31" s="11">
        <v>2.9268292682926831E-2</v>
      </c>
      <c r="M31" s="10">
        <v>1.8062048448788781E-2</v>
      </c>
      <c r="N31" s="11">
        <v>0</v>
      </c>
      <c r="O31" s="10">
        <v>0</v>
      </c>
      <c r="P31" s="11">
        <v>4.8780487804878049E-3</v>
      </c>
      <c r="Q31" s="10">
        <v>4.2498937526561835E-4</v>
      </c>
      <c r="R31" s="11">
        <v>4.8780487804878049E-3</v>
      </c>
      <c r="S31" s="10">
        <v>8.499787505312367E-4</v>
      </c>
      <c r="T31" s="11">
        <v>8.2926829268292687E-2</v>
      </c>
      <c r="U31" s="10">
        <v>2.613684657883553E-2</v>
      </c>
      <c r="V31" s="11"/>
      <c r="W31" s="10"/>
      <c r="X31" s="11">
        <v>0</v>
      </c>
      <c r="Y31" s="10">
        <v>0</v>
      </c>
      <c r="Z31" s="11">
        <v>0</v>
      </c>
      <c r="AA31" s="10">
        <v>0</v>
      </c>
      <c r="AB31" s="11">
        <v>0</v>
      </c>
      <c r="AC31" s="10">
        <v>0</v>
      </c>
      <c r="AD31" s="11">
        <v>0.58536585365853655</v>
      </c>
      <c r="AE31" s="10">
        <v>0.76115597110072253</v>
      </c>
      <c r="AF31" s="11">
        <v>0</v>
      </c>
      <c r="AG31" s="10">
        <v>0</v>
      </c>
      <c r="AH31" s="11">
        <v>0</v>
      </c>
      <c r="AI31" s="10">
        <v>0</v>
      </c>
      <c r="AJ31" s="11">
        <v>0</v>
      </c>
      <c r="AK31" s="10">
        <v>0</v>
      </c>
      <c r="AL31" s="11">
        <v>0</v>
      </c>
      <c r="AM31" s="10">
        <v>0</v>
      </c>
      <c r="AN31" s="11">
        <v>0</v>
      </c>
      <c r="AO31" s="10">
        <v>0</v>
      </c>
      <c r="AP31" s="11">
        <v>1.9512195121951219E-2</v>
      </c>
      <c r="AQ31" s="10">
        <v>2.5499362515937103E-3</v>
      </c>
      <c r="AR31" s="11">
        <v>0</v>
      </c>
      <c r="AS31" s="10">
        <v>0</v>
      </c>
      <c r="AT31" s="11">
        <v>0</v>
      </c>
      <c r="AU31" s="10">
        <v>0</v>
      </c>
      <c r="AV31" s="11">
        <v>0</v>
      </c>
      <c r="AW31" s="10">
        <v>0</v>
      </c>
      <c r="AX31" s="11">
        <v>0</v>
      </c>
      <c r="AY31" s="10">
        <v>0</v>
      </c>
      <c r="AZ31" s="11"/>
      <c r="BA31" s="10"/>
      <c r="BB31" s="10"/>
    </row>
    <row r="32" spans="1:66">
      <c r="A32" s="2" t="s">
        <v>237</v>
      </c>
      <c r="B32" s="2" t="s">
        <v>199</v>
      </c>
      <c r="C32" s="2">
        <v>34</v>
      </c>
      <c r="D32" s="11">
        <v>20</v>
      </c>
      <c r="E32" s="10">
        <v>114</v>
      </c>
      <c r="F32" s="11">
        <v>5</v>
      </c>
      <c r="G32" s="10">
        <v>24</v>
      </c>
      <c r="H32" s="11">
        <v>1</v>
      </c>
      <c r="I32" s="10">
        <v>12</v>
      </c>
      <c r="J32" s="11">
        <v>0</v>
      </c>
      <c r="K32" s="10">
        <v>0</v>
      </c>
      <c r="L32" s="11">
        <v>0</v>
      </c>
      <c r="M32" s="10">
        <v>0</v>
      </c>
      <c r="N32" s="11">
        <v>0</v>
      </c>
      <c r="O32" s="10">
        <v>0</v>
      </c>
      <c r="P32" s="11">
        <v>49</v>
      </c>
      <c r="Q32" s="10">
        <v>691</v>
      </c>
      <c r="R32" s="11">
        <v>4</v>
      </c>
      <c r="S32" s="10">
        <v>51</v>
      </c>
      <c r="T32" s="11">
        <v>2</v>
      </c>
      <c r="U32" s="10">
        <v>16</v>
      </c>
      <c r="V32" s="11"/>
      <c r="W32" s="10"/>
      <c r="X32" s="11">
        <v>5</v>
      </c>
      <c r="Y32" s="10">
        <v>103</v>
      </c>
      <c r="Z32" s="11">
        <v>0</v>
      </c>
      <c r="AA32" s="10">
        <v>0</v>
      </c>
      <c r="AB32" s="11">
        <v>9</v>
      </c>
      <c r="AC32" s="10">
        <v>115</v>
      </c>
      <c r="AD32" s="11">
        <v>4</v>
      </c>
      <c r="AE32" s="10">
        <v>110</v>
      </c>
      <c r="AF32" s="11">
        <v>0</v>
      </c>
      <c r="AG32" s="10">
        <v>0</v>
      </c>
      <c r="AH32" s="11">
        <v>0</v>
      </c>
      <c r="AI32" s="10">
        <v>0</v>
      </c>
      <c r="AJ32" s="11">
        <v>0</v>
      </c>
      <c r="AK32" s="10">
        <v>0</v>
      </c>
      <c r="AL32" s="11">
        <v>0</v>
      </c>
      <c r="AM32" s="10">
        <v>0</v>
      </c>
      <c r="AN32" s="11">
        <v>0</v>
      </c>
      <c r="AO32" s="10">
        <v>0</v>
      </c>
      <c r="AP32" s="11">
        <v>7</v>
      </c>
      <c r="AQ32" s="10">
        <v>186</v>
      </c>
      <c r="AR32" s="11">
        <v>6</v>
      </c>
      <c r="AS32" s="10">
        <v>106</v>
      </c>
      <c r="AT32" s="11">
        <v>0</v>
      </c>
      <c r="AU32" s="10">
        <v>0</v>
      </c>
      <c r="AV32" s="11">
        <v>9</v>
      </c>
      <c r="AW32" s="10">
        <v>148</v>
      </c>
      <c r="AX32" s="11">
        <v>38</v>
      </c>
      <c r="AY32" s="10">
        <v>823</v>
      </c>
      <c r="AZ32" s="11"/>
      <c r="BA32" s="10">
        <f>SUM(D32,F32,H32,J32,L32,N32,P32,R32,T32,X32,Z32,AB32,AD32,AF32,AH32,AJ32,AL32,AN32,AP32,AR32,AT32,AV32,AX32)</f>
        <v>159</v>
      </c>
      <c r="BB32" s="10">
        <f>SUM(E32,G32,I32,K32,M32,O32,Q32,S32,U32,Y32,AA32,AC32,AE32,AG32,AI32,AK32,AM32,AO32,AQ32,AS32,AU32,AW32,AY32)</f>
        <v>2499</v>
      </c>
    </row>
    <row r="33" spans="1:54">
      <c r="A33" s="2"/>
      <c r="B33" s="2"/>
      <c r="C33" s="2"/>
      <c r="D33" s="11">
        <f>D32/$BA$32</f>
        <v>0.12578616352201258</v>
      </c>
      <c r="E33" s="10">
        <f>E32/$BB$32</f>
        <v>4.561824729891957E-2</v>
      </c>
      <c r="F33" s="11">
        <f t="shared" ref="F33" si="440">F32/$BA$32</f>
        <v>3.1446540880503145E-2</v>
      </c>
      <c r="G33" s="10">
        <f t="shared" ref="G33" si="441">G32/$BB$32</f>
        <v>9.6038415366146452E-3</v>
      </c>
      <c r="H33" s="11">
        <f t="shared" ref="H33" si="442">H32/$BA$32</f>
        <v>6.2893081761006293E-3</v>
      </c>
      <c r="I33" s="10">
        <f t="shared" ref="I33" si="443">I32/$BB$32</f>
        <v>4.8019207683073226E-3</v>
      </c>
      <c r="J33" s="11">
        <f t="shared" ref="J33" si="444">J32/$BA$32</f>
        <v>0</v>
      </c>
      <c r="K33" s="10">
        <f t="shared" ref="K33" si="445">K32/$BB$32</f>
        <v>0</v>
      </c>
      <c r="L33" s="11">
        <f t="shared" ref="L33" si="446">L32/$BA$32</f>
        <v>0</v>
      </c>
      <c r="M33" s="10">
        <f t="shared" ref="M33" si="447">M32/$BB$32</f>
        <v>0</v>
      </c>
      <c r="N33" s="11">
        <f t="shared" ref="N33" si="448">N32/$BA$32</f>
        <v>0</v>
      </c>
      <c r="O33" s="10">
        <f t="shared" ref="O33" si="449">O32/$BB$32</f>
        <v>0</v>
      </c>
      <c r="P33" s="11">
        <f t="shared" ref="P33" si="450">P32/$BA$32</f>
        <v>0.3081761006289308</v>
      </c>
      <c r="Q33" s="10">
        <f t="shared" ref="Q33" si="451">Q32/$BB$32</f>
        <v>0.27651060424169666</v>
      </c>
      <c r="R33" s="11">
        <f t="shared" ref="R33" si="452">R32/$BA$32</f>
        <v>2.5157232704402517E-2</v>
      </c>
      <c r="S33" s="10">
        <f t="shared" ref="S33" si="453">S32/$BB$32</f>
        <v>2.0408163265306121E-2</v>
      </c>
      <c r="T33" s="11">
        <f t="shared" ref="T33" si="454">T32/$BA$32</f>
        <v>1.2578616352201259E-2</v>
      </c>
      <c r="U33" s="10">
        <f t="shared" ref="U33" si="455">U32/$BB$32</f>
        <v>6.4025610244097643E-3</v>
      </c>
      <c r="V33" s="11"/>
      <c r="W33" s="10"/>
      <c r="X33" s="11">
        <f t="shared" ref="X33" si="456">X32/$BA$32</f>
        <v>3.1446540880503145E-2</v>
      </c>
      <c r="Y33" s="10">
        <f t="shared" ref="Y33" si="457">Y32/$BB$32</f>
        <v>4.1216486594637856E-2</v>
      </c>
      <c r="Z33" s="11">
        <f t="shared" ref="Z33" si="458">Z32/$BA$32</f>
        <v>0</v>
      </c>
      <c r="AA33" s="10">
        <f t="shared" ref="AA33" si="459">AA32/$BB$32</f>
        <v>0</v>
      </c>
      <c r="AB33" s="11">
        <f t="shared" ref="AB33" si="460">AB32/$BA$32</f>
        <v>5.6603773584905662E-2</v>
      </c>
      <c r="AC33" s="10">
        <f t="shared" ref="AC33" si="461">AC32/$BB$32</f>
        <v>4.6018407362945178E-2</v>
      </c>
      <c r="AD33" s="11">
        <f t="shared" ref="AD33" si="462">AD32/$BA$32</f>
        <v>2.5157232704402517E-2</v>
      </c>
      <c r="AE33" s="10">
        <f t="shared" ref="AE33" si="463">AE32/$BB$32</f>
        <v>4.4017607042817125E-2</v>
      </c>
      <c r="AF33" s="11">
        <f t="shared" ref="AF33" si="464">AF32/$BA$32</f>
        <v>0</v>
      </c>
      <c r="AG33" s="10">
        <f t="shared" ref="AG33" si="465">AG32/$BB$32</f>
        <v>0</v>
      </c>
      <c r="AH33" s="11">
        <f t="shared" ref="AH33" si="466">AH32/$BA$32</f>
        <v>0</v>
      </c>
      <c r="AI33" s="10">
        <f t="shared" ref="AI33" si="467">AI32/$BB$32</f>
        <v>0</v>
      </c>
      <c r="AJ33" s="11">
        <f t="shared" ref="AJ33" si="468">AJ32/$BA$32</f>
        <v>0</v>
      </c>
      <c r="AK33" s="10">
        <f t="shared" ref="AK33" si="469">AK32/$BB$32</f>
        <v>0</v>
      </c>
      <c r="AL33" s="11">
        <f t="shared" ref="AL33" si="470">AL32/$BA$32</f>
        <v>0</v>
      </c>
      <c r="AM33" s="10">
        <f t="shared" ref="AM33" si="471">AM32/$BB$32</f>
        <v>0</v>
      </c>
      <c r="AN33" s="11">
        <f t="shared" ref="AN33" si="472">AN32/$BA$32</f>
        <v>0</v>
      </c>
      <c r="AO33" s="10">
        <f t="shared" ref="AO33" si="473">AO32/$BB$32</f>
        <v>0</v>
      </c>
      <c r="AP33" s="11">
        <f t="shared" ref="AP33" si="474">AP32/$BA$32</f>
        <v>4.40251572327044E-2</v>
      </c>
      <c r="AQ33" s="10">
        <f t="shared" ref="AQ33" si="475">AQ32/$BB$32</f>
        <v>7.4429771908763501E-2</v>
      </c>
      <c r="AR33" s="11">
        <f t="shared" ref="AR33" si="476">AR32/$BA$32</f>
        <v>3.7735849056603772E-2</v>
      </c>
      <c r="AS33" s="10">
        <f t="shared" ref="AS33" si="477">AS32/$BB$32</f>
        <v>4.2416966786714687E-2</v>
      </c>
      <c r="AT33" s="11">
        <f t="shared" ref="AT33" si="478">AT32/$BA$32</f>
        <v>0</v>
      </c>
      <c r="AU33" s="10">
        <f t="shared" ref="AU33" si="479">AU32/$BB$32</f>
        <v>0</v>
      </c>
      <c r="AV33" s="11">
        <f t="shared" ref="AV33" si="480">AV32/$BA$32</f>
        <v>5.6603773584905662E-2</v>
      </c>
      <c r="AW33" s="10">
        <f t="shared" ref="AW33" si="481">AW32/$BB$32</f>
        <v>5.9223689475790313E-2</v>
      </c>
      <c r="AX33" s="11">
        <f t="shared" ref="AX33" si="482">AX32/$BA$32</f>
        <v>0.2389937106918239</v>
      </c>
      <c r="AY33" s="10">
        <f t="shared" ref="AY33" si="483">AY32/$BB$32</f>
        <v>0.32933173269307725</v>
      </c>
      <c r="AZ33" s="11"/>
      <c r="BA33" s="10"/>
      <c r="BB33" s="10"/>
    </row>
    <row r="34" spans="1:54">
      <c r="A34" s="2" t="s">
        <v>237</v>
      </c>
      <c r="B34" s="2" t="s">
        <v>199</v>
      </c>
      <c r="C34" s="2">
        <v>34</v>
      </c>
      <c r="D34" s="11">
        <v>0.12578616352201258</v>
      </c>
      <c r="E34" s="10">
        <v>4.561824729891957E-2</v>
      </c>
      <c r="F34" s="11">
        <v>3.1446540880503145E-2</v>
      </c>
      <c r="G34" s="10">
        <v>9.6038415366146452E-3</v>
      </c>
      <c r="H34" s="11">
        <v>6.2893081761006293E-3</v>
      </c>
      <c r="I34" s="10">
        <v>4.8019207683073226E-3</v>
      </c>
      <c r="J34" s="11">
        <v>0</v>
      </c>
      <c r="K34" s="10">
        <v>0</v>
      </c>
      <c r="L34" s="11">
        <v>0</v>
      </c>
      <c r="M34" s="10">
        <v>0</v>
      </c>
      <c r="N34" s="11">
        <v>0</v>
      </c>
      <c r="O34" s="10">
        <v>0</v>
      </c>
      <c r="P34" s="11">
        <v>0.3081761006289308</v>
      </c>
      <c r="Q34" s="10">
        <v>0.27651060424169666</v>
      </c>
      <c r="R34" s="11">
        <v>2.5157232704402517E-2</v>
      </c>
      <c r="S34" s="10">
        <v>2.0408163265306121E-2</v>
      </c>
      <c r="T34" s="11">
        <v>1.2578616352201259E-2</v>
      </c>
      <c r="U34" s="10">
        <v>6.4025610244097643E-3</v>
      </c>
      <c r="V34" s="11"/>
      <c r="W34" s="10"/>
      <c r="X34" s="11">
        <v>3.1446540880503145E-2</v>
      </c>
      <c r="Y34" s="10">
        <v>4.1216486594637856E-2</v>
      </c>
      <c r="Z34" s="11">
        <v>0</v>
      </c>
      <c r="AA34" s="10">
        <v>0</v>
      </c>
      <c r="AB34" s="11">
        <v>5.6603773584905662E-2</v>
      </c>
      <c r="AC34" s="10">
        <v>4.6018407362945178E-2</v>
      </c>
      <c r="AD34" s="11">
        <v>2.5157232704402517E-2</v>
      </c>
      <c r="AE34" s="10">
        <v>4.4017607042817125E-2</v>
      </c>
      <c r="AF34" s="11">
        <v>0</v>
      </c>
      <c r="AG34" s="10">
        <v>0</v>
      </c>
      <c r="AH34" s="11">
        <v>0</v>
      </c>
      <c r="AI34" s="10">
        <v>0</v>
      </c>
      <c r="AJ34" s="11">
        <v>0</v>
      </c>
      <c r="AK34" s="10">
        <v>0</v>
      </c>
      <c r="AL34" s="11">
        <v>0</v>
      </c>
      <c r="AM34" s="10">
        <v>0</v>
      </c>
      <c r="AN34" s="11">
        <v>0</v>
      </c>
      <c r="AO34" s="10">
        <v>0</v>
      </c>
      <c r="AP34" s="11">
        <v>4.40251572327044E-2</v>
      </c>
      <c r="AQ34" s="10">
        <v>7.4429771908763501E-2</v>
      </c>
      <c r="AR34" s="11">
        <v>3.7735849056603772E-2</v>
      </c>
      <c r="AS34" s="10">
        <v>4.2416966786714687E-2</v>
      </c>
      <c r="AT34" s="11">
        <v>0</v>
      </c>
      <c r="AU34" s="10">
        <v>0</v>
      </c>
      <c r="AV34" s="11">
        <v>5.6603773584905662E-2</v>
      </c>
      <c r="AW34" s="10">
        <v>5.9223689475790313E-2</v>
      </c>
      <c r="AX34" s="11">
        <v>0.2389937106918239</v>
      </c>
      <c r="AY34" s="10">
        <v>0.32933173269307725</v>
      </c>
      <c r="AZ34" s="11"/>
      <c r="BA34" s="10"/>
      <c r="BB34" s="10"/>
    </row>
    <row r="35" spans="1:54">
      <c r="A35" s="2" t="s">
        <v>693</v>
      </c>
      <c r="B35" s="2" t="s">
        <v>199</v>
      </c>
      <c r="C35" s="2">
        <v>35</v>
      </c>
      <c r="D35" s="11">
        <v>1</v>
      </c>
      <c r="E35" s="10">
        <v>9</v>
      </c>
      <c r="F35" s="11">
        <v>2</v>
      </c>
      <c r="G35" s="10">
        <v>4</v>
      </c>
      <c r="H35" s="11">
        <v>0</v>
      </c>
      <c r="I35" s="10">
        <v>0</v>
      </c>
      <c r="J35" s="11">
        <v>0</v>
      </c>
      <c r="K35" s="10">
        <v>0</v>
      </c>
      <c r="L35" s="11">
        <v>0</v>
      </c>
      <c r="M35" s="10">
        <v>0</v>
      </c>
      <c r="N35" s="11">
        <v>0</v>
      </c>
      <c r="O35" s="10">
        <v>0</v>
      </c>
      <c r="P35" s="11">
        <v>2</v>
      </c>
      <c r="Q35" s="10">
        <v>27</v>
      </c>
      <c r="R35" s="11">
        <v>0</v>
      </c>
      <c r="S35" s="10">
        <v>0</v>
      </c>
      <c r="T35" s="11">
        <v>6</v>
      </c>
      <c r="U35" s="10">
        <v>151</v>
      </c>
      <c r="V35" s="11"/>
      <c r="W35" s="10"/>
      <c r="X35" s="11">
        <v>5</v>
      </c>
      <c r="Y35" s="10">
        <v>53</v>
      </c>
      <c r="Z35" s="11">
        <v>0</v>
      </c>
      <c r="AA35" s="10">
        <v>0</v>
      </c>
      <c r="AB35" s="11">
        <v>0</v>
      </c>
      <c r="AC35" s="10">
        <v>0</v>
      </c>
      <c r="AD35" s="11">
        <v>0</v>
      </c>
      <c r="AE35" s="10">
        <v>0</v>
      </c>
      <c r="AF35" s="11">
        <v>0</v>
      </c>
      <c r="AG35" s="10">
        <v>0</v>
      </c>
      <c r="AH35" s="11">
        <v>3</v>
      </c>
      <c r="AI35" s="10">
        <v>18</v>
      </c>
      <c r="AJ35" s="11">
        <v>0</v>
      </c>
      <c r="AK35" s="10">
        <v>0</v>
      </c>
      <c r="AL35" s="11">
        <v>1</v>
      </c>
      <c r="AM35" s="10">
        <v>16</v>
      </c>
      <c r="AN35" s="11">
        <v>0</v>
      </c>
      <c r="AO35" s="10">
        <v>0</v>
      </c>
      <c r="AP35" s="11">
        <v>0</v>
      </c>
      <c r="AQ35" s="10">
        <v>0</v>
      </c>
      <c r="AR35" s="11">
        <v>6</v>
      </c>
      <c r="AS35" s="10">
        <v>307</v>
      </c>
      <c r="AT35" s="11">
        <v>1</v>
      </c>
      <c r="AU35" s="10">
        <v>53</v>
      </c>
      <c r="AV35" s="11">
        <v>0</v>
      </c>
      <c r="AW35" s="10">
        <v>0</v>
      </c>
      <c r="AX35" s="11">
        <v>0</v>
      </c>
      <c r="AY35" s="10">
        <v>0</v>
      </c>
      <c r="AZ35" s="11"/>
      <c r="BA35" s="10">
        <f>SUM(D35,F35,H35,J35,L35,N35,P35,R35,T35,X35,Z35,AB35,AD35,AF35,AH35,AJ35,AL35,AN35,AP35,AR35,AT35,AV35,AX35)</f>
        <v>27</v>
      </c>
      <c r="BB35" s="10">
        <f>SUM(E35,G35,I35,K35,M35,O35,Q35,S35,U35,Y35,AA35,AC35,AE35,AG35,AI35,AK35,AM35,AO35,AQ35,AS35,AU35,AW35,AY35)</f>
        <v>638</v>
      </c>
    </row>
    <row r="36" spans="1:54">
      <c r="A36" s="2"/>
      <c r="B36" s="2"/>
      <c r="C36" s="2"/>
      <c r="D36" s="11">
        <f>D35/$BA$35</f>
        <v>3.7037037037037035E-2</v>
      </c>
      <c r="E36" s="10">
        <f>E35/$BB$35</f>
        <v>1.4106583072100314E-2</v>
      </c>
      <c r="F36" s="11">
        <f t="shared" ref="F36" si="484">F35/$BA$35</f>
        <v>7.407407407407407E-2</v>
      </c>
      <c r="G36" s="10">
        <f t="shared" ref="G36" si="485">G35/$BB$35</f>
        <v>6.269592476489028E-3</v>
      </c>
      <c r="H36" s="11">
        <f t="shared" ref="H36" si="486">H35/$BA$35</f>
        <v>0</v>
      </c>
      <c r="I36" s="10">
        <f t="shared" ref="I36" si="487">I35/$BB$35</f>
        <v>0</v>
      </c>
      <c r="J36" s="11">
        <f t="shared" ref="J36" si="488">J35/$BA$35</f>
        <v>0</v>
      </c>
      <c r="K36" s="10">
        <f t="shared" ref="K36" si="489">K35/$BB$35</f>
        <v>0</v>
      </c>
      <c r="L36" s="11">
        <f t="shared" ref="L36" si="490">L35/$BA$35</f>
        <v>0</v>
      </c>
      <c r="M36" s="10">
        <f t="shared" ref="M36" si="491">M35/$BB$35</f>
        <v>0</v>
      </c>
      <c r="N36" s="11">
        <f t="shared" ref="N36" si="492">N35/$BA$35</f>
        <v>0</v>
      </c>
      <c r="O36" s="10">
        <f t="shared" ref="O36" si="493">O35/$BB$35</f>
        <v>0</v>
      </c>
      <c r="P36" s="11">
        <f t="shared" ref="P36" si="494">P35/$BA$35</f>
        <v>7.407407407407407E-2</v>
      </c>
      <c r="Q36" s="10">
        <f t="shared" ref="Q36" si="495">Q35/$BB$35</f>
        <v>4.2319749216300939E-2</v>
      </c>
      <c r="R36" s="11">
        <f t="shared" ref="R36" si="496">R35/$BA$35</f>
        <v>0</v>
      </c>
      <c r="S36" s="10">
        <f t="shared" ref="S36" si="497">S35/$BB$35</f>
        <v>0</v>
      </c>
      <c r="T36" s="11">
        <f t="shared" ref="T36" si="498">T35/$BA$35</f>
        <v>0.22222222222222221</v>
      </c>
      <c r="U36" s="10">
        <f t="shared" ref="U36" si="499">U35/$BB$35</f>
        <v>0.23667711598746083</v>
      </c>
      <c r="V36" s="11"/>
      <c r="W36" s="10"/>
      <c r="X36" s="11">
        <f t="shared" ref="X36" si="500">X35/$BA$35</f>
        <v>0.18518518518518517</v>
      </c>
      <c r="Y36" s="10">
        <f t="shared" ref="Y36" si="501">Y35/$BB$35</f>
        <v>8.3072100313479627E-2</v>
      </c>
      <c r="Z36" s="11">
        <f t="shared" ref="Z36" si="502">Z35/$BA$35</f>
        <v>0</v>
      </c>
      <c r="AA36" s="10">
        <f t="shared" ref="AA36" si="503">AA35/$BB$35</f>
        <v>0</v>
      </c>
      <c r="AB36" s="11">
        <f t="shared" ref="AB36" si="504">AB35/$BA$35</f>
        <v>0</v>
      </c>
      <c r="AC36" s="10">
        <f t="shared" ref="AC36" si="505">AC35/$BB$35</f>
        <v>0</v>
      </c>
      <c r="AD36" s="11">
        <f t="shared" ref="AD36" si="506">AD35/$BA$35</f>
        <v>0</v>
      </c>
      <c r="AE36" s="10">
        <f t="shared" ref="AE36" si="507">AE35/$BB$35</f>
        <v>0</v>
      </c>
      <c r="AF36" s="11">
        <f t="shared" ref="AF36" si="508">AF35/$BA$35</f>
        <v>0</v>
      </c>
      <c r="AG36" s="10">
        <f t="shared" ref="AG36" si="509">AG35/$BB$35</f>
        <v>0</v>
      </c>
      <c r="AH36" s="11">
        <f t="shared" ref="AH36" si="510">AH35/$BA$35</f>
        <v>0.1111111111111111</v>
      </c>
      <c r="AI36" s="10">
        <f t="shared" ref="AI36" si="511">AI35/$BB$35</f>
        <v>2.8213166144200628E-2</v>
      </c>
      <c r="AJ36" s="11">
        <f t="shared" ref="AJ36" si="512">AJ35/$BA$35</f>
        <v>0</v>
      </c>
      <c r="AK36" s="10">
        <f t="shared" ref="AK36" si="513">AK35/$BB$35</f>
        <v>0</v>
      </c>
      <c r="AL36" s="11">
        <f t="shared" ref="AL36" si="514">AL35/$BA$35</f>
        <v>3.7037037037037035E-2</v>
      </c>
      <c r="AM36" s="10">
        <f t="shared" ref="AM36" si="515">AM35/$BB$35</f>
        <v>2.5078369905956112E-2</v>
      </c>
      <c r="AN36" s="11">
        <f t="shared" ref="AN36" si="516">AN35/$BA$35</f>
        <v>0</v>
      </c>
      <c r="AO36" s="10">
        <f t="shared" ref="AO36" si="517">AO35/$BB$35</f>
        <v>0</v>
      </c>
      <c r="AP36" s="11">
        <f t="shared" ref="AP36" si="518">AP35/$BA$35</f>
        <v>0</v>
      </c>
      <c r="AQ36" s="10">
        <f t="shared" ref="AQ36" si="519">AQ35/$BB$35</f>
        <v>0</v>
      </c>
      <c r="AR36" s="11">
        <f t="shared" ref="AR36" si="520">AR35/$BA$35</f>
        <v>0.22222222222222221</v>
      </c>
      <c r="AS36" s="10">
        <f t="shared" ref="AS36" si="521">AS35/$BB$35</f>
        <v>0.48119122257053293</v>
      </c>
      <c r="AT36" s="11">
        <f t="shared" ref="AT36" si="522">AT35/$BA$35</f>
        <v>3.7037037037037035E-2</v>
      </c>
      <c r="AU36" s="10">
        <f t="shared" ref="AU36" si="523">AU35/$BB$35</f>
        <v>8.3072100313479627E-2</v>
      </c>
      <c r="AV36" s="11">
        <f t="shared" ref="AV36" si="524">AV35/$BA$35</f>
        <v>0</v>
      </c>
      <c r="AW36" s="10">
        <f t="shared" ref="AW36" si="525">AW35/$BB$35</f>
        <v>0</v>
      </c>
      <c r="AX36" s="11">
        <f t="shared" ref="AX36" si="526">AX35/$BA$35</f>
        <v>0</v>
      </c>
      <c r="AY36" s="10">
        <f t="shared" ref="AY36" si="527">AY35/$BB$35</f>
        <v>0</v>
      </c>
      <c r="AZ36" s="11"/>
      <c r="BA36" s="10"/>
      <c r="BB36" s="10"/>
    </row>
    <row r="37" spans="1:54">
      <c r="A37" s="2" t="s">
        <v>693</v>
      </c>
      <c r="B37" s="2" t="s">
        <v>199</v>
      </c>
      <c r="C37" s="2">
        <v>35</v>
      </c>
      <c r="D37" s="11">
        <v>3.7037037037037035E-2</v>
      </c>
      <c r="E37" s="10">
        <v>1.4106583072100314E-2</v>
      </c>
      <c r="F37" s="11">
        <v>7.407407407407407E-2</v>
      </c>
      <c r="G37" s="10">
        <v>6.269592476489028E-3</v>
      </c>
      <c r="H37" s="11">
        <v>0</v>
      </c>
      <c r="I37" s="10">
        <v>0</v>
      </c>
      <c r="J37" s="11">
        <v>0</v>
      </c>
      <c r="K37" s="10">
        <v>0</v>
      </c>
      <c r="L37" s="11">
        <v>0</v>
      </c>
      <c r="M37" s="10">
        <v>0</v>
      </c>
      <c r="N37" s="11">
        <v>0</v>
      </c>
      <c r="O37" s="10">
        <v>0</v>
      </c>
      <c r="P37" s="11">
        <v>7.407407407407407E-2</v>
      </c>
      <c r="Q37" s="10">
        <v>4.2319749216300939E-2</v>
      </c>
      <c r="R37" s="11">
        <v>0</v>
      </c>
      <c r="S37" s="10">
        <v>0</v>
      </c>
      <c r="T37" s="11">
        <v>0.22222222222222221</v>
      </c>
      <c r="U37" s="10">
        <v>0.23667711598746083</v>
      </c>
      <c r="V37" s="11"/>
      <c r="W37" s="10"/>
      <c r="X37" s="11">
        <v>0.18518518518518517</v>
      </c>
      <c r="Y37" s="10">
        <v>8.3072100313479627E-2</v>
      </c>
      <c r="Z37" s="11">
        <v>0</v>
      </c>
      <c r="AA37" s="10">
        <v>0</v>
      </c>
      <c r="AB37" s="11">
        <v>0</v>
      </c>
      <c r="AC37" s="10">
        <v>0</v>
      </c>
      <c r="AD37" s="11">
        <v>0</v>
      </c>
      <c r="AE37" s="10">
        <v>0</v>
      </c>
      <c r="AF37" s="11">
        <v>0</v>
      </c>
      <c r="AG37" s="10">
        <v>0</v>
      </c>
      <c r="AH37" s="11">
        <v>0.1111111111111111</v>
      </c>
      <c r="AI37" s="10">
        <v>2.8213166144200628E-2</v>
      </c>
      <c r="AJ37" s="11">
        <v>0</v>
      </c>
      <c r="AK37" s="10">
        <v>0</v>
      </c>
      <c r="AL37" s="11">
        <v>3.7037037037037035E-2</v>
      </c>
      <c r="AM37" s="10">
        <v>2.5078369905956112E-2</v>
      </c>
      <c r="AN37" s="11">
        <v>0</v>
      </c>
      <c r="AO37" s="10">
        <v>0</v>
      </c>
      <c r="AP37" s="11">
        <v>0</v>
      </c>
      <c r="AQ37" s="10">
        <v>0</v>
      </c>
      <c r="AR37" s="11">
        <v>0.22222222222222221</v>
      </c>
      <c r="AS37" s="10">
        <v>0.48119122257053293</v>
      </c>
      <c r="AT37" s="11">
        <v>3.7037037037037035E-2</v>
      </c>
      <c r="AU37" s="10">
        <v>8.3072100313479627E-2</v>
      </c>
      <c r="AV37" s="11">
        <v>0</v>
      </c>
      <c r="AW37" s="10">
        <v>0</v>
      </c>
      <c r="AX37" s="11">
        <v>0</v>
      </c>
      <c r="AY37" s="10">
        <v>0</v>
      </c>
      <c r="AZ37" s="11"/>
      <c r="BA37" s="10"/>
      <c r="BB37" s="10"/>
    </row>
    <row r="38" spans="1:54">
      <c r="A38" s="18" t="s">
        <v>694</v>
      </c>
      <c r="B38" s="18" t="s">
        <v>199</v>
      </c>
      <c r="C38" s="18">
        <v>36</v>
      </c>
      <c r="D38" s="19">
        <v>2</v>
      </c>
      <c r="E38" s="20">
        <v>9</v>
      </c>
      <c r="F38" s="19">
        <v>6</v>
      </c>
      <c r="G38" s="20">
        <v>78</v>
      </c>
      <c r="H38" s="19">
        <v>0</v>
      </c>
      <c r="I38" s="20">
        <v>0</v>
      </c>
      <c r="J38" s="19">
        <v>0</v>
      </c>
      <c r="K38" s="20">
        <v>0</v>
      </c>
      <c r="L38" s="19">
        <v>0</v>
      </c>
      <c r="M38" s="20">
        <v>0</v>
      </c>
      <c r="N38" s="19">
        <v>0</v>
      </c>
      <c r="O38" s="20">
        <v>0</v>
      </c>
      <c r="P38" s="19">
        <v>0</v>
      </c>
      <c r="Q38" s="20">
        <v>0</v>
      </c>
      <c r="R38" s="19">
        <v>0</v>
      </c>
      <c r="S38" s="20">
        <v>0</v>
      </c>
      <c r="T38" s="19">
        <v>0</v>
      </c>
      <c r="U38" s="20">
        <v>0</v>
      </c>
      <c r="V38" s="19"/>
      <c r="W38" s="20"/>
      <c r="X38" s="19">
        <v>0</v>
      </c>
      <c r="Y38" s="20">
        <v>0</v>
      </c>
      <c r="Z38" s="19">
        <v>0</v>
      </c>
      <c r="AA38" s="20">
        <v>0</v>
      </c>
      <c r="AB38" s="19">
        <v>0</v>
      </c>
      <c r="AC38" s="20">
        <v>0</v>
      </c>
      <c r="AD38" s="19">
        <v>0</v>
      </c>
      <c r="AE38" s="20">
        <v>0</v>
      </c>
      <c r="AF38" s="19">
        <v>0</v>
      </c>
      <c r="AG38" s="20">
        <v>0</v>
      </c>
      <c r="AH38" s="19">
        <v>0</v>
      </c>
      <c r="AI38" s="20">
        <v>0</v>
      </c>
      <c r="AJ38" s="19">
        <v>0</v>
      </c>
      <c r="AK38" s="20">
        <v>0</v>
      </c>
      <c r="AL38" s="19">
        <v>0</v>
      </c>
      <c r="AM38" s="20">
        <v>0</v>
      </c>
      <c r="AN38" s="19">
        <v>0</v>
      </c>
      <c r="AO38" s="20">
        <v>0</v>
      </c>
      <c r="AP38" s="19">
        <v>0</v>
      </c>
      <c r="AQ38" s="20">
        <v>0</v>
      </c>
      <c r="AR38" s="19">
        <v>0</v>
      </c>
      <c r="AS38" s="20">
        <v>0</v>
      </c>
      <c r="AT38" s="19">
        <v>0</v>
      </c>
      <c r="AU38" s="20">
        <v>0</v>
      </c>
      <c r="AV38" s="19">
        <v>0</v>
      </c>
      <c r="AW38" s="20">
        <v>0</v>
      </c>
      <c r="AX38" s="19">
        <v>0</v>
      </c>
      <c r="AY38" s="20">
        <v>0</v>
      </c>
      <c r="AZ38" s="11"/>
      <c r="BA38" s="10">
        <f>SUM(D38,F38,H38,J38,L38,N38,P38,R38,T38,X38,Z38,AB38,AD38,AF38,AH38,AJ38,AL38,AN38,AP38,AR38,AT38,AV38,AX38)</f>
        <v>8</v>
      </c>
      <c r="BB38" s="10">
        <f>SUM(E38,G38,I38,K38,M38,O38,Q38,S38,U38,Y38,AA38,AC38,AE38,AG38,AI38,AK38,AM38,AO38,AQ38,AS38,AU38,AW38,AY38)</f>
        <v>87</v>
      </c>
    </row>
    <row r="39" spans="1:54">
      <c r="A39" s="18"/>
      <c r="B39" s="18"/>
      <c r="C39" s="18"/>
      <c r="D39" s="11">
        <f>D38/$BA$38</f>
        <v>0.25</v>
      </c>
      <c r="E39" s="10">
        <f>E38/$BB$38</f>
        <v>0.10344827586206896</v>
      </c>
      <c r="F39" s="11">
        <f t="shared" ref="F39" si="528">F38/$BA$38</f>
        <v>0.75</v>
      </c>
      <c r="G39" s="10">
        <f t="shared" ref="G39" si="529">G38/$BB$38</f>
        <v>0.89655172413793105</v>
      </c>
      <c r="H39" s="11">
        <f t="shared" ref="H39" si="530">H38/$BA$38</f>
        <v>0</v>
      </c>
      <c r="I39" s="10">
        <f t="shared" ref="I39" si="531">I38/$BB$38</f>
        <v>0</v>
      </c>
      <c r="J39" s="11">
        <f t="shared" ref="J39" si="532">J38/$BA$38</f>
        <v>0</v>
      </c>
      <c r="K39" s="10">
        <f t="shared" ref="K39" si="533">K38/$BB$38</f>
        <v>0</v>
      </c>
      <c r="L39" s="11">
        <f t="shared" ref="L39" si="534">L38/$BA$38</f>
        <v>0</v>
      </c>
      <c r="M39" s="10">
        <f t="shared" ref="M39" si="535">M38/$BB$38</f>
        <v>0</v>
      </c>
      <c r="N39" s="11">
        <f t="shared" ref="N39" si="536">N38/$BA$38</f>
        <v>0</v>
      </c>
      <c r="O39" s="10">
        <f t="shared" ref="O39" si="537">O38/$BB$38</f>
        <v>0</v>
      </c>
      <c r="P39" s="11">
        <f t="shared" ref="P39" si="538">P38/$BA$38</f>
        <v>0</v>
      </c>
      <c r="Q39" s="10">
        <f t="shared" ref="Q39" si="539">Q38/$BB$38</f>
        <v>0</v>
      </c>
      <c r="R39" s="11">
        <f t="shared" ref="R39" si="540">R38/$BA$38</f>
        <v>0</v>
      </c>
      <c r="S39" s="10">
        <f t="shared" ref="S39" si="541">S38/$BB$38</f>
        <v>0</v>
      </c>
      <c r="T39" s="11">
        <f t="shared" ref="T39" si="542">T38/$BA$38</f>
        <v>0</v>
      </c>
      <c r="U39" s="10">
        <f t="shared" ref="U39" si="543">U38/$BB$38</f>
        <v>0</v>
      </c>
      <c r="V39" s="11"/>
      <c r="W39" s="10"/>
      <c r="X39" s="11">
        <f t="shared" ref="X39" si="544">X38/$BA$38</f>
        <v>0</v>
      </c>
      <c r="Y39" s="10">
        <f t="shared" ref="Y39" si="545">Y38/$BB$38</f>
        <v>0</v>
      </c>
      <c r="Z39" s="11">
        <f t="shared" ref="Z39" si="546">Z38/$BA$38</f>
        <v>0</v>
      </c>
      <c r="AA39" s="10">
        <f t="shared" ref="AA39" si="547">AA38/$BB$38</f>
        <v>0</v>
      </c>
      <c r="AB39" s="11">
        <f t="shared" ref="AB39" si="548">AB38/$BA$38</f>
        <v>0</v>
      </c>
      <c r="AC39" s="10">
        <f t="shared" ref="AC39" si="549">AC38/$BB$38</f>
        <v>0</v>
      </c>
      <c r="AD39" s="11">
        <f t="shared" ref="AD39" si="550">AD38/$BA$38</f>
        <v>0</v>
      </c>
      <c r="AE39" s="10">
        <f t="shared" ref="AE39" si="551">AE38/$BB$38</f>
        <v>0</v>
      </c>
      <c r="AF39" s="11">
        <f t="shared" ref="AF39" si="552">AF38/$BA$38</f>
        <v>0</v>
      </c>
      <c r="AG39" s="10">
        <f t="shared" ref="AG39" si="553">AG38/$BB$38</f>
        <v>0</v>
      </c>
      <c r="AH39" s="11">
        <f t="shared" ref="AH39" si="554">AH38/$BA$38</f>
        <v>0</v>
      </c>
      <c r="AI39" s="10">
        <f t="shared" ref="AI39" si="555">AI38/$BB$38</f>
        <v>0</v>
      </c>
      <c r="AJ39" s="11">
        <f t="shared" ref="AJ39" si="556">AJ38/$BA$38</f>
        <v>0</v>
      </c>
      <c r="AK39" s="10">
        <f t="shared" ref="AK39" si="557">AK38/$BB$38</f>
        <v>0</v>
      </c>
      <c r="AL39" s="11">
        <f t="shared" ref="AL39" si="558">AL38/$BA$38</f>
        <v>0</v>
      </c>
      <c r="AM39" s="10">
        <f t="shared" ref="AM39" si="559">AM38/$BB$38</f>
        <v>0</v>
      </c>
      <c r="AN39" s="11">
        <f t="shared" ref="AN39" si="560">AN38/$BA$38</f>
        <v>0</v>
      </c>
      <c r="AO39" s="10">
        <f t="shared" ref="AO39" si="561">AO38/$BB$38</f>
        <v>0</v>
      </c>
      <c r="AP39" s="11">
        <f t="shared" ref="AP39" si="562">AP38/$BA$38</f>
        <v>0</v>
      </c>
      <c r="AQ39" s="10">
        <f t="shared" ref="AQ39" si="563">AQ38/$BB$38</f>
        <v>0</v>
      </c>
      <c r="AR39" s="11">
        <f t="shared" ref="AR39" si="564">AR38/$BA$38</f>
        <v>0</v>
      </c>
      <c r="AS39" s="10">
        <f t="shared" ref="AS39" si="565">AS38/$BB$38</f>
        <v>0</v>
      </c>
      <c r="AT39" s="11">
        <f t="shared" ref="AT39" si="566">AT38/$BA$38</f>
        <v>0</v>
      </c>
      <c r="AU39" s="10">
        <f t="shared" ref="AU39" si="567">AU38/$BB$38</f>
        <v>0</v>
      </c>
      <c r="AV39" s="11">
        <f t="shared" ref="AV39" si="568">AV38/$BA$38</f>
        <v>0</v>
      </c>
      <c r="AW39" s="10">
        <f t="shared" ref="AW39" si="569">AW38/$BB$38</f>
        <v>0</v>
      </c>
      <c r="AX39" s="11">
        <f t="shared" ref="AX39" si="570">AX38/$BA$38</f>
        <v>0</v>
      </c>
      <c r="AY39" s="10">
        <f t="shared" ref="AY39" si="571">AY38/$BB$38</f>
        <v>0</v>
      </c>
      <c r="AZ39" s="11"/>
      <c r="BA39" s="10"/>
      <c r="BB39" s="10"/>
    </row>
    <row r="40" spans="1:54">
      <c r="A40" s="18" t="s">
        <v>694</v>
      </c>
      <c r="B40" s="18" t="s">
        <v>199</v>
      </c>
      <c r="C40" s="18">
        <v>36</v>
      </c>
      <c r="D40" s="19">
        <v>0.25</v>
      </c>
      <c r="E40" s="20">
        <v>0.10344827586206896</v>
      </c>
      <c r="F40" s="19">
        <v>0.75</v>
      </c>
      <c r="G40" s="20">
        <v>0.89655172413793105</v>
      </c>
      <c r="H40" s="19">
        <v>0</v>
      </c>
      <c r="I40" s="20">
        <v>0</v>
      </c>
      <c r="J40" s="19">
        <v>0</v>
      </c>
      <c r="K40" s="20">
        <v>0</v>
      </c>
      <c r="L40" s="19">
        <v>0</v>
      </c>
      <c r="M40" s="20">
        <v>0</v>
      </c>
      <c r="N40" s="19">
        <v>0</v>
      </c>
      <c r="O40" s="20">
        <v>0</v>
      </c>
      <c r="P40" s="19">
        <v>0</v>
      </c>
      <c r="Q40" s="20">
        <v>0</v>
      </c>
      <c r="R40" s="19">
        <v>0</v>
      </c>
      <c r="S40" s="20">
        <v>0</v>
      </c>
      <c r="T40" s="19">
        <v>0</v>
      </c>
      <c r="U40" s="20">
        <v>0</v>
      </c>
      <c r="V40" s="19"/>
      <c r="W40" s="20"/>
      <c r="X40" s="19">
        <v>0</v>
      </c>
      <c r="Y40" s="20">
        <v>0</v>
      </c>
      <c r="Z40" s="19">
        <v>0</v>
      </c>
      <c r="AA40" s="20">
        <v>0</v>
      </c>
      <c r="AB40" s="19">
        <v>0</v>
      </c>
      <c r="AC40" s="20">
        <v>0</v>
      </c>
      <c r="AD40" s="19">
        <v>0</v>
      </c>
      <c r="AE40" s="20">
        <v>0</v>
      </c>
      <c r="AF40" s="19">
        <v>0</v>
      </c>
      <c r="AG40" s="20">
        <v>0</v>
      </c>
      <c r="AH40" s="19">
        <v>0</v>
      </c>
      <c r="AI40" s="20">
        <v>0</v>
      </c>
      <c r="AJ40" s="19">
        <v>0</v>
      </c>
      <c r="AK40" s="20">
        <v>0</v>
      </c>
      <c r="AL40" s="19">
        <v>0</v>
      </c>
      <c r="AM40" s="20">
        <v>0</v>
      </c>
      <c r="AN40" s="19">
        <v>0</v>
      </c>
      <c r="AO40" s="20">
        <v>0</v>
      </c>
      <c r="AP40" s="19">
        <v>0</v>
      </c>
      <c r="AQ40" s="20">
        <v>0</v>
      </c>
      <c r="AR40" s="19">
        <v>0</v>
      </c>
      <c r="AS40" s="20">
        <v>0</v>
      </c>
      <c r="AT40" s="19">
        <v>0</v>
      </c>
      <c r="AU40" s="20">
        <v>0</v>
      </c>
      <c r="AV40" s="19">
        <v>0</v>
      </c>
      <c r="AW40" s="20">
        <v>0</v>
      </c>
      <c r="AX40" s="19">
        <v>0</v>
      </c>
      <c r="AY40" s="20">
        <v>0</v>
      </c>
      <c r="AZ40" s="11"/>
      <c r="BA40" s="10"/>
      <c r="BB40" s="10"/>
    </row>
    <row r="41" spans="1:54">
      <c r="A41" s="2" t="s">
        <v>251</v>
      </c>
      <c r="B41" s="2" t="s">
        <v>199</v>
      </c>
      <c r="C41" s="2">
        <v>37</v>
      </c>
      <c r="D41" s="11">
        <v>66</v>
      </c>
      <c r="E41" s="10">
        <v>241</v>
      </c>
      <c r="F41" s="11">
        <v>3</v>
      </c>
      <c r="G41" s="10">
        <v>37</v>
      </c>
      <c r="H41" s="11">
        <v>0</v>
      </c>
      <c r="I41" s="10">
        <v>0</v>
      </c>
      <c r="J41" s="11">
        <v>0</v>
      </c>
      <c r="K41" s="10">
        <v>0</v>
      </c>
      <c r="L41" s="11">
        <v>0</v>
      </c>
      <c r="M41" s="10">
        <v>0</v>
      </c>
      <c r="N41" s="11">
        <v>0</v>
      </c>
      <c r="O41" s="10">
        <v>0</v>
      </c>
      <c r="P41" s="11">
        <v>3</v>
      </c>
      <c r="Q41" s="10">
        <v>11</v>
      </c>
      <c r="R41" s="11">
        <v>0</v>
      </c>
      <c r="S41" s="10">
        <v>0</v>
      </c>
      <c r="T41" s="11">
        <v>0</v>
      </c>
      <c r="U41" s="10">
        <v>0</v>
      </c>
      <c r="V41" s="11"/>
      <c r="W41" s="10"/>
      <c r="X41" s="11">
        <v>1</v>
      </c>
      <c r="Y41" s="10">
        <v>10</v>
      </c>
      <c r="Z41" s="11">
        <v>0</v>
      </c>
      <c r="AA41" s="10">
        <v>0</v>
      </c>
      <c r="AB41" s="11">
        <v>6</v>
      </c>
      <c r="AC41" s="10">
        <v>109</v>
      </c>
      <c r="AD41" s="11">
        <v>3</v>
      </c>
      <c r="AE41" s="10">
        <v>7</v>
      </c>
      <c r="AF41" s="11">
        <v>0</v>
      </c>
      <c r="AG41" s="10">
        <v>0</v>
      </c>
      <c r="AH41" s="11">
        <v>0</v>
      </c>
      <c r="AI41" s="10">
        <v>0</v>
      </c>
      <c r="AJ41" s="11">
        <v>0</v>
      </c>
      <c r="AK41" s="10">
        <v>0</v>
      </c>
      <c r="AL41" s="11">
        <v>0</v>
      </c>
      <c r="AM41" s="10">
        <v>0</v>
      </c>
      <c r="AN41" s="11">
        <v>0</v>
      </c>
      <c r="AO41" s="10">
        <v>0</v>
      </c>
      <c r="AP41" s="11">
        <v>6</v>
      </c>
      <c r="AQ41" s="10">
        <v>18</v>
      </c>
      <c r="AR41" s="11">
        <v>0</v>
      </c>
      <c r="AS41" s="10">
        <v>0</v>
      </c>
      <c r="AT41" s="11">
        <v>0</v>
      </c>
      <c r="AU41" s="10">
        <v>0</v>
      </c>
      <c r="AV41" s="11">
        <v>4</v>
      </c>
      <c r="AW41" s="10">
        <v>153</v>
      </c>
      <c r="AX41" s="11">
        <v>1</v>
      </c>
      <c r="AY41" s="10">
        <v>1</v>
      </c>
      <c r="AZ41" s="11"/>
      <c r="BA41" s="10">
        <f>SUM(D41,F41,H41,J41,L41,N41,P41,R41,T41,X41,Z41,AB41,AD41,AF41,AH41,AJ41,AL41,AN41,AP41,AR41,AT41,AV41,AX41)</f>
        <v>93</v>
      </c>
      <c r="BB41" s="10">
        <f>SUM(E41,G41,I41,K41,M41,O41,Q41,S41,U41,Y41,AA41,AC41,AE41,AG41,AI41,AK41,AM41,AO41,AQ41,AS41,AU41,AW41,AY41)</f>
        <v>587</v>
      </c>
    </row>
    <row r="42" spans="1:54">
      <c r="A42" s="2"/>
      <c r="B42" s="2"/>
      <c r="C42" s="2"/>
      <c r="D42" s="11">
        <f>D41/$BA$41</f>
        <v>0.70967741935483875</v>
      </c>
      <c r="E42" s="10">
        <f>E41/$BB$41</f>
        <v>0.41056218057921634</v>
      </c>
      <c r="F42" s="11">
        <f t="shared" ref="F42" si="572">F41/$BA$41</f>
        <v>3.2258064516129031E-2</v>
      </c>
      <c r="G42" s="10">
        <f t="shared" ref="G42" si="573">G41/$BB$41</f>
        <v>6.3032367972742753E-2</v>
      </c>
      <c r="H42" s="11">
        <f t="shared" ref="H42" si="574">H41/$BA$41</f>
        <v>0</v>
      </c>
      <c r="I42" s="10">
        <f t="shared" ref="I42" si="575">I41/$BB$41</f>
        <v>0</v>
      </c>
      <c r="J42" s="11">
        <f t="shared" ref="J42" si="576">J41/$BA$41</f>
        <v>0</v>
      </c>
      <c r="K42" s="10">
        <f t="shared" ref="K42" si="577">K41/$BB$41</f>
        <v>0</v>
      </c>
      <c r="L42" s="11">
        <f t="shared" ref="L42" si="578">L41/$BA$41</f>
        <v>0</v>
      </c>
      <c r="M42" s="10">
        <f t="shared" ref="M42" si="579">M41/$BB$41</f>
        <v>0</v>
      </c>
      <c r="N42" s="11">
        <f t="shared" ref="N42" si="580">N41/$BA$41</f>
        <v>0</v>
      </c>
      <c r="O42" s="10">
        <f t="shared" ref="O42" si="581">O41/$BB$41</f>
        <v>0</v>
      </c>
      <c r="P42" s="11">
        <f t="shared" ref="P42" si="582">P41/$BA$41</f>
        <v>3.2258064516129031E-2</v>
      </c>
      <c r="Q42" s="10">
        <f t="shared" ref="Q42" si="583">Q41/$BB$41</f>
        <v>1.8739352640545145E-2</v>
      </c>
      <c r="R42" s="11">
        <f t="shared" ref="R42" si="584">R41/$BA$41</f>
        <v>0</v>
      </c>
      <c r="S42" s="10">
        <f t="shared" ref="S42" si="585">S41/$BB$41</f>
        <v>0</v>
      </c>
      <c r="T42" s="11">
        <f t="shared" ref="T42" si="586">T41/$BA$41</f>
        <v>0</v>
      </c>
      <c r="U42" s="10">
        <f t="shared" ref="U42" si="587">U41/$BB$41</f>
        <v>0</v>
      </c>
      <c r="V42" s="11"/>
      <c r="W42" s="10"/>
      <c r="X42" s="11">
        <f t="shared" ref="X42" si="588">X41/$BA$41</f>
        <v>1.0752688172043012E-2</v>
      </c>
      <c r="Y42" s="10">
        <f t="shared" ref="Y42" si="589">Y41/$BB$41</f>
        <v>1.7035775127768313E-2</v>
      </c>
      <c r="Z42" s="11">
        <f t="shared" ref="Z42" si="590">Z41/$BA$41</f>
        <v>0</v>
      </c>
      <c r="AA42" s="10">
        <f t="shared" ref="AA42" si="591">AA41/$BB$41</f>
        <v>0</v>
      </c>
      <c r="AB42" s="11">
        <f t="shared" ref="AB42" si="592">AB41/$BA$41</f>
        <v>6.4516129032258063E-2</v>
      </c>
      <c r="AC42" s="10">
        <f t="shared" ref="AC42" si="593">AC41/$BB$41</f>
        <v>0.18568994889267462</v>
      </c>
      <c r="AD42" s="11">
        <f t="shared" ref="AD42" si="594">AD41/$BA$41</f>
        <v>3.2258064516129031E-2</v>
      </c>
      <c r="AE42" s="10">
        <f t="shared" ref="AE42" si="595">AE41/$BB$41</f>
        <v>1.192504258943782E-2</v>
      </c>
      <c r="AF42" s="11">
        <f t="shared" ref="AF42" si="596">AF41/$BA$41</f>
        <v>0</v>
      </c>
      <c r="AG42" s="10">
        <f t="shared" ref="AG42" si="597">AG41/$BB$41</f>
        <v>0</v>
      </c>
      <c r="AH42" s="11">
        <f t="shared" ref="AH42" si="598">AH41/$BA$41</f>
        <v>0</v>
      </c>
      <c r="AI42" s="10">
        <f t="shared" ref="AI42" si="599">AI41/$BB$41</f>
        <v>0</v>
      </c>
      <c r="AJ42" s="11">
        <f t="shared" ref="AJ42" si="600">AJ41/$BA$41</f>
        <v>0</v>
      </c>
      <c r="AK42" s="10">
        <f t="shared" ref="AK42" si="601">AK41/$BB$41</f>
        <v>0</v>
      </c>
      <c r="AL42" s="11">
        <f t="shared" ref="AL42" si="602">AL41/$BA$41</f>
        <v>0</v>
      </c>
      <c r="AM42" s="10">
        <f t="shared" ref="AM42" si="603">AM41/$BB$41</f>
        <v>0</v>
      </c>
      <c r="AN42" s="11">
        <f t="shared" ref="AN42" si="604">AN41/$BA$41</f>
        <v>0</v>
      </c>
      <c r="AO42" s="10">
        <f t="shared" ref="AO42" si="605">AO41/$BB$41</f>
        <v>0</v>
      </c>
      <c r="AP42" s="11">
        <f t="shared" ref="AP42" si="606">AP41/$BA$41</f>
        <v>6.4516129032258063E-2</v>
      </c>
      <c r="AQ42" s="10">
        <f t="shared" ref="AQ42" si="607">AQ41/$BB$41</f>
        <v>3.0664395229982964E-2</v>
      </c>
      <c r="AR42" s="11">
        <f t="shared" ref="AR42" si="608">AR41/$BA$41</f>
        <v>0</v>
      </c>
      <c r="AS42" s="10">
        <f t="shared" ref="AS42" si="609">AS41/$BB$41</f>
        <v>0</v>
      </c>
      <c r="AT42" s="11">
        <f t="shared" ref="AT42" si="610">AT41/$BA$41</f>
        <v>0</v>
      </c>
      <c r="AU42" s="10">
        <f t="shared" ref="AU42" si="611">AU41/$BB$41</f>
        <v>0</v>
      </c>
      <c r="AV42" s="11">
        <f t="shared" ref="AV42" si="612">AV41/$BA$41</f>
        <v>4.3010752688172046E-2</v>
      </c>
      <c r="AW42" s="10">
        <f t="shared" ref="AW42" si="613">AW41/$BB$41</f>
        <v>0.26064735945485518</v>
      </c>
      <c r="AX42" s="11">
        <f t="shared" ref="AX42" si="614">AX41/$BA$41</f>
        <v>1.0752688172043012E-2</v>
      </c>
      <c r="AY42" s="10">
        <f t="shared" ref="AY42" si="615">AY41/$BB$41</f>
        <v>1.7035775127768314E-3</v>
      </c>
      <c r="AZ42" s="11"/>
      <c r="BA42" s="10"/>
      <c r="BB42" s="10"/>
    </row>
    <row r="43" spans="1:54">
      <c r="A43" s="2" t="s">
        <v>251</v>
      </c>
      <c r="B43" s="2" t="s">
        <v>199</v>
      </c>
      <c r="C43" s="2">
        <v>37</v>
      </c>
      <c r="D43" s="11">
        <v>0.70967741935483875</v>
      </c>
      <c r="E43" s="10">
        <v>0.41056218057921634</v>
      </c>
      <c r="F43" s="11">
        <v>3.2258064516129031E-2</v>
      </c>
      <c r="G43" s="10">
        <v>6.3032367972742753E-2</v>
      </c>
      <c r="H43" s="11">
        <v>0</v>
      </c>
      <c r="I43" s="10">
        <v>0</v>
      </c>
      <c r="J43" s="11">
        <v>0</v>
      </c>
      <c r="K43" s="10">
        <v>0</v>
      </c>
      <c r="L43" s="11">
        <v>0</v>
      </c>
      <c r="M43" s="10">
        <v>0</v>
      </c>
      <c r="N43" s="11">
        <v>0</v>
      </c>
      <c r="O43" s="10">
        <v>0</v>
      </c>
      <c r="P43" s="11">
        <v>3.2258064516129031E-2</v>
      </c>
      <c r="Q43" s="10">
        <v>1.8739352640545145E-2</v>
      </c>
      <c r="R43" s="11">
        <v>0</v>
      </c>
      <c r="S43" s="10">
        <v>0</v>
      </c>
      <c r="T43" s="11">
        <v>0</v>
      </c>
      <c r="U43" s="10">
        <v>0</v>
      </c>
      <c r="V43" s="11"/>
      <c r="W43" s="10"/>
      <c r="X43" s="11">
        <v>1.0752688172043012E-2</v>
      </c>
      <c r="Y43" s="10">
        <v>1.7035775127768313E-2</v>
      </c>
      <c r="Z43" s="11">
        <v>0</v>
      </c>
      <c r="AA43" s="10">
        <v>0</v>
      </c>
      <c r="AB43" s="11">
        <v>6.4516129032258063E-2</v>
      </c>
      <c r="AC43" s="10">
        <v>0.18568994889267462</v>
      </c>
      <c r="AD43" s="11">
        <v>3.2258064516129031E-2</v>
      </c>
      <c r="AE43" s="10">
        <v>1.192504258943782E-2</v>
      </c>
      <c r="AF43" s="11">
        <v>0</v>
      </c>
      <c r="AG43" s="10">
        <v>0</v>
      </c>
      <c r="AH43" s="11">
        <v>0</v>
      </c>
      <c r="AI43" s="10">
        <v>0</v>
      </c>
      <c r="AJ43" s="11">
        <v>0</v>
      </c>
      <c r="AK43" s="10">
        <v>0</v>
      </c>
      <c r="AL43" s="11">
        <v>0</v>
      </c>
      <c r="AM43" s="10">
        <v>0</v>
      </c>
      <c r="AN43" s="11">
        <v>0</v>
      </c>
      <c r="AO43" s="10">
        <v>0</v>
      </c>
      <c r="AP43" s="11">
        <v>6.4516129032258063E-2</v>
      </c>
      <c r="AQ43" s="10">
        <v>3.0664395229982964E-2</v>
      </c>
      <c r="AR43" s="11">
        <v>0</v>
      </c>
      <c r="AS43" s="10">
        <v>0</v>
      </c>
      <c r="AT43" s="11">
        <v>0</v>
      </c>
      <c r="AU43" s="10">
        <v>0</v>
      </c>
      <c r="AV43" s="11">
        <v>4.3010752688172046E-2</v>
      </c>
      <c r="AW43" s="10">
        <v>0.26064735945485518</v>
      </c>
      <c r="AX43" s="11">
        <v>1.0752688172043012E-2</v>
      </c>
      <c r="AY43" s="10">
        <v>1.7035775127768314E-3</v>
      </c>
      <c r="AZ43" s="11"/>
      <c r="BA43" s="10"/>
      <c r="BB43" s="10"/>
    </row>
    <row r="44" spans="1:54">
      <c r="A44" s="2" t="s">
        <v>623</v>
      </c>
      <c r="B44" s="2" t="s">
        <v>199</v>
      </c>
      <c r="C44" s="2">
        <v>38</v>
      </c>
      <c r="D44" s="11">
        <v>9</v>
      </c>
      <c r="E44" s="10">
        <v>119</v>
      </c>
      <c r="F44" s="11">
        <v>0</v>
      </c>
      <c r="G44" s="10">
        <v>0</v>
      </c>
      <c r="H44" s="11">
        <v>0</v>
      </c>
      <c r="I44" s="10">
        <v>0</v>
      </c>
      <c r="J44" s="11">
        <v>0</v>
      </c>
      <c r="K44" s="10">
        <v>0</v>
      </c>
      <c r="L44" s="11">
        <v>0</v>
      </c>
      <c r="M44" s="10">
        <v>0</v>
      </c>
      <c r="N44" s="11">
        <v>0</v>
      </c>
      <c r="O44" s="10">
        <v>0</v>
      </c>
      <c r="P44" s="11">
        <v>6</v>
      </c>
      <c r="Q44" s="10">
        <v>58</v>
      </c>
      <c r="R44" s="11">
        <v>1</v>
      </c>
      <c r="S44" s="10">
        <v>9</v>
      </c>
      <c r="T44" s="11">
        <v>0</v>
      </c>
      <c r="U44" s="10">
        <v>0</v>
      </c>
      <c r="V44" s="11"/>
      <c r="W44" s="10"/>
      <c r="X44" s="11">
        <v>3</v>
      </c>
      <c r="Y44" s="10">
        <v>15</v>
      </c>
      <c r="Z44" s="11">
        <v>0</v>
      </c>
      <c r="AA44" s="10">
        <v>0</v>
      </c>
      <c r="AB44" s="11">
        <v>1</v>
      </c>
      <c r="AC44" s="10">
        <v>16</v>
      </c>
      <c r="AD44" s="11">
        <v>0</v>
      </c>
      <c r="AE44" s="10">
        <v>0</v>
      </c>
      <c r="AF44" s="11">
        <v>0</v>
      </c>
      <c r="AG44" s="10">
        <v>0</v>
      </c>
      <c r="AH44" s="11">
        <v>0</v>
      </c>
      <c r="AI44" s="10">
        <v>0</v>
      </c>
      <c r="AJ44" s="11">
        <v>0</v>
      </c>
      <c r="AK44" s="10">
        <v>0</v>
      </c>
      <c r="AL44" s="11">
        <v>0</v>
      </c>
      <c r="AM44" s="10">
        <v>0</v>
      </c>
      <c r="AN44" s="11">
        <v>0</v>
      </c>
      <c r="AO44" s="10">
        <v>0</v>
      </c>
      <c r="AP44" s="11">
        <v>0</v>
      </c>
      <c r="AQ44" s="10">
        <v>0</v>
      </c>
      <c r="AR44" s="11">
        <v>0</v>
      </c>
      <c r="AS44" s="10">
        <v>0</v>
      </c>
      <c r="AT44" s="11">
        <v>2</v>
      </c>
      <c r="AU44" s="10">
        <v>10</v>
      </c>
      <c r="AV44" s="11">
        <v>2</v>
      </c>
      <c r="AW44" s="10">
        <v>34</v>
      </c>
      <c r="AX44" s="11">
        <v>1</v>
      </c>
      <c r="AY44" s="10">
        <v>3</v>
      </c>
      <c r="AZ44" s="11"/>
      <c r="BA44" s="10">
        <f>SUM(D44,F44,H44,J44,L44,N44,P44,R44,T44,X44,Z44,AB44,AD44,AF44,AH44,AJ44,AL44,AN44,AP44,AR44,AT44,AV44,AX44)</f>
        <v>25</v>
      </c>
      <c r="BB44" s="10">
        <f>SUM(E44,G44,I44,K44,M44,O44,Q44,S44,U44,Y44,AA44,AC44,AE44,AG44,AI44,AK44,AM44,AO44,AQ44,AS44,AU44,AW44,AY44)</f>
        <v>264</v>
      </c>
    </row>
    <row r="45" spans="1:54">
      <c r="A45" s="2"/>
      <c r="B45" s="2"/>
      <c r="C45" s="2"/>
      <c r="D45" s="11">
        <f>D44/$BA$44</f>
        <v>0.36</v>
      </c>
      <c r="E45" s="10">
        <f>E44/$BB$44</f>
        <v>0.45075757575757575</v>
      </c>
      <c r="F45" s="11">
        <f t="shared" ref="F45" si="616">F44/$BA$44</f>
        <v>0</v>
      </c>
      <c r="G45" s="10">
        <f t="shared" ref="G45" si="617">G44/$BB$44</f>
        <v>0</v>
      </c>
      <c r="H45" s="11">
        <f t="shared" ref="H45" si="618">H44/$BA$44</f>
        <v>0</v>
      </c>
      <c r="I45" s="10">
        <f t="shared" ref="I45" si="619">I44/$BB$44</f>
        <v>0</v>
      </c>
      <c r="J45" s="11">
        <f t="shared" ref="J45" si="620">J44/$BA$44</f>
        <v>0</v>
      </c>
      <c r="K45" s="10">
        <f t="shared" ref="K45" si="621">K44/$BB$44</f>
        <v>0</v>
      </c>
      <c r="L45" s="11">
        <f t="shared" ref="L45" si="622">L44/$BA$44</f>
        <v>0</v>
      </c>
      <c r="M45" s="10">
        <f t="shared" ref="M45" si="623">M44/$BB$44</f>
        <v>0</v>
      </c>
      <c r="N45" s="11">
        <f t="shared" ref="N45" si="624">N44/$BA$44</f>
        <v>0</v>
      </c>
      <c r="O45" s="10">
        <f t="shared" ref="O45" si="625">O44/$BB$44</f>
        <v>0</v>
      </c>
      <c r="P45" s="11">
        <f t="shared" ref="P45" si="626">P44/$BA$44</f>
        <v>0.24</v>
      </c>
      <c r="Q45" s="10">
        <f t="shared" ref="Q45" si="627">Q44/$BB$44</f>
        <v>0.2196969696969697</v>
      </c>
      <c r="R45" s="11">
        <f t="shared" ref="R45" si="628">R44/$BA$44</f>
        <v>0.04</v>
      </c>
      <c r="S45" s="10">
        <f t="shared" ref="S45" si="629">S44/$BB$44</f>
        <v>3.4090909090909088E-2</v>
      </c>
      <c r="T45" s="11">
        <f t="shared" ref="T45" si="630">T44/$BA$44</f>
        <v>0</v>
      </c>
      <c r="U45" s="10">
        <f t="shared" ref="U45" si="631">U44/$BB$44</f>
        <v>0</v>
      </c>
      <c r="V45" s="11"/>
      <c r="W45" s="10"/>
      <c r="X45" s="11">
        <f t="shared" ref="X45" si="632">X44/$BA$44</f>
        <v>0.12</v>
      </c>
      <c r="Y45" s="10">
        <f t="shared" ref="Y45" si="633">Y44/$BB$44</f>
        <v>5.6818181818181816E-2</v>
      </c>
      <c r="Z45" s="11">
        <f t="shared" ref="Z45" si="634">Z44/$BA$44</f>
        <v>0</v>
      </c>
      <c r="AA45" s="10">
        <f t="shared" ref="AA45" si="635">AA44/$BB$44</f>
        <v>0</v>
      </c>
      <c r="AB45" s="11">
        <f t="shared" ref="AB45" si="636">AB44/$BA$44</f>
        <v>0.04</v>
      </c>
      <c r="AC45" s="10">
        <f t="shared" ref="AC45" si="637">AC44/$BB$44</f>
        <v>6.0606060606060608E-2</v>
      </c>
      <c r="AD45" s="11">
        <f t="shared" ref="AD45" si="638">AD44/$BA$44</f>
        <v>0</v>
      </c>
      <c r="AE45" s="10">
        <f t="shared" ref="AE45" si="639">AE44/$BB$44</f>
        <v>0</v>
      </c>
      <c r="AF45" s="11">
        <f t="shared" ref="AF45" si="640">AF44/$BA$44</f>
        <v>0</v>
      </c>
      <c r="AG45" s="10">
        <f t="shared" ref="AG45" si="641">AG44/$BB$44</f>
        <v>0</v>
      </c>
      <c r="AH45" s="11">
        <f t="shared" ref="AH45" si="642">AH44/$BA$44</f>
        <v>0</v>
      </c>
      <c r="AI45" s="10">
        <f t="shared" ref="AI45" si="643">AI44/$BB$44</f>
        <v>0</v>
      </c>
      <c r="AJ45" s="11">
        <f t="shared" ref="AJ45" si="644">AJ44/$BA$44</f>
        <v>0</v>
      </c>
      <c r="AK45" s="10">
        <f t="shared" ref="AK45" si="645">AK44/$BB$44</f>
        <v>0</v>
      </c>
      <c r="AL45" s="11">
        <f t="shared" ref="AL45" si="646">AL44/$BA$44</f>
        <v>0</v>
      </c>
      <c r="AM45" s="10">
        <f t="shared" ref="AM45" si="647">AM44/$BB$44</f>
        <v>0</v>
      </c>
      <c r="AN45" s="11">
        <f t="shared" ref="AN45" si="648">AN44/$BA$44</f>
        <v>0</v>
      </c>
      <c r="AO45" s="10">
        <f t="shared" ref="AO45" si="649">AO44/$BB$44</f>
        <v>0</v>
      </c>
      <c r="AP45" s="11">
        <f t="shared" ref="AP45" si="650">AP44/$BA$44</f>
        <v>0</v>
      </c>
      <c r="AQ45" s="10">
        <f t="shared" ref="AQ45" si="651">AQ44/$BB$44</f>
        <v>0</v>
      </c>
      <c r="AR45" s="11">
        <f t="shared" ref="AR45" si="652">AR44/$BA$44</f>
        <v>0</v>
      </c>
      <c r="AS45" s="10">
        <f t="shared" ref="AS45" si="653">AS44/$BB$44</f>
        <v>0</v>
      </c>
      <c r="AT45" s="11">
        <f t="shared" ref="AT45" si="654">AT44/$BA$44</f>
        <v>0.08</v>
      </c>
      <c r="AU45" s="10">
        <f t="shared" ref="AU45" si="655">AU44/$BB$44</f>
        <v>3.787878787878788E-2</v>
      </c>
      <c r="AV45" s="11">
        <f t="shared" ref="AV45" si="656">AV44/$BA$44</f>
        <v>0.08</v>
      </c>
      <c r="AW45" s="10">
        <f t="shared" ref="AW45" si="657">AW44/$BB$44</f>
        <v>0.12878787878787878</v>
      </c>
      <c r="AX45" s="11">
        <f t="shared" ref="AX45" si="658">AX44/$BA$44</f>
        <v>0.04</v>
      </c>
      <c r="AY45" s="10">
        <f t="shared" ref="AY45" si="659">AY44/$BB$44</f>
        <v>1.1363636363636364E-2</v>
      </c>
      <c r="AZ45" s="11"/>
      <c r="BA45" s="10"/>
      <c r="BB45" s="10"/>
    </row>
    <row r="46" spans="1:54">
      <c r="A46" s="2" t="s">
        <v>623</v>
      </c>
      <c r="B46" s="2" t="s">
        <v>199</v>
      </c>
      <c r="C46" s="2">
        <v>38</v>
      </c>
      <c r="D46" s="11">
        <v>0.36</v>
      </c>
      <c r="E46" s="10">
        <v>0.45075757575757575</v>
      </c>
      <c r="F46" s="11">
        <v>0</v>
      </c>
      <c r="G46" s="10">
        <v>0</v>
      </c>
      <c r="H46" s="11">
        <v>0</v>
      </c>
      <c r="I46" s="10">
        <v>0</v>
      </c>
      <c r="J46" s="11">
        <v>0</v>
      </c>
      <c r="K46" s="10">
        <v>0</v>
      </c>
      <c r="L46" s="11">
        <v>0</v>
      </c>
      <c r="M46" s="10">
        <v>0</v>
      </c>
      <c r="N46" s="11">
        <v>0</v>
      </c>
      <c r="O46" s="10">
        <v>0</v>
      </c>
      <c r="P46" s="11">
        <v>0.24</v>
      </c>
      <c r="Q46" s="10">
        <v>0.2196969696969697</v>
      </c>
      <c r="R46" s="11">
        <v>0.04</v>
      </c>
      <c r="S46" s="10">
        <v>3.4090909090909088E-2</v>
      </c>
      <c r="T46" s="11">
        <v>0</v>
      </c>
      <c r="U46" s="10">
        <v>0</v>
      </c>
      <c r="V46" s="11"/>
      <c r="W46" s="10"/>
      <c r="X46" s="11">
        <v>0.12</v>
      </c>
      <c r="Y46" s="10">
        <v>5.6818181818181816E-2</v>
      </c>
      <c r="Z46" s="11">
        <v>0</v>
      </c>
      <c r="AA46" s="10">
        <v>0</v>
      </c>
      <c r="AB46" s="11">
        <v>0.04</v>
      </c>
      <c r="AC46" s="10">
        <v>6.0606060606060608E-2</v>
      </c>
      <c r="AD46" s="11">
        <v>0</v>
      </c>
      <c r="AE46" s="10">
        <v>0</v>
      </c>
      <c r="AF46" s="11">
        <v>0</v>
      </c>
      <c r="AG46" s="10">
        <v>0</v>
      </c>
      <c r="AH46" s="11">
        <v>0</v>
      </c>
      <c r="AI46" s="10">
        <v>0</v>
      </c>
      <c r="AJ46" s="11">
        <v>0</v>
      </c>
      <c r="AK46" s="10">
        <v>0</v>
      </c>
      <c r="AL46" s="11">
        <v>0</v>
      </c>
      <c r="AM46" s="10">
        <v>0</v>
      </c>
      <c r="AN46" s="11">
        <v>0</v>
      </c>
      <c r="AO46" s="10">
        <v>0</v>
      </c>
      <c r="AP46" s="11">
        <v>0</v>
      </c>
      <c r="AQ46" s="10">
        <v>0</v>
      </c>
      <c r="AR46" s="11">
        <v>0</v>
      </c>
      <c r="AS46" s="10">
        <v>0</v>
      </c>
      <c r="AT46" s="11">
        <v>0.08</v>
      </c>
      <c r="AU46" s="10">
        <v>3.787878787878788E-2</v>
      </c>
      <c r="AV46" s="11">
        <v>0.08</v>
      </c>
      <c r="AW46" s="10">
        <v>0.12878787878787878</v>
      </c>
      <c r="AX46" s="11">
        <v>0.04</v>
      </c>
      <c r="AY46" s="10">
        <v>1.1363636363636364E-2</v>
      </c>
      <c r="AZ46" s="11"/>
      <c r="BA46" s="10"/>
      <c r="BB46" s="10"/>
    </row>
    <row r="47" spans="1:54">
      <c r="A47" s="2" t="s">
        <v>258</v>
      </c>
      <c r="B47" s="2" t="s">
        <v>199</v>
      </c>
      <c r="C47" s="2">
        <v>39</v>
      </c>
      <c r="D47" s="11">
        <v>125</v>
      </c>
      <c r="E47" s="10">
        <v>664</v>
      </c>
      <c r="F47" s="11">
        <v>6</v>
      </c>
      <c r="G47" s="10">
        <v>45</v>
      </c>
      <c r="H47" s="11">
        <v>0</v>
      </c>
      <c r="I47" s="10">
        <v>0</v>
      </c>
      <c r="J47" s="11">
        <v>0</v>
      </c>
      <c r="K47" s="10">
        <v>0</v>
      </c>
      <c r="L47" s="11">
        <v>0</v>
      </c>
      <c r="M47" s="10">
        <v>0</v>
      </c>
      <c r="N47" s="11">
        <v>0</v>
      </c>
      <c r="O47" s="10">
        <v>0</v>
      </c>
      <c r="P47" s="11">
        <v>4</v>
      </c>
      <c r="Q47" s="10">
        <v>66</v>
      </c>
      <c r="R47" s="11">
        <v>1</v>
      </c>
      <c r="S47" s="10">
        <v>4</v>
      </c>
      <c r="T47" s="11">
        <v>12</v>
      </c>
      <c r="U47" s="10">
        <v>64</v>
      </c>
      <c r="V47" s="11"/>
      <c r="W47" s="10"/>
      <c r="X47" s="11">
        <v>0</v>
      </c>
      <c r="Y47" s="10">
        <v>0</v>
      </c>
      <c r="Z47" s="11">
        <v>0</v>
      </c>
      <c r="AA47" s="10">
        <v>0</v>
      </c>
      <c r="AB47" s="11">
        <v>5</v>
      </c>
      <c r="AC47" s="10">
        <v>115</v>
      </c>
      <c r="AD47" s="11">
        <v>29</v>
      </c>
      <c r="AE47" s="10">
        <v>269</v>
      </c>
      <c r="AF47" s="11">
        <v>1</v>
      </c>
      <c r="AG47" s="10">
        <v>2</v>
      </c>
      <c r="AH47" s="11">
        <v>2</v>
      </c>
      <c r="AI47" s="10">
        <v>18</v>
      </c>
      <c r="AJ47" s="11">
        <v>0</v>
      </c>
      <c r="AK47" s="10">
        <v>0</v>
      </c>
      <c r="AL47" s="11">
        <v>0</v>
      </c>
      <c r="AM47" s="10">
        <v>0</v>
      </c>
      <c r="AN47" s="11">
        <v>0</v>
      </c>
      <c r="AO47" s="10">
        <v>0</v>
      </c>
      <c r="AP47" s="11">
        <v>0</v>
      </c>
      <c r="AQ47" s="10">
        <v>0</v>
      </c>
      <c r="AR47" s="11">
        <v>4</v>
      </c>
      <c r="AS47" s="10">
        <v>16</v>
      </c>
      <c r="AT47" s="11">
        <v>0</v>
      </c>
      <c r="AU47" s="10">
        <v>0</v>
      </c>
      <c r="AV47" s="11">
        <v>0</v>
      </c>
      <c r="AW47" s="10">
        <v>0</v>
      </c>
      <c r="AX47" s="11">
        <v>2</v>
      </c>
      <c r="AY47" s="10">
        <v>170</v>
      </c>
      <c r="AZ47" s="11"/>
      <c r="BA47" s="10">
        <f>SUM(D47,F47,H47,J47,L47,N47,P47,R47,T47,X47,Z47,AB47,AD47,AF47,AH47,AJ47,AL47,AN47,AP47,AR47,AT47,AV47,AX47)</f>
        <v>191</v>
      </c>
      <c r="BB47" s="10">
        <f>SUM(E47,G47,I47,K47,M47,O47,Q47,S47,U47,Y47,AA47,AC47,AE47,AG47,AI47,AK47,AM47,AO47,AQ47,AS47,AU47,AW47,AY47)</f>
        <v>1433</v>
      </c>
    </row>
    <row r="48" spans="1:54">
      <c r="A48" s="2"/>
      <c r="B48" s="2"/>
      <c r="C48" s="2"/>
      <c r="D48" s="11">
        <f>D47/$BA$47</f>
        <v>0.65445026178010468</v>
      </c>
      <c r="E48" s="10">
        <f>E47/$BB$47</f>
        <v>0.46336357292393582</v>
      </c>
      <c r="F48" s="11">
        <f t="shared" ref="F48" si="660">F47/$BA$47</f>
        <v>3.1413612565445025E-2</v>
      </c>
      <c r="G48" s="10">
        <f t="shared" ref="G48" si="661">G47/$BB$47</f>
        <v>3.1402651779483599E-2</v>
      </c>
      <c r="H48" s="11">
        <f t="shared" ref="H48" si="662">H47/$BA$47</f>
        <v>0</v>
      </c>
      <c r="I48" s="10">
        <f t="shared" ref="I48" si="663">I47/$BB$47</f>
        <v>0</v>
      </c>
      <c r="J48" s="11">
        <f t="shared" ref="J48" si="664">J47/$BA$47</f>
        <v>0</v>
      </c>
      <c r="K48" s="10">
        <f t="shared" ref="K48" si="665">K47/$BB$47</f>
        <v>0</v>
      </c>
      <c r="L48" s="11">
        <f t="shared" ref="L48" si="666">L47/$BA$47</f>
        <v>0</v>
      </c>
      <c r="M48" s="10">
        <f t="shared" ref="M48" si="667">M47/$BB$47</f>
        <v>0</v>
      </c>
      <c r="N48" s="11">
        <f t="shared" ref="N48" si="668">N47/$BA$47</f>
        <v>0</v>
      </c>
      <c r="O48" s="10">
        <f t="shared" ref="O48" si="669">O47/$BB$47</f>
        <v>0</v>
      </c>
      <c r="P48" s="11">
        <f t="shared" ref="P48" si="670">P47/$BA$47</f>
        <v>2.0942408376963352E-2</v>
      </c>
      <c r="Q48" s="10">
        <f t="shared" ref="Q48" si="671">Q47/$BB$47</f>
        <v>4.6057222609909285E-2</v>
      </c>
      <c r="R48" s="11">
        <f t="shared" ref="R48" si="672">R47/$BA$47</f>
        <v>5.235602094240838E-3</v>
      </c>
      <c r="S48" s="10">
        <f t="shared" ref="S48" si="673">S47/$BB$47</f>
        <v>2.7913468248429866E-3</v>
      </c>
      <c r="T48" s="11">
        <f t="shared" ref="T48" si="674">T47/$BA$47</f>
        <v>6.2827225130890049E-2</v>
      </c>
      <c r="U48" s="10">
        <f t="shared" ref="U48" si="675">U47/$BB$47</f>
        <v>4.4661549197487785E-2</v>
      </c>
      <c r="V48" s="11"/>
      <c r="W48" s="10"/>
      <c r="X48" s="11">
        <f t="shared" ref="X48" si="676">X47/$BA$47</f>
        <v>0</v>
      </c>
      <c r="Y48" s="10">
        <f t="shared" ref="Y48" si="677">Y47/$BB$47</f>
        <v>0</v>
      </c>
      <c r="Z48" s="11">
        <f t="shared" ref="Z48" si="678">Z47/$BA$47</f>
        <v>0</v>
      </c>
      <c r="AA48" s="10">
        <f t="shared" ref="AA48" si="679">AA47/$BB$47</f>
        <v>0</v>
      </c>
      <c r="AB48" s="11">
        <f t="shared" ref="AB48" si="680">AB47/$BA$47</f>
        <v>2.6178010471204188E-2</v>
      </c>
      <c r="AC48" s="10">
        <f t="shared" ref="AC48" si="681">AC47/$BB$47</f>
        <v>8.0251221214235863E-2</v>
      </c>
      <c r="AD48" s="11">
        <f t="shared" ref="AD48" si="682">AD47/$BA$47</f>
        <v>0.15183246073298429</v>
      </c>
      <c r="AE48" s="10">
        <f t="shared" ref="AE48" si="683">AE47/$BB$47</f>
        <v>0.18771807397069085</v>
      </c>
      <c r="AF48" s="11">
        <f t="shared" ref="AF48" si="684">AF47/$BA$47</f>
        <v>5.235602094240838E-3</v>
      </c>
      <c r="AG48" s="10">
        <f t="shared" ref="AG48" si="685">AG47/$BB$47</f>
        <v>1.3956734124214933E-3</v>
      </c>
      <c r="AH48" s="11">
        <f t="shared" ref="AH48" si="686">AH47/$BA$47</f>
        <v>1.0471204188481676E-2</v>
      </c>
      <c r="AI48" s="10">
        <f t="shared" ref="AI48" si="687">AI47/$BB$47</f>
        <v>1.2561060711793441E-2</v>
      </c>
      <c r="AJ48" s="11">
        <f t="shared" ref="AJ48" si="688">AJ47/$BA$47</f>
        <v>0</v>
      </c>
      <c r="AK48" s="10">
        <f t="shared" ref="AK48" si="689">AK47/$BB$47</f>
        <v>0</v>
      </c>
      <c r="AL48" s="11">
        <f t="shared" ref="AL48" si="690">AL47/$BA$47</f>
        <v>0</v>
      </c>
      <c r="AM48" s="10">
        <f t="shared" ref="AM48" si="691">AM47/$BB$47</f>
        <v>0</v>
      </c>
      <c r="AN48" s="11">
        <f t="shared" ref="AN48" si="692">AN47/$BA$47</f>
        <v>0</v>
      </c>
      <c r="AO48" s="10">
        <f t="shared" ref="AO48" si="693">AO47/$BB$47</f>
        <v>0</v>
      </c>
      <c r="AP48" s="11">
        <f t="shared" ref="AP48" si="694">AP47/$BA$47</f>
        <v>0</v>
      </c>
      <c r="AQ48" s="10">
        <f t="shared" ref="AQ48" si="695">AQ47/$BB$47</f>
        <v>0</v>
      </c>
      <c r="AR48" s="11">
        <f t="shared" ref="AR48" si="696">AR47/$BA$47</f>
        <v>2.0942408376963352E-2</v>
      </c>
      <c r="AS48" s="10">
        <f t="shared" ref="AS48" si="697">AS47/$BB$47</f>
        <v>1.1165387299371946E-2</v>
      </c>
      <c r="AT48" s="11">
        <f t="shared" ref="AT48" si="698">AT47/$BA$47</f>
        <v>0</v>
      </c>
      <c r="AU48" s="10">
        <f t="shared" ref="AU48" si="699">AU47/$BB$47</f>
        <v>0</v>
      </c>
      <c r="AV48" s="11">
        <f t="shared" ref="AV48" si="700">AV47/$BA$47</f>
        <v>0</v>
      </c>
      <c r="AW48" s="10">
        <f t="shared" ref="AW48" si="701">AW47/$BB$47</f>
        <v>0</v>
      </c>
      <c r="AX48" s="11">
        <f t="shared" ref="AX48" si="702">AX47/$BA$47</f>
        <v>1.0471204188481676E-2</v>
      </c>
      <c r="AY48" s="10">
        <f t="shared" ref="AY48" si="703">AY47/$BB$47</f>
        <v>0.11863224005582694</v>
      </c>
      <c r="AZ48" s="11"/>
      <c r="BA48" s="10"/>
      <c r="BB48" s="10"/>
    </row>
    <row r="49" spans="1:66">
      <c r="A49" s="2" t="s">
        <v>258</v>
      </c>
      <c r="B49" s="2" t="s">
        <v>199</v>
      </c>
      <c r="C49" s="2">
        <v>39</v>
      </c>
      <c r="D49" s="11">
        <v>0.65445026178010468</v>
      </c>
      <c r="E49" s="10">
        <v>0.46336357292393582</v>
      </c>
      <c r="F49" s="11">
        <v>3.1413612565445025E-2</v>
      </c>
      <c r="G49" s="10">
        <v>3.1402651779483599E-2</v>
      </c>
      <c r="H49" s="11">
        <v>0</v>
      </c>
      <c r="I49" s="10">
        <v>0</v>
      </c>
      <c r="J49" s="11">
        <v>0</v>
      </c>
      <c r="K49" s="10">
        <v>0</v>
      </c>
      <c r="L49" s="11">
        <v>0</v>
      </c>
      <c r="M49" s="10">
        <v>0</v>
      </c>
      <c r="N49" s="11">
        <v>0</v>
      </c>
      <c r="O49" s="10">
        <v>0</v>
      </c>
      <c r="P49" s="11">
        <v>2.0942408376963352E-2</v>
      </c>
      <c r="Q49" s="10">
        <v>4.6057222609909285E-2</v>
      </c>
      <c r="R49" s="11">
        <v>5.235602094240838E-3</v>
      </c>
      <c r="S49" s="10">
        <v>2.7913468248429866E-3</v>
      </c>
      <c r="T49" s="11">
        <v>6.2827225130890049E-2</v>
      </c>
      <c r="U49" s="10">
        <v>4.4661549197487785E-2</v>
      </c>
      <c r="V49" s="11"/>
      <c r="W49" s="10"/>
      <c r="X49" s="11">
        <v>0</v>
      </c>
      <c r="Y49" s="10">
        <v>0</v>
      </c>
      <c r="Z49" s="11">
        <v>0</v>
      </c>
      <c r="AA49" s="10">
        <v>0</v>
      </c>
      <c r="AB49" s="11">
        <v>2.6178010471204188E-2</v>
      </c>
      <c r="AC49" s="10">
        <v>8.0251221214235863E-2</v>
      </c>
      <c r="AD49" s="11">
        <v>0.15183246073298429</v>
      </c>
      <c r="AE49" s="10">
        <v>0.18771807397069085</v>
      </c>
      <c r="AF49" s="11">
        <v>5.235602094240838E-3</v>
      </c>
      <c r="AG49" s="10">
        <v>1.3956734124214933E-3</v>
      </c>
      <c r="AH49" s="11">
        <v>1.0471204188481676E-2</v>
      </c>
      <c r="AI49" s="10">
        <v>1.2561060711793441E-2</v>
      </c>
      <c r="AJ49" s="11">
        <v>0</v>
      </c>
      <c r="AK49" s="10">
        <v>0</v>
      </c>
      <c r="AL49" s="11">
        <v>0</v>
      </c>
      <c r="AM49" s="10">
        <v>0</v>
      </c>
      <c r="AN49" s="11">
        <v>0</v>
      </c>
      <c r="AO49" s="10">
        <v>0</v>
      </c>
      <c r="AP49" s="11">
        <v>0</v>
      </c>
      <c r="AQ49" s="10">
        <v>0</v>
      </c>
      <c r="AR49" s="11">
        <v>2.0942408376963352E-2</v>
      </c>
      <c r="AS49" s="10">
        <v>1.1165387299371946E-2</v>
      </c>
      <c r="AT49" s="11">
        <v>0</v>
      </c>
      <c r="AU49" s="10">
        <v>0</v>
      </c>
      <c r="AV49" s="11">
        <v>0</v>
      </c>
      <c r="AW49" s="10">
        <v>0</v>
      </c>
      <c r="AX49" s="11">
        <v>1.0471204188481676E-2</v>
      </c>
      <c r="AY49" s="10">
        <v>0.11863224005582694</v>
      </c>
      <c r="AZ49" s="11"/>
      <c r="BA49" s="10"/>
      <c r="BB49" s="10"/>
    </row>
    <row r="50" spans="1:66">
      <c r="A50" s="2" t="s">
        <v>624</v>
      </c>
      <c r="B50" s="2" t="s">
        <v>199</v>
      </c>
      <c r="C50" s="2">
        <v>40</v>
      </c>
      <c r="D50" s="11">
        <v>1</v>
      </c>
      <c r="E50" s="10">
        <v>3</v>
      </c>
      <c r="F50" s="11">
        <v>1</v>
      </c>
      <c r="G50" s="10">
        <v>49</v>
      </c>
      <c r="H50" s="11">
        <v>0</v>
      </c>
      <c r="I50" s="10">
        <v>0</v>
      </c>
      <c r="J50" s="11">
        <v>0</v>
      </c>
      <c r="K50" s="10">
        <v>0</v>
      </c>
      <c r="L50" s="11">
        <v>0</v>
      </c>
      <c r="M50" s="10">
        <v>0</v>
      </c>
      <c r="N50" s="11">
        <v>0</v>
      </c>
      <c r="O50" s="10">
        <v>0</v>
      </c>
      <c r="P50" s="11">
        <v>2</v>
      </c>
      <c r="Q50" s="10">
        <v>17</v>
      </c>
      <c r="R50" s="11">
        <v>0</v>
      </c>
      <c r="S50" s="10">
        <v>0</v>
      </c>
      <c r="T50" s="11">
        <v>5</v>
      </c>
      <c r="U50" s="10">
        <v>98</v>
      </c>
      <c r="V50" s="11"/>
      <c r="W50" s="10"/>
      <c r="X50" s="11">
        <v>0</v>
      </c>
      <c r="Y50" s="10">
        <v>0</v>
      </c>
      <c r="Z50" s="11">
        <v>0</v>
      </c>
      <c r="AA50" s="10">
        <v>0</v>
      </c>
      <c r="AB50" s="11">
        <v>2</v>
      </c>
      <c r="AC50" s="10">
        <v>16</v>
      </c>
      <c r="AD50" s="11">
        <v>10</v>
      </c>
      <c r="AE50" s="10">
        <v>346</v>
      </c>
      <c r="AF50" s="11">
        <v>0</v>
      </c>
      <c r="AG50" s="10">
        <v>0</v>
      </c>
      <c r="AH50" s="11">
        <v>0</v>
      </c>
      <c r="AI50" s="10">
        <v>0</v>
      </c>
      <c r="AJ50" s="11">
        <v>0</v>
      </c>
      <c r="AK50" s="10">
        <v>0</v>
      </c>
      <c r="AL50" s="11">
        <v>0</v>
      </c>
      <c r="AM50" s="10">
        <v>0</v>
      </c>
      <c r="AN50" s="11">
        <v>0</v>
      </c>
      <c r="AO50" s="10">
        <v>0</v>
      </c>
      <c r="AP50" s="11">
        <v>0</v>
      </c>
      <c r="AQ50" s="10">
        <v>0</v>
      </c>
      <c r="AR50" s="11">
        <v>0</v>
      </c>
      <c r="AS50" s="10">
        <v>0</v>
      </c>
      <c r="AT50" s="11">
        <v>0</v>
      </c>
      <c r="AU50" s="10">
        <v>0</v>
      </c>
      <c r="AV50" s="11">
        <v>0</v>
      </c>
      <c r="AW50" s="10">
        <v>0</v>
      </c>
      <c r="AX50" s="11">
        <v>1</v>
      </c>
      <c r="AY50" s="10">
        <v>25</v>
      </c>
      <c r="AZ50" s="11"/>
      <c r="BA50" s="10">
        <f>SUM(D50,F50,H50,J50,L50,N50,P50,R50,T50,X50,Z50,AB50,AD50,AF50,AH50,AJ50,AL50,AN50,AP50,AR50,AT50,AV50,AX50)</f>
        <v>22</v>
      </c>
      <c r="BB50" s="10">
        <f>SUM(E50,G50,I50,K50,M50,O50,Q50,S50,U50,Y50,AA50,AC50,AE50,AG50,AI50,AK50,AM50,AO50,AQ50,AS50,AU50,AW50,AY50)</f>
        <v>554</v>
      </c>
    </row>
    <row r="51" spans="1:66">
      <c r="D51" s="11">
        <f>D50/$BA$50</f>
        <v>4.5454545454545456E-2</v>
      </c>
      <c r="E51" s="10">
        <f>E50/$BB$50</f>
        <v>5.415162454873646E-3</v>
      </c>
      <c r="F51" s="11">
        <f t="shared" ref="F51" si="704">F50/$BA$50</f>
        <v>4.5454545454545456E-2</v>
      </c>
      <c r="G51" s="10">
        <f t="shared" ref="G51" si="705">G50/$BB$50</f>
        <v>8.8447653429602882E-2</v>
      </c>
      <c r="H51" s="11">
        <f t="shared" ref="H51" si="706">H50/$BA$50</f>
        <v>0</v>
      </c>
      <c r="I51" s="10">
        <f t="shared" ref="I51" si="707">I50/$BB$50</f>
        <v>0</v>
      </c>
      <c r="J51" s="11">
        <f t="shared" ref="J51" si="708">J50/$BA$50</f>
        <v>0</v>
      </c>
      <c r="K51" s="10">
        <f t="shared" ref="K51" si="709">K50/$BB$50</f>
        <v>0</v>
      </c>
      <c r="L51" s="11">
        <f t="shared" ref="L51" si="710">L50/$BA$50</f>
        <v>0</v>
      </c>
      <c r="M51" s="10">
        <f t="shared" ref="M51" si="711">M50/$BB$50</f>
        <v>0</v>
      </c>
      <c r="N51" s="11">
        <f t="shared" ref="N51" si="712">N50/$BA$50</f>
        <v>0</v>
      </c>
      <c r="O51" s="10">
        <f t="shared" ref="O51" si="713">O50/$BB$50</f>
        <v>0</v>
      </c>
      <c r="P51" s="11">
        <f t="shared" ref="P51" si="714">P50/$BA$50</f>
        <v>9.0909090909090912E-2</v>
      </c>
      <c r="Q51" s="10">
        <f t="shared" ref="Q51" si="715">Q50/$BB$50</f>
        <v>3.0685920577617327E-2</v>
      </c>
      <c r="R51" s="11">
        <f t="shared" ref="R51" si="716">R50/$BA$50</f>
        <v>0</v>
      </c>
      <c r="S51" s="10">
        <f t="shared" ref="S51" si="717">S50/$BB$50</f>
        <v>0</v>
      </c>
      <c r="T51" s="11">
        <f t="shared" ref="T51" si="718">T50/$BA$50</f>
        <v>0.22727272727272727</v>
      </c>
      <c r="U51" s="10">
        <f t="shared" ref="U51" si="719">U50/$BB$50</f>
        <v>0.17689530685920576</v>
      </c>
      <c r="V51" s="11"/>
      <c r="W51" s="10"/>
      <c r="X51" s="11">
        <f t="shared" ref="X51" si="720">X50/$BA$50</f>
        <v>0</v>
      </c>
      <c r="Y51" s="10">
        <f t="shared" ref="Y51" si="721">Y50/$BB$50</f>
        <v>0</v>
      </c>
      <c r="Z51" s="11">
        <f t="shared" ref="Z51" si="722">Z50/$BA$50</f>
        <v>0</v>
      </c>
      <c r="AA51" s="10">
        <f t="shared" ref="AA51" si="723">AA50/$BB$50</f>
        <v>0</v>
      </c>
      <c r="AB51" s="11">
        <f t="shared" ref="AB51" si="724">AB50/$BA$50</f>
        <v>9.0909090909090912E-2</v>
      </c>
      <c r="AC51" s="10">
        <f t="shared" ref="AC51" si="725">AC50/$BB$50</f>
        <v>2.8880866425992781E-2</v>
      </c>
      <c r="AD51" s="11">
        <f t="shared" ref="AD51" si="726">AD50/$BA$50</f>
        <v>0.45454545454545453</v>
      </c>
      <c r="AE51" s="10">
        <f t="shared" ref="AE51" si="727">AE50/$BB$50</f>
        <v>0.62454873646209386</v>
      </c>
      <c r="AF51" s="11">
        <f t="shared" ref="AF51" si="728">AF50/$BA$50</f>
        <v>0</v>
      </c>
      <c r="AG51" s="10">
        <f t="shared" ref="AG51" si="729">AG50/$BB$50</f>
        <v>0</v>
      </c>
      <c r="AH51" s="11">
        <f t="shared" ref="AH51" si="730">AH50/$BA$50</f>
        <v>0</v>
      </c>
      <c r="AI51" s="10">
        <f t="shared" ref="AI51" si="731">AI50/$BB$50</f>
        <v>0</v>
      </c>
      <c r="AJ51" s="11">
        <f t="shared" ref="AJ51" si="732">AJ50/$BA$50</f>
        <v>0</v>
      </c>
      <c r="AK51" s="10">
        <f t="shared" ref="AK51" si="733">AK50/$BB$50</f>
        <v>0</v>
      </c>
      <c r="AL51" s="11">
        <f t="shared" ref="AL51" si="734">AL50/$BA$50</f>
        <v>0</v>
      </c>
      <c r="AM51" s="10">
        <f t="shared" ref="AM51" si="735">AM50/$BB$50</f>
        <v>0</v>
      </c>
      <c r="AN51" s="11">
        <f t="shared" ref="AN51" si="736">AN50/$BA$50</f>
        <v>0</v>
      </c>
      <c r="AO51" s="10">
        <f t="shared" ref="AO51" si="737">AO50/$BB$50</f>
        <v>0</v>
      </c>
      <c r="AP51" s="11">
        <f t="shared" ref="AP51" si="738">AP50/$BA$50</f>
        <v>0</v>
      </c>
      <c r="AQ51" s="10">
        <f t="shared" ref="AQ51" si="739">AQ50/$BB$50</f>
        <v>0</v>
      </c>
      <c r="AR51" s="11">
        <f t="shared" ref="AR51" si="740">AR50/$BA$50</f>
        <v>0</v>
      </c>
      <c r="AS51" s="10">
        <f t="shared" ref="AS51" si="741">AS50/$BB$50</f>
        <v>0</v>
      </c>
      <c r="AT51" s="11">
        <f t="shared" ref="AT51" si="742">AT50/$BA$50</f>
        <v>0</v>
      </c>
      <c r="AU51" s="10">
        <f t="shared" ref="AU51" si="743">AU50/$BB$50</f>
        <v>0</v>
      </c>
      <c r="AV51" s="11">
        <f t="shared" ref="AV51" si="744">AV50/$BA$50</f>
        <v>0</v>
      </c>
      <c r="AW51" s="10">
        <f t="shared" ref="AW51" si="745">AW50/$BB$50</f>
        <v>0</v>
      </c>
      <c r="AX51" s="11">
        <f t="shared" ref="AX51" si="746">AX50/$BA$50</f>
        <v>4.5454545454545456E-2</v>
      </c>
      <c r="AY51" s="10">
        <f t="shared" ref="AY51" si="747">AY50/$BB$50</f>
        <v>4.5126353790613721E-2</v>
      </c>
      <c r="AZ51" s="2"/>
    </row>
    <row r="52" spans="1:66">
      <c r="A52" s="2" t="s">
        <v>624</v>
      </c>
      <c r="B52" s="2" t="s">
        <v>199</v>
      </c>
      <c r="C52" s="2">
        <v>40</v>
      </c>
      <c r="D52" s="2">
        <v>4.5454545454545456E-2</v>
      </c>
      <c r="E52">
        <v>5.415162454873646E-3</v>
      </c>
      <c r="F52" s="2">
        <v>4.5454545454545456E-2</v>
      </c>
      <c r="G52">
        <v>8.8447653429602882E-2</v>
      </c>
      <c r="H52" s="2">
        <v>0</v>
      </c>
      <c r="I52">
        <v>0</v>
      </c>
      <c r="J52" s="2">
        <v>0</v>
      </c>
      <c r="K52">
        <v>0</v>
      </c>
      <c r="L52" s="2">
        <v>0</v>
      </c>
      <c r="M52">
        <v>0</v>
      </c>
      <c r="N52" s="2">
        <v>0</v>
      </c>
      <c r="O52">
        <v>0</v>
      </c>
      <c r="P52" s="2">
        <v>9.0909090909090912E-2</v>
      </c>
      <c r="Q52">
        <v>3.0685920577617327E-2</v>
      </c>
      <c r="R52" s="2">
        <v>0</v>
      </c>
      <c r="S52">
        <v>0</v>
      </c>
      <c r="T52" s="2">
        <v>0.22727272727272727</v>
      </c>
      <c r="U52">
        <v>0.17689530685920576</v>
      </c>
      <c r="X52" s="2">
        <v>0</v>
      </c>
      <c r="Y52">
        <v>0</v>
      </c>
      <c r="Z52" s="2">
        <v>0</v>
      </c>
      <c r="AA52">
        <v>0</v>
      </c>
      <c r="AB52" s="2">
        <v>9.0909090909090912E-2</v>
      </c>
      <c r="AC52">
        <v>2.8880866425992781E-2</v>
      </c>
      <c r="AD52" s="2">
        <v>0.45454545454545453</v>
      </c>
      <c r="AE52">
        <v>0.62454873646209386</v>
      </c>
      <c r="AF52" s="2">
        <v>0</v>
      </c>
      <c r="AG52">
        <v>0</v>
      </c>
      <c r="AH52" s="2">
        <v>0</v>
      </c>
      <c r="AI52">
        <v>0</v>
      </c>
      <c r="AJ52" s="2">
        <v>0</v>
      </c>
      <c r="AK52">
        <v>0</v>
      </c>
      <c r="AL52" s="2">
        <v>0</v>
      </c>
      <c r="AM52">
        <v>0</v>
      </c>
      <c r="AN52" s="2">
        <v>0</v>
      </c>
      <c r="AO52">
        <v>0</v>
      </c>
      <c r="AP52" s="2">
        <v>0</v>
      </c>
      <c r="AQ52">
        <v>0</v>
      </c>
      <c r="AR52" s="2">
        <v>0</v>
      </c>
      <c r="AS52">
        <v>0</v>
      </c>
      <c r="AT52" s="2">
        <v>0</v>
      </c>
      <c r="AU52">
        <v>0</v>
      </c>
      <c r="AV52" s="2">
        <v>0</v>
      </c>
      <c r="AW52">
        <v>0</v>
      </c>
      <c r="AX52" s="2">
        <v>4.5454545454545456E-2</v>
      </c>
      <c r="AY52">
        <v>4.5126353790613721E-2</v>
      </c>
      <c r="AZ52" s="2"/>
    </row>
    <row r="54" spans="1:66">
      <c r="D54">
        <f t="shared" ref="D54:U54" si="748">SUM(D2:D50)</f>
        <v>782.60455637560449</v>
      </c>
      <c r="E54">
        <f t="shared" si="748"/>
        <v>4070.163741533871</v>
      </c>
      <c r="F54">
        <f t="shared" si="748"/>
        <v>115.69111390890552</v>
      </c>
      <c r="G54">
        <f t="shared" si="748"/>
        <v>1696.4752274568136</v>
      </c>
      <c r="H54">
        <f t="shared" si="748"/>
        <v>6.2842711514593699</v>
      </c>
      <c r="I54">
        <f t="shared" si="748"/>
        <v>92.314365270119922</v>
      </c>
      <c r="J54">
        <f t="shared" si="748"/>
        <v>0</v>
      </c>
      <c r="K54">
        <f t="shared" si="748"/>
        <v>0</v>
      </c>
      <c r="L54">
        <f t="shared" si="748"/>
        <v>8.0678605946898632</v>
      </c>
      <c r="M54">
        <f t="shared" si="748"/>
        <v>100.04284001362021</v>
      </c>
      <c r="N54">
        <f t="shared" si="748"/>
        <v>0</v>
      </c>
      <c r="O54">
        <f t="shared" si="748"/>
        <v>0</v>
      </c>
      <c r="P54">
        <f t="shared" si="748"/>
        <v>345.1735061371291</v>
      </c>
      <c r="Q54">
        <f t="shared" si="748"/>
        <v>5050.0969977763434</v>
      </c>
      <c r="R54">
        <f t="shared" si="748"/>
        <v>86.90448628755621</v>
      </c>
      <c r="S54">
        <f t="shared" si="748"/>
        <v>746.97991366891711</v>
      </c>
      <c r="T54">
        <f t="shared" si="748"/>
        <v>162.98118805253719</v>
      </c>
      <c r="U54">
        <f t="shared" si="748"/>
        <v>1858.6133502869757</v>
      </c>
      <c r="X54">
        <f t="shared" ref="X54:AY54" si="749">SUM(X2:X50)</f>
        <v>67.52400484049052</v>
      </c>
      <c r="Y54">
        <f t="shared" si="749"/>
        <v>487.73421221627393</v>
      </c>
      <c r="Z54">
        <f t="shared" si="749"/>
        <v>5.0290837216147253</v>
      </c>
      <c r="AA54">
        <f t="shared" si="749"/>
        <v>63.034497529961385</v>
      </c>
      <c r="AB54">
        <f t="shared" si="749"/>
        <v>67.805722935657826</v>
      </c>
      <c r="AC54">
        <f t="shared" si="749"/>
        <v>1140.3068909879248</v>
      </c>
      <c r="AD54">
        <f t="shared" si="749"/>
        <v>600.21748797560713</v>
      </c>
      <c r="AE54">
        <f t="shared" si="749"/>
        <v>7782.4706549946659</v>
      </c>
      <c r="AF54">
        <f t="shared" si="749"/>
        <v>2.1643173580346358</v>
      </c>
      <c r="AG54">
        <f t="shared" si="749"/>
        <v>4.0423953072208825</v>
      </c>
      <c r="AH54">
        <f t="shared" si="749"/>
        <v>12.387686775121329</v>
      </c>
      <c r="AI54">
        <f t="shared" si="749"/>
        <v>66.132405062305708</v>
      </c>
      <c r="AJ54">
        <f t="shared" si="749"/>
        <v>0</v>
      </c>
      <c r="AK54">
        <f t="shared" si="749"/>
        <v>0</v>
      </c>
      <c r="AL54">
        <f t="shared" si="749"/>
        <v>2.0880600880600886</v>
      </c>
      <c r="AM54">
        <f t="shared" si="749"/>
        <v>23.061566682762198</v>
      </c>
      <c r="AN54">
        <f t="shared" si="749"/>
        <v>0</v>
      </c>
      <c r="AO54">
        <f t="shared" si="749"/>
        <v>0</v>
      </c>
      <c r="AP54">
        <f t="shared" si="749"/>
        <v>93.734717154039018</v>
      </c>
      <c r="AQ54">
        <f t="shared" si="749"/>
        <v>1315.836035017795</v>
      </c>
      <c r="AR54">
        <f t="shared" si="749"/>
        <v>75.905140468347469</v>
      </c>
      <c r="AS54">
        <f t="shared" si="749"/>
        <v>937.30191663065909</v>
      </c>
      <c r="AT54">
        <f t="shared" si="749"/>
        <v>43.80187381866061</v>
      </c>
      <c r="AU54">
        <f t="shared" si="749"/>
        <v>285.67096602193988</v>
      </c>
      <c r="AV54">
        <f t="shared" si="749"/>
        <v>135.41098980309494</v>
      </c>
      <c r="AW54">
        <f t="shared" si="749"/>
        <v>2725.3384732146924</v>
      </c>
      <c r="AX54">
        <f t="shared" si="749"/>
        <v>101.22393255339011</v>
      </c>
      <c r="AY54">
        <f t="shared" si="749"/>
        <v>1854.3835503271328</v>
      </c>
      <c r="BA54">
        <f>SUM(BA2:BA50)</f>
        <v>2683</v>
      </c>
      <c r="BB54">
        <f>SUM(BB2:BB50)</f>
        <v>30268</v>
      </c>
    </row>
    <row r="55" spans="1:66">
      <c r="D55">
        <v>773</v>
      </c>
      <c r="E55">
        <v>4064</v>
      </c>
      <c r="F55">
        <v>113</v>
      </c>
      <c r="G55">
        <v>1693</v>
      </c>
      <c r="H55">
        <v>6</v>
      </c>
      <c r="I55">
        <v>92</v>
      </c>
      <c r="J55">
        <v>0</v>
      </c>
      <c r="K55">
        <v>0</v>
      </c>
      <c r="L55">
        <v>8</v>
      </c>
      <c r="M55">
        <v>100</v>
      </c>
      <c r="N55">
        <v>0</v>
      </c>
      <c r="O55">
        <v>0</v>
      </c>
      <c r="P55">
        <v>341</v>
      </c>
      <c r="Q55">
        <v>5046</v>
      </c>
      <c r="R55">
        <v>86</v>
      </c>
      <c r="S55">
        <v>746</v>
      </c>
      <c r="T55">
        <v>160</v>
      </c>
      <c r="U55">
        <v>1856</v>
      </c>
      <c r="X55">
        <v>66</v>
      </c>
      <c r="Y55">
        <v>487</v>
      </c>
      <c r="Z55">
        <v>5</v>
      </c>
      <c r="AA55">
        <v>63</v>
      </c>
      <c r="AB55">
        <v>67</v>
      </c>
      <c r="AC55">
        <v>1139</v>
      </c>
      <c r="AD55">
        <v>597</v>
      </c>
      <c r="AE55">
        <v>7779</v>
      </c>
      <c r="AF55">
        <v>2</v>
      </c>
      <c r="AG55">
        <v>4</v>
      </c>
      <c r="AH55">
        <v>12</v>
      </c>
      <c r="AI55">
        <v>66</v>
      </c>
      <c r="AJ55">
        <v>0</v>
      </c>
      <c r="AK55">
        <v>0</v>
      </c>
      <c r="AL55">
        <v>2</v>
      </c>
      <c r="AM55">
        <v>23</v>
      </c>
      <c r="AN55">
        <v>0</v>
      </c>
      <c r="AO55">
        <v>0</v>
      </c>
      <c r="AP55">
        <v>93</v>
      </c>
      <c r="AQ55">
        <v>1315</v>
      </c>
      <c r="AR55">
        <v>75</v>
      </c>
      <c r="AS55">
        <v>936</v>
      </c>
      <c r="AT55">
        <v>43</v>
      </c>
      <c r="AU55">
        <v>285</v>
      </c>
      <c r="AV55">
        <v>134</v>
      </c>
      <c r="AW55">
        <v>2722</v>
      </c>
      <c r="AX55">
        <v>100</v>
      </c>
      <c r="AY55">
        <v>1852</v>
      </c>
      <c r="BA55">
        <v>2683</v>
      </c>
      <c r="BB55">
        <v>30268</v>
      </c>
    </row>
    <row r="56" spans="1:66">
      <c r="D56" s="22">
        <f>D55/$BA$55</f>
        <v>0.28811032426388372</v>
      </c>
      <c r="E56" s="22">
        <f>E55/$BB$55</f>
        <v>0.13426721289811022</v>
      </c>
      <c r="F56" s="22">
        <f t="shared" ref="F56" si="750">F55/$BA$55</f>
        <v>4.2117033171822589E-2</v>
      </c>
      <c r="G56" s="22">
        <f t="shared" ref="G56" si="751">G55/$BB$55</f>
        <v>5.5933659310162545E-2</v>
      </c>
      <c r="H56" s="22">
        <f t="shared" ref="H56" si="752">H55/$BA$55</f>
        <v>2.2363026462914647E-3</v>
      </c>
      <c r="I56" s="22">
        <f t="shared" ref="I56" si="753">I55/$BB$55</f>
        <v>3.0395136778115501E-3</v>
      </c>
      <c r="J56" s="22">
        <f t="shared" ref="J56" si="754">J55/$BA$55</f>
        <v>0</v>
      </c>
      <c r="K56" s="22">
        <f t="shared" ref="K56" si="755">K55/$BB$55</f>
        <v>0</v>
      </c>
      <c r="L56" s="22">
        <f t="shared" ref="L56" si="756">L55/$BA$55</f>
        <v>2.9817368617219529E-3</v>
      </c>
      <c r="M56" s="22">
        <f t="shared" ref="M56" si="757">M55/$BB$55</f>
        <v>3.3038192150125546E-3</v>
      </c>
      <c r="N56" s="22">
        <f t="shared" ref="N56" si="758">N55/$BA$55</f>
        <v>0</v>
      </c>
      <c r="O56" s="22">
        <f t="shared" ref="O56" si="759">O55/$BB$55</f>
        <v>0</v>
      </c>
      <c r="P56" s="22">
        <f t="shared" ref="P56" si="760">P55/$BA$55</f>
        <v>0.12709653373089824</v>
      </c>
      <c r="Q56" s="22">
        <f t="shared" ref="Q56" si="761">Q55/$BB$55</f>
        <v>0.16671071758953351</v>
      </c>
      <c r="R56" s="22">
        <f t="shared" ref="R56" si="762">R55/$BA$55</f>
        <v>3.2053671263510997E-2</v>
      </c>
      <c r="S56" s="22">
        <f t="shared" ref="S56" si="763">S55/$BB$55</f>
        <v>2.4646491343993656E-2</v>
      </c>
      <c r="T56" s="22">
        <f t="shared" ref="T56" si="764">T55/$BA$55</f>
        <v>5.9634737234439059E-2</v>
      </c>
      <c r="U56" s="22">
        <f t="shared" ref="U56" si="765">U55/$BB$55</f>
        <v>6.1318884630633015E-2</v>
      </c>
      <c r="V56" s="36"/>
      <c r="W56" s="22"/>
      <c r="X56" s="22">
        <f t="shared" ref="X56" si="766">X55/$BA$55</f>
        <v>2.4599329109206113E-2</v>
      </c>
      <c r="Y56" s="22">
        <f t="shared" ref="Y56" si="767">Y55/$BB$55</f>
        <v>1.608959957711114E-2</v>
      </c>
      <c r="Z56" s="22">
        <f t="shared" ref="Z56" si="768">Z55/$BA$55</f>
        <v>1.8635855385762206E-3</v>
      </c>
      <c r="AA56" s="22">
        <f t="shared" ref="AA56" si="769">AA55/$BB$55</f>
        <v>2.0814061054579094E-3</v>
      </c>
      <c r="AB56" s="22">
        <f t="shared" ref="AB56" si="770">AB55/$BA$55</f>
        <v>2.4972046216921357E-2</v>
      </c>
      <c r="AC56" s="22">
        <f t="shared" ref="AC56" si="771">AC55/$BB$55</f>
        <v>3.7630500858992999E-2</v>
      </c>
      <c r="AD56" s="22">
        <f t="shared" ref="AD56" si="772">AD55/$BA$55</f>
        <v>0.22251211330600074</v>
      </c>
      <c r="AE56" s="22">
        <f t="shared" ref="AE56" si="773">AE55/$BB$55</f>
        <v>0.25700409673582664</v>
      </c>
      <c r="AF56" s="22">
        <f t="shared" ref="AF56" si="774">AF55/$BA$55</f>
        <v>7.4543421543048823E-4</v>
      </c>
      <c r="AG56" s="22">
        <f t="shared" ref="AG56" si="775">AG55/$BB$55</f>
        <v>1.3215276860050219E-4</v>
      </c>
      <c r="AH56" s="22">
        <f t="shared" ref="AH56" si="776">AH55/$BA$55</f>
        <v>4.4726052925829294E-3</v>
      </c>
      <c r="AI56" s="22">
        <f t="shared" ref="AI56" si="777">AI55/$BB$55</f>
        <v>2.1805206819082859E-3</v>
      </c>
      <c r="AJ56" s="22">
        <f t="shared" ref="AJ56" si="778">AJ55/$BA$55</f>
        <v>0</v>
      </c>
      <c r="AK56" s="22">
        <f t="shared" ref="AK56" si="779">AK55/$BB$55</f>
        <v>0</v>
      </c>
      <c r="AL56" s="22">
        <f t="shared" ref="AL56" si="780">AL55/$BA$55</f>
        <v>7.4543421543048823E-4</v>
      </c>
      <c r="AM56" s="22">
        <f t="shared" ref="AM56" si="781">AM55/$BB$55</f>
        <v>7.5987841945288754E-4</v>
      </c>
      <c r="AN56" s="22">
        <f t="shared" ref="AN56" si="782">AN55/$BA$55</f>
        <v>0</v>
      </c>
      <c r="AO56" s="22">
        <f t="shared" ref="AO56" si="783">AO55/$BB$55</f>
        <v>0</v>
      </c>
      <c r="AP56" s="22">
        <f t="shared" ref="AP56" si="784">AP55/$BA$55</f>
        <v>3.4662691017517705E-2</v>
      </c>
      <c r="AQ56" s="22">
        <f t="shared" ref="AQ56" si="785">AQ55/$BB$55</f>
        <v>4.3445222677415095E-2</v>
      </c>
      <c r="AR56" s="22">
        <f t="shared" ref="AR56" si="786">AR55/$BA$55</f>
        <v>2.795378307864331E-2</v>
      </c>
      <c r="AS56" s="22">
        <f t="shared" ref="AS56" si="787">AS55/$BB$55</f>
        <v>3.0923747852517509E-2</v>
      </c>
      <c r="AT56" s="22">
        <f t="shared" ref="AT56" si="788">AT55/$BA$55</f>
        <v>1.6026835631755498E-2</v>
      </c>
      <c r="AU56" s="22">
        <f t="shared" ref="AU56" si="789">AU55/$BB$55</f>
        <v>9.4158847627857801E-3</v>
      </c>
      <c r="AV56" s="22">
        <f t="shared" ref="AV56" si="790">AV55/$BA$55</f>
        <v>4.9944092433842714E-2</v>
      </c>
      <c r="AW56" s="22">
        <f t="shared" ref="AW56" si="791">AW55/$BB$55</f>
        <v>8.992995903264174E-2</v>
      </c>
      <c r="AX56" s="22">
        <f t="shared" ref="AX56" si="792">AX55/$BA$55</f>
        <v>3.7271710771524413E-2</v>
      </c>
      <c r="AY56" s="22">
        <f t="shared" ref="AY56" si="793">AY55/$BB$55</f>
        <v>6.1186731862032509E-2</v>
      </c>
      <c r="BJ56" s="17"/>
      <c r="BK56" s="17"/>
      <c r="BL56" s="17"/>
      <c r="BM56" s="17"/>
      <c r="BN56" s="17"/>
    </row>
    <row r="59" spans="1:66">
      <c r="A59" s="13" t="s">
        <v>4</v>
      </c>
      <c r="B59" s="13" t="s">
        <v>5</v>
      </c>
      <c r="C59" s="13" t="s">
        <v>6</v>
      </c>
      <c r="D59" s="13" t="s">
        <v>8</v>
      </c>
      <c r="E59" s="12"/>
      <c r="F59" s="13" t="s">
        <v>9</v>
      </c>
      <c r="G59" s="12"/>
      <c r="H59" s="13" t="s">
        <v>10</v>
      </c>
      <c r="I59" s="12"/>
      <c r="J59" s="13" t="s">
        <v>11</v>
      </c>
      <c r="K59" s="12"/>
      <c r="L59" s="13" t="s">
        <v>12</v>
      </c>
      <c r="M59" s="12"/>
      <c r="N59" s="13" t="s">
        <v>13</v>
      </c>
      <c r="O59" s="12"/>
      <c r="P59" s="13" t="s">
        <v>14</v>
      </c>
      <c r="Q59" s="12"/>
      <c r="R59" s="13" t="s">
        <v>15</v>
      </c>
      <c r="S59" s="12"/>
      <c r="T59" s="13" t="s">
        <v>16</v>
      </c>
      <c r="U59" s="12"/>
      <c r="V59" s="13"/>
      <c r="W59" s="12"/>
      <c r="X59" s="13" t="s">
        <v>17</v>
      </c>
      <c r="Y59" s="12"/>
      <c r="Z59" s="13" t="s">
        <v>18</v>
      </c>
      <c r="AA59" s="12"/>
      <c r="AB59" s="13" t="s">
        <v>19</v>
      </c>
      <c r="AC59" s="12"/>
      <c r="AD59" s="13" t="s">
        <v>20</v>
      </c>
      <c r="AE59" s="12"/>
      <c r="AF59" s="13" t="s">
        <v>21</v>
      </c>
      <c r="AG59" s="12"/>
      <c r="AH59" s="13" t="s">
        <v>22</v>
      </c>
      <c r="AI59" s="12"/>
      <c r="AJ59" s="13" t="s">
        <v>23</v>
      </c>
      <c r="AK59" s="12"/>
      <c r="AL59" s="13" t="s">
        <v>675</v>
      </c>
      <c r="AM59" s="12"/>
      <c r="AN59" s="13" t="s">
        <v>676</v>
      </c>
      <c r="AO59" s="12"/>
      <c r="AP59" s="13" t="s">
        <v>33</v>
      </c>
      <c r="AQ59" s="12"/>
      <c r="AR59" s="13" t="s">
        <v>34</v>
      </c>
      <c r="AS59" s="12"/>
      <c r="AT59" s="13" t="s">
        <v>35</v>
      </c>
      <c r="AU59" s="12"/>
      <c r="AV59" s="13" t="s">
        <v>36</v>
      </c>
      <c r="AW59" s="12"/>
      <c r="AX59" s="13" t="s">
        <v>37</v>
      </c>
      <c r="AY59" s="12"/>
      <c r="AZ59" s="13"/>
      <c r="BA59" s="12" t="s">
        <v>616</v>
      </c>
      <c r="BB59" s="12" t="s">
        <v>617</v>
      </c>
    </row>
    <row r="60" spans="1:66">
      <c r="A60" s="2" t="s">
        <v>198</v>
      </c>
      <c r="B60" s="2" t="s">
        <v>199</v>
      </c>
      <c r="C60" s="2">
        <v>24</v>
      </c>
      <c r="D60" s="32">
        <v>9.3240093240093247E-2</v>
      </c>
      <c r="E60" s="33">
        <v>4.1638683680322364E-2</v>
      </c>
      <c r="F60" s="32">
        <v>7.9254079254079249E-2</v>
      </c>
      <c r="G60" s="33">
        <v>9.9171703604208641E-2</v>
      </c>
      <c r="H60" s="32">
        <v>0</v>
      </c>
      <c r="I60" s="33">
        <v>0</v>
      </c>
      <c r="J60" s="32">
        <v>0</v>
      </c>
      <c r="K60" s="33">
        <v>0</v>
      </c>
      <c r="L60" s="32">
        <v>4.662004662004662E-3</v>
      </c>
      <c r="M60" s="33">
        <v>3.3579583613163196E-3</v>
      </c>
      <c r="N60" s="32">
        <v>0</v>
      </c>
      <c r="O60" s="33">
        <v>0</v>
      </c>
      <c r="P60" s="32">
        <v>0.26107226107226106</v>
      </c>
      <c r="Q60" s="33">
        <v>0.37161405865233937</v>
      </c>
      <c r="R60" s="32">
        <v>3.2634032634032632E-2</v>
      </c>
      <c r="S60" s="33">
        <v>2.8206850235057087E-2</v>
      </c>
      <c r="T60" s="32">
        <v>6.2937062937062943E-2</v>
      </c>
      <c r="U60" s="33">
        <v>3.089321692411014E-2</v>
      </c>
      <c r="V60" s="32"/>
      <c r="W60" s="33"/>
      <c r="X60" s="32">
        <v>2.331002331002331E-3</v>
      </c>
      <c r="Y60" s="33">
        <v>6.7159167226326397E-4</v>
      </c>
      <c r="Z60" s="32">
        <v>0</v>
      </c>
      <c r="AA60" s="33">
        <v>0</v>
      </c>
      <c r="AB60" s="32">
        <v>4.662004662004662E-3</v>
      </c>
      <c r="AC60" s="33">
        <v>4.7011417058428475E-3</v>
      </c>
      <c r="AD60" s="32">
        <v>0.26340326340326342</v>
      </c>
      <c r="AE60" s="33">
        <v>0.22655025744347437</v>
      </c>
      <c r="AF60" s="32">
        <v>0</v>
      </c>
      <c r="AG60" s="33">
        <v>0</v>
      </c>
      <c r="AH60" s="32">
        <v>1.1655011655011656E-2</v>
      </c>
      <c r="AI60" s="33">
        <v>5.8204611596149539E-3</v>
      </c>
      <c r="AJ60" s="32">
        <v>0</v>
      </c>
      <c r="AK60" s="33">
        <v>0</v>
      </c>
      <c r="AL60" s="32">
        <v>0</v>
      </c>
      <c r="AM60" s="33">
        <v>0</v>
      </c>
      <c r="AN60" s="32">
        <v>0</v>
      </c>
      <c r="AO60" s="33">
        <v>0</v>
      </c>
      <c r="AP60" s="32">
        <v>8.3916083916083919E-2</v>
      </c>
      <c r="AQ60" s="33">
        <v>0.10006715916722633</v>
      </c>
      <c r="AR60" s="32">
        <v>8.8578088578088576E-2</v>
      </c>
      <c r="AS60" s="33">
        <v>7.947168121781957E-2</v>
      </c>
      <c r="AT60" s="32">
        <v>6.993006993006993E-3</v>
      </c>
      <c r="AU60" s="33">
        <v>4.4772778150884264E-4</v>
      </c>
      <c r="AV60" s="32">
        <v>2.331002331002331E-3</v>
      </c>
      <c r="AW60" s="33">
        <v>3.5818222520707411E-3</v>
      </c>
      <c r="AX60" s="32">
        <v>2.331002331002331E-3</v>
      </c>
      <c r="AY60" s="33">
        <v>3.8056861428251623E-3</v>
      </c>
      <c r="AZ60" s="11"/>
      <c r="BA60" s="10"/>
      <c r="BB60" s="10"/>
    </row>
    <row r="61" spans="1:66">
      <c r="A61" s="2" t="s">
        <v>210</v>
      </c>
      <c r="B61" s="2" t="s">
        <v>199</v>
      </c>
      <c r="C61" s="2">
        <v>25</v>
      </c>
      <c r="D61" s="32">
        <v>0.1744186046511628</v>
      </c>
      <c r="E61" s="33">
        <v>0.14207048458149779</v>
      </c>
      <c r="F61" s="32">
        <v>1.1627906976744186E-2</v>
      </c>
      <c r="G61" s="33">
        <v>1.8722466960352423E-2</v>
      </c>
      <c r="H61" s="32">
        <v>0</v>
      </c>
      <c r="I61" s="33">
        <v>0</v>
      </c>
      <c r="J61" s="32">
        <v>0</v>
      </c>
      <c r="K61" s="33">
        <v>0</v>
      </c>
      <c r="L61" s="32">
        <v>0</v>
      </c>
      <c r="M61" s="33">
        <v>0</v>
      </c>
      <c r="N61" s="32">
        <v>0</v>
      </c>
      <c r="O61" s="33">
        <v>0</v>
      </c>
      <c r="P61" s="32">
        <v>0.10465116279069768</v>
      </c>
      <c r="Q61" s="33">
        <v>0.12444933920704845</v>
      </c>
      <c r="R61" s="32">
        <v>5.8139534883720929E-2</v>
      </c>
      <c r="S61" s="33">
        <v>7.5991189427312769E-2</v>
      </c>
      <c r="T61" s="32">
        <v>0.44186046511627908</v>
      </c>
      <c r="U61" s="33">
        <v>0.46035242290748901</v>
      </c>
      <c r="V61" s="32"/>
      <c r="W61" s="33"/>
      <c r="X61" s="32">
        <v>0</v>
      </c>
      <c r="Y61" s="33">
        <v>0</v>
      </c>
      <c r="Z61" s="32">
        <v>0</v>
      </c>
      <c r="AA61" s="33">
        <v>0</v>
      </c>
      <c r="AB61" s="32">
        <v>0</v>
      </c>
      <c r="AC61" s="33">
        <v>0</v>
      </c>
      <c r="AD61" s="32">
        <v>3.4883720930232558E-2</v>
      </c>
      <c r="AE61" s="33">
        <v>2.7533039647577091E-2</v>
      </c>
      <c r="AF61" s="32">
        <v>0</v>
      </c>
      <c r="AG61" s="33">
        <v>0</v>
      </c>
      <c r="AH61" s="32">
        <v>0</v>
      </c>
      <c r="AI61" s="33">
        <v>0</v>
      </c>
      <c r="AJ61" s="32">
        <v>0</v>
      </c>
      <c r="AK61" s="33">
        <v>0</v>
      </c>
      <c r="AL61" s="32">
        <v>0</v>
      </c>
      <c r="AM61" s="33">
        <v>0</v>
      </c>
      <c r="AN61" s="32">
        <v>0</v>
      </c>
      <c r="AO61" s="33">
        <v>0</v>
      </c>
      <c r="AP61" s="32">
        <v>0</v>
      </c>
      <c r="AQ61" s="33">
        <v>0</v>
      </c>
      <c r="AR61" s="32">
        <v>2.3255813953488372E-2</v>
      </c>
      <c r="AS61" s="33">
        <v>4.4052863436123352E-3</v>
      </c>
      <c r="AT61" s="32">
        <v>0.15116279069767441</v>
      </c>
      <c r="AU61" s="33">
        <v>0.14647577092511013</v>
      </c>
      <c r="AV61" s="32">
        <v>0</v>
      </c>
      <c r="AW61" s="33">
        <v>0</v>
      </c>
      <c r="AX61" s="32">
        <v>0</v>
      </c>
      <c r="AY61" s="33">
        <v>0</v>
      </c>
      <c r="AZ61" s="11"/>
      <c r="BA61" s="10"/>
      <c r="BB61" s="10"/>
    </row>
    <row r="62" spans="1:66">
      <c r="A62" s="2" t="s">
        <v>690</v>
      </c>
      <c r="B62" s="2" t="s">
        <v>199</v>
      </c>
      <c r="C62" s="2">
        <v>26</v>
      </c>
      <c r="D62" s="32">
        <v>0.15151515151515152</v>
      </c>
      <c r="E62" s="33">
        <v>5.8823529411764705E-2</v>
      </c>
      <c r="F62" s="32">
        <v>0.18181818181818182</v>
      </c>
      <c r="G62" s="33">
        <v>0.43137254901960786</v>
      </c>
      <c r="H62" s="32">
        <v>3.0303030303030304E-2</v>
      </c>
      <c r="I62" s="33">
        <v>6.8627450980392163E-2</v>
      </c>
      <c r="J62" s="32">
        <v>0</v>
      </c>
      <c r="K62" s="33">
        <v>0</v>
      </c>
      <c r="L62" s="32">
        <v>0</v>
      </c>
      <c r="M62" s="33">
        <v>0</v>
      </c>
      <c r="N62" s="32">
        <v>0</v>
      </c>
      <c r="O62" s="33">
        <v>0</v>
      </c>
      <c r="P62" s="32">
        <v>0.15151515151515152</v>
      </c>
      <c r="Q62" s="33">
        <v>6.3725490196078427E-2</v>
      </c>
      <c r="R62" s="32">
        <v>0.18181818181818182</v>
      </c>
      <c r="S62" s="33">
        <v>0.22549019607843138</v>
      </c>
      <c r="T62" s="32">
        <v>0.18181818181818182</v>
      </c>
      <c r="U62" s="33">
        <v>0.10784313725490197</v>
      </c>
      <c r="V62" s="32"/>
      <c r="W62" s="33"/>
      <c r="X62" s="32">
        <v>6.0606060606060608E-2</v>
      </c>
      <c r="Y62" s="33">
        <v>2.4509803921568627E-2</v>
      </c>
      <c r="Z62" s="32">
        <v>0</v>
      </c>
      <c r="AA62" s="33">
        <v>0</v>
      </c>
      <c r="AB62" s="32">
        <v>0</v>
      </c>
      <c r="AC62" s="33">
        <v>0</v>
      </c>
      <c r="AD62" s="32">
        <v>0</v>
      </c>
      <c r="AE62" s="33">
        <v>0</v>
      </c>
      <c r="AF62" s="32">
        <v>0</v>
      </c>
      <c r="AG62" s="33">
        <v>0</v>
      </c>
      <c r="AH62" s="32">
        <v>6.0606060606060608E-2</v>
      </c>
      <c r="AI62" s="33">
        <v>1.9607843137254902E-2</v>
      </c>
      <c r="AJ62" s="32">
        <v>0</v>
      </c>
      <c r="AK62" s="33">
        <v>0</v>
      </c>
      <c r="AL62" s="32">
        <v>0</v>
      </c>
      <c r="AM62" s="33">
        <v>0</v>
      </c>
      <c r="AN62" s="32">
        <v>0</v>
      </c>
      <c r="AO62" s="33">
        <v>0</v>
      </c>
      <c r="AP62" s="32">
        <v>0</v>
      </c>
      <c r="AQ62" s="33">
        <v>0</v>
      </c>
      <c r="AR62" s="32">
        <v>0</v>
      </c>
      <c r="AS62" s="33">
        <v>0</v>
      </c>
      <c r="AT62" s="32">
        <v>0</v>
      </c>
      <c r="AU62" s="33">
        <v>0</v>
      </c>
      <c r="AV62" s="32">
        <v>0</v>
      </c>
      <c r="AW62" s="33">
        <v>0</v>
      </c>
      <c r="AX62" s="32">
        <v>0</v>
      </c>
      <c r="AY62" s="33">
        <v>0</v>
      </c>
      <c r="AZ62" s="11"/>
      <c r="BA62" s="10"/>
      <c r="BB62" s="10"/>
      <c r="BJ62" s="4"/>
      <c r="BK62" s="4"/>
      <c r="BL62" s="4"/>
      <c r="BM62" s="4"/>
      <c r="BN62" s="4"/>
    </row>
    <row r="63" spans="1:66">
      <c r="A63" s="2" t="s">
        <v>216</v>
      </c>
      <c r="B63" s="2" t="s">
        <v>199</v>
      </c>
      <c r="C63" s="2">
        <v>27</v>
      </c>
      <c r="D63" s="32">
        <v>0.54545454545454541</v>
      </c>
      <c r="E63" s="33">
        <v>0.4017857142857143</v>
      </c>
      <c r="F63" s="32">
        <v>0</v>
      </c>
      <c r="G63" s="33">
        <v>0</v>
      </c>
      <c r="H63" s="32">
        <v>9.0909090909090912E-2</v>
      </c>
      <c r="I63" s="33">
        <v>7.1428571428571425E-2</v>
      </c>
      <c r="J63" s="32">
        <v>0</v>
      </c>
      <c r="K63" s="33">
        <v>0</v>
      </c>
      <c r="L63" s="32">
        <v>0</v>
      </c>
      <c r="M63" s="33">
        <v>0</v>
      </c>
      <c r="N63" s="32">
        <v>0</v>
      </c>
      <c r="O63" s="33">
        <v>0</v>
      </c>
      <c r="P63" s="32">
        <v>9.0909090909090912E-2</v>
      </c>
      <c r="Q63" s="33">
        <v>6.25E-2</v>
      </c>
      <c r="R63" s="32">
        <v>0</v>
      </c>
      <c r="S63" s="33">
        <v>0</v>
      </c>
      <c r="T63" s="32">
        <v>0</v>
      </c>
      <c r="U63" s="33">
        <v>0</v>
      </c>
      <c r="V63" s="32"/>
      <c r="W63" s="33"/>
      <c r="X63" s="32">
        <v>0</v>
      </c>
      <c r="Y63" s="33">
        <v>0</v>
      </c>
      <c r="Z63" s="32">
        <v>0</v>
      </c>
      <c r="AA63" s="33">
        <v>0</v>
      </c>
      <c r="AB63" s="32">
        <v>0</v>
      </c>
      <c r="AC63" s="33">
        <v>0</v>
      </c>
      <c r="AD63" s="32">
        <v>0</v>
      </c>
      <c r="AE63" s="33">
        <v>0</v>
      </c>
      <c r="AF63" s="32">
        <v>0</v>
      </c>
      <c r="AG63" s="33">
        <v>0</v>
      </c>
      <c r="AH63" s="32">
        <v>0</v>
      </c>
      <c r="AI63" s="33">
        <v>0</v>
      </c>
      <c r="AJ63" s="32">
        <v>0</v>
      </c>
      <c r="AK63" s="33">
        <v>0</v>
      </c>
      <c r="AL63" s="32">
        <v>0</v>
      </c>
      <c r="AM63" s="33">
        <v>0</v>
      </c>
      <c r="AN63" s="32">
        <v>0</v>
      </c>
      <c r="AO63" s="33">
        <v>0</v>
      </c>
      <c r="AP63" s="32">
        <v>0</v>
      </c>
      <c r="AQ63" s="33">
        <v>0</v>
      </c>
      <c r="AR63" s="32">
        <v>0</v>
      </c>
      <c r="AS63" s="33">
        <v>0</v>
      </c>
      <c r="AT63" s="32">
        <v>9.0909090909090912E-2</v>
      </c>
      <c r="AU63" s="33">
        <v>5.3571428571428568E-2</v>
      </c>
      <c r="AV63" s="32">
        <v>0</v>
      </c>
      <c r="AW63" s="33">
        <v>0</v>
      </c>
      <c r="AX63" s="32">
        <v>0.18181818181818182</v>
      </c>
      <c r="AY63" s="33">
        <v>0.4107142857142857</v>
      </c>
      <c r="AZ63" s="11"/>
      <c r="BA63" s="10"/>
      <c r="BB63" s="10"/>
    </row>
    <row r="64" spans="1:66">
      <c r="A64" s="2" t="s">
        <v>691</v>
      </c>
      <c r="B64" s="2" t="s">
        <v>199</v>
      </c>
      <c r="C64" s="2">
        <v>28</v>
      </c>
      <c r="D64" s="32">
        <v>0.10810810810810811</v>
      </c>
      <c r="E64" s="33">
        <v>4.5757864632983793E-2</v>
      </c>
      <c r="F64" s="32">
        <v>0</v>
      </c>
      <c r="G64" s="33">
        <v>0</v>
      </c>
      <c r="H64" s="32">
        <v>0</v>
      </c>
      <c r="I64" s="33">
        <v>0</v>
      </c>
      <c r="J64" s="32">
        <v>0</v>
      </c>
      <c r="K64" s="33">
        <v>0</v>
      </c>
      <c r="L64" s="32">
        <v>0</v>
      </c>
      <c r="M64" s="33">
        <v>0</v>
      </c>
      <c r="N64" s="32">
        <v>0</v>
      </c>
      <c r="O64" s="33">
        <v>0</v>
      </c>
      <c r="P64" s="32">
        <v>0.29729729729729731</v>
      </c>
      <c r="Q64" s="33">
        <v>0.28026692087702576</v>
      </c>
      <c r="R64" s="32">
        <v>9.0090090090090089E-3</v>
      </c>
      <c r="S64" s="33">
        <v>2.859866539561487E-3</v>
      </c>
      <c r="T64" s="32">
        <v>0.42342342342342343</v>
      </c>
      <c r="U64" s="33">
        <v>0.39370829361296472</v>
      </c>
      <c r="V64" s="32"/>
      <c r="W64" s="33"/>
      <c r="X64" s="32">
        <v>0</v>
      </c>
      <c r="Y64" s="33">
        <v>0</v>
      </c>
      <c r="Z64" s="32">
        <v>0</v>
      </c>
      <c r="AA64" s="33">
        <v>0</v>
      </c>
      <c r="AB64" s="32">
        <v>3.6036036036036036E-2</v>
      </c>
      <c r="AC64" s="33">
        <v>2.6215443279313633E-2</v>
      </c>
      <c r="AD64" s="32">
        <v>0</v>
      </c>
      <c r="AE64" s="33">
        <v>0</v>
      </c>
      <c r="AF64" s="32">
        <v>0</v>
      </c>
      <c r="AG64" s="33">
        <v>0</v>
      </c>
      <c r="AH64" s="32">
        <v>0</v>
      </c>
      <c r="AI64" s="33">
        <v>0</v>
      </c>
      <c r="AJ64" s="32">
        <v>0</v>
      </c>
      <c r="AK64" s="33">
        <v>0</v>
      </c>
      <c r="AL64" s="32">
        <v>0</v>
      </c>
      <c r="AM64" s="33">
        <v>0</v>
      </c>
      <c r="AN64" s="32">
        <v>0</v>
      </c>
      <c r="AO64" s="33">
        <v>0</v>
      </c>
      <c r="AP64" s="32">
        <v>2.7027027027027029E-2</v>
      </c>
      <c r="AQ64" s="33">
        <v>4.0038131553860823E-2</v>
      </c>
      <c r="AR64" s="32">
        <v>2.7027027027027029E-2</v>
      </c>
      <c r="AS64" s="33">
        <v>6.6730219256434702E-3</v>
      </c>
      <c r="AT64" s="32">
        <v>0</v>
      </c>
      <c r="AU64" s="33">
        <v>0</v>
      </c>
      <c r="AV64" s="32">
        <v>3.6036036036036036E-2</v>
      </c>
      <c r="AW64" s="33">
        <v>0.13965681601525262</v>
      </c>
      <c r="AX64" s="32">
        <v>3.6036036036036036E-2</v>
      </c>
      <c r="AY64" s="33">
        <v>6.4823641563393708E-2</v>
      </c>
      <c r="AZ64" s="11"/>
      <c r="BA64" s="10"/>
      <c r="BB64" s="10"/>
    </row>
    <row r="65" spans="1:54">
      <c r="A65" s="2" t="s">
        <v>692</v>
      </c>
      <c r="B65" s="2" t="s">
        <v>199</v>
      </c>
      <c r="C65" s="2">
        <v>29</v>
      </c>
      <c r="D65" s="32">
        <v>0.61538461538461542</v>
      </c>
      <c r="E65" s="33">
        <v>0.40594059405940597</v>
      </c>
      <c r="F65" s="32">
        <v>0</v>
      </c>
      <c r="G65" s="33">
        <v>0</v>
      </c>
      <c r="H65" s="32">
        <v>0</v>
      </c>
      <c r="I65" s="33">
        <v>0</v>
      </c>
      <c r="J65" s="32">
        <v>0</v>
      </c>
      <c r="K65" s="33">
        <v>0</v>
      </c>
      <c r="L65" s="32">
        <v>0</v>
      </c>
      <c r="M65" s="33">
        <v>0</v>
      </c>
      <c r="N65" s="32">
        <v>0</v>
      </c>
      <c r="O65" s="33">
        <v>0</v>
      </c>
      <c r="P65" s="32">
        <v>0</v>
      </c>
      <c r="Q65" s="33">
        <v>0</v>
      </c>
      <c r="R65" s="32">
        <v>0</v>
      </c>
      <c r="S65" s="33">
        <v>0</v>
      </c>
      <c r="T65" s="32">
        <v>0</v>
      </c>
      <c r="U65" s="33">
        <v>0</v>
      </c>
      <c r="V65" s="32"/>
      <c r="W65" s="33"/>
      <c r="X65" s="32">
        <v>0.23076923076923078</v>
      </c>
      <c r="Y65" s="33">
        <v>6.9306930693069313E-2</v>
      </c>
      <c r="Z65" s="32">
        <v>0</v>
      </c>
      <c r="AA65" s="33">
        <v>0</v>
      </c>
      <c r="AB65" s="32">
        <v>0</v>
      </c>
      <c r="AC65" s="33">
        <v>0</v>
      </c>
      <c r="AD65" s="32">
        <v>0</v>
      </c>
      <c r="AE65" s="33">
        <v>0</v>
      </c>
      <c r="AF65" s="32">
        <v>7.6923076923076927E-2</v>
      </c>
      <c r="AG65" s="33">
        <v>1.9801980198019802E-2</v>
      </c>
      <c r="AH65" s="32">
        <v>0</v>
      </c>
      <c r="AI65" s="33">
        <v>0</v>
      </c>
      <c r="AJ65" s="32">
        <v>0</v>
      </c>
      <c r="AK65" s="33">
        <v>0</v>
      </c>
      <c r="AL65" s="32">
        <v>0</v>
      </c>
      <c r="AM65" s="33">
        <v>0</v>
      </c>
      <c r="AN65" s="32">
        <v>0</v>
      </c>
      <c r="AO65" s="33">
        <v>0</v>
      </c>
      <c r="AP65" s="32">
        <v>0</v>
      </c>
      <c r="AQ65" s="33">
        <v>0</v>
      </c>
      <c r="AR65" s="32">
        <v>0</v>
      </c>
      <c r="AS65" s="33">
        <v>0</v>
      </c>
      <c r="AT65" s="32">
        <v>0</v>
      </c>
      <c r="AU65" s="33">
        <v>0</v>
      </c>
      <c r="AV65" s="32">
        <v>7.6923076923076927E-2</v>
      </c>
      <c r="AW65" s="33">
        <v>0.50495049504950495</v>
      </c>
      <c r="AX65" s="32">
        <v>0</v>
      </c>
      <c r="AY65" s="33">
        <v>0</v>
      </c>
      <c r="AZ65" s="11"/>
      <c r="BA65" s="10"/>
      <c r="BB65" s="10"/>
    </row>
    <row r="66" spans="1:54">
      <c r="A66" s="2" t="s">
        <v>222</v>
      </c>
      <c r="B66" s="2" t="s">
        <v>199</v>
      </c>
      <c r="C66" s="2">
        <v>30</v>
      </c>
      <c r="D66" s="32">
        <v>0.22377622377622378</v>
      </c>
      <c r="E66" s="33">
        <v>0.11572942135289324</v>
      </c>
      <c r="F66" s="32">
        <v>0</v>
      </c>
      <c r="G66" s="33">
        <v>0</v>
      </c>
      <c r="H66" s="32">
        <v>0</v>
      </c>
      <c r="I66" s="33">
        <v>0</v>
      </c>
      <c r="J66" s="32">
        <v>0</v>
      </c>
      <c r="K66" s="33">
        <v>0</v>
      </c>
      <c r="L66" s="32">
        <v>0</v>
      </c>
      <c r="M66" s="33">
        <v>0</v>
      </c>
      <c r="N66" s="32">
        <v>0</v>
      </c>
      <c r="O66" s="33">
        <v>0</v>
      </c>
      <c r="P66" s="32">
        <v>0.24475524475524477</v>
      </c>
      <c r="Q66" s="33">
        <v>0.1915240423797881</v>
      </c>
      <c r="R66" s="32">
        <v>2.7972027972027972E-2</v>
      </c>
      <c r="S66" s="33">
        <v>4.0749796251018745E-2</v>
      </c>
      <c r="T66" s="32">
        <v>0</v>
      </c>
      <c r="U66" s="33">
        <v>0</v>
      </c>
      <c r="V66" s="32"/>
      <c r="W66" s="33"/>
      <c r="X66" s="32">
        <v>2.7972027972027972E-2</v>
      </c>
      <c r="Y66" s="33">
        <v>2.2819885900570498E-2</v>
      </c>
      <c r="Z66" s="32">
        <v>6.993006993006993E-3</v>
      </c>
      <c r="AA66" s="33">
        <v>8.1499592502037484E-3</v>
      </c>
      <c r="AB66" s="32">
        <v>5.5944055944055944E-2</v>
      </c>
      <c r="AC66" s="33">
        <v>7.7424612876935611E-2</v>
      </c>
      <c r="AD66" s="32">
        <v>0.11188811188811189</v>
      </c>
      <c r="AE66" s="33">
        <v>0.1295843520782396</v>
      </c>
      <c r="AF66" s="32">
        <v>0</v>
      </c>
      <c r="AG66" s="33">
        <v>0</v>
      </c>
      <c r="AH66" s="32">
        <v>0</v>
      </c>
      <c r="AI66" s="33">
        <v>0</v>
      </c>
      <c r="AJ66" s="32">
        <v>0</v>
      </c>
      <c r="AK66" s="33">
        <v>0</v>
      </c>
      <c r="AL66" s="32">
        <v>6.993006993006993E-3</v>
      </c>
      <c r="AM66" s="33">
        <v>5.7049714751426246E-3</v>
      </c>
      <c r="AN66" s="32">
        <v>0</v>
      </c>
      <c r="AO66" s="33">
        <v>0</v>
      </c>
      <c r="AP66" s="32">
        <v>4.8951048951048952E-2</v>
      </c>
      <c r="AQ66" s="33">
        <v>4.9714751426242869E-2</v>
      </c>
      <c r="AR66" s="32">
        <v>1.3986013986013986E-2</v>
      </c>
      <c r="AS66" s="33">
        <v>7.3349633251833741E-3</v>
      </c>
      <c r="AT66" s="32">
        <v>6.993006993006993E-3</v>
      </c>
      <c r="AU66" s="33">
        <v>2.4449877750611247E-3</v>
      </c>
      <c r="AV66" s="32">
        <v>0.18181818181818182</v>
      </c>
      <c r="AW66" s="33">
        <v>0.15321923390383049</v>
      </c>
      <c r="AX66" s="32">
        <v>4.195804195804196E-2</v>
      </c>
      <c r="AY66" s="33">
        <v>0.19559902200488999</v>
      </c>
      <c r="AZ66" s="11"/>
      <c r="BA66" s="10"/>
      <c r="BB66" s="10"/>
    </row>
    <row r="67" spans="1:54">
      <c r="A67" s="2" t="s">
        <v>223</v>
      </c>
      <c r="B67" s="2" t="s">
        <v>199</v>
      </c>
      <c r="C67" s="2">
        <v>31</v>
      </c>
      <c r="D67" s="32">
        <v>0.21249999999999999</v>
      </c>
      <c r="E67" s="33">
        <v>9.8341232227488154E-2</v>
      </c>
      <c r="F67" s="32">
        <v>1.6666666666666666E-2</v>
      </c>
      <c r="G67" s="33">
        <v>5.6279620853080569E-3</v>
      </c>
      <c r="H67" s="32">
        <v>0</v>
      </c>
      <c r="I67" s="33">
        <v>0</v>
      </c>
      <c r="J67" s="32">
        <v>0</v>
      </c>
      <c r="K67" s="33">
        <v>0</v>
      </c>
      <c r="L67" s="32">
        <v>0</v>
      </c>
      <c r="M67" s="33">
        <v>0</v>
      </c>
      <c r="N67" s="32">
        <v>0</v>
      </c>
      <c r="O67" s="33">
        <v>0</v>
      </c>
      <c r="P67" s="32">
        <v>0.22916666666666666</v>
      </c>
      <c r="Q67" s="33">
        <v>0.24763033175355451</v>
      </c>
      <c r="R67" s="32">
        <v>1.6666666666666666E-2</v>
      </c>
      <c r="S67" s="33">
        <v>7.9976303317535538E-3</v>
      </c>
      <c r="T67" s="32">
        <v>0</v>
      </c>
      <c r="U67" s="33">
        <v>0</v>
      </c>
      <c r="V67" s="32"/>
      <c r="W67" s="33"/>
      <c r="X67" s="32">
        <v>6.25E-2</v>
      </c>
      <c r="Y67" s="33">
        <v>2.7251184834123223E-2</v>
      </c>
      <c r="Z67" s="32">
        <v>4.1666666666666666E-3</v>
      </c>
      <c r="AA67" s="33">
        <v>2.9620853080568718E-3</v>
      </c>
      <c r="AB67" s="32">
        <v>0.11666666666666667</v>
      </c>
      <c r="AC67" s="33">
        <v>0.16854265402843602</v>
      </c>
      <c r="AD67" s="32">
        <v>9.166666666666666E-2</v>
      </c>
      <c r="AE67" s="33">
        <v>4.4431279620853081E-2</v>
      </c>
      <c r="AF67" s="32">
        <v>0</v>
      </c>
      <c r="AG67" s="33">
        <v>0</v>
      </c>
      <c r="AH67" s="32">
        <v>0</v>
      </c>
      <c r="AI67" s="33">
        <v>0</v>
      </c>
      <c r="AJ67" s="32">
        <v>0</v>
      </c>
      <c r="AK67" s="33">
        <v>0</v>
      </c>
      <c r="AL67" s="32">
        <v>0</v>
      </c>
      <c r="AM67" s="33">
        <v>0</v>
      </c>
      <c r="AN67" s="32">
        <v>0</v>
      </c>
      <c r="AO67" s="33">
        <v>0</v>
      </c>
      <c r="AP67" s="32">
        <v>6.25E-2</v>
      </c>
      <c r="AQ67" s="33">
        <v>9.3009478672985785E-2</v>
      </c>
      <c r="AR67" s="32">
        <v>4.1666666666666666E-3</v>
      </c>
      <c r="AS67" s="33">
        <v>8.8862559241706157E-4</v>
      </c>
      <c r="AT67" s="32">
        <v>4.1666666666666666E-3</v>
      </c>
      <c r="AU67" s="33">
        <v>8.8862559241706157E-4</v>
      </c>
      <c r="AV67" s="32">
        <v>0.17916666666666667</v>
      </c>
      <c r="AW67" s="33">
        <v>0.30242890995260663</v>
      </c>
      <c r="AX67" s="32">
        <v>0</v>
      </c>
      <c r="AY67" s="33">
        <v>0</v>
      </c>
      <c r="AZ67" s="11"/>
      <c r="BA67" s="10"/>
      <c r="BB67" s="10"/>
    </row>
    <row r="68" spans="1:54">
      <c r="A68" s="2" t="s">
        <v>622</v>
      </c>
      <c r="B68" s="2" t="s">
        <v>199</v>
      </c>
      <c r="C68" s="2">
        <v>32</v>
      </c>
      <c r="D68" s="32">
        <v>0.39458850056369787</v>
      </c>
      <c r="E68" s="33">
        <v>0.25460254031682605</v>
      </c>
      <c r="F68" s="32">
        <v>2.480270574971815E-2</v>
      </c>
      <c r="G68" s="33">
        <v>2.6687598116169546E-2</v>
      </c>
      <c r="H68" s="32">
        <v>0</v>
      </c>
      <c r="I68" s="33">
        <v>0</v>
      </c>
      <c r="J68" s="32">
        <v>0</v>
      </c>
      <c r="K68" s="33">
        <v>0</v>
      </c>
      <c r="L68" s="32">
        <v>0</v>
      </c>
      <c r="M68" s="33">
        <v>0</v>
      </c>
      <c r="N68" s="32">
        <v>0</v>
      </c>
      <c r="O68" s="33">
        <v>0</v>
      </c>
      <c r="P68" s="32">
        <v>2.7057497181510709E-2</v>
      </c>
      <c r="Q68" s="33">
        <v>0.10303981732553161</v>
      </c>
      <c r="R68" s="32">
        <v>5.0732807215332583E-2</v>
      </c>
      <c r="S68" s="33">
        <v>5.0520907663764804E-2</v>
      </c>
      <c r="T68" s="32">
        <v>0</v>
      </c>
      <c r="U68" s="33">
        <v>0</v>
      </c>
      <c r="V68" s="32"/>
      <c r="W68" s="33"/>
      <c r="X68" s="32">
        <v>3.0439684329199548E-2</v>
      </c>
      <c r="Y68" s="33">
        <v>2.4404167261310117E-2</v>
      </c>
      <c r="Z68" s="32">
        <v>3.3821871476888386E-3</v>
      </c>
      <c r="AA68" s="33">
        <v>6.1367204224347079E-3</v>
      </c>
      <c r="AB68" s="32">
        <v>2.2547914317925591E-3</v>
      </c>
      <c r="AC68" s="33">
        <v>3.996003996003996E-3</v>
      </c>
      <c r="AD68" s="32">
        <v>0.31228861330326946</v>
      </c>
      <c r="AE68" s="33">
        <v>0.30241187384044527</v>
      </c>
      <c r="AF68" s="32">
        <v>0</v>
      </c>
      <c r="AG68" s="33">
        <v>0</v>
      </c>
      <c r="AH68" s="32">
        <v>0</v>
      </c>
      <c r="AI68" s="33">
        <v>0</v>
      </c>
      <c r="AJ68" s="32">
        <v>0</v>
      </c>
      <c r="AK68" s="33">
        <v>0</v>
      </c>
      <c r="AL68" s="32">
        <v>0</v>
      </c>
      <c r="AM68" s="33">
        <v>0</v>
      </c>
      <c r="AN68" s="32">
        <v>0</v>
      </c>
      <c r="AO68" s="33">
        <v>0</v>
      </c>
      <c r="AP68" s="32">
        <v>1.6910935738444193E-2</v>
      </c>
      <c r="AQ68" s="33">
        <v>2.7543884686741831E-2</v>
      </c>
      <c r="AR68" s="32">
        <v>1.4656144306651634E-2</v>
      </c>
      <c r="AS68" s="33">
        <v>1.7411160268303125E-2</v>
      </c>
      <c r="AT68" s="32">
        <v>2.367531003382187E-2</v>
      </c>
      <c r="AU68" s="33">
        <v>1.070358213215356E-2</v>
      </c>
      <c r="AV68" s="32">
        <v>4.96054114994363E-2</v>
      </c>
      <c r="AW68" s="33">
        <v>0.11674040245468817</v>
      </c>
      <c r="AX68" s="32">
        <v>4.96054114994363E-2</v>
      </c>
      <c r="AY68" s="33">
        <v>5.5801341515627233E-2</v>
      </c>
      <c r="AZ68" s="11"/>
      <c r="BA68" s="10"/>
      <c r="BB68" s="10"/>
    </row>
    <row r="69" spans="1:54">
      <c r="A69" s="2" t="s">
        <v>230</v>
      </c>
      <c r="B69" s="2" t="s">
        <v>199</v>
      </c>
      <c r="C69" s="2">
        <v>33</v>
      </c>
      <c r="D69" s="32">
        <v>0.14634146341463414</v>
      </c>
      <c r="E69" s="33">
        <v>2.9324266893327667E-2</v>
      </c>
      <c r="F69" s="32">
        <v>0.11219512195121951</v>
      </c>
      <c r="G69" s="33">
        <v>0.14917127071823205</v>
      </c>
      <c r="H69" s="32">
        <v>1.4634146341463415E-2</v>
      </c>
      <c r="I69" s="33">
        <v>1.2324691882702932E-2</v>
      </c>
      <c r="J69" s="32">
        <v>0</v>
      </c>
      <c r="K69" s="33">
        <v>0</v>
      </c>
      <c r="L69" s="32">
        <v>2.9268292682926831E-2</v>
      </c>
      <c r="M69" s="33">
        <v>1.8062048448788781E-2</v>
      </c>
      <c r="N69" s="32">
        <v>0</v>
      </c>
      <c r="O69" s="33">
        <v>0</v>
      </c>
      <c r="P69" s="32">
        <v>4.8780487804878049E-3</v>
      </c>
      <c r="Q69" s="33">
        <v>4.2498937526561835E-4</v>
      </c>
      <c r="R69" s="32">
        <v>4.8780487804878049E-3</v>
      </c>
      <c r="S69" s="33">
        <v>8.499787505312367E-4</v>
      </c>
      <c r="T69" s="32">
        <v>8.2926829268292687E-2</v>
      </c>
      <c r="U69" s="33">
        <v>2.613684657883553E-2</v>
      </c>
      <c r="V69" s="32"/>
      <c r="W69" s="33"/>
      <c r="X69" s="32">
        <v>0</v>
      </c>
      <c r="Y69" s="33">
        <v>0</v>
      </c>
      <c r="Z69" s="32">
        <v>0</v>
      </c>
      <c r="AA69" s="33">
        <v>0</v>
      </c>
      <c r="AB69" s="32">
        <v>0</v>
      </c>
      <c r="AC69" s="33">
        <v>0</v>
      </c>
      <c r="AD69" s="32">
        <v>0.58536585365853655</v>
      </c>
      <c r="AE69" s="33">
        <v>0.76115597110072253</v>
      </c>
      <c r="AF69" s="32">
        <v>0</v>
      </c>
      <c r="AG69" s="33">
        <v>0</v>
      </c>
      <c r="AH69" s="32">
        <v>0</v>
      </c>
      <c r="AI69" s="33">
        <v>0</v>
      </c>
      <c r="AJ69" s="32">
        <v>0</v>
      </c>
      <c r="AK69" s="33">
        <v>0</v>
      </c>
      <c r="AL69" s="32">
        <v>0</v>
      </c>
      <c r="AM69" s="33">
        <v>0</v>
      </c>
      <c r="AN69" s="32">
        <v>0</v>
      </c>
      <c r="AO69" s="33">
        <v>0</v>
      </c>
      <c r="AP69" s="32">
        <v>1.9512195121951219E-2</v>
      </c>
      <c r="AQ69" s="33">
        <v>2.5499362515937103E-3</v>
      </c>
      <c r="AR69" s="32">
        <v>0</v>
      </c>
      <c r="AS69" s="33">
        <v>0</v>
      </c>
      <c r="AT69" s="32">
        <v>0</v>
      </c>
      <c r="AU69" s="33">
        <v>0</v>
      </c>
      <c r="AV69" s="32">
        <v>0</v>
      </c>
      <c r="AW69" s="33">
        <v>0</v>
      </c>
      <c r="AX69" s="32">
        <v>0</v>
      </c>
      <c r="AY69" s="33">
        <v>0</v>
      </c>
      <c r="AZ69" s="11"/>
      <c r="BA69" s="10"/>
      <c r="BB69" s="10"/>
    </row>
    <row r="70" spans="1:54">
      <c r="A70" s="2" t="s">
        <v>237</v>
      </c>
      <c r="B70" s="2" t="s">
        <v>199</v>
      </c>
      <c r="C70" s="2">
        <v>34</v>
      </c>
      <c r="D70" s="32">
        <v>0.12578616352201258</v>
      </c>
      <c r="E70" s="33">
        <v>4.561824729891957E-2</v>
      </c>
      <c r="F70" s="32">
        <v>3.1446540880503145E-2</v>
      </c>
      <c r="G70" s="33">
        <v>9.6038415366146452E-3</v>
      </c>
      <c r="H70" s="32">
        <v>6.2893081761006293E-3</v>
      </c>
      <c r="I70" s="33">
        <v>4.8019207683073226E-3</v>
      </c>
      <c r="J70" s="32">
        <v>0</v>
      </c>
      <c r="K70" s="33">
        <v>0</v>
      </c>
      <c r="L70" s="32">
        <v>0</v>
      </c>
      <c r="M70" s="33">
        <v>0</v>
      </c>
      <c r="N70" s="32">
        <v>0</v>
      </c>
      <c r="O70" s="33">
        <v>0</v>
      </c>
      <c r="P70" s="32">
        <v>0.3081761006289308</v>
      </c>
      <c r="Q70" s="33">
        <v>0.27651060424169666</v>
      </c>
      <c r="R70" s="32">
        <v>2.5157232704402517E-2</v>
      </c>
      <c r="S70" s="33">
        <v>2.0408163265306121E-2</v>
      </c>
      <c r="T70" s="32">
        <v>1.2578616352201259E-2</v>
      </c>
      <c r="U70" s="33">
        <v>6.4025610244097643E-3</v>
      </c>
      <c r="V70" s="32"/>
      <c r="W70" s="33"/>
      <c r="X70" s="32">
        <v>3.1446540880503145E-2</v>
      </c>
      <c r="Y70" s="33">
        <v>4.1216486594637856E-2</v>
      </c>
      <c r="Z70" s="32">
        <v>0</v>
      </c>
      <c r="AA70" s="33">
        <v>0</v>
      </c>
      <c r="AB70" s="32">
        <v>5.6603773584905662E-2</v>
      </c>
      <c r="AC70" s="33">
        <v>4.6018407362945178E-2</v>
      </c>
      <c r="AD70" s="32">
        <v>2.5157232704402517E-2</v>
      </c>
      <c r="AE70" s="33">
        <v>4.4017607042817125E-2</v>
      </c>
      <c r="AF70" s="32">
        <v>0</v>
      </c>
      <c r="AG70" s="33">
        <v>0</v>
      </c>
      <c r="AH70" s="32">
        <v>0</v>
      </c>
      <c r="AI70" s="33">
        <v>0</v>
      </c>
      <c r="AJ70" s="32">
        <v>0</v>
      </c>
      <c r="AK70" s="33">
        <v>0</v>
      </c>
      <c r="AL70" s="32">
        <v>0</v>
      </c>
      <c r="AM70" s="33">
        <v>0</v>
      </c>
      <c r="AN70" s="32">
        <v>0</v>
      </c>
      <c r="AO70" s="33">
        <v>0</v>
      </c>
      <c r="AP70" s="32">
        <v>4.40251572327044E-2</v>
      </c>
      <c r="AQ70" s="33">
        <v>7.4429771908763501E-2</v>
      </c>
      <c r="AR70" s="32">
        <v>3.7735849056603772E-2</v>
      </c>
      <c r="AS70" s="33">
        <v>4.2416966786714687E-2</v>
      </c>
      <c r="AT70" s="32">
        <v>0</v>
      </c>
      <c r="AU70" s="33">
        <v>0</v>
      </c>
      <c r="AV70" s="32">
        <v>5.6603773584905662E-2</v>
      </c>
      <c r="AW70" s="33">
        <v>5.9223689475790313E-2</v>
      </c>
      <c r="AX70" s="32">
        <v>0.2389937106918239</v>
      </c>
      <c r="AY70" s="33">
        <v>0.32933173269307725</v>
      </c>
      <c r="AZ70" s="11"/>
      <c r="BA70" s="10"/>
      <c r="BB70" s="10"/>
    </row>
    <row r="71" spans="1:54">
      <c r="A71" s="2" t="s">
        <v>693</v>
      </c>
      <c r="B71" s="2" t="s">
        <v>199</v>
      </c>
      <c r="C71" s="2">
        <v>35</v>
      </c>
      <c r="D71" s="32">
        <v>3.7037037037037035E-2</v>
      </c>
      <c r="E71" s="33">
        <v>1.4106583072100314E-2</v>
      </c>
      <c r="F71" s="32">
        <v>7.407407407407407E-2</v>
      </c>
      <c r="G71" s="33">
        <v>6.269592476489028E-3</v>
      </c>
      <c r="H71" s="32">
        <v>0</v>
      </c>
      <c r="I71" s="33">
        <v>0</v>
      </c>
      <c r="J71" s="32">
        <v>0</v>
      </c>
      <c r="K71" s="33">
        <v>0</v>
      </c>
      <c r="L71" s="32">
        <v>0</v>
      </c>
      <c r="M71" s="33">
        <v>0</v>
      </c>
      <c r="N71" s="32">
        <v>0</v>
      </c>
      <c r="O71" s="33">
        <v>0</v>
      </c>
      <c r="P71" s="32">
        <v>7.407407407407407E-2</v>
      </c>
      <c r="Q71" s="33">
        <v>4.2319749216300939E-2</v>
      </c>
      <c r="R71" s="32">
        <v>0</v>
      </c>
      <c r="S71" s="33">
        <v>0</v>
      </c>
      <c r="T71" s="32">
        <v>0.22222222222222221</v>
      </c>
      <c r="U71" s="33">
        <v>0.23667711598746083</v>
      </c>
      <c r="V71" s="32"/>
      <c r="W71" s="33"/>
      <c r="X71" s="32">
        <v>0.18518518518518517</v>
      </c>
      <c r="Y71" s="33">
        <v>8.3072100313479627E-2</v>
      </c>
      <c r="Z71" s="32">
        <v>0</v>
      </c>
      <c r="AA71" s="33">
        <v>0</v>
      </c>
      <c r="AB71" s="32">
        <v>0</v>
      </c>
      <c r="AC71" s="33">
        <v>0</v>
      </c>
      <c r="AD71" s="32">
        <v>0</v>
      </c>
      <c r="AE71" s="33">
        <v>0</v>
      </c>
      <c r="AF71" s="32">
        <v>0</v>
      </c>
      <c r="AG71" s="33">
        <v>0</v>
      </c>
      <c r="AH71" s="32">
        <v>0.1111111111111111</v>
      </c>
      <c r="AI71" s="33">
        <v>2.8213166144200628E-2</v>
      </c>
      <c r="AJ71" s="32">
        <v>0</v>
      </c>
      <c r="AK71" s="33">
        <v>0</v>
      </c>
      <c r="AL71" s="32">
        <v>3.7037037037037035E-2</v>
      </c>
      <c r="AM71" s="33">
        <v>2.5078369905956112E-2</v>
      </c>
      <c r="AN71" s="32">
        <v>0</v>
      </c>
      <c r="AO71" s="33">
        <v>0</v>
      </c>
      <c r="AP71" s="32">
        <v>0</v>
      </c>
      <c r="AQ71" s="33">
        <v>0</v>
      </c>
      <c r="AR71" s="32">
        <v>0.22222222222222221</v>
      </c>
      <c r="AS71" s="33">
        <v>0.48119122257053293</v>
      </c>
      <c r="AT71" s="32">
        <v>3.7037037037037035E-2</v>
      </c>
      <c r="AU71" s="33">
        <v>8.3072100313479627E-2</v>
      </c>
      <c r="AV71" s="32">
        <v>0</v>
      </c>
      <c r="AW71" s="33">
        <v>0</v>
      </c>
      <c r="AX71" s="32">
        <v>0</v>
      </c>
      <c r="AY71" s="33">
        <v>0</v>
      </c>
      <c r="AZ71" s="11"/>
      <c r="BA71" s="10"/>
      <c r="BB71" s="10"/>
    </row>
    <row r="72" spans="1:54">
      <c r="A72" s="18" t="s">
        <v>694</v>
      </c>
      <c r="B72" s="18" t="s">
        <v>199</v>
      </c>
      <c r="C72" s="18">
        <v>36</v>
      </c>
      <c r="D72" s="34">
        <v>0.25</v>
      </c>
      <c r="E72" s="35">
        <v>0.10344827586206896</v>
      </c>
      <c r="F72" s="34">
        <v>0.75</v>
      </c>
      <c r="G72" s="35">
        <v>0.89655172413793105</v>
      </c>
      <c r="H72" s="34">
        <v>0</v>
      </c>
      <c r="I72" s="35">
        <v>0</v>
      </c>
      <c r="J72" s="34">
        <v>0</v>
      </c>
      <c r="K72" s="35">
        <v>0</v>
      </c>
      <c r="L72" s="34">
        <v>0</v>
      </c>
      <c r="M72" s="35">
        <v>0</v>
      </c>
      <c r="N72" s="34">
        <v>0</v>
      </c>
      <c r="O72" s="35">
        <v>0</v>
      </c>
      <c r="P72" s="34">
        <v>0</v>
      </c>
      <c r="Q72" s="35">
        <v>0</v>
      </c>
      <c r="R72" s="34">
        <v>0</v>
      </c>
      <c r="S72" s="35">
        <v>0</v>
      </c>
      <c r="T72" s="34">
        <v>0</v>
      </c>
      <c r="U72" s="35">
        <v>0</v>
      </c>
      <c r="V72" s="34"/>
      <c r="W72" s="35"/>
      <c r="X72" s="34">
        <v>0</v>
      </c>
      <c r="Y72" s="35">
        <v>0</v>
      </c>
      <c r="Z72" s="34">
        <v>0</v>
      </c>
      <c r="AA72" s="35">
        <v>0</v>
      </c>
      <c r="AB72" s="34">
        <v>0</v>
      </c>
      <c r="AC72" s="35">
        <v>0</v>
      </c>
      <c r="AD72" s="34">
        <v>0</v>
      </c>
      <c r="AE72" s="35">
        <v>0</v>
      </c>
      <c r="AF72" s="34">
        <v>0</v>
      </c>
      <c r="AG72" s="35">
        <v>0</v>
      </c>
      <c r="AH72" s="34">
        <v>0</v>
      </c>
      <c r="AI72" s="35">
        <v>0</v>
      </c>
      <c r="AJ72" s="34">
        <v>0</v>
      </c>
      <c r="AK72" s="35">
        <v>0</v>
      </c>
      <c r="AL72" s="34">
        <v>0</v>
      </c>
      <c r="AM72" s="35">
        <v>0</v>
      </c>
      <c r="AN72" s="34">
        <v>0</v>
      </c>
      <c r="AO72" s="35">
        <v>0</v>
      </c>
      <c r="AP72" s="34">
        <v>0</v>
      </c>
      <c r="AQ72" s="35">
        <v>0</v>
      </c>
      <c r="AR72" s="34">
        <v>0</v>
      </c>
      <c r="AS72" s="35">
        <v>0</v>
      </c>
      <c r="AT72" s="34">
        <v>0</v>
      </c>
      <c r="AU72" s="35">
        <v>0</v>
      </c>
      <c r="AV72" s="34">
        <v>0</v>
      </c>
      <c r="AW72" s="35">
        <v>0</v>
      </c>
      <c r="AX72" s="34">
        <v>0</v>
      </c>
      <c r="AY72" s="35">
        <v>0</v>
      </c>
      <c r="AZ72" s="11"/>
      <c r="BA72" s="10"/>
      <c r="BB72" s="10"/>
    </row>
    <row r="73" spans="1:54">
      <c r="A73" s="2" t="s">
        <v>251</v>
      </c>
      <c r="B73" s="2" t="s">
        <v>199</v>
      </c>
      <c r="C73" s="2">
        <v>37</v>
      </c>
      <c r="D73" s="32">
        <v>0.70967741935483875</v>
      </c>
      <c r="E73" s="33">
        <v>0.41056218057921634</v>
      </c>
      <c r="F73" s="32">
        <v>3.2258064516129031E-2</v>
      </c>
      <c r="G73" s="33">
        <v>6.3032367972742753E-2</v>
      </c>
      <c r="H73" s="32">
        <v>0</v>
      </c>
      <c r="I73" s="33">
        <v>0</v>
      </c>
      <c r="J73" s="32">
        <v>0</v>
      </c>
      <c r="K73" s="33">
        <v>0</v>
      </c>
      <c r="L73" s="32">
        <v>0</v>
      </c>
      <c r="M73" s="33">
        <v>0</v>
      </c>
      <c r="N73" s="32">
        <v>0</v>
      </c>
      <c r="O73" s="33">
        <v>0</v>
      </c>
      <c r="P73" s="32">
        <v>3.2258064516129031E-2</v>
      </c>
      <c r="Q73" s="33">
        <v>1.8739352640545145E-2</v>
      </c>
      <c r="R73" s="32">
        <v>0</v>
      </c>
      <c r="S73" s="33">
        <v>0</v>
      </c>
      <c r="T73" s="32">
        <v>0</v>
      </c>
      <c r="U73" s="33">
        <v>0</v>
      </c>
      <c r="V73" s="32"/>
      <c r="W73" s="33"/>
      <c r="X73" s="32">
        <v>1.0752688172043012E-2</v>
      </c>
      <c r="Y73" s="33">
        <v>1.7035775127768313E-2</v>
      </c>
      <c r="Z73" s="32">
        <v>0</v>
      </c>
      <c r="AA73" s="33">
        <v>0</v>
      </c>
      <c r="AB73" s="32">
        <v>6.4516129032258063E-2</v>
      </c>
      <c r="AC73" s="33">
        <v>0.18568994889267462</v>
      </c>
      <c r="AD73" s="32">
        <v>3.2258064516129031E-2</v>
      </c>
      <c r="AE73" s="33">
        <v>1.192504258943782E-2</v>
      </c>
      <c r="AF73" s="32">
        <v>0</v>
      </c>
      <c r="AG73" s="33">
        <v>0</v>
      </c>
      <c r="AH73" s="32">
        <v>0</v>
      </c>
      <c r="AI73" s="33">
        <v>0</v>
      </c>
      <c r="AJ73" s="32">
        <v>0</v>
      </c>
      <c r="AK73" s="33">
        <v>0</v>
      </c>
      <c r="AL73" s="32">
        <v>0</v>
      </c>
      <c r="AM73" s="33">
        <v>0</v>
      </c>
      <c r="AN73" s="32">
        <v>0</v>
      </c>
      <c r="AO73" s="33">
        <v>0</v>
      </c>
      <c r="AP73" s="32">
        <v>6.4516129032258063E-2</v>
      </c>
      <c r="AQ73" s="33">
        <v>3.0664395229982964E-2</v>
      </c>
      <c r="AR73" s="32">
        <v>0</v>
      </c>
      <c r="AS73" s="33">
        <v>0</v>
      </c>
      <c r="AT73" s="32">
        <v>0</v>
      </c>
      <c r="AU73" s="33">
        <v>0</v>
      </c>
      <c r="AV73" s="32">
        <v>4.3010752688172046E-2</v>
      </c>
      <c r="AW73" s="33">
        <v>0.26064735945485518</v>
      </c>
      <c r="AX73" s="32">
        <v>1.0752688172043012E-2</v>
      </c>
      <c r="AY73" s="33">
        <v>1.7035775127768314E-3</v>
      </c>
      <c r="AZ73" s="11"/>
      <c r="BA73" s="10"/>
      <c r="BB73" s="10"/>
    </row>
    <row r="74" spans="1:54">
      <c r="A74" s="2" t="s">
        <v>623</v>
      </c>
      <c r="B74" s="2" t="s">
        <v>199</v>
      </c>
      <c r="C74" s="2">
        <v>38</v>
      </c>
      <c r="D74" s="32">
        <v>0.36</v>
      </c>
      <c r="E74" s="33">
        <v>0.45075757575757575</v>
      </c>
      <c r="F74" s="32">
        <v>0</v>
      </c>
      <c r="G74" s="33">
        <v>0</v>
      </c>
      <c r="H74" s="32">
        <v>0</v>
      </c>
      <c r="I74" s="33">
        <v>0</v>
      </c>
      <c r="J74" s="32">
        <v>0</v>
      </c>
      <c r="K74" s="33">
        <v>0</v>
      </c>
      <c r="L74" s="32">
        <v>0</v>
      </c>
      <c r="M74" s="33">
        <v>0</v>
      </c>
      <c r="N74" s="32">
        <v>0</v>
      </c>
      <c r="O74" s="33">
        <v>0</v>
      </c>
      <c r="P74" s="32">
        <v>0.24</v>
      </c>
      <c r="Q74" s="33">
        <v>0.2196969696969697</v>
      </c>
      <c r="R74" s="32">
        <v>0.04</v>
      </c>
      <c r="S74" s="33">
        <v>3.4090909090909088E-2</v>
      </c>
      <c r="T74" s="32">
        <v>0</v>
      </c>
      <c r="U74" s="33">
        <v>0</v>
      </c>
      <c r="V74" s="32"/>
      <c r="W74" s="33"/>
      <c r="X74" s="32">
        <v>0.12</v>
      </c>
      <c r="Y74" s="33">
        <v>5.6818181818181816E-2</v>
      </c>
      <c r="Z74" s="32">
        <v>0</v>
      </c>
      <c r="AA74" s="33">
        <v>0</v>
      </c>
      <c r="AB74" s="32">
        <v>0.04</v>
      </c>
      <c r="AC74" s="33">
        <v>6.0606060606060608E-2</v>
      </c>
      <c r="AD74" s="32">
        <v>0</v>
      </c>
      <c r="AE74" s="33">
        <v>0</v>
      </c>
      <c r="AF74" s="32">
        <v>0</v>
      </c>
      <c r="AG74" s="33">
        <v>0</v>
      </c>
      <c r="AH74" s="32">
        <v>0</v>
      </c>
      <c r="AI74" s="33">
        <v>0</v>
      </c>
      <c r="AJ74" s="32">
        <v>0</v>
      </c>
      <c r="AK74" s="33">
        <v>0</v>
      </c>
      <c r="AL74" s="32">
        <v>0</v>
      </c>
      <c r="AM74" s="33">
        <v>0</v>
      </c>
      <c r="AN74" s="32">
        <v>0</v>
      </c>
      <c r="AO74" s="33">
        <v>0</v>
      </c>
      <c r="AP74" s="32">
        <v>0</v>
      </c>
      <c r="AQ74" s="33">
        <v>0</v>
      </c>
      <c r="AR74" s="32">
        <v>0</v>
      </c>
      <c r="AS74" s="33">
        <v>0</v>
      </c>
      <c r="AT74" s="32">
        <v>0.08</v>
      </c>
      <c r="AU74" s="33">
        <v>3.787878787878788E-2</v>
      </c>
      <c r="AV74" s="32">
        <v>0.08</v>
      </c>
      <c r="AW74" s="33">
        <v>0.12878787878787878</v>
      </c>
      <c r="AX74" s="32">
        <v>0.04</v>
      </c>
      <c r="AY74" s="33">
        <v>1.1363636363636364E-2</v>
      </c>
      <c r="AZ74" s="11"/>
      <c r="BA74" s="10"/>
      <c r="BB74" s="10"/>
    </row>
    <row r="75" spans="1:54">
      <c r="A75" s="2" t="s">
        <v>258</v>
      </c>
      <c r="B75" s="2" t="s">
        <v>199</v>
      </c>
      <c r="C75" s="2">
        <v>39</v>
      </c>
      <c r="D75" s="32">
        <v>0.65445026178010468</v>
      </c>
      <c r="E75" s="33">
        <v>0.46336357292393582</v>
      </c>
      <c r="F75" s="32">
        <v>3.1413612565445025E-2</v>
      </c>
      <c r="G75" s="33">
        <v>3.1402651779483599E-2</v>
      </c>
      <c r="H75" s="32">
        <v>0</v>
      </c>
      <c r="I75" s="33">
        <v>0</v>
      </c>
      <c r="J75" s="32">
        <v>0</v>
      </c>
      <c r="K75" s="33">
        <v>0</v>
      </c>
      <c r="L75" s="32">
        <v>0</v>
      </c>
      <c r="M75" s="33">
        <v>0</v>
      </c>
      <c r="N75" s="32">
        <v>0</v>
      </c>
      <c r="O75" s="33">
        <v>0</v>
      </c>
      <c r="P75" s="32">
        <v>2.0942408376963352E-2</v>
      </c>
      <c r="Q75" s="33">
        <v>4.6057222609909285E-2</v>
      </c>
      <c r="R75" s="32">
        <v>5.235602094240838E-3</v>
      </c>
      <c r="S75" s="33">
        <v>2.7913468248429866E-3</v>
      </c>
      <c r="T75" s="32">
        <v>6.2827225130890049E-2</v>
      </c>
      <c r="U75" s="33">
        <v>4.4661549197487785E-2</v>
      </c>
      <c r="V75" s="32"/>
      <c r="W75" s="33"/>
      <c r="X75" s="32">
        <v>0</v>
      </c>
      <c r="Y75" s="33">
        <v>0</v>
      </c>
      <c r="Z75" s="32">
        <v>0</v>
      </c>
      <c r="AA75" s="33">
        <v>0</v>
      </c>
      <c r="AB75" s="32">
        <v>2.6178010471204188E-2</v>
      </c>
      <c r="AC75" s="33">
        <v>8.0251221214235863E-2</v>
      </c>
      <c r="AD75" s="32">
        <v>0.15183246073298429</v>
      </c>
      <c r="AE75" s="33">
        <v>0.18771807397069085</v>
      </c>
      <c r="AF75" s="32">
        <v>5.235602094240838E-3</v>
      </c>
      <c r="AG75" s="33">
        <v>1.3956734124214933E-3</v>
      </c>
      <c r="AH75" s="32">
        <v>1.0471204188481676E-2</v>
      </c>
      <c r="AI75" s="33">
        <v>1.2561060711793441E-2</v>
      </c>
      <c r="AJ75" s="32">
        <v>0</v>
      </c>
      <c r="AK75" s="33">
        <v>0</v>
      </c>
      <c r="AL75" s="32">
        <v>0</v>
      </c>
      <c r="AM75" s="33">
        <v>0</v>
      </c>
      <c r="AN75" s="32">
        <v>0</v>
      </c>
      <c r="AO75" s="33">
        <v>0</v>
      </c>
      <c r="AP75" s="32">
        <v>0</v>
      </c>
      <c r="AQ75" s="33">
        <v>0</v>
      </c>
      <c r="AR75" s="32">
        <v>2.0942408376963352E-2</v>
      </c>
      <c r="AS75" s="33">
        <v>1.1165387299371946E-2</v>
      </c>
      <c r="AT75" s="32">
        <v>0</v>
      </c>
      <c r="AU75" s="33">
        <v>0</v>
      </c>
      <c r="AV75" s="32">
        <v>0</v>
      </c>
      <c r="AW75" s="33">
        <v>0</v>
      </c>
      <c r="AX75" s="32">
        <v>1.0471204188481676E-2</v>
      </c>
      <c r="AY75" s="33">
        <v>0.11863224005582694</v>
      </c>
      <c r="AZ75" s="11"/>
      <c r="BA75" s="10"/>
      <c r="BB75" s="10"/>
    </row>
    <row r="76" spans="1:54">
      <c r="A76" s="2" t="s">
        <v>624</v>
      </c>
      <c r="B76" s="2" t="s">
        <v>199</v>
      </c>
      <c r="C76" s="2">
        <v>40</v>
      </c>
      <c r="D76" s="32">
        <v>4.5454545454545456E-2</v>
      </c>
      <c r="E76" s="33">
        <v>5.415162454873646E-3</v>
      </c>
      <c r="F76" s="32">
        <v>4.5454545454545456E-2</v>
      </c>
      <c r="G76" s="33">
        <v>8.8447653429602882E-2</v>
      </c>
      <c r="H76" s="32">
        <v>0</v>
      </c>
      <c r="I76" s="33">
        <v>0</v>
      </c>
      <c r="J76" s="32">
        <v>0</v>
      </c>
      <c r="K76" s="33">
        <v>0</v>
      </c>
      <c r="L76" s="32">
        <v>0</v>
      </c>
      <c r="M76" s="33">
        <v>0</v>
      </c>
      <c r="N76" s="32">
        <v>0</v>
      </c>
      <c r="O76" s="33">
        <v>0</v>
      </c>
      <c r="P76" s="32">
        <v>9.0909090909090912E-2</v>
      </c>
      <c r="Q76" s="33">
        <v>3.0685920577617327E-2</v>
      </c>
      <c r="R76" s="32">
        <v>0</v>
      </c>
      <c r="S76" s="33">
        <v>0</v>
      </c>
      <c r="T76" s="32">
        <v>0.22727272727272727</v>
      </c>
      <c r="U76" s="33">
        <v>0.17689530685920576</v>
      </c>
      <c r="V76" s="32"/>
      <c r="W76" s="33"/>
      <c r="X76" s="32">
        <v>0</v>
      </c>
      <c r="Y76" s="33">
        <v>0</v>
      </c>
      <c r="Z76" s="32">
        <v>0</v>
      </c>
      <c r="AA76" s="33">
        <v>0</v>
      </c>
      <c r="AB76" s="32">
        <v>9.0909090909090912E-2</v>
      </c>
      <c r="AC76" s="33">
        <v>2.8880866425992781E-2</v>
      </c>
      <c r="AD76" s="32">
        <v>0.45454545454545453</v>
      </c>
      <c r="AE76" s="33">
        <v>0.62454873646209386</v>
      </c>
      <c r="AF76" s="32">
        <v>0</v>
      </c>
      <c r="AG76" s="33">
        <v>0</v>
      </c>
      <c r="AH76" s="32">
        <v>0</v>
      </c>
      <c r="AI76" s="33">
        <v>0</v>
      </c>
      <c r="AJ76" s="32">
        <v>0</v>
      </c>
      <c r="AK76" s="33">
        <v>0</v>
      </c>
      <c r="AL76" s="32">
        <v>0</v>
      </c>
      <c r="AM76" s="33">
        <v>0</v>
      </c>
      <c r="AN76" s="32">
        <v>0</v>
      </c>
      <c r="AO76" s="33">
        <v>0</v>
      </c>
      <c r="AP76" s="32">
        <v>0</v>
      </c>
      <c r="AQ76" s="33">
        <v>0</v>
      </c>
      <c r="AR76" s="32">
        <v>0</v>
      </c>
      <c r="AS76" s="33">
        <v>0</v>
      </c>
      <c r="AT76" s="32">
        <v>0</v>
      </c>
      <c r="AU76" s="33">
        <v>0</v>
      </c>
      <c r="AV76" s="32">
        <v>0</v>
      </c>
      <c r="AW76" s="33">
        <v>0</v>
      </c>
      <c r="AX76" s="32">
        <v>4.5454545454545456E-2</v>
      </c>
      <c r="AY76" s="33">
        <v>4.5126353790613721E-2</v>
      </c>
      <c r="AZ76" s="2"/>
    </row>
    <row r="78" spans="1:54">
      <c r="D78">
        <f t="shared" ref="D78:U78" si="794">SUM(D60:D75)</f>
        <v>4.8022781878022256</v>
      </c>
      <c r="E78">
        <f t="shared" si="794"/>
        <v>3.0818707669360403</v>
      </c>
      <c r="F78">
        <f t="shared" si="794"/>
        <v>1.3455569544527608</v>
      </c>
      <c r="G78">
        <f t="shared" si="794"/>
        <v>1.7376137284071396</v>
      </c>
      <c r="H78">
        <f t="shared" si="794"/>
        <v>0.14213557572968527</v>
      </c>
      <c r="I78">
        <f t="shared" si="794"/>
        <v>0.15718263505997385</v>
      </c>
      <c r="J78">
        <f t="shared" si="794"/>
        <v>0</v>
      </c>
      <c r="K78">
        <f t="shared" si="794"/>
        <v>0</v>
      </c>
      <c r="L78">
        <f t="shared" si="794"/>
        <v>3.3930297344931491E-2</v>
      </c>
      <c r="M78">
        <f t="shared" si="794"/>
        <v>2.1420006810105099E-2</v>
      </c>
      <c r="N78">
        <f t="shared" si="794"/>
        <v>0</v>
      </c>
      <c r="O78">
        <f t="shared" si="794"/>
        <v>0</v>
      </c>
      <c r="P78">
        <f t="shared" si="794"/>
        <v>2.0867530685645059</v>
      </c>
      <c r="Q78">
        <f t="shared" si="794"/>
        <v>2.0484988881720536</v>
      </c>
      <c r="R78">
        <f t="shared" si="794"/>
        <v>0.45224314377810276</v>
      </c>
      <c r="S78">
        <f t="shared" si="794"/>
        <v>0.48995683445848931</v>
      </c>
      <c r="T78">
        <f t="shared" si="794"/>
        <v>1.4905940262685535</v>
      </c>
      <c r="U78">
        <f t="shared" si="794"/>
        <v>1.3066751434876598</v>
      </c>
      <c r="X78">
        <f t="shared" ref="X78:AY78" si="795">SUM(X60:X75)</f>
        <v>0.76200242024525255</v>
      </c>
      <c r="Y78">
        <f t="shared" si="795"/>
        <v>0.3671061081369727</v>
      </c>
      <c r="Z78">
        <f t="shared" si="795"/>
        <v>1.4541860807362498E-2</v>
      </c>
      <c r="AA78">
        <f t="shared" si="795"/>
        <v>1.7248764980695327E-2</v>
      </c>
      <c r="AB78">
        <f t="shared" si="795"/>
        <v>0.40286146782892374</v>
      </c>
      <c r="AC78">
        <f t="shared" si="795"/>
        <v>0.65344549396244833</v>
      </c>
      <c r="AD78">
        <f t="shared" si="795"/>
        <v>1.6087439878035963</v>
      </c>
      <c r="AE78">
        <f t="shared" si="795"/>
        <v>1.7353274973342576</v>
      </c>
      <c r="AF78">
        <f t="shared" si="795"/>
        <v>8.2158679017317771E-2</v>
      </c>
      <c r="AG78">
        <f t="shared" si="795"/>
        <v>2.1197653610441295E-2</v>
      </c>
      <c r="AH78">
        <f t="shared" si="795"/>
        <v>0.19384338756066505</v>
      </c>
      <c r="AI78">
        <f t="shared" si="795"/>
        <v>6.6202531152863925E-2</v>
      </c>
      <c r="AJ78">
        <f t="shared" si="795"/>
        <v>0</v>
      </c>
      <c r="AK78">
        <f t="shared" si="795"/>
        <v>0</v>
      </c>
      <c r="AL78">
        <f t="shared" si="795"/>
        <v>4.4030044030044027E-2</v>
      </c>
      <c r="AM78">
        <f t="shared" si="795"/>
        <v>3.0783341381098735E-2</v>
      </c>
      <c r="AN78">
        <f t="shared" si="795"/>
        <v>0</v>
      </c>
      <c r="AO78">
        <f t="shared" si="795"/>
        <v>0</v>
      </c>
      <c r="AP78">
        <f t="shared" si="795"/>
        <v>0.36735857701951774</v>
      </c>
      <c r="AQ78">
        <f t="shared" si="795"/>
        <v>0.41801750889739786</v>
      </c>
      <c r="AR78">
        <f t="shared" si="795"/>
        <v>0.45257023417372561</v>
      </c>
      <c r="AS78">
        <f t="shared" si="795"/>
        <v>0.65095831532959858</v>
      </c>
      <c r="AT78">
        <f t="shared" si="795"/>
        <v>0.4009369093303049</v>
      </c>
      <c r="AU78">
        <f t="shared" si="795"/>
        <v>0.33548301096994682</v>
      </c>
      <c r="AV78">
        <f t="shared" si="795"/>
        <v>0.70549490154747774</v>
      </c>
      <c r="AW78">
        <f t="shared" si="795"/>
        <v>1.6692366073464782</v>
      </c>
      <c r="AX78">
        <f t="shared" si="795"/>
        <v>0.61196627669504711</v>
      </c>
      <c r="AY78">
        <f t="shared" si="795"/>
        <v>1.1917751635663389</v>
      </c>
      <c r="BA78">
        <f>SUM(BA60:BA75)</f>
        <v>0</v>
      </c>
      <c r="BB78">
        <f>SUM(BB60:BB75)</f>
        <v>0</v>
      </c>
    </row>
    <row r="79" spans="1:54">
      <c r="D79">
        <v>773</v>
      </c>
      <c r="E79">
        <v>4064</v>
      </c>
      <c r="F79">
        <v>113</v>
      </c>
      <c r="G79">
        <v>1693</v>
      </c>
      <c r="H79">
        <v>6</v>
      </c>
      <c r="I79">
        <v>92</v>
      </c>
      <c r="J79">
        <v>0</v>
      </c>
      <c r="K79">
        <v>0</v>
      </c>
      <c r="L79">
        <v>8</v>
      </c>
      <c r="M79">
        <v>100</v>
      </c>
      <c r="N79">
        <v>0</v>
      </c>
      <c r="O79">
        <v>0</v>
      </c>
      <c r="P79">
        <v>341</v>
      </c>
      <c r="Q79">
        <v>5046</v>
      </c>
      <c r="R79">
        <v>86</v>
      </c>
      <c r="S79">
        <v>746</v>
      </c>
      <c r="T79">
        <v>160</v>
      </c>
      <c r="U79">
        <v>1856</v>
      </c>
      <c r="X79">
        <v>66</v>
      </c>
      <c r="Y79">
        <v>487</v>
      </c>
      <c r="Z79">
        <v>5</v>
      </c>
      <c r="AA79">
        <v>63</v>
      </c>
      <c r="AB79">
        <v>67</v>
      </c>
      <c r="AC79">
        <v>1139</v>
      </c>
      <c r="AD79">
        <v>597</v>
      </c>
      <c r="AE79">
        <v>7779</v>
      </c>
      <c r="AF79">
        <v>2</v>
      </c>
      <c r="AG79">
        <v>4</v>
      </c>
      <c r="AH79">
        <v>12</v>
      </c>
      <c r="AI79">
        <v>66</v>
      </c>
      <c r="AJ79">
        <v>0</v>
      </c>
      <c r="AK79">
        <v>0</v>
      </c>
      <c r="AL79">
        <v>2</v>
      </c>
      <c r="AM79">
        <v>23</v>
      </c>
      <c r="AN79">
        <v>0</v>
      </c>
      <c r="AO79">
        <v>0</v>
      </c>
      <c r="AP79">
        <v>93</v>
      </c>
      <c r="AQ79">
        <v>1315</v>
      </c>
      <c r="AR79">
        <v>75</v>
      </c>
      <c r="AS79">
        <v>936</v>
      </c>
      <c r="AT79">
        <v>43</v>
      </c>
      <c r="AU79">
        <v>285</v>
      </c>
      <c r="AV79">
        <v>134</v>
      </c>
      <c r="AW79">
        <v>2722</v>
      </c>
      <c r="AX79">
        <v>100</v>
      </c>
      <c r="AY79">
        <v>1852</v>
      </c>
      <c r="BA79">
        <v>2683</v>
      </c>
      <c r="BB79">
        <v>30268</v>
      </c>
    </row>
    <row r="82" spans="1:66">
      <c r="A82" s="13" t="s">
        <v>4</v>
      </c>
      <c r="B82" s="13" t="s">
        <v>5</v>
      </c>
      <c r="C82" s="13" t="s">
        <v>6</v>
      </c>
      <c r="D82" s="13" t="s">
        <v>8</v>
      </c>
      <c r="E82" s="12"/>
      <c r="F82" s="13" t="s">
        <v>9</v>
      </c>
      <c r="G82" s="12"/>
      <c r="H82" s="13" t="s">
        <v>10</v>
      </c>
      <c r="I82" s="12"/>
      <c r="J82" s="13" t="s">
        <v>11</v>
      </c>
      <c r="K82" s="12"/>
      <c r="L82" s="13" t="s">
        <v>12</v>
      </c>
      <c r="M82" s="12"/>
      <c r="N82" s="13" t="s">
        <v>13</v>
      </c>
      <c r="O82" s="12"/>
      <c r="P82" s="13" t="s">
        <v>14</v>
      </c>
      <c r="Q82" s="12"/>
      <c r="R82" s="13" t="s">
        <v>15</v>
      </c>
      <c r="S82" s="12"/>
      <c r="T82" s="13" t="s">
        <v>739</v>
      </c>
      <c r="U82" s="12"/>
      <c r="V82" s="13" t="s">
        <v>740</v>
      </c>
      <c r="W82" s="12"/>
      <c r="X82" s="13" t="s">
        <v>17</v>
      </c>
      <c r="Y82" s="12"/>
      <c r="Z82" s="13" t="s">
        <v>18</v>
      </c>
      <c r="AA82" s="12"/>
      <c r="AB82" s="13" t="s">
        <v>19</v>
      </c>
      <c r="AC82" s="12"/>
      <c r="AD82" s="13" t="s">
        <v>20</v>
      </c>
      <c r="AE82" s="12"/>
      <c r="AF82" s="13" t="s">
        <v>21</v>
      </c>
      <c r="AG82" s="12"/>
      <c r="AH82" s="13" t="s">
        <v>22</v>
      </c>
      <c r="AI82" s="12"/>
      <c r="AJ82" s="13" t="s">
        <v>23</v>
      </c>
      <c r="AK82" s="12"/>
      <c r="AL82" s="13" t="s">
        <v>675</v>
      </c>
      <c r="AM82" s="12"/>
      <c r="AN82" s="13" t="s">
        <v>676</v>
      </c>
      <c r="AO82" s="12"/>
      <c r="AP82" s="13" t="s">
        <v>33</v>
      </c>
      <c r="AQ82" s="12"/>
      <c r="AR82" s="13" t="s">
        <v>34</v>
      </c>
      <c r="AS82" s="12"/>
      <c r="AT82" s="13" t="s">
        <v>35</v>
      </c>
      <c r="AU82" s="12"/>
      <c r="AV82" s="13"/>
      <c r="AW82" s="12"/>
      <c r="AX82" s="13"/>
      <c r="AY82" s="12"/>
      <c r="AZ82" s="13"/>
      <c r="BA82" s="12" t="s">
        <v>616</v>
      </c>
      <c r="BB82" s="12" t="s">
        <v>617</v>
      </c>
    </row>
    <row r="83" spans="1:66">
      <c r="A83" s="2" t="s">
        <v>198</v>
      </c>
      <c r="B83" s="2" t="s">
        <v>199</v>
      </c>
      <c r="C83" s="2">
        <v>24</v>
      </c>
      <c r="D83" s="11">
        <v>40</v>
      </c>
      <c r="E83" s="10">
        <v>186</v>
      </c>
      <c r="F83" s="11">
        <v>34</v>
      </c>
      <c r="G83" s="10">
        <v>443</v>
      </c>
      <c r="H83" s="11">
        <v>0</v>
      </c>
      <c r="I83" s="10">
        <v>0</v>
      </c>
      <c r="J83" s="11">
        <v>0</v>
      </c>
      <c r="K83" s="10">
        <v>0</v>
      </c>
      <c r="L83" s="11">
        <v>2</v>
      </c>
      <c r="M83" s="10">
        <v>15</v>
      </c>
      <c r="N83" s="11">
        <v>0</v>
      </c>
      <c r="O83" s="10">
        <v>0</v>
      </c>
      <c r="P83" s="11">
        <v>112</v>
      </c>
      <c r="Q83" s="10">
        <v>1660</v>
      </c>
      <c r="R83" s="11">
        <v>14</v>
      </c>
      <c r="S83" s="10">
        <v>126</v>
      </c>
      <c r="T83" s="11">
        <v>27</v>
      </c>
      <c r="U83" s="10">
        <v>138</v>
      </c>
      <c r="V83" s="11">
        <v>0</v>
      </c>
      <c r="W83" s="10">
        <v>0</v>
      </c>
      <c r="X83" s="11">
        <v>1</v>
      </c>
      <c r="Y83" s="10">
        <v>3</v>
      </c>
      <c r="Z83" s="11">
        <v>0</v>
      </c>
      <c r="AA83" s="10">
        <v>0</v>
      </c>
      <c r="AB83" s="11">
        <v>2</v>
      </c>
      <c r="AC83" s="10">
        <v>21</v>
      </c>
      <c r="AD83" s="11">
        <v>113</v>
      </c>
      <c r="AE83" s="10">
        <v>1012</v>
      </c>
      <c r="AF83" s="11">
        <v>0</v>
      </c>
      <c r="AG83" s="10">
        <v>0</v>
      </c>
      <c r="AH83" s="11">
        <v>5</v>
      </c>
      <c r="AI83" s="10">
        <v>26</v>
      </c>
      <c r="AJ83" s="11">
        <v>0</v>
      </c>
      <c r="AK83" s="10">
        <v>0</v>
      </c>
      <c r="AL83" s="11">
        <v>0</v>
      </c>
      <c r="AM83" s="10">
        <v>0</v>
      </c>
      <c r="AN83" s="11">
        <v>0</v>
      </c>
      <c r="AO83" s="10">
        <v>0</v>
      </c>
      <c r="AP83" s="11">
        <v>36</v>
      </c>
      <c r="AQ83" s="10">
        <v>447</v>
      </c>
      <c r="AR83" s="11">
        <v>38</v>
      </c>
      <c r="AS83" s="10">
        <v>355</v>
      </c>
      <c r="AT83" s="11">
        <v>3</v>
      </c>
      <c r="AU83" s="10">
        <v>2</v>
      </c>
      <c r="AV83" s="11"/>
      <c r="AW83" s="10"/>
      <c r="AX83" s="11"/>
      <c r="AY83" s="10"/>
      <c r="AZ83" s="11"/>
      <c r="BA83" s="10">
        <f t="shared" ref="BA83:BA85" si="796">SUM(D83,F83,H83,J83,L83,N83,P83,R83,T83,X83,Z83,AB83,AD83,AF83,AH83,AJ83,AL83,AN83,AP83,AR83,AT83,AV83,AX83,V83)</f>
        <v>427</v>
      </c>
      <c r="BB83" s="10">
        <f t="shared" ref="BB83:BB85" si="797">SUM(E83,G83,I83,K83,M83,O83,Q83,S83,U83,Y83,AA83,AC83,AE83,AG83,AI83,AK83,AM83,AO83,AQ83,AS83,AU83,AW83,AY83,W83)</f>
        <v>4434</v>
      </c>
    </row>
    <row r="84" spans="1:66">
      <c r="A84" s="2"/>
      <c r="B84" s="2"/>
      <c r="C84" s="2"/>
      <c r="D84" s="11">
        <f>D83/$BA$83</f>
        <v>9.3676814988290405E-2</v>
      </c>
      <c r="E84" s="10">
        <f>E83/$BB$83</f>
        <v>4.1948579161028419E-2</v>
      </c>
      <c r="F84" s="11">
        <f t="shared" ref="F84" si="798">F83/$BA$83</f>
        <v>7.9625292740046844E-2</v>
      </c>
      <c r="G84" s="10">
        <f t="shared" ref="G84" si="799">G83/$BB$83</f>
        <v>9.9909788001804237E-2</v>
      </c>
      <c r="H84" s="11">
        <f t="shared" ref="H84" si="800">H83/$BA$83</f>
        <v>0</v>
      </c>
      <c r="I84" s="10">
        <f t="shared" ref="I84" si="801">I83/$BB$83</f>
        <v>0</v>
      </c>
      <c r="J84" s="11">
        <f t="shared" ref="J84" si="802">J83/$BA$83</f>
        <v>0</v>
      </c>
      <c r="K84" s="10">
        <f t="shared" ref="K84" si="803">K83/$BB$83</f>
        <v>0</v>
      </c>
      <c r="L84" s="11">
        <f t="shared" ref="L84" si="804">L83/$BA$83</f>
        <v>4.6838407494145199E-3</v>
      </c>
      <c r="M84" s="10">
        <f t="shared" ref="M84" si="805">M83/$BB$83</f>
        <v>3.3829499323410014E-3</v>
      </c>
      <c r="N84" s="11">
        <f t="shared" ref="N84" si="806">N83/$BA$83</f>
        <v>0</v>
      </c>
      <c r="O84" s="10">
        <f t="shared" ref="O84" si="807">O83/$BB$83</f>
        <v>0</v>
      </c>
      <c r="P84" s="11">
        <f t="shared" ref="P84" si="808">P83/$BA$83</f>
        <v>0.26229508196721313</v>
      </c>
      <c r="Q84" s="10">
        <f t="shared" ref="Q84" si="809">Q83/$BB$83</f>
        <v>0.37437979251240416</v>
      </c>
      <c r="R84" s="11">
        <f t="shared" ref="R84" si="810">R83/$BA$83</f>
        <v>3.2786885245901641E-2</v>
      </c>
      <c r="S84" s="10">
        <f t="shared" ref="S84" si="811">S83/$BB$83</f>
        <v>2.8416779431664412E-2</v>
      </c>
      <c r="T84" s="11">
        <f t="shared" ref="T84:V84" si="812">T83/$BA$83</f>
        <v>6.323185011709602E-2</v>
      </c>
      <c r="U84" s="10">
        <f t="shared" ref="U84:W84" si="813">U83/$BB$83</f>
        <v>3.1123139377537211E-2</v>
      </c>
      <c r="V84" s="11">
        <f t="shared" si="812"/>
        <v>0</v>
      </c>
      <c r="W84" s="10">
        <f t="shared" si="813"/>
        <v>0</v>
      </c>
      <c r="X84" s="11">
        <f t="shared" ref="X84" si="814">X83/$BA$83</f>
        <v>2.34192037470726E-3</v>
      </c>
      <c r="Y84" s="10">
        <f t="shared" ref="Y84" si="815">Y83/$BB$83</f>
        <v>6.7658998646820032E-4</v>
      </c>
      <c r="Z84" s="11">
        <f t="shared" ref="Z84" si="816">Z83/$BA$83</f>
        <v>0</v>
      </c>
      <c r="AA84" s="10">
        <f t="shared" ref="AA84" si="817">AA83/$BB$83</f>
        <v>0</v>
      </c>
      <c r="AB84" s="11">
        <f t="shared" ref="AB84" si="818">AB83/$BA$83</f>
        <v>4.6838407494145199E-3</v>
      </c>
      <c r="AC84" s="10">
        <f t="shared" ref="AC84" si="819">AC83/$BB$83</f>
        <v>4.736129905277402E-3</v>
      </c>
      <c r="AD84" s="11">
        <f t="shared" ref="AD84" si="820">AD83/$BA$83</f>
        <v>0.26463700234192039</v>
      </c>
      <c r="AE84" s="10">
        <f t="shared" ref="AE84" si="821">AE83/$BB$83</f>
        <v>0.2282363554352729</v>
      </c>
      <c r="AF84" s="11">
        <f t="shared" ref="AF84" si="822">AF83/$BA$83</f>
        <v>0</v>
      </c>
      <c r="AG84" s="10">
        <f t="shared" ref="AG84" si="823">AG83/$BB$83</f>
        <v>0</v>
      </c>
      <c r="AH84" s="11">
        <f t="shared" ref="AH84" si="824">AH83/$BA$83</f>
        <v>1.1709601873536301E-2</v>
      </c>
      <c r="AI84" s="10">
        <f t="shared" ref="AI84" si="825">AI83/$BB$83</f>
        <v>5.8637798827244026E-3</v>
      </c>
      <c r="AJ84" s="11">
        <f t="shared" ref="AJ84" si="826">AJ83/$BA$83</f>
        <v>0</v>
      </c>
      <c r="AK84" s="10">
        <f t="shared" ref="AK84" si="827">AK83/$BB$83</f>
        <v>0</v>
      </c>
      <c r="AL84" s="11">
        <f t="shared" ref="AL84" si="828">AL83/$BA$83</f>
        <v>0</v>
      </c>
      <c r="AM84" s="10">
        <f t="shared" ref="AM84" si="829">AM83/$BB$83</f>
        <v>0</v>
      </c>
      <c r="AN84" s="11">
        <f t="shared" ref="AN84" si="830">AN83/$BA$83</f>
        <v>0</v>
      </c>
      <c r="AO84" s="10">
        <f t="shared" ref="AO84" si="831">AO83/$BB$83</f>
        <v>0</v>
      </c>
      <c r="AP84" s="11">
        <f t="shared" ref="AP84" si="832">AP83/$BA$83</f>
        <v>8.4309133489461355E-2</v>
      </c>
      <c r="AQ84" s="10">
        <f t="shared" ref="AQ84" si="833">AQ83/$BB$83</f>
        <v>0.10081190798376184</v>
      </c>
      <c r="AR84" s="11">
        <f t="shared" ref="AR84" si="834">AR83/$BA$83</f>
        <v>8.899297423887588E-2</v>
      </c>
      <c r="AS84" s="10">
        <f t="shared" ref="AS84" si="835">AS83/$BB$83</f>
        <v>8.006314839873703E-2</v>
      </c>
      <c r="AT84" s="11">
        <f t="shared" ref="AT84" si="836">AT83/$BA$83</f>
        <v>7.0257611241217799E-3</v>
      </c>
      <c r="AU84" s="10">
        <f t="shared" ref="AU84" si="837">AU83/$BB$83</f>
        <v>4.5105999097880018E-4</v>
      </c>
      <c r="AV84" s="11"/>
      <c r="AW84" s="10"/>
      <c r="AX84" s="11"/>
      <c r="AY84" s="10"/>
      <c r="AZ84" s="11"/>
      <c r="BA84" s="10">
        <f t="shared" si="796"/>
        <v>1</v>
      </c>
      <c r="BB84" s="10">
        <f t="shared" si="797"/>
        <v>1</v>
      </c>
    </row>
    <row r="85" spans="1:66">
      <c r="A85" s="2" t="s">
        <v>198</v>
      </c>
      <c r="B85" s="2" t="s">
        <v>199</v>
      </c>
      <c r="C85" s="2">
        <v>24</v>
      </c>
      <c r="D85" s="11">
        <v>9.3676814988290405E-2</v>
      </c>
      <c r="E85" s="10">
        <v>4.1948579161028419E-2</v>
      </c>
      <c r="F85" s="11">
        <v>7.9625292740046844E-2</v>
      </c>
      <c r="G85" s="10">
        <v>9.9909788001804237E-2</v>
      </c>
      <c r="H85" s="11">
        <v>0</v>
      </c>
      <c r="I85" s="10">
        <v>0</v>
      </c>
      <c r="J85" s="11">
        <v>0</v>
      </c>
      <c r="K85" s="10">
        <v>0</v>
      </c>
      <c r="L85" s="11">
        <v>4.6838407494145199E-3</v>
      </c>
      <c r="M85" s="10">
        <v>3.3829499323410014E-3</v>
      </c>
      <c r="N85" s="11">
        <v>0</v>
      </c>
      <c r="O85" s="10">
        <v>0</v>
      </c>
      <c r="P85" s="11">
        <v>0.26229508196721313</v>
      </c>
      <c r="Q85" s="10">
        <v>0.37437979251240416</v>
      </c>
      <c r="R85" s="11">
        <v>3.2786885245901641E-2</v>
      </c>
      <c r="S85" s="10">
        <v>2.8416779431664412E-2</v>
      </c>
      <c r="T85" s="11">
        <v>6.323185011709602E-2</v>
      </c>
      <c r="U85" s="10">
        <v>3.1123139377537211E-2</v>
      </c>
      <c r="V85" s="11">
        <v>0</v>
      </c>
      <c r="W85" s="10">
        <v>0</v>
      </c>
      <c r="X85" s="11">
        <v>2.34192037470726E-3</v>
      </c>
      <c r="Y85" s="10">
        <v>6.7658998646820032E-4</v>
      </c>
      <c r="Z85" s="11">
        <v>0</v>
      </c>
      <c r="AA85" s="10">
        <v>0</v>
      </c>
      <c r="AB85" s="11">
        <v>4.6838407494145199E-3</v>
      </c>
      <c r="AC85" s="10">
        <v>4.736129905277402E-3</v>
      </c>
      <c r="AD85" s="11">
        <v>0.26463700234192039</v>
      </c>
      <c r="AE85" s="10">
        <v>0.2282363554352729</v>
      </c>
      <c r="AF85" s="11">
        <v>0</v>
      </c>
      <c r="AG85" s="10">
        <v>0</v>
      </c>
      <c r="AH85" s="11">
        <v>1.1709601873536301E-2</v>
      </c>
      <c r="AI85" s="10">
        <v>5.8637798827244026E-3</v>
      </c>
      <c r="AJ85" s="11">
        <v>0</v>
      </c>
      <c r="AK85" s="10">
        <v>0</v>
      </c>
      <c r="AL85" s="11">
        <v>0</v>
      </c>
      <c r="AM85" s="10">
        <v>0</v>
      </c>
      <c r="AN85" s="11">
        <v>0</v>
      </c>
      <c r="AO85" s="10">
        <v>0</v>
      </c>
      <c r="AP85" s="11">
        <v>8.4309133489461355E-2</v>
      </c>
      <c r="AQ85" s="10">
        <v>0.10081190798376184</v>
      </c>
      <c r="AR85" s="11">
        <v>8.899297423887588E-2</v>
      </c>
      <c r="AS85" s="10">
        <v>8.006314839873703E-2</v>
      </c>
      <c r="AT85" s="11">
        <v>7.0257611241217799E-3</v>
      </c>
      <c r="AU85" s="10">
        <v>4.5105999097880018E-4</v>
      </c>
      <c r="AV85" s="11"/>
      <c r="AW85" s="10"/>
      <c r="AX85" s="11"/>
      <c r="AY85" s="10"/>
      <c r="AZ85" s="11"/>
      <c r="BA85" s="10">
        <f t="shared" si="796"/>
        <v>1</v>
      </c>
      <c r="BB85" s="10">
        <f t="shared" si="797"/>
        <v>1</v>
      </c>
    </row>
    <row r="86" spans="1:66">
      <c r="A86" s="2" t="s">
        <v>210</v>
      </c>
      <c r="B86" s="2" t="s">
        <v>199</v>
      </c>
      <c r="C86" s="2">
        <v>25</v>
      </c>
      <c r="D86" s="11">
        <v>15</v>
      </c>
      <c r="E86" s="10">
        <v>129</v>
      </c>
      <c r="F86" s="11">
        <v>1</v>
      </c>
      <c r="G86" s="10">
        <v>17</v>
      </c>
      <c r="H86" s="11">
        <v>0</v>
      </c>
      <c r="I86" s="10">
        <v>0</v>
      </c>
      <c r="J86" s="11">
        <v>0</v>
      </c>
      <c r="K86" s="10">
        <v>0</v>
      </c>
      <c r="L86" s="11">
        <v>0</v>
      </c>
      <c r="M86" s="10">
        <v>0</v>
      </c>
      <c r="N86" s="11">
        <v>0</v>
      </c>
      <c r="O86" s="10">
        <v>0</v>
      </c>
      <c r="P86" s="11">
        <v>9</v>
      </c>
      <c r="Q86" s="10">
        <v>113</v>
      </c>
      <c r="R86" s="11">
        <v>5</v>
      </c>
      <c r="S86" s="10">
        <v>69</v>
      </c>
      <c r="T86" s="11">
        <v>0</v>
      </c>
      <c r="U86" s="10">
        <v>0</v>
      </c>
      <c r="V86" s="11">
        <v>38</v>
      </c>
      <c r="W86" s="10">
        <v>418</v>
      </c>
      <c r="X86" s="11">
        <v>0</v>
      </c>
      <c r="Y86" s="10">
        <v>0</v>
      </c>
      <c r="Z86" s="11">
        <v>0</v>
      </c>
      <c r="AA86" s="10">
        <v>0</v>
      </c>
      <c r="AB86" s="11">
        <v>0</v>
      </c>
      <c r="AC86" s="10">
        <v>0</v>
      </c>
      <c r="AD86" s="11">
        <v>3</v>
      </c>
      <c r="AE86" s="10">
        <v>25</v>
      </c>
      <c r="AF86" s="11">
        <v>0</v>
      </c>
      <c r="AG86" s="10">
        <v>0</v>
      </c>
      <c r="AH86" s="11">
        <v>0</v>
      </c>
      <c r="AI86" s="10">
        <v>0</v>
      </c>
      <c r="AJ86" s="11">
        <v>0</v>
      </c>
      <c r="AK86" s="10">
        <v>0</v>
      </c>
      <c r="AL86" s="11">
        <v>0</v>
      </c>
      <c r="AM86" s="10">
        <v>0</v>
      </c>
      <c r="AN86" s="11">
        <v>0</v>
      </c>
      <c r="AO86" s="10">
        <v>0</v>
      </c>
      <c r="AP86" s="11">
        <v>0</v>
      </c>
      <c r="AQ86" s="10">
        <v>0</v>
      </c>
      <c r="AR86" s="11">
        <v>2</v>
      </c>
      <c r="AS86" s="10">
        <v>4</v>
      </c>
      <c r="AT86" s="11">
        <v>13</v>
      </c>
      <c r="AU86" s="10">
        <v>133</v>
      </c>
      <c r="AV86" s="11"/>
      <c r="AW86" s="10"/>
      <c r="AX86" s="11"/>
      <c r="AY86" s="10"/>
      <c r="AZ86" s="11"/>
      <c r="BA86" s="10">
        <f>SUM(D86,F86,H86,J86,L86,N86,P86,R86,T86,X86,Z86,AB86,AD86,AF86,AH86,AJ86,AL86,AN86,AP86,AR86,AT86,AV86,AX86,V86)</f>
        <v>86</v>
      </c>
      <c r="BB86" s="10">
        <f>SUM(E86,G86,I86,K86,M86,O86,Q86,S86,U86,Y86,AA86,AC86,AE86,AG86,AI86,AK86,AM86,AO86,AQ86,AS86,AU86,AW86,AY86,W86)</f>
        <v>908</v>
      </c>
    </row>
    <row r="87" spans="1:66">
      <c r="A87" s="2"/>
      <c r="B87" s="2"/>
      <c r="C87" s="2"/>
      <c r="D87" s="11">
        <f>D86/$BA$86</f>
        <v>0.1744186046511628</v>
      </c>
      <c r="E87" s="10">
        <f>E86/$BB$86</f>
        <v>0.14207048458149779</v>
      </c>
      <c r="F87" s="11">
        <f t="shared" ref="F87" si="838">F86/$BA$86</f>
        <v>1.1627906976744186E-2</v>
      </c>
      <c r="G87" s="10">
        <f t="shared" ref="G87" si="839">G86/$BB$86</f>
        <v>1.8722466960352423E-2</v>
      </c>
      <c r="H87" s="11">
        <f t="shared" ref="H87" si="840">H86/$BA$86</f>
        <v>0</v>
      </c>
      <c r="I87" s="10">
        <f t="shared" ref="I87" si="841">I86/$BB$86</f>
        <v>0</v>
      </c>
      <c r="J87" s="11">
        <f t="shared" ref="J87" si="842">J86/$BA$86</f>
        <v>0</v>
      </c>
      <c r="K87" s="10">
        <f t="shared" ref="K87" si="843">K86/$BB$86</f>
        <v>0</v>
      </c>
      <c r="L87" s="11">
        <f t="shared" ref="L87" si="844">L86/$BA$86</f>
        <v>0</v>
      </c>
      <c r="M87" s="10">
        <f t="shared" ref="M87" si="845">M86/$BB$86</f>
        <v>0</v>
      </c>
      <c r="N87" s="11">
        <f t="shared" ref="N87" si="846">N86/$BA$86</f>
        <v>0</v>
      </c>
      <c r="O87" s="10">
        <f t="shared" ref="O87" si="847">O86/$BB$86</f>
        <v>0</v>
      </c>
      <c r="P87" s="11">
        <f t="shared" ref="P87" si="848">P86/$BA$86</f>
        <v>0.10465116279069768</v>
      </c>
      <c r="Q87" s="10">
        <f t="shared" ref="Q87" si="849">Q86/$BB$86</f>
        <v>0.12444933920704845</v>
      </c>
      <c r="R87" s="11">
        <f t="shared" ref="R87" si="850">R86/$BA$86</f>
        <v>5.8139534883720929E-2</v>
      </c>
      <c r="S87" s="10">
        <f t="shared" ref="S87" si="851">S86/$BB$86</f>
        <v>7.5991189427312769E-2</v>
      </c>
      <c r="T87" s="11">
        <v>0</v>
      </c>
      <c r="U87" s="10">
        <v>0</v>
      </c>
      <c r="V87" s="11">
        <f t="shared" ref="V87" si="852">V86/$BA$86</f>
        <v>0.44186046511627908</v>
      </c>
      <c r="W87" s="10">
        <f t="shared" ref="W87" si="853">W86/$BB$86</f>
        <v>0.46035242290748901</v>
      </c>
      <c r="X87" s="11">
        <f t="shared" ref="X87" si="854">X86/$BA$86</f>
        <v>0</v>
      </c>
      <c r="Y87" s="10">
        <f t="shared" ref="Y87" si="855">Y86/$BB$86</f>
        <v>0</v>
      </c>
      <c r="Z87" s="11">
        <f t="shared" ref="Z87" si="856">Z86/$BA$86</f>
        <v>0</v>
      </c>
      <c r="AA87" s="10">
        <f t="shared" ref="AA87" si="857">AA86/$BB$86</f>
        <v>0</v>
      </c>
      <c r="AB87" s="11">
        <f t="shared" ref="AB87" si="858">AB86/$BA$86</f>
        <v>0</v>
      </c>
      <c r="AC87" s="10">
        <f t="shared" ref="AC87" si="859">AC86/$BB$86</f>
        <v>0</v>
      </c>
      <c r="AD87" s="11">
        <f t="shared" ref="AD87" si="860">AD86/$BA$86</f>
        <v>3.4883720930232558E-2</v>
      </c>
      <c r="AE87" s="10">
        <f t="shared" ref="AE87" si="861">AE86/$BB$86</f>
        <v>2.7533039647577091E-2</v>
      </c>
      <c r="AF87" s="11">
        <f t="shared" ref="AF87" si="862">AF86/$BA$86</f>
        <v>0</v>
      </c>
      <c r="AG87" s="10">
        <f t="shared" ref="AG87" si="863">AG86/$BB$86</f>
        <v>0</v>
      </c>
      <c r="AH87" s="11">
        <f t="shared" ref="AH87" si="864">AH86/$BA$86</f>
        <v>0</v>
      </c>
      <c r="AI87" s="10">
        <f t="shared" ref="AI87" si="865">AI86/$BB$86</f>
        <v>0</v>
      </c>
      <c r="AJ87" s="11">
        <f t="shared" ref="AJ87" si="866">AJ86/$BA$86</f>
        <v>0</v>
      </c>
      <c r="AK87" s="10">
        <f t="shared" ref="AK87" si="867">AK86/$BB$86</f>
        <v>0</v>
      </c>
      <c r="AL87" s="11">
        <f t="shared" ref="AL87" si="868">AL86/$BA$86</f>
        <v>0</v>
      </c>
      <c r="AM87" s="10">
        <f t="shared" ref="AM87" si="869">AM86/$BB$86</f>
        <v>0</v>
      </c>
      <c r="AN87" s="11">
        <f t="shared" ref="AN87" si="870">AN86/$BA$86</f>
        <v>0</v>
      </c>
      <c r="AO87" s="10">
        <f t="shared" ref="AO87" si="871">AO86/$BB$86</f>
        <v>0</v>
      </c>
      <c r="AP87" s="11">
        <f t="shared" ref="AP87" si="872">AP86/$BA$86</f>
        <v>0</v>
      </c>
      <c r="AQ87" s="10">
        <f t="shared" ref="AQ87" si="873">AQ86/$BB$86</f>
        <v>0</v>
      </c>
      <c r="AR87" s="11">
        <f t="shared" ref="AR87" si="874">AR86/$BA$86</f>
        <v>2.3255813953488372E-2</v>
      </c>
      <c r="AS87" s="10">
        <f t="shared" ref="AS87" si="875">AS86/$BB$86</f>
        <v>4.4052863436123352E-3</v>
      </c>
      <c r="AT87" s="11">
        <f t="shared" ref="AT87" si="876">AT86/$BA$86</f>
        <v>0.15116279069767441</v>
      </c>
      <c r="AU87" s="10">
        <f t="shared" ref="AU87" si="877">AU86/$BB$86</f>
        <v>0.14647577092511013</v>
      </c>
      <c r="AV87" s="11"/>
      <c r="AW87" s="10"/>
      <c r="AX87" s="11"/>
      <c r="AY87" s="10"/>
      <c r="AZ87" s="11"/>
      <c r="BA87" s="10">
        <f t="shared" ref="BA87:BA133" si="878">SUM(D87,F87,H87,J87,L87,N87,P87,R87,T87,X87,Z87,AB87,AD87,AF87,AH87,AJ87,AL87,AN87,AP87,AR87,AT87,AV87,AX87,V87)</f>
        <v>1</v>
      </c>
      <c r="BB87" s="10">
        <f t="shared" ref="BB87:BB133" si="879">SUM(E87,G87,I87,K87,M87,O87,Q87,S87,U87,Y87,AA87,AC87,AE87,AG87,AI87,AK87,AM87,AO87,AQ87,AS87,AU87,AW87,AY87,W87)</f>
        <v>1</v>
      </c>
    </row>
    <row r="88" spans="1:66">
      <c r="A88" s="2" t="s">
        <v>210</v>
      </c>
      <c r="B88" s="2" t="s">
        <v>199</v>
      </c>
      <c r="C88" s="2">
        <v>25</v>
      </c>
      <c r="D88" s="11">
        <v>0.1744186046511628</v>
      </c>
      <c r="E88" s="10">
        <v>0.14207048458149779</v>
      </c>
      <c r="F88" s="11">
        <v>1.1627906976744186E-2</v>
      </c>
      <c r="G88" s="10">
        <v>1.8722466960352423E-2</v>
      </c>
      <c r="H88" s="11">
        <v>0</v>
      </c>
      <c r="I88" s="10">
        <v>0</v>
      </c>
      <c r="J88" s="11">
        <v>0</v>
      </c>
      <c r="K88" s="10">
        <v>0</v>
      </c>
      <c r="L88" s="11">
        <v>0</v>
      </c>
      <c r="M88" s="10">
        <v>0</v>
      </c>
      <c r="N88" s="11">
        <v>0</v>
      </c>
      <c r="O88" s="10">
        <v>0</v>
      </c>
      <c r="P88" s="11">
        <v>0.10465116279069768</v>
      </c>
      <c r="Q88" s="10">
        <v>0.12444933920704845</v>
      </c>
      <c r="R88" s="11">
        <v>5.8139534883720929E-2</v>
      </c>
      <c r="S88" s="10">
        <v>7.5991189427312769E-2</v>
      </c>
      <c r="T88" s="11">
        <v>0</v>
      </c>
      <c r="U88" s="10">
        <v>0</v>
      </c>
      <c r="V88" s="11">
        <v>0.44186046511627908</v>
      </c>
      <c r="W88" s="10">
        <v>0.46035242290748901</v>
      </c>
      <c r="X88" s="11">
        <v>0</v>
      </c>
      <c r="Y88" s="10">
        <v>0</v>
      </c>
      <c r="Z88" s="11">
        <v>0</v>
      </c>
      <c r="AA88" s="10">
        <v>0</v>
      </c>
      <c r="AB88" s="11">
        <v>0</v>
      </c>
      <c r="AC88" s="10">
        <v>0</v>
      </c>
      <c r="AD88" s="11">
        <v>3.4883720930232558E-2</v>
      </c>
      <c r="AE88" s="10">
        <v>2.7533039647577091E-2</v>
      </c>
      <c r="AF88" s="11">
        <v>0</v>
      </c>
      <c r="AG88" s="10">
        <v>0</v>
      </c>
      <c r="AH88" s="11">
        <v>0</v>
      </c>
      <c r="AI88" s="10">
        <v>0</v>
      </c>
      <c r="AJ88" s="11">
        <v>0</v>
      </c>
      <c r="AK88" s="10">
        <v>0</v>
      </c>
      <c r="AL88" s="11">
        <v>0</v>
      </c>
      <c r="AM88" s="10">
        <v>0</v>
      </c>
      <c r="AN88" s="11">
        <v>0</v>
      </c>
      <c r="AO88" s="10">
        <v>0</v>
      </c>
      <c r="AP88" s="11">
        <v>0</v>
      </c>
      <c r="AQ88" s="10">
        <v>0</v>
      </c>
      <c r="AR88" s="11">
        <v>2.3255813953488372E-2</v>
      </c>
      <c r="AS88" s="10">
        <v>4.4052863436123352E-3</v>
      </c>
      <c r="AT88" s="11">
        <v>0.15116279069767441</v>
      </c>
      <c r="AU88" s="10">
        <v>0.14647577092511013</v>
      </c>
      <c r="AV88" s="11"/>
      <c r="AW88" s="10"/>
      <c r="AX88" s="11"/>
      <c r="AY88" s="10"/>
      <c r="AZ88" s="11"/>
      <c r="BA88" s="10">
        <f t="shared" si="878"/>
        <v>1</v>
      </c>
      <c r="BB88" s="10">
        <f t="shared" si="879"/>
        <v>1</v>
      </c>
    </row>
    <row r="89" spans="1:66">
      <c r="A89" s="2" t="s">
        <v>690</v>
      </c>
      <c r="B89" s="2" t="s">
        <v>199</v>
      </c>
      <c r="C89" s="2">
        <v>26</v>
      </c>
      <c r="D89" s="11">
        <v>5</v>
      </c>
      <c r="E89" s="10">
        <v>12</v>
      </c>
      <c r="F89" s="11">
        <v>6</v>
      </c>
      <c r="G89" s="10">
        <v>88</v>
      </c>
      <c r="H89" s="11">
        <v>1</v>
      </c>
      <c r="I89" s="10">
        <v>14</v>
      </c>
      <c r="J89" s="11">
        <v>0</v>
      </c>
      <c r="K89" s="10">
        <v>0</v>
      </c>
      <c r="L89" s="11">
        <v>0</v>
      </c>
      <c r="M89" s="10">
        <v>0</v>
      </c>
      <c r="N89" s="11">
        <v>0</v>
      </c>
      <c r="O89" s="10">
        <v>0</v>
      </c>
      <c r="P89" s="11">
        <v>5</v>
      </c>
      <c r="Q89" s="10">
        <v>13</v>
      </c>
      <c r="R89" s="11">
        <v>6</v>
      </c>
      <c r="S89" s="10">
        <v>46</v>
      </c>
      <c r="T89" s="11">
        <v>6</v>
      </c>
      <c r="U89" s="10">
        <v>22</v>
      </c>
      <c r="V89" s="11">
        <v>0</v>
      </c>
      <c r="W89" s="10">
        <v>0</v>
      </c>
      <c r="X89" s="11">
        <v>2</v>
      </c>
      <c r="Y89" s="10">
        <v>5</v>
      </c>
      <c r="Z89" s="11">
        <v>0</v>
      </c>
      <c r="AA89" s="10">
        <v>0</v>
      </c>
      <c r="AB89" s="11">
        <v>0</v>
      </c>
      <c r="AC89" s="10">
        <v>0</v>
      </c>
      <c r="AD89" s="11">
        <v>0</v>
      </c>
      <c r="AE89" s="10">
        <v>0</v>
      </c>
      <c r="AF89" s="11">
        <v>0</v>
      </c>
      <c r="AG89" s="10">
        <v>0</v>
      </c>
      <c r="AH89" s="11">
        <v>2</v>
      </c>
      <c r="AI89" s="10">
        <v>4</v>
      </c>
      <c r="AJ89" s="11">
        <v>0</v>
      </c>
      <c r="AK89" s="10">
        <v>0</v>
      </c>
      <c r="AL89" s="11">
        <v>0</v>
      </c>
      <c r="AM89" s="10">
        <v>0</v>
      </c>
      <c r="AN89" s="11">
        <v>0</v>
      </c>
      <c r="AO89" s="10">
        <v>0</v>
      </c>
      <c r="AP89" s="11">
        <v>0</v>
      </c>
      <c r="AQ89" s="10">
        <v>0</v>
      </c>
      <c r="AR89" s="11">
        <v>0</v>
      </c>
      <c r="AS89" s="10">
        <v>0</v>
      </c>
      <c r="AT89" s="11">
        <v>0</v>
      </c>
      <c r="AU89" s="10">
        <v>0</v>
      </c>
      <c r="AV89" s="11"/>
      <c r="AW89" s="10"/>
      <c r="AX89" s="11"/>
      <c r="AY89" s="10"/>
      <c r="AZ89" s="11"/>
      <c r="BA89" s="10">
        <f t="shared" si="878"/>
        <v>33</v>
      </c>
      <c r="BB89" s="10">
        <f t="shared" si="879"/>
        <v>204</v>
      </c>
    </row>
    <row r="90" spans="1:66">
      <c r="A90" s="2"/>
      <c r="B90" s="2"/>
      <c r="C90" s="2"/>
      <c r="D90" s="11">
        <f>D89/$BA$89</f>
        <v>0.15151515151515152</v>
      </c>
      <c r="E90" s="10">
        <f>E89/$BB$89</f>
        <v>5.8823529411764705E-2</v>
      </c>
      <c r="F90" s="11">
        <f t="shared" ref="F90" si="880">F89/$BA$89</f>
        <v>0.18181818181818182</v>
      </c>
      <c r="G90" s="10">
        <f t="shared" ref="G90" si="881">G89/$BB$89</f>
        <v>0.43137254901960786</v>
      </c>
      <c r="H90" s="11">
        <f t="shared" ref="H90" si="882">H89/$BA$89</f>
        <v>3.0303030303030304E-2</v>
      </c>
      <c r="I90" s="10">
        <f t="shared" ref="I90" si="883">I89/$BB$89</f>
        <v>6.8627450980392163E-2</v>
      </c>
      <c r="J90" s="11">
        <f t="shared" ref="J90" si="884">J89/$BA$89</f>
        <v>0</v>
      </c>
      <c r="K90" s="10">
        <f t="shared" ref="K90" si="885">K89/$BB$89</f>
        <v>0</v>
      </c>
      <c r="L90" s="11">
        <f t="shared" ref="L90" si="886">L89/$BA$89</f>
        <v>0</v>
      </c>
      <c r="M90" s="10">
        <f t="shared" ref="M90" si="887">M89/$BB$89</f>
        <v>0</v>
      </c>
      <c r="N90" s="11">
        <f t="shared" ref="N90" si="888">N89/$BA$89</f>
        <v>0</v>
      </c>
      <c r="O90" s="10">
        <f t="shared" ref="O90" si="889">O89/$BB$89</f>
        <v>0</v>
      </c>
      <c r="P90" s="11">
        <f t="shared" ref="P90" si="890">P89/$BA$89</f>
        <v>0.15151515151515152</v>
      </c>
      <c r="Q90" s="10">
        <f t="shared" ref="Q90" si="891">Q89/$BB$89</f>
        <v>6.3725490196078427E-2</v>
      </c>
      <c r="R90" s="11">
        <f t="shared" ref="R90" si="892">R89/$BA$89</f>
        <v>0.18181818181818182</v>
      </c>
      <c r="S90" s="10">
        <f t="shared" ref="S90" si="893">S89/$BB$89</f>
        <v>0.22549019607843138</v>
      </c>
      <c r="T90" s="11">
        <f t="shared" ref="T90:V90" si="894">T89/$BA$89</f>
        <v>0.18181818181818182</v>
      </c>
      <c r="U90" s="10">
        <f t="shared" ref="U90:W90" si="895">U89/$BB$89</f>
        <v>0.10784313725490197</v>
      </c>
      <c r="V90" s="11">
        <f t="shared" si="894"/>
        <v>0</v>
      </c>
      <c r="W90" s="10">
        <f t="shared" si="895"/>
        <v>0</v>
      </c>
      <c r="X90" s="11">
        <f t="shared" ref="X90" si="896">X89/$BA$89</f>
        <v>6.0606060606060608E-2</v>
      </c>
      <c r="Y90" s="10">
        <f t="shared" ref="Y90" si="897">Y89/$BB$89</f>
        <v>2.4509803921568627E-2</v>
      </c>
      <c r="Z90" s="11">
        <f t="shared" ref="Z90" si="898">Z89/$BA$89</f>
        <v>0</v>
      </c>
      <c r="AA90" s="10">
        <f t="shared" ref="AA90" si="899">AA89/$BB$89</f>
        <v>0</v>
      </c>
      <c r="AB90" s="11">
        <f t="shared" ref="AB90" si="900">AB89/$BA$89</f>
        <v>0</v>
      </c>
      <c r="AC90" s="10">
        <f t="shared" ref="AC90" si="901">AC89/$BB$89</f>
        <v>0</v>
      </c>
      <c r="AD90" s="11">
        <f t="shared" ref="AD90" si="902">AD89/$BA$89</f>
        <v>0</v>
      </c>
      <c r="AE90" s="10">
        <f t="shared" ref="AE90" si="903">AE89/$BB$89</f>
        <v>0</v>
      </c>
      <c r="AF90" s="11">
        <f t="shared" ref="AF90" si="904">AF89/$BA$89</f>
        <v>0</v>
      </c>
      <c r="AG90" s="10">
        <f t="shared" ref="AG90" si="905">AG89/$BB$89</f>
        <v>0</v>
      </c>
      <c r="AH90" s="11">
        <f t="shared" ref="AH90" si="906">AH89/$BA$89</f>
        <v>6.0606060606060608E-2</v>
      </c>
      <c r="AI90" s="10">
        <f t="shared" ref="AI90" si="907">AI89/$BB$89</f>
        <v>1.9607843137254902E-2</v>
      </c>
      <c r="AJ90" s="11">
        <f t="shared" ref="AJ90" si="908">AJ89/$BA$89</f>
        <v>0</v>
      </c>
      <c r="AK90" s="10">
        <f t="shared" ref="AK90" si="909">AK89/$BB$89</f>
        <v>0</v>
      </c>
      <c r="AL90" s="11">
        <f t="shared" ref="AL90" si="910">AL89/$BA$89</f>
        <v>0</v>
      </c>
      <c r="AM90" s="10">
        <f t="shared" ref="AM90" si="911">AM89/$BB$89</f>
        <v>0</v>
      </c>
      <c r="AN90" s="11">
        <f t="shared" ref="AN90" si="912">AN89/$BA$89</f>
        <v>0</v>
      </c>
      <c r="AO90" s="10">
        <f t="shared" ref="AO90" si="913">AO89/$BB$89</f>
        <v>0</v>
      </c>
      <c r="AP90" s="11">
        <f t="shared" ref="AP90" si="914">AP89/$BA$89</f>
        <v>0</v>
      </c>
      <c r="AQ90" s="10">
        <f t="shared" ref="AQ90" si="915">AQ89/$BB$89</f>
        <v>0</v>
      </c>
      <c r="AR90" s="11">
        <f t="shared" ref="AR90" si="916">AR89/$BA$89</f>
        <v>0</v>
      </c>
      <c r="AS90" s="10">
        <f t="shared" ref="AS90" si="917">AS89/$BB$89</f>
        <v>0</v>
      </c>
      <c r="AT90" s="11">
        <f t="shared" ref="AT90" si="918">AT89/$BA$89</f>
        <v>0</v>
      </c>
      <c r="AU90" s="10">
        <f t="shared" ref="AU90" si="919">AU89/$BB$89</f>
        <v>0</v>
      </c>
      <c r="AV90" s="11"/>
      <c r="AW90" s="10"/>
      <c r="AX90" s="11"/>
      <c r="AY90" s="10"/>
      <c r="AZ90" s="11"/>
      <c r="BA90" s="10">
        <f t="shared" si="878"/>
        <v>1</v>
      </c>
      <c r="BB90" s="10">
        <f t="shared" si="879"/>
        <v>1</v>
      </c>
    </row>
    <row r="91" spans="1:66">
      <c r="A91" s="2" t="s">
        <v>690</v>
      </c>
      <c r="B91" s="2" t="s">
        <v>199</v>
      </c>
      <c r="C91" s="2">
        <v>26</v>
      </c>
      <c r="D91" s="11">
        <v>0.15151515151515152</v>
      </c>
      <c r="E91" s="10">
        <v>5.8823529411764705E-2</v>
      </c>
      <c r="F91" s="11">
        <v>0.18181818181818182</v>
      </c>
      <c r="G91" s="10">
        <v>0.43137254901960786</v>
      </c>
      <c r="H91" s="11">
        <v>3.0303030303030304E-2</v>
      </c>
      <c r="I91" s="10">
        <v>6.8627450980392163E-2</v>
      </c>
      <c r="J91" s="11">
        <v>0</v>
      </c>
      <c r="K91" s="10">
        <v>0</v>
      </c>
      <c r="L91" s="11">
        <v>0</v>
      </c>
      <c r="M91" s="10">
        <v>0</v>
      </c>
      <c r="N91" s="11">
        <v>0</v>
      </c>
      <c r="O91" s="10">
        <v>0</v>
      </c>
      <c r="P91" s="11">
        <v>0.15151515151515152</v>
      </c>
      <c r="Q91" s="10">
        <v>6.3725490196078427E-2</v>
      </c>
      <c r="R91" s="11">
        <v>0.18181818181818182</v>
      </c>
      <c r="S91" s="10">
        <v>0.22549019607843138</v>
      </c>
      <c r="T91" s="11">
        <v>0.18181818181818182</v>
      </c>
      <c r="U91" s="10">
        <v>0.10784313725490197</v>
      </c>
      <c r="V91" s="11">
        <v>0</v>
      </c>
      <c r="W91" s="10">
        <v>0</v>
      </c>
      <c r="X91" s="11">
        <v>6.0606060606060608E-2</v>
      </c>
      <c r="Y91" s="10">
        <v>2.4509803921568627E-2</v>
      </c>
      <c r="Z91" s="11">
        <v>0</v>
      </c>
      <c r="AA91" s="10">
        <v>0</v>
      </c>
      <c r="AB91" s="11">
        <v>0</v>
      </c>
      <c r="AC91" s="10">
        <v>0</v>
      </c>
      <c r="AD91" s="11">
        <v>0</v>
      </c>
      <c r="AE91" s="10">
        <v>0</v>
      </c>
      <c r="AF91" s="11">
        <v>0</v>
      </c>
      <c r="AG91" s="10">
        <v>0</v>
      </c>
      <c r="AH91" s="11">
        <v>6.0606060606060608E-2</v>
      </c>
      <c r="AI91" s="10">
        <v>1.9607843137254902E-2</v>
      </c>
      <c r="AJ91" s="11">
        <v>0</v>
      </c>
      <c r="AK91" s="10">
        <v>0</v>
      </c>
      <c r="AL91" s="11">
        <v>0</v>
      </c>
      <c r="AM91" s="10">
        <v>0</v>
      </c>
      <c r="AN91" s="11">
        <v>0</v>
      </c>
      <c r="AO91" s="10">
        <v>0</v>
      </c>
      <c r="AP91" s="11">
        <v>0</v>
      </c>
      <c r="AQ91" s="10">
        <v>0</v>
      </c>
      <c r="AR91" s="11">
        <v>0</v>
      </c>
      <c r="AS91" s="10">
        <v>0</v>
      </c>
      <c r="AT91" s="11">
        <v>0</v>
      </c>
      <c r="AU91" s="10">
        <v>0</v>
      </c>
      <c r="AV91" s="11"/>
      <c r="AW91" s="10"/>
      <c r="AX91" s="11"/>
      <c r="AY91" s="10"/>
      <c r="AZ91" s="11"/>
      <c r="BA91" s="10">
        <f t="shared" si="878"/>
        <v>1</v>
      </c>
      <c r="BB91" s="10">
        <f t="shared" si="879"/>
        <v>1</v>
      </c>
    </row>
    <row r="92" spans="1:66" s="17" customFormat="1">
      <c r="A92" s="18" t="s">
        <v>216</v>
      </c>
      <c r="B92" s="18" t="s">
        <v>199</v>
      </c>
      <c r="C92" s="18">
        <v>27</v>
      </c>
      <c r="D92" s="19">
        <v>6</v>
      </c>
      <c r="E92" s="20">
        <v>45</v>
      </c>
      <c r="F92" s="19">
        <v>0</v>
      </c>
      <c r="G92" s="20">
        <v>0</v>
      </c>
      <c r="H92" s="19">
        <v>1</v>
      </c>
      <c r="I92" s="20">
        <v>8</v>
      </c>
      <c r="J92" s="19">
        <v>0</v>
      </c>
      <c r="K92" s="20">
        <v>0</v>
      </c>
      <c r="L92" s="19">
        <v>0</v>
      </c>
      <c r="M92" s="20">
        <v>0</v>
      </c>
      <c r="N92" s="19">
        <v>0</v>
      </c>
      <c r="O92" s="20">
        <v>0</v>
      </c>
      <c r="P92" s="19">
        <v>1</v>
      </c>
      <c r="Q92" s="20">
        <v>7</v>
      </c>
      <c r="R92" s="19">
        <v>0</v>
      </c>
      <c r="S92" s="20">
        <v>0</v>
      </c>
      <c r="T92" s="19">
        <v>0</v>
      </c>
      <c r="U92" s="20">
        <v>0</v>
      </c>
      <c r="V92" s="19">
        <v>0</v>
      </c>
      <c r="W92" s="20">
        <v>0</v>
      </c>
      <c r="X92" s="19">
        <v>0</v>
      </c>
      <c r="Y92" s="20">
        <v>0</v>
      </c>
      <c r="Z92" s="19">
        <v>0</v>
      </c>
      <c r="AA92" s="20">
        <v>0</v>
      </c>
      <c r="AB92" s="19">
        <v>0</v>
      </c>
      <c r="AC92" s="20">
        <v>0</v>
      </c>
      <c r="AD92" s="19">
        <v>0</v>
      </c>
      <c r="AE92" s="20">
        <v>0</v>
      </c>
      <c r="AF92" s="19">
        <v>0</v>
      </c>
      <c r="AG92" s="20">
        <v>0</v>
      </c>
      <c r="AH92" s="19">
        <v>0</v>
      </c>
      <c r="AI92" s="20">
        <v>0</v>
      </c>
      <c r="AJ92" s="19">
        <v>0</v>
      </c>
      <c r="AK92" s="20">
        <v>0</v>
      </c>
      <c r="AL92" s="19">
        <v>0</v>
      </c>
      <c r="AM92" s="20">
        <v>0</v>
      </c>
      <c r="AN92" s="19">
        <v>0</v>
      </c>
      <c r="AO92" s="20">
        <v>0</v>
      </c>
      <c r="AP92" s="19">
        <v>0</v>
      </c>
      <c r="AQ92" s="20">
        <v>0</v>
      </c>
      <c r="AR92" s="19">
        <v>0</v>
      </c>
      <c r="AS92" s="20">
        <v>0</v>
      </c>
      <c r="AT92" s="19">
        <v>1</v>
      </c>
      <c r="AU92" s="20">
        <v>6</v>
      </c>
      <c r="AV92" s="19"/>
      <c r="AW92" s="20"/>
      <c r="AX92" s="19"/>
      <c r="AY92" s="20"/>
      <c r="AZ92" s="19"/>
      <c r="BA92" s="10">
        <f t="shared" si="878"/>
        <v>9</v>
      </c>
      <c r="BB92" s="10">
        <f t="shared" si="879"/>
        <v>66</v>
      </c>
      <c r="BJ92"/>
      <c r="BK92"/>
      <c r="BL92"/>
      <c r="BM92"/>
      <c r="BN92"/>
    </row>
    <row r="93" spans="1:66">
      <c r="A93" s="2"/>
      <c r="B93" s="2"/>
      <c r="C93" s="2"/>
      <c r="D93" s="11">
        <f>D92/$BA$92</f>
        <v>0.66666666666666663</v>
      </c>
      <c r="E93" s="10">
        <f>E92/$BB$92</f>
        <v>0.68181818181818177</v>
      </c>
      <c r="F93" s="11">
        <f t="shared" ref="F93" si="920">F92/$BA$92</f>
        <v>0</v>
      </c>
      <c r="G93" s="10">
        <f t="shared" ref="G93" si="921">G92/$BB$92</f>
        <v>0</v>
      </c>
      <c r="H93" s="11">
        <f t="shared" ref="H93" si="922">H92/$BA$92</f>
        <v>0.1111111111111111</v>
      </c>
      <c r="I93" s="10">
        <f t="shared" ref="I93" si="923">I92/$BB$92</f>
        <v>0.12121212121212122</v>
      </c>
      <c r="J93" s="11">
        <f t="shared" ref="J93" si="924">J92/$BA$92</f>
        <v>0</v>
      </c>
      <c r="K93" s="10">
        <f t="shared" ref="K93" si="925">K92/$BB$92</f>
        <v>0</v>
      </c>
      <c r="L93" s="11">
        <f t="shared" ref="L93" si="926">L92/$BA$92</f>
        <v>0</v>
      </c>
      <c r="M93" s="10">
        <f t="shared" ref="M93" si="927">M92/$BB$92</f>
        <v>0</v>
      </c>
      <c r="N93" s="11">
        <f t="shared" ref="N93" si="928">N92/$BA$92</f>
        <v>0</v>
      </c>
      <c r="O93" s="10">
        <f t="shared" ref="O93" si="929">O92/$BB$92</f>
        <v>0</v>
      </c>
      <c r="P93" s="11">
        <f t="shared" ref="P93" si="930">P92/$BA$92</f>
        <v>0.1111111111111111</v>
      </c>
      <c r="Q93" s="10">
        <f t="shared" ref="Q93" si="931">Q92/$BB$92</f>
        <v>0.10606060606060606</v>
      </c>
      <c r="R93" s="11">
        <f t="shared" ref="R93" si="932">R92/$BA$92</f>
        <v>0</v>
      </c>
      <c r="S93" s="10">
        <f t="shared" ref="S93" si="933">S92/$BB$92</f>
        <v>0</v>
      </c>
      <c r="T93" s="11">
        <f t="shared" ref="T93:V93" si="934">T92/$BA$92</f>
        <v>0</v>
      </c>
      <c r="U93" s="10">
        <f t="shared" ref="U93:W93" si="935">U92/$BB$92</f>
        <v>0</v>
      </c>
      <c r="V93" s="11">
        <f t="shared" si="934"/>
        <v>0</v>
      </c>
      <c r="W93" s="10">
        <f t="shared" si="935"/>
        <v>0</v>
      </c>
      <c r="X93" s="11">
        <f t="shared" ref="X93" si="936">X92/$BA$92</f>
        <v>0</v>
      </c>
      <c r="Y93" s="10">
        <f t="shared" ref="Y93" si="937">Y92/$BB$92</f>
        <v>0</v>
      </c>
      <c r="Z93" s="11">
        <f t="shared" ref="Z93" si="938">Z92/$BA$92</f>
        <v>0</v>
      </c>
      <c r="AA93" s="10">
        <f t="shared" ref="AA93" si="939">AA92/$BB$92</f>
        <v>0</v>
      </c>
      <c r="AB93" s="11">
        <f t="shared" ref="AB93" si="940">AB92/$BA$92</f>
        <v>0</v>
      </c>
      <c r="AC93" s="10">
        <f t="shared" ref="AC93" si="941">AC92/$BB$92</f>
        <v>0</v>
      </c>
      <c r="AD93" s="11">
        <f t="shared" ref="AD93" si="942">AD92/$BA$92</f>
        <v>0</v>
      </c>
      <c r="AE93" s="10">
        <f t="shared" ref="AE93" si="943">AE92/$BB$92</f>
        <v>0</v>
      </c>
      <c r="AF93" s="11">
        <f t="shared" ref="AF93" si="944">AF92/$BA$92</f>
        <v>0</v>
      </c>
      <c r="AG93" s="10">
        <f t="shared" ref="AG93" si="945">AG92/$BB$92</f>
        <v>0</v>
      </c>
      <c r="AH93" s="11">
        <f t="shared" ref="AH93" si="946">AH92/$BA$92</f>
        <v>0</v>
      </c>
      <c r="AI93" s="10">
        <f t="shared" ref="AI93" si="947">AI92/$BB$92</f>
        <v>0</v>
      </c>
      <c r="AJ93" s="11">
        <f t="shared" ref="AJ93" si="948">AJ92/$BA$92</f>
        <v>0</v>
      </c>
      <c r="AK93" s="10">
        <f t="shared" ref="AK93" si="949">AK92/$BB$92</f>
        <v>0</v>
      </c>
      <c r="AL93" s="11">
        <f t="shared" ref="AL93" si="950">AL92/$BA$92</f>
        <v>0</v>
      </c>
      <c r="AM93" s="10">
        <f t="shared" ref="AM93" si="951">AM92/$BB$92</f>
        <v>0</v>
      </c>
      <c r="AN93" s="11">
        <f t="shared" ref="AN93" si="952">AN92/$BA$92</f>
        <v>0</v>
      </c>
      <c r="AO93" s="10">
        <f t="shared" ref="AO93" si="953">AO92/$BB$92</f>
        <v>0</v>
      </c>
      <c r="AP93" s="11">
        <f t="shared" ref="AP93" si="954">AP92/$BA$92</f>
        <v>0</v>
      </c>
      <c r="AQ93" s="10">
        <f t="shared" ref="AQ93" si="955">AQ92/$BB$92</f>
        <v>0</v>
      </c>
      <c r="AR93" s="11">
        <f t="shared" ref="AR93" si="956">AR92/$BA$92</f>
        <v>0</v>
      </c>
      <c r="AS93" s="10">
        <f t="shared" ref="AS93" si="957">AS92/$BB$92</f>
        <v>0</v>
      </c>
      <c r="AT93" s="11">
        <f t="shared" ref="AT93" si="958">AT92/$BA$92</f>
        <v>0.1111111111111111</v>
      </c>
      <c r="AU93" s="10">
        <f t="shared" ref="AU93" si="959">AU92/$BB$92</f>
        <v>9.0909090909090912E-2</v>
      </c>
      <c r="AV93" s="11"/>
      <c r="AW93" s="10"/>
      <c r="AX93" s="11"/>
      <c r="AY93" s="10"/>
      <c r="AZ93" s="11"/>
      <c r="BA93" s="10">
        <f t="shared" si="878"/>
        <v>1</v>
      </c>
      <c r="BB93" s="10">
        <f t="shared" si="879"/>
        <v>1</v>
      </c>
    </row>
    <row r="94" spans="1:66">
      <c r="A94" s="2" t="s">
        <v>216</v>
      </c>
      <c r="B94" s="2" t="s">
        <v>199</v>
      </c>
      <c r="C94" s="2">
        <v>27</v>
      </c>
      <c r="D94" s="11">
        <v>0.66666666666666663</v>
      </c>
      <c r="E94" s="10">
        <v>0.68181818181818177</v>
      </c>
      <c r="F94" s="11">
        <v>0</v>
      </c>
      <c r="G94" s="10">
        <v>0</v>
      </c>
      <c r="H94" s="11">
        <v>0.1111111111111111</v>
      </c>
      <c r="I94" s="10">
        <v>0.12121212121212122</v>
      </c>
      <c r="J94" s="11">
        <v>0</v>
      </c>
      <c r="K94" s="10">
        <v>0</v>
      </c>
      <c r="L94" s="11">
        <v>0</v>
      </c>
      <c r="M94" s="10">
        <v>0</v>
      </c>
      <c r="N94" s="11">
        <v>0</v>
      </c>
      <c r="O94" s="10">
        <v>0</v>
      </c>
      <c r="P94" s="11">
        <v>0.1111111111111111</v>
      </c>
      <c r="Q94" s="10">
        <v>0.10606060606060606</v>
      </c>
      <c r="R94" s="11">
        <v>0</v>
      </c>
      <c r="S94" s="10">
        <v>0</v>
      </c>
      <c r="T94" s="11">
        <v>0</v>
      </c>
      <c r="U94" s="10">
        <v>0</v>
      </c>
      <c r="V94" s="11">
        <v>0</v>
      </c>
      <c r="W94" s="10">
        <v>0</v>
      </c>
      <c r="X94" s="11">
        <v>0</v>
      </c>
      <c r="Y94" s="10">
        <v>0</v>
      </c>
      <c r="Z94" s="11">
        <v>0</v>
      </c>
      <c r="AA94" s="10">
        <v>0</v>
      </c>
      <c r="AB94" s="11">
        <v>0</v>
      </c>
      <c r="AC94" s="10">
        <v>0</v>
      </c>
      <c r="AD94" s="11">
        <v>0</v>
      </c>
      <c r="AE94" s="10">
        <v>0</v>
      </c>
      <c r="AF94" s="11">
        <v>0</v>
      </c>
      <c r="AG94" s="10">
        <v>0</v>
      </c>
      <c r="AH94" s="11">
        <v>0</v>
      </c>
      <c r="AI94" s="10">
        <v>0</v>
      </c>
      <c r="AJ94" s="11">
        <v>0</v>
      </c>
      <c r="AK94" s="10">
        <v>0</v>
      </c>
      <c r="AL94" s="11">
        <v>0</v>
      </c>
      <c r="AM94" s="10">
        <v>0</v>
      </c>
      <c r="AN94" s="11">
        <v>0</v>
      </c>
      <c r="AO94" s="10">
        <v>0</v>
      </c>
      <c r="AP94" s="11">
        <v>0</v>
      </c>
      <c r="AQ94" s="10">
        <v>0</v>
      </c>
      <c r="AR94" s="11">
        <v>0</v>
      </c>
      <c r="AS94" s="10">
        <v>0</v>
      </c>
      <c r="AT94" s="11">
        <v>0.1111111111111111</v>
      </c>
      <c r="AU94" s="10">
        <v>9.0909090909090912E-2</v>
      </c>
      <c r="AV94" s="11"/>
      <c r="AW94" s="10"/>
      <c r="AX94" s="11"/>
      <c r="AY94" s="10"/>
      <c r="AZ94" s="11"/>
      <c r="BA94" s="10">
        <f t="shared" si="878"/>
        <v>1</v>
      </c>
      <c r="BB94" s="10">
        <f t="shared" si="879"/>
        <v>1</v>
      </c>
    </row>
    <row r="95" spans="1:66">
      <c r="A95" s="2" t="s">
        <v>691</v>
      </c>
      <c r="B95" s="2" t="s">
        <v>199</v>
      </c>
      <c r="C95" s="2">
        <v>28</v>
      </c>
      <c r="D95" s="11">
        <v>12</v>
      </c>
      <c r="E95" s="10">
        <v>96</v>
      </c>
      <c r="F95" s="11">
        <v>0</v>
      </c>
      <c r="G95" s="10">
        <v>0</v>
      </c>
      <c r="H95" s="11">
        <v>0</v>
      </c>
      <c r="I95" s="10">
        <v>0</v>
      </c>
      <c r="J95" s="11">
        <v>0</v>
      </c>
      <c r="K95" s="10">
        <v>0</v>
      </c>
      <c r="L95" s="11">
        <v>0</v>
      </c>
      <c r="M95" s="10">
        <v>0</v>
      </c>
      <c r="N95" s="11">
        <v>0</v>
      </c>
      <c r="O95" s="10">
        <v>0</v>
      </c>
      <c r="P95" s="11">
        <v>33</v>
      </c>
      <c r="Q95" s="10">
        <v>588</v>
      </c>
      <c r="R95" s="11">
        <v>1</v>
      </c>
      <c r="S95" s="10">
        <v>6</v>
      </c>
      <c r="T95" s="11">
        <v>47</v>
      </c>
      <c r="U95" s="10">
        <v>826</v>
      </c>
      <c r="V95" s="11">
        <v>0</v>
      </c>
      <c r="W95" s="10">
        <v>0</v>
      </c>
      <c r="X95" s="11">
        <v>0</v>
      </c>
      <c r="Y95" s="10">
        <v>0</v>
      </c>
      <c r="Z95" s="11">
        <v>0</v>
      </c>
      <c r="AA95" s="10">
        <v>0</v>
      </c>
      <c r="AB95" s="11">
        <v>4</v>
      </c>
      <c r="AC95" s="10">
        <v>55</v>
      </c>
      <c r="AD95" s="11">
        <v>0</v>
      </c>
      <c r="AE95" s="10">
        <v>0</v>
      </c>
      <c r="AF95" s="11">
        <v>0</v>
      </c>
      <c r="AG95" s="10">
        <v>0</v>
      </c>
      <c r="AH95" s="11">
        <v>0</v>
      </c>
      <c r="AI95" s="10">
        <v>0</v>
      </c>
      <c r="AJ95" s="11">
        <v>0</v>
      </c>
      <c r="AK95" s="10">
        <v>0</v>
      </c>
      <c r="AL95" s="11">
        <v>0</v>
      </c>
      <c r="AM95" s="10">
        <v>0</v>
      </c>
      <c r="AN95" s="11">
        <v>0</v>
      </c>
      <c r="AO95" s="10">
        <v>0</v>
      </c>
      <c r="AP95" s="11">
        <v>3</v>
      </c>
      <c r="AQ95" s="10">
        <v>84</v>
      </c>
      <c r="AR95" s="11">
        <v>3</v>
      </c>
      <c r="AS95" s="10">
        <v>14</v>
      </c>
      <c r="AT95" s="11">
        <v>0</v>
      </c>
      <c r="AU95" s="10">
        <v>0</v>
      </c>
      <c r="AV95" s="11"/>
      <c r="AW95" s="10"/>
      <c r="AX95" s="11"/>
      <c r="AY95" s="10"/>
      <c r="AZ95" s="11"/>
      <c r="BA95" s="10">
        <f t="shared" si="878"/>
        <v>103</v>
      </c>
      <c r="BB95" s="10">
        <f t="shared" si="879"/>
        <v>1669</v>
      </c>
    </row>
    <row r="96" spans="1:66">
      <c r="A96" s="2"/>
      <c r="B96" s="2"/>
      <c r="C96" s="2"/>
      <c r="D96" s="11">
        <f>D95/$BA$95</f>
        <v>0.11650485436893204</v>
      </c>
      <c r="E96" s="10">
        <f>E95/$BB$95</f>
        <v>5.7519472738166565E-2</v>
      </c>
      <c r="F96" s="11">
        <f t="shared" ref="F96" si="960">F95/$BA$95</f>
        <v>0</v>
      </c>
      <c r="G96" s="10">
        <f t="shared" ref="G96" si="961">G95/$BB$95</f>
        <v>0</v>
      </c>
      <c r="H96" s="11">
        <f t="shared" ref="H96" si="962">H95/$BA$95</f>
        <v>0</v>
      </c>
      <c r="I96" s="10">
        <f t="shared" ref="I96" si="963">I95/$BB$95</f>
        <v>0</v>
      </c>
      <c r="J96" s="11">
        <f t="shared" ref="J96" si="964">J95/$BA$95</f>
        <v>0</v>
      </c>
      <c r="K96" s="10">
        <f t="shared" ref="K96" si="965">K95/$BB$95</f>
        <v>0</v>
      </c>
      <c r="L96" s="11">
        <f t="shared" ref="L96" si="966">L95/$BA$95</f>
        <v>0</v>
      </c>
      <c r="M96" s="10">
        <f t="shared" ref="M96" si="967">M95/$BB$95</f>
        <v>0</v>
      </c>
      <c r="N96" s="11">
        <f t="shared" ref="N96" si="968">N95/$BA$95</f>
        <v>0</v>
      </c>
      <c r="O96" s="10">
        <f t="shared" ref="O96" si="969">O95/$BB$95</f>
        <v>0</v>
      </c>
      <c r="P96" s="11">
        <f t="shared" ref="P96" si="970">P95/$BA$95</f>
        <v>0.32038834951456313</v>
      </c>
      <c r="Q96" s="10">
        <f t="shared" ref="Q96" si="971">Q95/$BB$95</f>
        <v>0.35230677052127024</v>
      </c>
      <c r="R96" s="11">
        <f t="shared" ref="R96" si="972">R95/$BA$95</f>
        <v>9.7087378640776691E-3</v>
      </c>
      <c r="S96" s="10">
        <f t="shared" ref="S96" si="973">S95/$BB$95</f>
        <v>3.5949670461354103E-3</v>
      </c>
      <c r="T96" s="11">
        <f t="shared" ref="T96:V96" si="974">T95/$BA$95</f>
        <v>0.4563106796116505</v>
      </c>
      <c r="U96" s="10">
        <f t="shared" ref="U96:W96" si="975">U95/$BB$95</f>
        <v>0.49490713001797482</v>
      </c>
      <c r="V96" s="11">
        <f t="shared" si="974"/>
        <v>0</v>
      </c>
      <c r="W96" s="10">
        <f t="shared" si="975"/>
        <v>0</v>
      </c>
      <c r="X96" s="11">
        <f t="shared" ref="X96" si="976">X95/$BA$95</f>
        <v>0</v>
      </c>
      <c r="Y96" s="10">
        <f t="shared" ref="Y96" si="977">Y95/$BB$95</f>
        <v>0</v>
      </c>
      <c r="Z96" s="11">
        <f t="shared" ref="Z96" si="978">Z95/$BA$95</f>
        <v>0</v>
      </c>
      <c r="AA96" s="10">
        <f t="shared" ref="AA96" si="979">AA95/$BB$95</f>
        <v>0</v>
      </c>
      <c r="AB96" s="11">
        <f t="shared" ref="AB96" si="980">AB95/$BA$95</f>
        <v>3.8834951456310676E-2</v>
      </c>
      <c r="AC96" s="10">
        <f t="shared" ref="AC96" si="981">AC95/$BB$95</f>
        <v>3.2953864589574597E-2</v>
      </c>
      <c r="AD96" s="11">
        <f t="shared" ref="AD96" si="982">AD95/$BA$95</f>
        <v>0</v>
      </c>
      <c r="AE96" s="10">
        <f t="shared" ref="AE96" si="983">AE95/$BB$95</f>
        <v>0</v>
      </c>
      <c r="AF96" s="11">
        <f t="shared" ref="AF96" si="984">AF95/$BA$95</f>
        <v>0</v>
      </c>
      <c r="AG96" s="10">
        <f t="shared" ref="AG96" si="985">AG95/$BB$95</f>
        <v>0</v>
      </c>
      <c r="AH96" s="11">
        <f t="shared" ref="AH96" si="986">AH95/$BA$95</f>
        <v>0</v>
      </c>
      <c r="AI96" s="10">
        <f t="shared" ref="AI96" si="987">AI95/$BB$95</f>
        <v>0</v>
      </c>
      <c r="AJ96" s="11">
        <f t="shared" ref="AJ96" si="988">AJ95/$BA$95</f>
        <v>0</v>
      </c>
      <c r="AK96" s="10">
        <f t="shared" ref="AK96" si="989">AK95/$BB$95</f>
        <v>0</v>
      </c>
      <c r="AL96" s="11">
        <f t="shared" ref="AL96" si="990">AL95/$BA$95</f>
        <v>0</v>
      </c>
      <c r="AM96" s="10">
        <f t="shared" ref="AM96" si="991">AM95/$BB$95</f>
        <v>0</v>
      </c>
      <c r="AN96" s="11">
        <f t="shared" ref="AN96" si="992">AN95/$BA$95</f>
        <v>0</v>
      </c>
      <c r="AO96" s="10">
        <f t="shared" ref="AO96" si="993">AO95/$BB$95</f>
        <v>0</v>
      </c>
      <c r="AP96" s="11">
        <f t="shared" ref="AP96" si="994">AP95/$BA$95</f>
        <v>2.9126213592233011E-2</v>
      </c>
      <c r="AQ96" s="10">
        <f t="shared" ref="AQ96" si="995">AQ95/$BB$95</f>
        <v>5.0329538645895747E-2</v>
      </c>
      <c r="AR96" s="11">
        <f t="shared" ref="AR96" si="996">AR95/$BA$95</f>
        <v>2.9126213592233011E-2</v>
      </c>
      <c r="AS96" s="10">
        <f t="shared" ref="AS96" si="997">AS95/$BB$95</f>
        <v>8.3882564409826239E-3</v>
      </c>
      <c r="AT96" s="11">
        <f t="shared" ref="AT96" si="998">AT95/$BA$95</f>
        <v>0</v>
      </c>
      <c r="AU96" s="10">
        <f t="shared" ref="AU96" si="999">AU95/$BB$95</f>
        <v>0</v>
      </c>
      <c r="AV96" s="11"/>
      <c r="AW96" s="10"/>
      <c r="AX96" s="11"/>
      <c r="AY96" s="10"/>
      <c r="AZ96" s="11"/>
      <c r="BA96" s="10">
        <f t="shared" si="878"/>
        <v>1</v>
      </c>
      <c r="BB96" s="10">
        <f t="shared" si="879"/>
        <v>1</v>
      </c>
    </row>
    <row r="97" spans="1:66">
      <c r="A97" s="2" t="s">
        <v>691</v>
      </c>
      <c r="B97" s="2" t="s">
        <v>199</v>
      </c>
      <c r="C97" s="2">
        <v>28</v>
      </c>
      <c r="D97" s="11">
        <v>0.11650485436893204</v>
      </c>
      <c r="E97" s="10">
        <v>5.7519472738166565E-2</v>
      </c>
      <c r="F97" s="11">
        <v>0</v>
      </c>
      <c r="G97" s="10">
        <v>0</v>
      </c>
      <c r="H97" s="11">
        <v>0</v>
      </c>
      <c r="I97" s="10">
        <v>0</v>
      </c>
      <c r="J97" s="11">
        <v>0</v>
      </c>
      <c r="K97" s="10">
        <v>0</v>
      </c>
      <c r="L97" s="11">
        <v>0</v>
      </c>
      <c r="M97" s="10">
        <v>0</v>
      </c>
      <c r="N97" s="11">
        <v>0</v>
      </c>
      <c r="O97" s="10">
        <v>0</v>
      </c>
      <c r="P97" s="11">
        <v>0.32038834951456313</v>
      </c>
      <c r="Q97" s="10">
        <v>0.35230677052127024</v>
      </c>
      <c r="R97" s="11">
        <v>9.7087378640776691E-3</v>
      </c>
      <c r="S97" s="10">
        <v>3.5949670461354103E-3</v>
      </c>
      <c r="T97" s="11">
        <v>0.4563106796116505</v>
      </c>
      <c r="U97" s="10">
        <v>0.49490713001797482</v>
      </c>
      <c r="V97" s="11">
        <v>0</v>
      </c>
      <c r="W97" s="10">
        <v>0</v>
      </c>
      <c r="X97" s="11">
        <v>0</v>
      </c>
      <c r="Y97" s="10">
        <v>0</v>
      </c>
      <c r="Z97" s="11">
        <v>0</v>
      </c>
      <c r="AA97" s="10">
        <v>0</v>
      </c>
      <c r="AB97" s="11">
        <v>3.8834951456310676E-2</v>
      </c>
      <c r="AC97" s="10">
        <v>3.2953864589574597E-2</v>
      </c>
      <c r="AD97" s="11">
        <v>0</v>
      </c>
      <c r="AE97" s="10">
        <v>0</v>
      </c>
      <c r="AF97" s="11">
        <v>0</v>
      </c>
      <c r="AG97" s="10">
        <v>0</v>
      </c>
      <c r="AH97" s="11">
        <v>0</v>
      </c>
      <c r="AI97" s="10">
        <v>0</v>
      </c>
      <c r="AJ97" s="11">
        <v>0</v>
      </c>
      <c r="AK97" s="10">
        <v>0</v>
      </c>
      <c r="AL97" s="11">
        <v>0</v>
      </c>
      <c r="AM97" s="10">
        <v>0</v>
      </c>
      <c r="AN97" s="11">
        <v>0</v>
      </c>
      <c r="AO97" s="10">
        <v>0</v>
      </c>
      <c r="AP97" s="11">
        <v>2.9126213592233011E-2</v>
      </c>
      <c r="AQ97" s="10">
        <v>5.0329538645895747E-2</v>
      </c>
      <c r="AR97" s="11">
        <v>2.9126213592233011E-2</v>
      </c>
      <c r="AS97" s="10">
        <v>8.3882564409826239E-3</v>
      </c>
      <c r="AT97" s="11">
        <v>0</v>
      </c>
      <c r="AU97" s="10">
        <v>0</v>
      </c>
      <c r="AV97" s="11"/>
      <c r="AW97" s="10"/>
      <c r="AX97" s="11"/>
      <c r="AY97" s="10"/>
      <c r="AZ97" s="11"/>
      <c r="BA97" s="10">
        <f t="shared" si="878"/>
        <v>1</v>
      </c>
      <c r="BB97" s="10">
        <f t="shared" si="879"/>
        <v>1</v>
      </c>
    </row>
    <row r="98" spans="1:66" s="4" customFormat="1">
      <c r="A98" s="6" t="s">
        <v>692</v>
      </c>
      <c r="B98" s="6" t="s">
        <v>199</v>
      </c>
      <c r="C98" s="6">
        <v>29</v>
      </c>
      <c r="D98" s="25">
        <v>8</v>
      </c>
      <c r="E98" s="26">
        <v>41</v>
      </c>
      <c r="F98" s="25">
        <v>0</v>
      </c>
      <c r="G98" s="26">
        <v>0</v>
      </c>
      <c r="H98" s="25">
        <v>0</v>
      </c>
      <c r="I98" s="26">
        <v>0</v>
      </c>
      <c r="J98" s="25">
        <v>0</v>
      </c>
      <c r="K98" s="26">
        <v>0</v>
      </c>
      <c r="L98" s="25">
        <v>0</v>
      </c>
      <c r="M98" s="26">
        <v>0</v>
      </c>
      <c r="N98" s="25">
        <v>0</v>
      </c>
      <c r="O98" s="26">
        <v>0</v>
      </c>
      <c r="P98" s="25">
        <v>0</v>
      </c>
      <c r="Q98" s="26">
        <v>0</v>
      </c>
      <c r="R98" s="25">
        <v>0</v>
      </c>
      <c r="S98" s="26">
        <v>0</v>
      </c>
      <c r="T98" s="25">
        <v>0</v>
      </c>
      <c r="U98" s="26">
        <v>0</v>
      </c>
      <c r="V98" s="25">
        <v>0</v>
      </c>
      <c r="W98" s="26">
        <v>0</v>
      </c>
      <c r="X98" s="25">
        <v>3</v>
      </c>
      <c r="Y98" s="26">
        <v>7</v>
      </c>
      <c r="Z98" s="25">
        <v>0</v>
      </c>
      <c r="AA98" s="26">
        <v>0</v>
      </c>
      <c r="AB98" s="25">
        <v>0</v>
      </c>
      <c r="AC98" s="26">
        <v>0</v>
      </c>
      <c r="AD98" s="25">
        <v>0</v>
      </c>
      <c r="AE98" s="26">
        <v>0</v>
      </c>
      <c r="AF98" s="25">
        <v>1</v>
      </c>
      <c r="AG98" s="26">
        <v>2</v>
      </c>
      <c r="AH98" s="25">
        <v>0</v>
      </c>
      <c r="AI98" s="26">
        <v>0</v>
      </c>
      <c r="AJ98" s="25">
        <v>0</v>
      </c>
      <c r="AK98" s="26">
        <v>0</v>
      </c>
      <c r="AL98" s="25">
        <v>0</v>
      </c>
      <c r="AM98" s="26">
        <v>0</v>
      </c>
      <c r="AN98" s="25">
        <v>0</v>
      </c>
      <c r="AO98" s="26">
        <v>0</v>
      </c>
      <c r="AP98" s="25">
        <v>0</v>
      </c>
      <c r="AQ98" s="26">
        <v>0</v>
      </c>
      <c r="AR98" s="25">
        <v>0</v>
      </c>
      <c r="AS98" s="26">
        <v>0</v>
      </c>
      <c r="AT98" s="25">
        <v>0</v>
      </c>
      <c r="AU98" s="26">
        <v>0</v>
      </c>
      <c r="AV98" s="25"/>
      <c r="AW98" s="26"/>
      <c r="AX98" s="25"/>
      <c r="AY98" s="26"/>
      <c r="AZ98" s="25"/>
      <c r="BA98" s="10">
        <f t="shared" si="878"/>
        <v>12</v>
      </c>
      <c r="BB98" s="10">
        <f t="shared" si="879"/>
        <v>50</v>
      </c>
      <c r="BJ98"/>
      <c r="BK98"/>
      <c r="BL98"/>
      <c r="BM98"/>
      <c r="BN98"/>
    </row>
    <row r="99" spans="1:66">
      <c r="A99" s="2"/>
      <c r="B99" s="2"/>
      <c r="C99" s="2"/>
      <c r="D99" s="11">
        <f>D98/$BA$98</f>
        <v>0.66666666666666663</v>
      </c>
      <c r="E99" s="10">
        <f>E98/$BB$98</f>
        <v>0.82</v>
      </c>
      <c r="F99" s="11">
        <f t="shared" ref="F99" si="1000">F98/$BA$98</f>
        <v>0</v>
      </c>
      <c r="G99" s="10">
        <f t="shared" ref="G99" si="1001">G98/$BB$98</f>
        <v>0</v>
      </c>
      <c r="H99" s="11">
        <f t="shared" ref="H99" si="1002">H98/$BA$98</f>
        <v>0</v>
      </c>
      <c r="I99" s="10">
        <f t="shared" ref="I99" si="1003">I98/$BB$98</f>
        <v>0</v>
      </c>
      <c r="J99" s="11">
        <f t="shared" ref="J99" si="1004">J98/$BA$98</f>
        <v>0</v>
      </c>
      <c r="K99" s="10">
        <f t="shared" ref="K99" si="1005">K98/$BB$98</f>
        <v>0</v>
      </c>
      <c r="L99" s="11">
        <f t="shared" ref="L99" si="1006">L98/$BA$98</f>
        <v>0</v>
      </c>
      <c r="M99" s="10">
        <f t="shared" ref="M99" si="1007">M98/$BB$98</f>
        <v>0</v>
      </c>
      <c r="N99" s="11">
        <f t="shared" ref="N99" si="1008">N98/$BA$98</f>
        <v>0</v>
      </c>
      <c r="O99" s="10">
        <f t="shared" ref="O99" si="1009">O98/$BB$98</f>
        <v>0</v>
      </c>
      <c r="P99" s="11">
        <f t="shared" ref="P99" si="1010">P98/$BA$98</f>
        <v>0</v>
      </c>
      <c r="Q99" s="10">
        <f t="shared" ref="Q99" si="1011">Q98/$BB$98</f>
        <v>0</v>
      </c>
      <c r="R99" s="11">
        <f t="shared" ref="R99" si="1012">R98/$BA$98</f>
        <v>0</v>
      </c>
      <c r="S99" s="10">
        <f t="shared" ref="S99" si="1013">S98/$BB$98</f>
        <v>0</v>
      </c>
      <c r="T99" s="11">
        <f t="shared" ref="T99:V99" si="1014">T98/$BA$98</f>
        <v>0</v>
      </c>
      <c r="U99" s="10">
        <f t="shared" ref="U99:W99" si="1015">U98/$BB$98</f>
        <v>0</v>
      </c>
      <c r="V99" s="11">
        <f t="shared" si="1014"/>
        <v>0</v>
      </c>
      <c r="W99" s="10">
        <f t="shared" si="1015"/>
        <v>0</v>
      </c>
      <c r="X99" s="11">
        <f t="shared" ref="X99" si="1016">X98/$BA$98</f>
        <v>0.25</v>
      </c>
      <c r="Y99" s="10">
        <f t="shared" ref="Y99" si="1017">Y98/$BB$98</f>
        <v>0.14000000000000001</v>
      </c>
      <c r="Z99" s="11">
        <f t="shared" ref="Z99" si="1018">Z98/$BA$98</f>
        <v>0</v>
      </c>
      <c r="AA99" s="10">
        <f t="shared" ref="AA99" si="1019">AA98/$BB$98</f>
        <v>0</v>
      </c>
      <c r="AB99" s="11">
        <f t="shared" ref="AB99" si="1020">AB98/$BA$98</f>
        <v>0</v>
      </c>
      <c r="AC99" s="10">
        <f t="shared" ref="AC99" si="1021">AC98/$BB$98</f>
        <v>0</v>
      </c>
      <c r="AD99" s="11">
        <f t="shared" ref="AD99" si="1022">AD98/$BA$98</f>
        <v>0</v>
      </c>
      <c r="AE99" s="10">
        <f t="shared" ref="AE99" si="1023">AE98/$BB$98</f>
        <v>0</v>
      </c>
      <c r="AF99" s="11">
        <f t="shared" ref="AF99" si="1024">AF98/$BA$98</f>
        <v>8.3333333333333329E-2</v>
      </c>
      <c r="AG99" s="10">
        <f t="shared" ref="AG99" si="1025">AG98/$BB$98</f>
        <v>0.04</v>
      </c>
      <c r="AH99" s="11">
        <f t="shared" ref="AH99" si="1026">AH98/$BA$98</f>
        <v>0</v>
      </c>
      <c r="AI99" s="10">
        <f t="shared" ref="AI99" si="1027">AI98/$BB$98</f>
        <v>0</v>
      </c>
      <c r="AJ99" s="11">
        <f t="shared" ref="AJ99" si="1028">AJ98/$BA$98</f>
        <v>0</v>
      </c>
      <c r="AK99" s="10">
        <f t="shared" ref="AK99" si="1029">AK98/$BB$98</f>
        <v>0</v>
      </c>
      <c r="AL99" s="11">
        <f t="shared" ref="AL99" si="1030">AL98/$BA$98</f>
        <v>0</v>
      </c>
      <c r="AM99" s="10">
        <f t="shared" ref="AM99" si="1031">AM98/$BB$98</f>
        <v>0</v>
      </c>
      <c r="AN99" s="11">
        <f t="shared" ref="AN99" si="1032">AN98/$BA$98</f>
        <v>0</v>
      </c>
      <c r="AO99" s="10">
        <f t="shared" ref="AO99" si="1033">AO98/$BB$98</f>
        <v>0</v>
      </c>
      <c r="AP99" s="11">
        <f t="shared" ref="AP99" si="1034">AP98/$BA$98</f>
        <v>0</v>
      </c>
      <c r="AQ99" s="10">
        <f t="shared" ref="AQ99" si="1035">AQ98/$BB$98</f>
        <v>0</v>
      </c>
      <c r="AR99" s="11">
        <f t="shared" ref="AR99" si="1036">AR98/$BA$98</f>
        <v>0</v>
      </c>
      <c r="AS99" s="10">
        <f t="shared" ref="AS99" si="1037">AS98/$BB$98</f>
        <v>0</v>
      </c>
      <c r="AT99" s="11">
        <f t="shared" ref="AT99" si="1038">AT98/$BA$98</f>
        <v>0</v>
      </c>
      <c r="AU99" s="10">
        <f t="shared" ref="AU99" si="1039">AU98/$BB$98</f>
        <v>0</v>
      </c>
      <c r="AV99" s="11"/>
      <c r="AW99" s="10"/>
      <c r="AX99" s="11"/>
      <c r="AY99" s="10"/>
      <c r="AZ99" s="11"/>
      <c r="BA99" s="10">
        <f t="shared" si="878"/>
        <v>1</v>
      </c>
      <c r="BB99" s="10">
        <f t="shared" si="879"/>
        <v>1</v>
      </c>
    </row>
    <row r="100" spans="1:66">
      <c r="A100" s="2" t="s">
        <v>692</v>
      </c>
      <c r="B100" s="2" t="s">
        <v>199</v>
      </c>
      <c r="C100" s="2">
        <v>29</v>
      </c>
      <c r="D100" s="11">
        <v>0.66666666666666663</v>
      </c>
      <c r="E100" s="10">
        <v>0.82</v>
      </c>
      <c r="F100" s="11">
        <v>0</v>
      </c>
      <c r="G100" s="10">
        <v>0</v>
      </c>
      <c r="H100" s="11">
        <v>0</v>
      </c>
      <c r="I100" s="10">
        <v>0</v>
      </c>
      <c r="J100" s="11">
        <v>0</v>
      </c>
      <c r="K100" s="10">
        <v>0</v>
      </c>
      <c r="L100" s="11">
        <v>0</v>
      </c>
      <c r="M100" s="10">
        <v>0</v>
      </c>
      <c r="N100" s="11">
        <v>0</v>
      </c>
      <c r="O100" s="10">
        <v>0</v>
      </c>
      <c r="P100" s="11">
        <v>0</v>
      </c>
      <c r="Q100" s="10">
        <v>0</v>
      </c>
      <c r="R100" s="11">
        <v>0</v>
      </c>
      <c r="S100" s="10">
        <v>0</v>
      </c>
      <c r="T100" s="11">
        <v>0</v>
      </c>
      <c r="U100" s="10">
        <v>0</v>
      </c>
      <c r="V100" s="11">
        <v>0</v>
      </c>
      <c r="W100" s="10">
        <v>0</v>
      </c>
      <c r="X100" s="11">
        <v>0.25</v>
      </c>
      <c r="Y100" s="10">
        <v>0.14000000000000001</v>
      </c>
      <c r="Z100" s="11">
        <v>0</v>
      </c>
      <c r="AA100" s="10">
        <v>0</v>
      </c>
      <c r="AB100" s="11">
        <v>0</v>
      </c>
      <c r="AC100" s="10">
        <v>0</v>
      </c>
      <c r="AD100" s="11">
        <v>0</v>
      </c>
      <c r="AE100" s="10">
        <v>0</v>
      </c>
      <c r="AF100" s="11">
        <v>8.3333333333333329E-2</v>
      </c>
      <c r="AG100" s="10">
        <v>0.04</v>
      </c>
      <c r="AH100" s="11">
        <v>0</v>
      </c>
      <c r="AI100" s="10">
        <v>0</v>
      </c>
      <c r="AJ100" s="11">
        <v>0</v>
      </c>
      <c r="AK100" s="10">
        <v>0</v>
      </c>
      <c r="AL100" s="11">
        <v>0</v>
      </c>
      <c r="AM100" s="10">
        <v>0</v>
      </c>
      <c r="AN100" s="11">
        <v>0</v>
      </c>
      <c r="AO100" s="10">
        <v>0</v>
      </c>
      <c r="AP100" s="11">
        <v>0</v>
      </c>
      <c r="AQ100" s="10">
        <v>0</v>
      </c>
      <c r="AR100" s="11">
        <v>0</v>
      </c>
      <c r="AS100" s="10">
        <v>0</v>
      </c>
      <c r="AT100" s="11">
        <v>0</v>
      </c>
      <c r="AU100" s="10">
        <v>0</v>
      </c>
      <c r="AV100" s="11"/>
      <c r="AW100" s="10"/>
      <c r="AX100" s="11"/>
      <c r="AY100" s="10"/>
      <c r="AZ100" s="11"/>
      <c r="BA100" s="10">
        <f t="shared" si="878"/>
        <v>1</v>
      </c>
      <c r="BB100" s="10">
        <f t="shared" si="879"/>
        <v>1</v>
      </c>
    </row>
    <row r="101" spans="1:66">
      <c r="A101" s="2" t="s">
        <v>222</v>
      </c>
      <c r="B101" s="2" t="s">
        <v>199</v>
      </c>
      <c r="C101" s="2">
        <v>30</v>
      </c>
      <c r="D101" s="11">
        <v>32</v>
      </c>
      <c r="E101" s="10">
        <v>142</v>
      </c>
      <c r="F101" s="11">
        <v>0</v>
      </c>
      <c r="G101" s="10">
        <v>0</v>
      </c>
      <c r="H101" s="11">
        <v>0</v>
      </c>
      <c r="I101" s="10">
        <v>0</v>
      </c>
      <c r="J101" s="11">
        <v>0</v>
      </c>
      <c r="K101" s="10">
        <v>0</v>
      </c>
      <c r="L101" s="11">
        <v>0</v>
      </c>
      <c r="M101" s="10">
        <v>0</v>
      </c>
      <c r="N101" s="11">
        <v>0</v>
      </c>
      <c r="O101" s="10">
        <v>0</v>
      </c>
      <c r="P101" s="11">
        <v>35</v>
      </c>
      <c r="Q101" s="10">
        <v>235</v>
      </c>
      <c r="R101" s="11">
        <v>4</v>
      </c>
      <c r="S101" s="10">
        <v>50</v>
      </c>
      <c r="T101" s="11">
        <v>0</v>
      </c>
      <c r="U101" s="10">
        <v>0</v>
      </c>
      <c r="V101" s="11">
        <v>0</v>
      </c>
      <c r="W101" s="10">
        <v>0</v>
      </c>
      <c r="X101" s="11">
        <v>4</v>
      </c>
      <c r="Y101" s="10">
        <v>28</v>
      </c>
      <c r="Z101" s="11">
        <v>1</v>
      </c>
      <c r="AA101" s="10">
        <v>10</v>
      </c>
      <c r="AB101" s="11">
        <v>8</v>
      </c>
      <c r="AC101" s="10">
        <v>95</v>
      </c>
      <c r="AD101" s="11">
        <v>16</v>
      </c>
      <c r="AE101" s="10">
        <v>159</v>
      </c>
      <c r="AF101" s="11">
        <v>0</v>
      </c>
      <c r="AG101" s="10">
        <v>0</v>
      </c>
      <c r="AH101" s="11">
        <v>0</v>
      </c>
      <c r="AI101" s="10">
        <v>0</v>
      </c>
      <c r="AJ101" s="11">
        <v>0</v>
      </c>
      <c r="AK101" s="10">
        <v>0</v>
      </c>
      <c r="AL101" s="11">
        <v>1</v>
      </c>
      <c r="AM101" s="10">
        <v>7</v>
      </c>
      <c r="AN101" s="11">
        <v>0</v>
      </c>
      <c r="AO101" s="10">
        <v>0</v>
      </c>
      <c r="AP101" s="11">
        <v>7</v>
      </c>
      <c r="AQ101" s="10">
        <v>61</v>
      </c>
      <c r="AR101" s="11">
        <v>2</v>
      </c>
      <c r="AS101" s="10">
        <v>9</v>
      </c>
      <c r="AT101" s="11">
        <v>1</v>
      </c>
      <c r="AU101" s="10">
        <v>3</v>
      </c>
      <c r="AV101" s="11"/>
      <c r="AW101" s="10"/>
      <c r="AX101" s="11"/>
      <c r="AY101" s="10"/>
      <c r="AZ101" s="11"/>
      <c r="BA101" s="10">
        <f t="shared" si="878"/>
        <v>111</v>
      </c>
      <c r="BB101" s="10">
        <f t="shared" si="879"/>
        <v>799</v>
      </c>
    </row>
    <row r="102" spans="1:66">
      <c r="A102" s="2"/>
      <c r="B102" s="2"/>
      <c r="C102" s="2"/>
      <c r="D102" s="11">
        <f>D101/$BA$101</f>
        <v>0.28828828828828829</v>
      </c>
      <c r="E102" s="10">
        <f>E101/$BB$101</f>
        <v>0.17772215269086358</v>
      </c>
      <c r="F102" s="11">
        <f t="shared" ref="F102" si="1040">F101/$BA$101</f>
        <v>0</v>
      </c>
      <c r="G102" s="10">
        <f t="shared" ref="G102" si="1041">G101/$BB$101</f>
        <v>0</v>
      </c>
      <c r="H102" s="11">
        <f t="shared" ref="H102" si="1042">H101/$BA$101</f>
        <v>0</v>
      </c>
      <c r="I102" s="10">
        <f t="shared" ref="I102" si="1043">I101/$BB$101</f>
        <v>0</v>
      </c>
      <c r="J102" s="11">
        <f t="shared" ref="J102" si="1044">J101/$BA$101</f>
        <v>0</v>
      </c>
      <c r="K102" s="10">
        <f t="shared" ref="K102" si="1045">K101/$BB$101</f>
        <v>0</v>
      </c>
      <c r="L102" s="11">
        <f t="shared" ref="L102" si="1046">L101/$BA$101</f>
        <v>0</v>
      </c>
      <c r="M102" s="10">
        <f t="shared" ref="M102" si="1047">M101/$BB$101</f>
        <v>0</v>
      </c>
      <c r="N102" s="11">
        <f t="shared" ref="N102" si="1048">N101/$BA$101</f>
        <v>0</v>
      </c>
      <c r="O102" s="10">
        <f t="shared" ref="O102" si="1049">O101/$BB$101</f>
        <v>0</v>
      </c>
      <c r="P102" s="11">
        <f t="shared" ref="P102" si="1050">P101/$BA$101</f>
        <v>0.31531531531531531</v>
      </c>
      <c r="Q102" s="10">
        <f t="shared" ref="Q102" si="1051">Q101/$BB$101</f>
        <v>0.29411764705882354</v>
      </c>
      <c r="R102" s="11">
        <f t="shared" ref="R102" si="1052">R101/$BA$101</f>
        <v>3.6036036036036036E-2</v>
      </c>
      <c r="S102" s="10">
        <f t="shared" ref="S102" si="1053">S101/$BB$101</f>
        <v>6.2578222778473094E-2</v>
      </c>
      <c r="T102" s="11">
        <f t="shared" ref="T102:V102" si="1054">T101/$BA$101</f>
        <v>0</v>
      </c>
      <c r="U102" s="10">
        <f t="shared" ref="U102:W102" si="1055">U101/$BB$101</f>
        <v>0</v>
      </c>
      <c r="V102" s="11">
        <f t="shared" si="1054"/>
        <v>0</v>
      </c>
      <c r="W102" s="10">
        <f t="shared" si="1055"/>
        <v>0</v>
      </c>
      <c r="X102" s="11">
        <f t="shared" ref="X102" si="1056">X101/$BA$101</f>
        <v>3.6036036036036036E-2</v>
      </c>
      <c r="Y102" s="10">
        <f t="shared" ref="Y102" si="1057">Y101/$BB$101</f>
        <v>3.5043804755944929E-2</v>
      </c>
      <c r="Z102" s="11">
        <f t="shared" ref="Z102" si="1058">Z101/$BA$101</f>
        <v>9.0090090090090089E-3</v>
      </c>
      <c r="AA102" s="10">
        <f t="shared" ref="AA102" si="1059">AA101/$BB$101</f>
        <v>1.2515644555694618E-2</v>
      </c>
      <c r="AB102" s="11">
        <f t="shared" ref="AB102" si="1060">AB101/$BA$101</f>
        <v>7.2072072072072071E-2</v>
      </c>
      <c r="AC102" s="10">
        <f t="shared" ref="AC102" si="1061">AC101/$BB$101</f>
        <v>0.11889862327909888</v>
      </c>
      <c r="AD102" s="11">
        <f t="shared" ref="AD102" si="1062">AD101/$BA$101</f>
        <v>0.14414414414414414</v>
      </c>
      <c r="AE102" s="10">
        <f t="shared" ref="AE102" si="1063">AE101/$BB$101</f>
        <v>0.19899874843554444</v>
      </c>
      <c r="AF102" s="11">
        <f t="shared" ref="AF102" si="1064">AF101/$BA$101</f>
        <v>0</v>
      </c>
      <c r="AG102" s="10">
        <f t="shared" ref="AG102" si="1065">AG101/$BB$101</f>
        <v>0</v>
      </c>
      <c r="AH102" s="11">
        <f t="shared" ref="AH102" si="1066">AH101/$BA$101</f>
        <v>0</v>
      </c>
      <c r="AI102" s="10">
        <f t="shared" ref="AI102" si="1067">AI101/$BB$101</f>
        <v>0</v>
      </c>
      <c r="AJ102" s="11">
        <f t="shared" ref="AJ102" si="1068">AJ101/$BA$101</f>
        <v>0</v>
      </c>
      <c r="AK102" s="10">
        <f t="shared" ref="AK102" si="1069">AK101/$BB$101</f>
        <v>0</v>
      </c>
      <c r="AL102" s="11">
        <f t="shared" ref="AL102" si="1070">AL101/$BA$101</f>
        <v>9.0090090090090089E-3</v>
      </c>
      <c r="AM102" s="10">
        <f t="shared" ref="AM102" si="1071">AM101/$BB$101</f>
        <v>8.7609511889862324E-3</v>
      </c>
      <c r="AN102" s="11">
        <f t="shared" ref="AN102" si="1072">AN101/$BA$101</f>
        <v>0</v>
      </c>
      <c r="AO102" s="10">
        <f t="shared" ref="AO102" si="1073">AO101/$BB$101</f>
        <v>0</v>
      </c>
      <c r="AP102" s="11">
        <f t="shared" ref="AP102" si="1074">AP101/$BA$101</f>
        <v>6.3063063063063057E-2</v>
      </c>
      <c r="AQ102" s="10">
        <f t="shared" ref="AQ102" si="1075">AQ101/$BB$101</f>
        <v>7.634543178973717E-2</v>
      </c>
      <c r="AR102" s="11">
        <f t="shared" ref="AR102" si="1076">AR101/$BA$101</f>
        <v>1.8018018018018018E-2</v>
      </c>
      <c r="AS102" s="10">
        <f t="shared" ref="AS102" si="1077">AS101/$BB$101</f>
        <v>1.1264080100125156E-2</v>
      </c>
      <c r="AT102" s="11">
        <f t="shared" ref="AT102" si="1078">AT101/$BA$101</f>
        <v>9.0090090090090089E-3</v>
      </c>
      <c r="AU102" s="10">
        <f t="shared" ref="AU102" si="1079">AU101/$BB$101</f>
        <v>3.7546933667083854E-3</v>
      </c>
      <c r="AV102" s="11"/>
      <c r="AW102" s="10"/>
      <c r="AX102" s="11"/>
      <c r="AY102" s="10"/>
      <c r="AZ102" s="11"/>
      <c r="BA102" s="10">
        <f t="shared" si="878"/>
        <v>1</v>
      </c>
      <c r="BB102" s="10">
        <f t="shared" si="879"/>
        <v>1</v>
      </c>
    </row>
    <row r="103" spans="1:66">
      <c r="A103" s="2" t="s">
        <v>222</v>
      </c>
      <c r="B103" s="2" t="s">
        <v>199</v>
      </c>
      <c r="C103" s="2">
        <v>30</v>
      </c>
      <c r="D103" s="11">
        <v>0.28828828828828829</v>
      </c>
      <c r="E103" s="10">
        <v>0.17772215269086358</v>
      </c>
      <c r="F103" s="11">
        <v>0</v>
      </c>
      <c r="G103" s="10">
        <v>0</v>
      </c>
      <c r="H103" s="11">
        <v>0</v>
      </c>
      <c r="I103" s="10">
        <v>0</v>
      </c>
      <c r="J103" s="11">
        <v>0</v>
      </c>
      <c r="K103" s="10">
        <v>0</v>
      </c>
      <c r="L103" s="11">
        <v>0</v>
      </c>
      <c r="M103" s="10">
        <v>0</v>
      </c>
      <c r="N103" s="11">
        <v>0</v>
      </c>
      <c r="O103" s="10">
        <v>0</v>
      </c>
      <c r="P103" s="11">
        <v>0.31531531531531531</v>
      </c>
      <c r="Q103" s="10">
        <v>0.29411764705882354</v>
      </c>
      <c r="R103" s="11">
        <v>3.6036036036036036E-2</v>
      </c>
      <c r="S103" s="10">
        <v>6.2578222778473094E-2</v>
      </c>
      <c r="T103" s="11">
        <v>0</v>
      </c>
      <c r="U103" s="10">
        <v>0</v>
      </c>
      <c r="V103" s="11">
        <v>0</v>
      </c>
      <c r="W103" s="10">
        <v>0</v>
      </c>
      <c r="X103" s="11">
        <v>3.6036036036036036E-2</v>
      </c>
      <c r="Y103" s="10">
        <v>3.5043804755944929E-2</v>
      </c>
      <c r="Z103" s="11">
        <v>9.0090090090090089E-3</v>
      </c>
      <c r="AA103" s="10">
        <v>1.2515644555694618E-2</v>
      </c>
      <c r="AB103" s="11">
        <v>7.2072072072072071E-2</v>
      </c>
      <c r="AC103" s="10">
        <v>0.11889862327909888</v>
      </c>
      <c r="AD103" s="11">
        <v>0.14414414414414414</v>
      </c>
      <c r="AE103" s="10">
        <v>0.19899874843554444</v>
      </c>
      <c r="AF103" s="11">
        <v>0</v>
      </c>
      <c r="AG103" s="10">
        <v>0</v>
      </c>
      <c r="AH103" s="11">
        <v>0</v>
      </c>
      <c r="AI103" s="10">
        <v>0</v>
      </c>
      <c r="AJ103" s="11">
        <v>0</v>
      </c>
      <c r="AK103" s="10">
        <v>0</v>
      </c>
      <c r="AL103" s="11">
        <v>9.0090090090090089E-3</v>
      </c>
      <c r="AM103" s="10">
        <v>8.7609511889862324E-3</v>
      </c>
      <c r="AN103" s="11">
        <v>0</v>
      </c>
      <c r="AO103" s="10">
        <v>0</v>
      </c>
      <c r="AP103" s="11">
        <v>6.3063063063063057E-2</v>
      </c>
      <c r="AQ103" s="10">
        <v>7.634543178973717E-2</v>
      </c>
      <c r="AR103" s="11">
        <v>1.8018018018018018E-2</v>
      </c>
      <c r="AS103" s="10">
        <v>1.1264080100125156E-2</v>
      </c>
      <c r="AT103" s="11">
        <v>9.0090090090090089E-3</v>
      </c>
      <c r="AU103" s="10">
        <v>3.7546933667083854E-3</v>
      </c>
      <c r="AV103" s="11"/>
      <c r="AW103" s="10"/>
      <c r="AX103" s="11"/>
      <c r="AY103" s="10"/>
      <c r="AZ103" s="11"/>
      <c r="BA103" s="10">
        <f t="shared" si="878"/>
        <v>1</v>
      </c>
      <c r="BB103" s="10">
        <f t="shared" si="879"/>
        <v>1</v>
      </c>
    </row>
    <row r="104" spans="1:66">
      <c r="A104" s="2" t="s">
        <v>223</v>
      </c>
      <c r="B104" s="2" t="s">
        <v>199</v>
      </c>
      <c r="C104" s="2">
        <v>31</v>
      </c>
      <c r="D104" s="11">
        <v>51</v>
      </c>
      <c r="E104" s="10">
        <v>332</v>
      </c>
      <c r="F104" s="11">
        <v>4</v>
      </c>
      <c r="G104" s="10">
        <v>19</v>
      </c>
      <c r="H104" s="11">
        <v>0</v>
      </c>
      <c r="I104" s="10">
        <v>0</v>
      </c>
      <c r="J104" s="11">
        <v>0</v>
      </c>
      <c r="K104" s="10">
        <v>0</v>
      </c>
      <c r="L104" s="11">
        <v>0</v>
      </c>
      <c r="M104" s="10">
        <v>0</v>
      </c>
      <c r="N104" s="11">
        <v>0</v>
      </c>
      <c r="O104" s="10">
        <v>0</v>
      </c>
      <c r="P104" s="11">
        <v>55</v>
      </c>
      <c r="Q104" s="10">
        <v>836</v>
      </c>
      <c r="R104" s="11">
        <v>4</v>
      </c>
      <c r="S104" s="10">
        <v>27</v>
      </c>
      <c r="T104" s="11">
        <v>0</v>
      </c>
      <c r="U104" s="10">
        <v>0</v>
      </c>
      <c r="V104" s="11">
        <v>0</v>
      </c>
      <c r="W104" s="10">
        <v>0</v>
      </c>
      <c r="X104" s="11">
        <v>15</v>
      </c>
      <c r="Y104" s="10">
        <v>92</v>
      </c>
      <c r="Z104" s="11">
        <v>1</v>
      </c>
      <c r="AA104" s="10">
        <v>10</v>
      </c>
      <c r="AB104" s="11">
        <v>28</v>
      </c>
      <c r="AC104" s="10">
        <v>569</v>
      </c>
      <c r="AD104" s="11">
        <v>22</v>
      </c>
      <c r="AE104" s="10">
        <v>150</v>
      </c>
      <c r="AF104" s="11">
        <v>0</v>
      </c>
      <c r="AG104" s="10">
        <v>0</v>
      </c>
      <c r="AH104" s="11">
        <v>0</v>
      </c>
      <c r="AI104" s="10">
        <v>0</v>
      </c>
      <c r="AJ104" s="11">
        <v>0</v>
      </c>
      <c r="AK104" s="10">
        <v>0</v>
      </c>
      <c r="AL104" s="11">
        <v>0</v>
      </c>
      <c r="AM104" s="10">
        <v>0</v>
      </c>
      <c r="AN104" s="11">
        <v>0</v>
      </c>
      <c r="AO104" s="10">
        <v>0</v>
      </c>
      <c r="AP104" s="11">
        <v>15</v>
      </c>
      <c r="AQ104" s="10">
        <v>314</v>
      </c>
      <c r="AR104" s="11">
        <v>1</v>
      </c>
      <c r="AS104" s="10">
        <v>3</v>
      </c>
      <c r="AT104" s="11">
        <v>1</v>
      </c>
      <c r="AU104" s="10">
        <v>3</v>
      </c>
      <c r="AV104" s="11"/>
      <c r="AW104" s="10"/>
      <c r="AX104" s="11"/>
      <c r="AY104" s="10"/>
      <c r="AZ104" s="11"/>
      <c r="BA104" s="10">
        <f t="shared" si="878"/>
        <v>197</v>
      </c>
      <c r="BB104" s="10">
        <f t="shared" si="879"/>
        <v>2355</v>
      </c>
    </row>
    <row r="105" spans="1:66">
      <c r="A105" s="2"/>
      <c r="B105" s="2"/>
      <c r="C105" s="2"/>
      <c r="D105" s="11">
        <f>D104/$BA$104</f>
        <v>0.25888324873096447</v>
      </c>
      <c r="E105" s="10">
        <f>E104/$BB$104</f>
        <v>0.14097664543524416</v>
      </c>
      <c r="F105" s="11">
        <f t="shared" ref="F105" si="1080">F104/$BA$104</f>
        <v>2.030456852791878E-2</v>
      </c>
      <c r="G105" s="10">
        <f t="shared" ref="G105" si="1081">G104/$BB$104</f>
        <v>8.0679405520169851E-3</v>
      </c>
      <c r="H105" s="11">
        <f t="shared" ref="H105" si="1082">H104/$BA$104</f>
        <v>0</v>
      </c>
      <c r="I105" s="10">
        <f t="shared" ref="I105" si="1083">I104/$BB$104</f>
        <v>0</v>
      </c>
      <c r="J105" s="11">
        <f t="shared" ref="J105" si="1084">J104/$BA$104</f>
        <v>0</v>
      </c>
      <c r="K105" s="10">
        <f t="shared" ref="K105" si="1085">K104/$BB$104</f>
        <v>0</v>
      </c>
      <c r="L105" s="11">
        <f t="shared" ref="L105" si="1086">L104/$BA$104</f>
        <v>0</v>
      </c>
      <c r="M105" s="10">
        <f t="shared" ref="M105" si="1087">M104/$BB$104</f>
        <v>0</v>
      </c>
      <c r="N105" s="11">
        <f t="shared" ref="N105" si="1088">N104/$BA$104</f>
        <v>0</v>
      </c>
      <c r="O105" s="10">
        <f t="shared" ref="O105" si="1089">O104/$BB$104</f>
        <v>0</v>
      </c>
      <c r="P105" s="11">
        <f t="shared" ref="P105" si="1090">P104/$BA$104</f>
        <v>0.27918781725888325</v>
      </c>
      <c r="Q105" s="10">
        <f t="shared" ref="Q105" si="1091">Q104/$BB$104</f>
        <v>0.35498938428874732</v>
      </c>
      <c r="R105" s="11">
        <f t="shared" ref="R105" si="1092">R104/$BA$104</f>
        <v>2.030456852791878E-2</v>
      </c>
      <c r="S105" s="10">
        <f t="shared" ref="S105" si="1093">S104/$BB$104</f>
        <v>1.1464968152866241E-2</v>
      </c>
      <c r="T105" s="11">
        <f t="shared" ref="T105:V105" si="1094">T104/$BA$104</f>
        <v>0</v>
      </c>
      <c r="U105" s="10">
        <f t="shared" ref="U105:W105" si="1095">U104/$BB$104</f>
        <v>0</v>
      </c>
      <c r="V105" s="11">
        <f t="shared" si="1094"/>
        <v>0</v>
      </c>
      <c r="W105" s="10">
        <f t="shared" si="1095"/>
        <v>0</v>
      </c>
      <c r="X105" s="11">
        <f t="shared" ref="X105" si="1096">X104/$BA$104</f>
        <v>7.6142131979695438E-2</v>
      </c>
      <c r="Y105" s="10">
        <f t="shared" ref="Y105" si="1097">Y104/$BB$104</f>
        <v>3.9065817409766453E-2</v>
      </c>
      <c r="Z105" s="11">
        <f t="shared" ref="Z105" si="1098">Z104/$BA$104</f>
        <v>5.076142131979695E-3</v>
      </c>
      <c r="AA105" s="10">
        <f t="shared" ref="AA105" si="1099">AA104/$BB$104</f>
        <v>4.246284501061571E-3</v>
      </c>
      <c r="AB105" s="11">
        <f t="shared" ref="AB105" si="1100">AB104/$BA$104</f>
        <v>0.14213197969543148</v>
      </c>
      <c r="AC105" s="10">
        <f t="shared" ref="AC105" si="1101">AC104/$BB$104</f>
        <v>0.2416135881104034</v>
      </c>
      <c r="AD105" s="11">
        <f t="shared" ref="AD105" si="1102">AD104/$BA$104</f>
        <v>0.1116751269035533</v>
      </c>
      <c r="AE105" s="10">
        <f t="shared" ref="AE105" si="1103">AE104/$BB$104</f>
        <v>6.3694267515923567E-2</v>
      </c>
      <c r="AF105" s="11">
        <f t="shared" ref="AF105" si="1104">AF104/$BA$104</f>
        <v>0</v>
      </c>
      <c r="AG105" s="10">
        <f t="shared" ref="AG105" si="1105">AG104/$BB$104</f>
        <v>0</v>
      </c>
      <c r="AH105" s="11">
        <f t="shared" ref="AH105" si="1106">AH104/$BA$104</f>
        <v>0</v>
      </c>
      <c r="AI105" s="10">
        <f t="shared" ref="AI105" si="1107">AI104/$BB$104</f>
        <v>0</v>
      </c>
      <c r="AJ105" s="11">
        <f t="shared" ref="AJ105" si="1108">AJ104/$BA$104</f>
        <v>0</v>
      </c>
      <c r="AK105" s="10">
        <f t="shared" ref="AK105" si="1109">AK104/$BB$104</f>
        <v>0</v>
      </c>
      <c r="AL105" s="11">
        <f t="shared" ref="AL105" si="1110">AL104/$BA$104</f>
        <v>0</v>
      </c>
      <c r="AM105" s="10">
        <f t="shared" ref="AM105" si="1111">AM104/$BB$104</f>
        <v>0</v>
      </c>
      <c r="AN105" s="11">
        <f t="shared" ref="AN105" si="1112">AN104/$BA$104</f>
        <v>0</v>
      </c>
      <c r="AO105" s="10">
        <f t="shared" ref="AO105" si="1113">AO104/$BB$104</f>
        <v>0</v>
      </c>
      <c r="AP105" s="11">
        <f t="shared" ref="AP105" si="1114">AP104/$BA$104</f>
        <v>7.6142131979695438E-2</v>
      </c>
      <c r="AQ105" s="10">
        <f t="shared" ref="AQ105" si="1115">AQ104/$BB$104</f>
        <v>0.13333333333333333</v>
      </c>
      <c r="AR105" s="11">
        <f t="shared" ref="AR105" si="1116">AR104/$BA$104</f>
        <v>5.076142131979695E-3</v>
      </c>
      <c r="AS105" s="10">
        <f t="shared" ref="AS105" si="1117">AS104/$BB$104</f>
        <v>1.2738853503184713E-3</v>
      </c>
      <c r="AT105" s="11">
        <f t="shared" ref="AT105" si="1118">AT104/$BA$104</f>
        <v>5.076142131979695E-3</v>
      </c>
      <c r="AU105" s="10">
        <f t="shared" ref="AU105" si="1119">AU104/$BB$104</f>
        <v>1.2738853503184713E-3</v>
      </c>
      <c r="AV105" s="11"/>
      <c r="AW105" s="10"/>
      <c r="AX105" s="11"/>
      <c r="AY105" s="10"/>
      <c r="AZ105" s="11"/>
      <c r="BA105" s="10">
        <f t="shared" si="878"/>
        <v>1</v>
      </c>
      <c r="BB105" s="10">
        <f t="shared" si="879"/>
        <v>1</v>
      </c>
    </row>
    <row r="106" spans="1:66">
      <c r="A106" s="2" t="s">
        <v>223</v>
      </c>
      <c r="B106" s="2" t="s">
        <v>199</v>
      </c>
      <c r="C106" s="2">
        <v>31</v>
      </c>
      <c r="D106" s="11">
        <v>0.25888324873096447</v>
      </c>
      <c r="E106" s="10">
        <v>0.14097664543524416</v>
      </c>
      <c r="F106" s="11">
        <v>2.030456852791878E-2</v>
      </c>
      <c r="G106" s="10">
        <v>8.0679405520169851E-3</v>
      </c>
      <c r="H106" s="11">
        <v>0</v>
      </c>
      <c r="I106" s="10">
        <v>0</v>
      </c>
      <c r="J106" s="11">
        <v>0</v>
      </c>
      <c r="K106" s="10">
        <v>0</v>
      </c>
      <c r="L106" s="11">
        <v>0</v>
      </c>
      <c r="M106" s="10">
        <v>0</v>
      </c>
      <c r="N106" s="11">
        <v>0</v>
      </c>
      <c r="O106" s="10">
        <v>0</v>
      </c>
      <c r="P106" s="11">
        <v>0.27918781725888325</v>
      </c>
      <c r="Q106" s="10">
        <v>0.35498938428874732</v>
      </c>
      <c r="R106" s="11">
        <v>2.030456852791878E-2</v>
      </c>
      <c r="S106" s="10">
        <v>1.1464968152866241E-2</v>
      </c>
      <c r="T106" s="11">
        <v>0</v>
      </c>
      <c r="U106" s="10">
        <v>0</v>
      </c>
      <c r="V106" s="11">
        <v>0</v>
      </c>
      <c r="W106" s="10">
        <v>0</v>
      </c>
      <c r="X106" s="11">
        <v>7.6142131979695438E-2</v>
      </c>
      <c r="Y106" s="10">
        <v>3.9065817409766453E-2</v>
      </c>
      <c r="Z106" s="11">
        <v>5.076142131979695E-3</v>
      </c>
      <c r="AA106" s="10">
        <v>4.246284501061571E-3</v>
      </c>
      <c r="AB106" s="11">
        <v>0.14213197969543148</v>
      </c>
      <c r="AC106" s="10">
        <v>0.2416135881104034</v>
      </c>
      <c r="AD106" s="11">
        <v>0.1116751269035533</v>
      </c>
      <c r="AE106" s="10">
        <v>6.3694267515923567E-2</v>
      </c>
      <c r="AF106" s="11">
        <v>0</v>
      </c>
      <c r="AG106" s="10">
        <v>0</v>
      </c>
      <c r="AH106" s="11">
        <v>0</v>
      </c>
      <c r="AI106" s="10">
        <v>0</v>
      </c>
      <c r="AJ106" s="11">
        <v>0</v>
      </c>
      <c r="AK106" s="10">
        <v>0</v>
      </c>
      <c r="AL106" s="11">
        <v>0</v>
      </c>
      <c r="AM106" s="10">
        <v>0</v>
      </c>
      <c r="AN106" s="11">
        <v>0</v>
      </c>
      <c r="AO106" s="10">
        <v>0</v>
      </c>
      <c r="AP106" s="11">
        <v>7.6142131979695438E-2</v>
      </c>
      <c r="AQ106" s="10">
        <v>0.13333333333333333</v>
      </c>
      <c r="AR106" s="11">
        <v>5.076142131979695E-3</v>
      </c>
      <c r="AS106" s="10">
        <v>1.2738853503184713E-3</v>
      </c>
      <c r="AT106" s="11">
        <v>5.076142131979695E-3</v>
      </c>
      <c r="AU106" s="10">
        <v>1.2738853503184713E-3</v>
      </c>
      <c r="AV106" s="11"/>
      <c r="AW106" s="10"/>
      <c r="AX106" s="11"/>
      <c r="AY106" s="10"/>
      <c r="AZ106" s="11"/>
      <c r="BA106" s="10">
        <f t="shared" si="878"/>
        <v>1</v>
      </c>
      <c r="BB106" s="10">
        <f t="shared" si="879"/>
        <v>1</v>
      </c>
    </row>
    <row r="107" spans="1:66">
      <c r="A107" s="2" t="s">
        <v>622</v>
      </c>
      <c r="B107" s="2" t="s">
        <v>199</v>
      </c>
      <c r="C107" s="2">
        <v>32</v>
      </c>
      <c r="D107" s="11">
        <v>350</v>
      </c>
      <c r="E107" s="10">
        <v>1784</v>
      </c>
      <c r="F107" s="11">
        <v>22</v>
      </c>
      <c r="G107" s="10">
        <v>187</v>
      </c>
      <c r="H107" s="11">
        <v>0</v>
      </c>
      <c r="I107" s="10">
        <v>0</v>
      </c>
      <c r="J107" s="11">
        <v>0</v>
      </c>
      <c r="K107" s="10">
        <v>0</v>
      </c>
      <c r="L107" s="11">
        <v>0</v>
      </c>
      <c r="M107" s="10">
        <v>0</v>
      </c>
      <c r="N107" s="11">
        <v>0</v>
      </c>
      <c r="O107" s="10">
        <v>0</v>
      </c>
      <c r="P107" s="11">
        <v>24</v>
      </c>
      <c r="Q107" s="10">
        <v>722</v>
      </c>
      <c r="R107" s="11">
        <v>45</v>
      </c>
      <c r="S107" s="10">
        <v>354</v>
      </c>
      <c r="T107" s="11">
        <v>0</v>
      </c>
      <c r="U107" s="10">
        <v>0</v>
      </c>
      <c r="V107" s="11">
        <v>0</v>
      </c>
      <c r="W107" s="10">
        <v>0</v>
      </c>
      <c r="X107" s="11">
        <v>27</v>
      </c>
      <c r="Y107" s="10">
        <v>171</v>
      </c>
      <c r="Z107" s="11">
        <v>3</v>
      </c>
      <c r="AA107" s="10">
        <v>43</v>
      </c>
      <c r="AB107" s="11">
        <v>2</v>
      </c>
      <c r="AC107" s="10">
        <v>28</v>
      </c>
      <c r="AD107" s="11">
        <v>277</v>
      </c>
      <c r="AE107" s="10">
        <v>2119</v>
      </c>
      <c r="AF107" s="11">
        <v>0</v>
      </c>
      <c r="AG107" s="10">
        <v>0</v>
      </c>
      <c r="AH107" s="11">
        <v>0</v>
      </c>
      <c r="AI107" s="10">
        <v>0</v>
      </c>
      <c r="AJ107" s="11">
        <v>0</v>
      </c>
      <c r="AK107" s="10">
        <v>0</v>
      </c>
      <c r="AL107" s="11">
        <v>0</v>
      </c>
      <c r="AM107" s="10">
        <v>0</v>
      </c>
      <c r="AN107" s="11">
        <v>0</v>
      </c>
      <c r="AO107" s="10">
        <v>0</v>
      </c>
      <c r="AP107" s="11">
        <v>15</v>
      </c>
      <c r="AQ107" s="10">
        <v>193</v>
      </c>
      <c r="AR107" s="11">
        <v>13</v>
      </c>
      <c r="AS107" s="10">
        <v>122</v>
      </c>
      <c r="AT107" s="11">
        <v>21</v>
      </c>
      <c r="AU107" s="10">
        <v>75</v>
      </c>
      <c r="AV107" s="11"/>
      <c r="AW107" s="10"/>
      <c r="AX107" s="11"/>
      <c r="AY107" s="10"/>
      <c r="AZ107" s="11"/>
      <c r="BA107" s="10">
        <f t="shared" si="878"/>
        <v>799</v>
      </c>
      <c r="BB107" s="10">
        <f t="shared" si="879"/>
        <v>5798</v>
      </c>
    </row>
    <row r="108" spans="1:66">
      <c r="A108" s="2"/>
      <c r="B108" s="2"/>
      <c r="C108" s="2"/>
      <c r="D108" s="11">
        <f>D107/$BA$107</f>
        <v>0.43804755944931162</v>
      </c>
      <c r="E108" s="10">
        <f>E107/$BB$107</f>
        <v>0.30769230769230771</v>
      </c>
      <c r="F108" s="11">
        <f t="shared" ref="F108" si="1120">F107/$BA$107</f>
        <v>2.7534418022528161E-2</v>
      </c>
      <c r="G108" s="10">
        <f t="shared" ref="G108" si="1121">G107/$BB$107</f>
        <v>3.2252500862366335E-2</v>
      </c>
      <c r="H108" s="11">
        <f t="shared" ref="H108" si="1122">H107/$BA$107</f>
        <v>0</v>
      </c>
      <c r="I108" s="10">
        <f t="shared" ref="I108" si="1123">I107/$BB$107</f>
        <v>0</v>
      </c>
      <c r="J108" s="11">
        <f t="shared" ref="J108" si="1124">J107/$BA$107</f>
        <v>0</v>
      </c>
      <c r="K108" s="10">
        <f t="shared" ref="K108" si="1125">K107/$BB$107</f>
        <v>0</v>
      </c>
      <c r="L108" s="11">
        <f t="shared" ref="L108" si="1126">L107/$BA$107</f>
        <v>0</v>
      </c>
      <c r="M108" s="10">
        <f t="shared" ref="M108" si="1127">M107/$BB$107</f>
        <v>0</v>
      </c>
      <c r="N108" s="11">
        <f t="shared" ref="N108" si="1128">N107/$BA$107</f>
        <v>0</v>
      </c>
      <c r="O108" s="10">
        <f t="shared" ref="O108" si="1129">O107/$BB$107</f>
        <v>0</v>
      </c>
      <c r="P108" s="11">
        <f t="shared" ref="P108" si="1130">P107/$BA$107</f>
        <v>3.0037546933667083E-2</v>
      </c>
      <c r="Q108" s="10">
        <f t="shared" ref="Q108" si="1131">Q107/$BB$107</f>
        <v>0.12452569851672991</v>
      </c>
      <c r="R108" s="11">
        <f t="shared" ref="R108" si="1132">R107/$BA$107</f>
        <v>5.6320400500625784E-2</v>
      </c>
      <c r="S108" s="10">
        <f t="shared" ref="S108" si="1133">S107/$BB$107</f>
        <v>6.1055536391859261E-2</v>
      </c>
      <c r="T108" s="11">
        <f t="shared" ref="T108:V108" si="1134">T107/$BA$107</f>
        <v>0</v>
      </c>
      <c r="U108" s="10">
        <f t="shared" ref="U108:W108" si="1135">U107/$BB$107</f>
        <v>0</v>
      </c>
      <c r="V108" s="11">
        <f t="shared" si="1134"/>
        <v>0</v>
      </c>
      <c r="W108" s="10">
        <f t="shared" si="1135"/>
        <v>0</v>
      </c>
      <c r="X108" s="11">
        <f t="shared" ref="X108" si="1136">X107/$BA$107</f>
        <v>3.3792240300375469E-2</v>
      </c>
      <c r="Y108" s="10">
        <f t="shared" ref="Y108" si="1137">Y107/$BB$107</f>
        <v>2.949292859606761E-2</v>
      </c>
      <c r="Z108" s="11">
        <f t="shared" ref="Z108" si="1138">Z107/$BA$107</f>
        <v>3.7546933667083854E-3</v>
      </c>
      <c r="AA108" s="10">
        <f t="shared" ref="AA108" si="1139">AA107/$BB$107</f>
        <v>7.4163504656778196E-3</v>
      </c>
      <c r="AB108" s="11">
        <f t="shared" ref="AB108" si="1140">AB107/$BA$107</f>
        <v>2.5031289111389237E-3</v>
      </c>
      <c r="AC108" s="10">
        <f t="shared" ref="AC108" si="1141">AC107/$BB$107</f>
        <v>4.8292514660227661E-3</v>
      </c>
      <c r="AD108" s="11">
        <f t="shared" ref="AD108" si="1142">AD107/$BA$107</f>
        <v>0.34668335419274093</v>
      </c>
      <c r="AE108" s="10">
        <f t="shared" ref="AE108" si="1143">AE107/$BB$107</f>
        <v>0.36547085201793722</v>
      </c>
      <c r="AF108" s="11">
        <f t="shared" ref="AF108" si="1144">AF107/$BA$107</f>
        <v>0</v>
      </c>
      <c r="AG108" s="10">
        <f t="shared" ref="AG108" si="1145">AG107/$BB$107</f>
        <v>0</v>
      </c>
      <c r="AH108" s="11">
        <f t="shared" ref="AH108" si="1146">AH107/$BA$107</f>
        <v>0</v>
      </c>
      <c r="AI108" s="10">
        <f t="shared" ref="AI108" si="1147">AI107/$BB$107</f>
        <v>0</v>
      </c>
      <c r="AJ108" s="11">
        <f t="shared" ref="AJ108" si="1148">AJ107/$BA$107</f>
        <v>0</v>
      </c>
      <c r="AK108" s="10">
        <f t="shared" ref="AK108" si="1149">AK107/$BB$107</f>
        <v>0</v>
      </c>
      <c r="AL108" s="11">
        <f t="shared" ref="AL108" si="1150">AL107/$BA$107</f>
        <v>0</v>
      </c>
      <c r="AM108" s="10">
        <f t="shared" ref="AM108" si="1151">AM107/$BB$107</f>
        <v>0</v>
      </c>
      <c r="AN108" s="11">
        <f t="shared" ref="AN108" si="1152">AN107/$BA$107</f>
        <v>0</v>
      </c>
      <c r="AO108" s="10">
        <f t="shared" ref="AO108" si="1153">AO107/$BB$107</f>
        <v>0</v>
      </c>
      <c r="AP108" s="11">
        <f t="shared" ref="AP108" si="1154">AP107/$BA$107</f>
        <v>1.8773466833541929E-2</v>
      </c>
      <c r="AQ108" s="10">
        <f t="shared" ref="AQ108" si="1155">AQ107/$BB$107</f>
        <v>3.3287340462228351E-2</v>
      </c>
      <c r="AR108" s="11">
        <f t="shared" ref="AR108" si="1156">AR107/$BA$107</f>
        <v>1.6270337922403004E-2</v>
      </c>
      <c r="AS108" s="10">
        <f t="shared" ref="AS108" si="1157">AS107/$BB$107</f>
        <v>2.1041738530527768E-2</v>
      </c>
      <c r="AT108" s="11">
        <f t="shared" ref="AT108" si="1158">AT107/$BA$107</f>
        <v>2.6282853566958697E-2</v>
      </c>
      <c r="AU108" s="10">
        <f t="shared" ref="AU108" si="1159">AU107/$BB$107</f>
        <v>1.2935494998275267E-2</v>
      </c>
      <c r="AV108" s="11"/>
      <c r="AW108" s="10"/>
      <c r="AX108" s="11"/>
      <c r="AY108" s="10"/>
      <c r="AZ108" s="11"/>
      <c r="BA108" s="10">
        <f t="shared" si="878"/>
        <v>0.99999999999999989</v>
      </c>
      <c r="BB108" s="10">
        <f t="shared" si="879"/>
        <v>0.99999999999999989</v>
      </c>
    </row>
    <row r="109" spans="1:66">
      <c r="A109" s="2" t="s">
        <v>622</v>
      </c>
      <c r="B109" s="2" t="s">
        <v>199</v>
      </c>
      <c r="C109" s="2">
        <v>32</v>
      </c>
      <c r="D109" s="11">
        <v>0.43804755944931162</v>
      </c>
      <c r="E109" s="10">
        <v>0.30769230769230771</v>
      </c>
      <c r="F109" s="11">
        <v>2.7534418022528161E-2</v>
      </c>
      <c r="G109" s="10">
        <v>3.2252500862366335E-2</v>
      </c>
      <c r="H109" s="11">
        <v>0</v>
      </c>
      <c r="I109" s="10">
        <v>0</v>
      </c>
      <c r="J109" s="11">
        <v>0</v>
      </c>
      <c r="K109" s="10">
        <v>0</v>
      </c>
      <c r="L109" s="11">
        <v>0</v>
      </c>
      <c r="M109" s="10">
        <v>0</v>
      </c>
      <c r="N109" s="11">
        <v>0</v>
      </c>
      <c r="O109" s="10">
        <v>0</v>
      </c>
      <c r="P109" s="11">
        <v>3.0037546933667083E-2</v>
      </c>
      <c r="Q109" s="10">
        <v>0.12452569851672991</v>
      </c>
      <c r="R109" s="11">
        <v>5.6320400500625784E-2</v>
      </c>
      <c r="S109" s="10">
        <v>6.1055536391859261E-2</v>
      </c>
      <c r="T109" s="11">
        <v>0</v>
      </c>
      <c r="U109" s="10">
        <v>0</v>
      </c>
      <c r="V109" s="11">
        <v>0</v>
      </c>
      <c r="W109" s="10">
        <v>0</v>
      </c>
      <c r="X109" s="11">
        <v>3.3792240300375469E-2</v>
      </c>
      <c r="Y109" s="10">
        <v>2.949292859606761E-2</v>
      </c>
      <c r="Z109" s="11">
        <v>3.7546933667083854E-3</v>
      </c>
      <c r="AA109" s="10">
        <v>7.4163504656778196E-3</v>
      </c>
      <c r="AB109" s="11">
        <v>2.5031289111389237E-3</v>
      </c>
      <c r="AC109" s="10">
        <v>4.8292514660227661E-3</v>
      </c>
      <c r="AD109" s="11">
        <v>0.34668335419274093</v>
      </c>
      <c r="AE109" s="10">
        <v>0.36547085201793722</v>
      </c>
      <c r="AF109" s="11">
        <v>0</v>
      </c>
      <c r="AG109" s="10">
        <v>0</v>
      </c>
      <c r="AH109" s="11">
        <v>0</v>
      </c>
      <c r="AI109" s="10">
        <v>0</v>
      </c>
      <c r="AJ109" s="11">
        <v>0</v>
      </c>
      <c r="AK109" s="10">
        <v>0</v>
      </c>
      <c r="AL109" s="11">
        <v>0</v>
      </c>
      <c r="AM109" s="10">
        <v>0</v>
      </c>
      <c r="AN109" s="11">
        <v>0</v>
      </c>
      <c r="AO109" s="10">
        <v>0</v>
      </c>
      <c r="AP109" s="11">
        <v>1.8773466833541929E-2</v>
      </c>
      <c r="AQ109" s="10">
        <v>3.3287340462228351E-2</v>
      </c>
      <c r="AR109" s="11">
        <v>1.6270337922403004E-2</v>
      </c>
      <c r="AS109" s="10">
        <v>2.1041738530527768E-2</v>
      </c>
      <c r="AT109" s="11">
        <v>2.6282853566958697E-2</v>
      </c>
      <c r="AU109" s="10">
        <v>1.2935494998275267E-2</v>
      </c>
      <c r="AV109" s="11"/>
      <c r="AW109" s="10"/>
      <c r="AX109" s="11"/>
      <c r="AY109" s="10"/>
      <c r="AZ109" s="11"/>
      <c r="BA109" s="10">
        <f t="shared" si="878"/>
        <v>0.99999999999999989</v>
      </c>
      <c r="BB109" s="10">
        <f t="shared" si="879"/>
        <v>0.99999999999999989</v>
      </c>
    </row>
    <row r="110" spans="1:66">
      <c r="A110" s="2" t="s">
        <v>230</v>
      </c>
      <c r="B110" s="2" t="s">
        <v>199</v>
      </c>
      <c r="C110" s="2">
        <v>33</v>
      </c>
      <c r="D110" s="11">
        <v>30</v>
      </c>
      <c r="E110" s="10">
        <v>138</v>
      </c>
      <c r="F110" s="11">
        <v>23</v>
      </c>
      <c r="G110" s="10">
        <v>702</v>
      </c>
      <c r="H110" s="11">
        <v>3</v>
      </c>
      <c r="I110" s="10">
        <v>58</v>
      </c>
      <c r="J110" s="11">
        <v>0</v>
      </c>
      <c r="K110" s="10">
        <v>0</v>
      </c>
      <c r="L110" s="11">
        <v>6</v>
      </c>
      <c r="M110" s="10">
        <v>85</v>
      </c>
      <c r="N110" s="11">
        <v>0</v>
      </c>
      <c r="O110" s="10">
        <v>0</v>
      </c>
      <c r="P110" s="11">
        <v>1</v>
      </c>
      <c r="Q110" s="10">
        <v>2</v>
      </c>
      <c r="R110" s="11">
        <v>1</v>
      </c>
      <c r="S110" s="10">
        <v>4</v>
      </c>
      <c r="T110" s="11">
        <v>0</v>
      </c>
      <c r="U110" s="10">
        <v>0</v>
      </c>
      <c r="V110" s="11">
        <v>18</v>
      </c>
      <c r="W110" s="10">
        <v>133</v>
      </c>
      <c r="X110" s="11">
        <v>0</v>
      </c>
      <c r="Y110" s="10">
        <v>0</v>
      </c>
      <c r="Z110" s="11">
        <v>0</v>
      </c>
      <c r="AA110" s="10">
        <v>0</v>
      </c>
      <c r="AB110" s="11">
        <v>0</v>
      </c>
      <c r="AC110" s="10">
        <v>0</v>
      </c>
      <c r="AD110" s="11">
        <v>120</v>
      </c>
      <c r="AE110" s="10">
        <v>3582</v>
      </c>
      <c r="AF110" s="11">
        <v>0</v>
      </c>
      <c r="AG110" s="10">
        <v>0</v>
      </c>
      <c r="AH110" s="11">
        <v>0</v>
      </c>
      <c r="AI110" s="10">
        <v>0</v>
      </c>
      <c r="AJ110" s="11">
        <v>0</v>
      </c>
      <c r="AK110" s="10">
        <v>0</v>
      </c>
      <c r="AL110" s="11">
        <v>0</v>
      </c>
      <c r="AM110" s="10">
        <v>0</v>
      </c>
      <c r="AN110" s="11">
        <v>0</v>
      </c>
      <c r="AO110" s="10">
        <v>0</v>
      </c>
      <c r="AP110" s="11">
        <v>4</v>
      </c>
      <c r="AQ110" s="10">
        <v>12</v>
      </c>
      <c r="AR110" s="11">
        <v>0</v>
      </c>
      <c r="AS110" s="10">
        <v>0</v>
      </c>
      <c r="AT110" s="11">
        <v>0</v>
      </c>
      <c r="AU110" s="10">
        <v>0</v>
      </c>
      <c r="AV110" s="11"/>
      <c r="AW110" s="10"/>
      <c r="AX110" s="11"/>
      <c r="AY110" s="10"/>
      <c r="AZ110" s="11"/>
      <c r="BA110" s="10">
        <f t="shared" si="878"/>
        <v>206</v>
      </c>
      <c r="BB110" s="10">
        <f t="shared" si="879"/>
        <v>4716</v>
      </c>
    </row>
    <row r="111" spans="1:66">
      <c r="A111" s="2"/>
      <c r="B111" s="2"/>
      <c r="C111" s="2"/>
      <c r="D111" s="11">
        <f>D110/$BA$110</f>
        <v>0.14563106796116504</v>
      </c>
      <c r="E111" s="10">
        <f>E110/$BB$110</f>
        <v>2.9262086513994912E-2</v>
      </c>
      <c r="F111" s="11">
        <f t="shared" ref="F111" si="1160">F110/$BA$110</f>
        <v>0.11165048543689321</v>
      </c>
      <c r="G111" s="10">
        <f t="shared" ref="G111" si="1161">G110/$BB$110</f>
        <v>0.14885496183206107</v>
      </c>
      <c r="H111" s="11">
        <f t="shared" ref="H111" si="1162">H110/$BA$110</f>
        <v>1.4563106796116505E-2</v>
      </c>
      <c r="I111" s="10">
        <f t="shared" ref="I111" si="1163">I110/$BB$110</f>
        <v>1.2298558100084818E-2</v>
      </c>
      <c r="J111" s="11">
        <f t="shared" ref="J111" si="1164">J110/$BA$110</f>
        <v>0</v>
      </c>
      <c r="K111" s="10">
        <f t="shared" ref="K111" si="1165">K110/$BB$110</f>
        <v>0</v>
      </c>
      <c r="L111" s="11">
        <f t="shared" ref="L111" si="1166">L110/$BA$110</f>
        <v>2.9126213592233011E-2</v>
      </c>
      <c r="M111" s="10">
        <f t="shared" ref="M111" si="1167">M110/$BB$110</f>
        <v>1.8023748939779476E-2</v>
      </c>
      <c r="N111" s="11">
        <f t="shared" ref="N111" si="1168">N110/$BA$110</f>
        <v>0</v>
      </c>
      <c r="O111" s="10">
        <f t="shared" ref="O111" si="1169">O110/$BB$110</f>
        <v>0</v>
      </c>
      <c r="P111" s="11">
        <f t="shared" ref="P111" si="1170">P110/$BA$110</f>
        <v>4.8543689320388345E-3</v>
      </c>
      <c r="Q111" s="10">
        <f t="shared" ref="Q111" si="1171">Q110/$BB$110</f>
        <v>4.2408821034775233E-4</v>
      </c>
      <c r="R111" s="11">
        <f t="shared" ref="R111:T111" si="1172">R110/$BA$110</f>
        <v>4.8543689320388345E-3</v>
      </c>
      <c r="S111" s="10">
        <f t="shared" ref="S111:U111" si="1173">S110/$BB$110</f>
        <v>8.4817642069550466E-4</v>
      </c>
      <c r="T111" s="11">
        <f t="shared" si="1172"/>
        <v>0</v>
      </c>
      <c r="U111" s="10">
        <f t="shared" si="1173"/>
        <v>0</v>
      </c>
      <c r="V111" s="11">
        <f t="shared" ref="V111" si="1174">V110/$BA$110</f>
        <v>8.7378640776699032E-2</v>
      </c>
      <c r="W111" s="10">
        <f t="shared" ref="W111" si="1175">W110/$BB$110</f>
        <v>2.8201865988125529E-2</v>
      </c>
      <c r="X111" s="11">
        <f t="shared" ref="X111" si="1176">X110/$BA$110</f>
        <v>0</v>
      </c>
      <c r="Y111" s="10">
        <f t="shared" ref="Y111" si="1177">Y110/$BB$110</f>
        <v>0</v>
      </c>
      <c r="Z111" s="11">
        <f t="shared" ref="Z111" si="1178">Z110/$BA$110</f>
        <v>0</v>
      </c>
      <c r="AA111" s="10">
        <f t="shared" ref="AA111" si="1179">AA110/$BB$110</f>
        <v>0</v>
      </c>
      <c r="AB111" s="11">
        <f t="shared" ref="AB111" si="1180">AB110/$BA$110</f>
        <v>0</v>
      </c>
      <c r="AC111" s="10">
        <f t="shared" ref="AC111" si="1181">AC110/$BB$110</f>
        <v>0</v>
      </c>
      <c r="AD111" s="11">
        <f t="shared" ref="AD111" si="1182">AD110/$BA$110</f>
        <v>0.58252427184466016</v>
      </c>
      <c r="AE111" s="10">
        <f t="shared" ref="AE111" si="1183">AE110/$BB$110</f>
        <v>0.75954198473282442</v>
      </c>
      <c r="AF111" s="11">
        <f t="shared" ref="AF111" si="1184">AF110/$BA$110</f>
        <v>0</v>
      </c>
      <c r="AG111" s="10">
        <f t="shared" ref="AG111" si="1185">AG110/$BB$110</f>
        <v>0</v>
      </c>
      <c r="AH111" s="11">
        <f t="shared" ref="AH111" si="1186">AH110/$BA$110</f>
        <v>0</v>
      </c>
      <c r="AI111" s="10">
        <f t="shared" ref="AI111" si="1187">AI110/$BB$110</f>
        <v>0</v>
      </c>
      <c r="AJ111" s="11">
        <f t="shared" ref="AJ111" si="1188">AJ110/$BA$110</f>
        <v>0</v>
      </c>
      <c r="AK111" s="10">
        <f t="shared" ref="AK111" si="1189">AK110/$BB$110</f>
        <v>0</v>
      </c>
      <c r="AL111" s="11">
        <f t="shared" ref="AL111" si="1190">AL110/$BA$110</f>
        <v>0</v>
      </c>
      <c r="AM111" s="10">
        <f t="shared" ref="AM111" si="1191">AM110/$BB$110</f>
        <v>0</v>
      </c>
      <c r="AN111" s="11">
        <f t="shared" ref="AN111" si="1192">AN110/$BA$110</f>
        <v>0</v>
      </c>
      <c r="AO111" s="10">
        <f t="shared" ref="AO111" si="1193">AO110/$BB$110</f>
        <v>0</v>
      </c>
      <c r="AP111" s="11">
        <f t="shared" ref="AP111" si="1194">AP110/$BA$110</f>
        <v>1.9417475728155338E-2</v>
      </c>
      <c r="AQ111" s="10">
        <f t="shared" ref="AQ111" si="1195">AQ110/$BB$110</f>
        <v>2.5445292620865142E-3</v>
      </c>
      <c r="AR111" s="11">
        <f t="shared" ref="AR111" si="1196">AR110/$BA$110</f>
        <v>0</v>
      </c>
      <c r="AS111" s="10">
        <f t="shared" ref="AS111" si="1197">AS110/$BB$110</f>
        <v>0</v>
      </c>
      <c r="AT111" s="11">
        <f t="shared" ref="AT111" si="1198">AT110/$BA$110</f>
        <v>0</v>
      </c>
      <c r="AU111" s="10">
        <f t="shared" ref="AU111" si="1199">AU110/$BB$110</f>
        <v>0</v>
      </c>
      <c r="AV111" s="11"/>
      <c r="AW111" s="10"/>
      <c r="AX111" s="11"/>
      <c r="AY111" s="10"/>
      <c r="AZ111" s="11"/>
      <c r="BA111" s="10">
        <f t="shared" si="878"/>
        <v>0.99999999999999989</v>
      </c>
      <c r="BB111" s="10">
        <f t="shared" si="879"/>
        <v>1</v>
      </c>
    </row>
    <row r="112" spans="1:66">
      <c r="A112" s="2" t="s">
        <v>230</v>
      </c>
      <c r="B112" s="2" t="s">
        <v>199</v>
      </c>
      <c r="C112" s="2">
        <v>33</v>
      </c>
      <c r="D112" s="11">
        <v>0.14634146341463414</v>
      </c>
      <c r="E112" s="10">
        <v>2.9324266893327667E-2</v>
      </c>
      <c r="F112" s="11">
        <v>0.11219512195121951</v>
      </c>
      <c r="G112" s="10">
        <v>0.14917127071823205</v>
      </c>
      <c r="H112" s="11">
        <v>1.4634146341463415E-2</v>
      </c>
      <c r="I112" s="10">
        <v>1.2324691882702932E-2</v>
      </c>
      <c r="J112" s="11">
        <v>0</v>
      </c>
      <c r="K112" s="10">
        <v>0</v>
      </c>
      <c r="L112" s="11">
        <v>2.9268292682926831E-2</v>
      </c>
      <c r="M112" s="10">
        <v>1.8062048448788781E-2</v>
      </c>
      <c r="N112" s="11">
        <v>0</v>
      </c>
      <c r="O112" s="10">
        <v>0</v>
      </c>
      <c r="P112" s="11">
        <v>4.8780487804878049E-3</v>
      </c>
      <c r="Q112" s="10">
        <v>4.2498937526561835E-4</v>
      </c>
      <c r="R112" s="11">
        <v>4.8780487804878049E-3</v>
      </c>
      <c r="S112" s="10">
        <v>8.499787505312367E-4</v>
      </c>
      <c r="T112" s="11">
        <v>0</v>
      </c>
      <c r="U112" s="10">
        <v>0</v>
      </c>
      <c r="V112" s="11">
        <v>8.2926829268292687E-2</v>
      </c>
      <c r="W112" s="10">
        <v>2.613684657883553E-2</v>
      </c>
      <c r="X112" s="11">
        <v>0</v>
      </c>
      <c r="Y112" s="10">
        <v>0</v>
      </c>
      <c r="Z112" s="11">
        <v>0</v>
      </c>
      <c r="AA112" s="10">
        <v>0</v>
      </c>
      <c r="AB112" s="11">
        <v>0</v>
      </c>
      <c r="AC112" s="10">
        <v>0</v>
      </c>
      <c r="AD112" s="11">
        <v>0.58536585365853655</v>
      </c>
      <c r="AE112" s="10">
        <v>0.76115597110072253</v>
      </c>
      <c r="AF112" s="11">
        <v>0</v>
      </c>
      <c r="AG112" s="10">
        <v>0</v>
      </c>
      <c r="AH112" s="11">
        <v>0</v>
      </c>
      <c r="AI112" s="10">
        <v>0</v>
      </c>
      <c r="AJ112" s="11">
        <v>0</v>
      </c>
      <c r="AK112" s="10">
        <v>0</v>
      </c>
      <c r="AL112" s="11">
        <v>0</v>
      </c>
      <c r="AM112" s="10">
        <v>0</v>
      </c>
      <c r="AN112" s="11">
        <v>0</v>
      </c>
      <c r="AO112" s="10">
        <v>0</v>
      </c>
      <c r="AP112" s="11">
        <v>1.9512195121951219E-2</v>
      </c>
      <c r="AQ112" s="10">
        <v>2.5499362515937103E-3</v>
      </c>
      <c r="AR112" s="11">
        <v>0</v>
      </c>
      <c r="AS112" s="10">
        <v>0</v>
      </c>
      <c r="AT112" s="11">
        <v>0</v>
      </c>
      <c r="AU112" s="10">
        <v>0</v>
      </c>
      <c r="AV112" s="11"/>
      <c r="AW112" s="10"/>
      <c r="AX112" s="11"/>
      <c r="AY112" s="10"/>
      <c r="AZ112" s="11"/>
      <c r="BA112" s="10">
        <f t="shared" si="878"/>
        <v>1</v>
      </c>
      <c r="BB112" s="10">
        <f t="shared" si="879"/>
        <v>1.0000000000000002</v>
      </c>
    </row>
    <row r="113" spans="1:54">
      <c r="A113" s="2" t="s">
        <v>237</v>
      </c>
      <c r="B113" s="2" t="s">
        <v>199</v>
      </c>
      <c r="C113" s="2">
        <v>34</v>
      </c>
      <c r="D113" s="11">
        <v>20</v>
      </c>
      <c r="E113" s="10">
        <v>114</v>
      </c>
      <c r="F113" s="11">
        <v>5</v>
      </c>
      <c r="G113" s="10">
        <v>24</v>
      </c>
      <c r="H113" s="11">
        <v>1</v>
      </c>
      <c r="I113" s="10">
        <v>12</v>
      </c>
      <c r="J113" s="11">
        <v>0</v>
      </c>
      <c r="K113" s="10">
        <v>0</v>
      </c>
      <c r="L113" s="11">
        <v>0</v>
      </c>
      <c r="M113" s="10">
        <v>0</v>
      </c>
      <c r="N113" s="11">
        <v>0</v>
      </c>
      <c r="O113" s="10">
        <v>0</v>
      </c>
      <c r="P113" s="11">
        <v>49</v>
      </c>
      <c r="Q113" s="10">
        <v>691</v>
      </c>
      <c r="R113" s="11">
        <v>4</v>
      </c>
      <c r="S113" s="10">
        <v>51</v>
      </c>
      <c r="T113" s="11">
        <v>0</v>
      </c>
      <c r="U113" s="10">
        <v>0</v>
      </c>
      <c r="V113" s="11">
        <v>2</v>
      </c>
      <c r="W113" s="10">
        <v>16</v>
      </c>
      <c r="X113" s="11">
        <v>5</v>
      </c>
      <c r="Y113" s="10">
        <v>103</v>
      </c>
      <c r="Z113" s="11">
        <v>0</v>
      </c>
      <c r="AA113" s="10">
        <v>0</v>
      </c>
      <c r="AB113" s="11">
        <v>9</v>
      </c>
      <c r="AC113" s="10">
        <v>115</v>
      </c>
      <c r="AD113" s="11">
        <v>4</v>
      </c>
      <c r="AE113" s="10">
        <v>110</v>
      </c>
      <c r="AF113" s="11">
        <v>0</v>
      </c>
      <c r="AG113" s="10">
        <v>0</v>
      </c>
      <c r="AH113" s="11">
        <v>0</v>
      </c>
      <c r="AI113" s="10">
        <v>0</v>
      </c>
      <c r="AJ113" s="11">
        <v>0</v>
      </c>
      <c r="AK113" s="10">
        <v>0</v>
      </c>
      <c r="AL113" s="11">
        <v>0</v>
      </c>
      <c r="AM113" s="10">
        <v>0</v>
      </c>
      <c r="AN113" s="11">
        <v>0</v>
      </c>
      <c r="AO113" s="10">
        <v>0</v>
      </c>
      <c r="AP113" s="11">
        <v>7</v>
      </c>
      <c r="AQ113" s="10">
        <v>186</v>
      </c>
      <c r="AR113" s="11">
        <v>6</v>
      </c>
      <c r="AS113" s="10">
        <v>106</v>
      </c>
      <c r="AT113" s="11">
        <v>0</v>
      </c>
      <c r="AU113" s="10">
        <v>0</v>
      </c>
      <c r="AV113" s="11"/>
      <c r="AW113" s="10"/>
      <c r="AX113" s="11"/>
      <c r="AY113" s="10"/>
      <c r="AZ113" s="11"/>
      <c r="BA113" s="10">
        <f t="shared" si="878"/>
        <v>112</v>
      </c>
      <c r="BB113" s="10">
        <f t="shared" si="879"/>
        <v>1528</v>
      </c>
    </row>
    <row r="114" spans="1:54">
      <c r="A114" s="2"/>
      <c r="B114" s="2"/>
      <c r="C114" s="2"/>
      <c r="D114" s="11">
        <f>D113/$BA$113</f>
        <v>0.17857142857142858</v>
      </c>
      <c r="E114" s="10">
        <f>E113/$BB$113</f>
        <v>7.4607329842931933E-2</v>
      </c>
      <c r="F114" s="11">
        <f t="shared" ref="F114" si="1200">F113/$BA$113</f>
        <v>4.4642857142857144E-2</v>
      </c>
      <c r="G114" s="10">
        <f t="shared" ref="G114" si="1201">G113/$BB$113</f>
        <v>1.5706806282722512E-2</v>
      </c>
      <c r="H114" s="11">
        <f t="shared" ref="H114" si="1202">H113/$BA$113</f>
        <v>8.9285714285714281E-3</v>
      </c>
      <c r="I114" s="10">
        <f t="shared" ref="I114" si="1203">I113/$BB$113</f>
        <v>7.8534031413612562E-3</v>
      </c>
      <c r="J114" s="11">
        <f t="shared" ref="J114" si="1204">J113/$BA$113</f>
        <v>0</v>
      </c>
      <c r="K114" s="10">
        <f t="shared" ref="K114" si="1205">K113/$BB$113</f>
        <v>0</v>
      </c>
      <c r="L114" s="11">
        <f t="shared" ref="L114" si="1206">L113/$BA$113</f>
        <v>0</v>
      </c>
      <c r="M114" s="10">
        <f t="shared" ref="M114" si="1207">M113/$BB$113</f>
        <v>0</v>
      </c>
      <c r="N114" s="11">
        <f t="shared" ref="N114" si="1208">N113/$BA$113</f>
        <v>0</v>
      </c>
      <c r="O114" s="10">
        <f t="shared" ref="O114" si="1209">O113/$BB$113</f>
        <v>0</v>
      </c>
      <c r="P114" s="11">
        <f t="shared" ref="P114" si="1210">P113/$BA$113</f>
        <v>0.4375</v>
      </c>
      <c r="Q114" s="10">
        <f t="shared" ref="Q114" si="1211">Q113/$BB$113</f>
        <v>0.45222513089005234</v>
      </c>
      <c r="R114" s="11">
        <f t="shared" ref="R114:T114" si="1212">R113/$BA$113</f>
        <v>3.5714285714285712E-2</v>
      </c>
      <c r="S114" s="10">
        <f t="shared" ref="S114:U114" si="1213">S113/$BB$113</f>
        <v>3.3376963350785341E-2</v>
      </c>
      <c r="T114" s="11">
        <f t="shared" si="1212"/>
        <v>0</v>
      </c>
      <c r="U114" s="10">
        <f t="shared" si="1213"/>
        <v>0</v>
      </c>
      <c r="V114" s="11">
        <f t="shared" ref="V114" si="1214">V113/$BA$113</f>
        <v>1.7857142857142856E-2</v>
      </c>
      <c r="W114" s="10">
        <f t="shared" ref="W114" si="1215">W113/$BB$113</f>
        <v>1.0471204188481676E-2</v>
      </c>
      <c r="X114" s="11">
        <f t="shared" ref="X114" si="1216">X113/$BA$113</f>
        <v>4.4642857142857144E-2</v>
      </c>
      <c r="Y114" s="10">
        <f t="shared" ref="Y114" si="1217">Y113/$BB$113</f>
        <v>6.740837696335078E-2</v>
      </c>
      <c r="Z114" s="11">
        <f t="shared" ref="Z114" si="1218">Z113/$BA$113</f>
        <v>0</v>
      </c>
      <c r="AA114" s="10">
        <f t="shared" ref="AA114" si="1219">AA113/$BB$113</f>
        <v>0</v>
      </c>
      <c r="AB114" s="11">
        <f t="shared" ref="AB114" si="1220">AB113/$BA$113</f>
        <v>8.0357142857142863E-2</v>
      </c>
      <c r="AC114" s="10">
        <f t="shared" ref="AC114" si="1221">AC113/$BB$113</f>
        <v>7.5261780104712045E-2</v>
      </c>
      <c r="AD114" s="11">
        <f t="shared" ref="AD114" si="1222">AD113/$BA$113</f>
        <v>3.5714285714285712E-2</v>
      </c>
      <c r="AE114" s="10">
        <f t="shared" ref="AE114" si="1223">AE113/$BB$113</f>
        <v>7.1989528795811525E-2</v>
      </c>
      <c r="AF114" s="11">
        <f t="shared" ref="AF114" si="1224">AF113/$BA$113</f>
        <v>0</v>
      </c>
      <c r="AG114" s="10">
        <f t="shared" ref="AG114" si="1225">AG113/$BB$113</f>
        <v>0</v>
      </c>
      <c r="AH114" s="11">
        <f t="shared" ref="AH114" si="1226">AH113/$BA$113</f>
        <v>0</v>
      </c>
      <c r="AI114" s="10">
        <f t="shared" ref="AI114" si="1227">AI113/$BB$113</f>
        <v>0</v>
      </c>
      <c r="AJ114" s="11">
        <f t="shared" ref="AJ114" si="1228">AJ113/$BA$113</f>
        <v>0</v>
      </c>
      <c r="AK114" s="10">
        <f t="shared" ref="AK114" si="1229">AK113/$BB$113</f>
        <v>0</v>
      </c>
      <c r="AL114" s="11">
        <f t="shared" ref="AL114" si="1230">AL113/$BA$113</f>
        <v>0</v>
      </c>
      <c r="AM114" s="10">
        <f t="shared" ref="AM114" si="1231">AM113/$BB$113</f>
        <v>0</v>
      </c>
      <c r="AN114" s="11">
        <f t="shared" ref="AN114" si="1232">AN113/$BA$113</f>
        <v>0</v>
      </c>
      <c r="AO114" s="10">
        <f t="shared" ref="AO114" si="1233">AO113/$BB$113</f>
        <v>0</v>
      </c>
      <c r="AP114" s="11">
        <f t="shared" ref="AP114" si="1234">AP113/$BA$113</f>
        <v>6.25E-2</v>
      </c>
      <c r="AQ114" s="10">
        <f t="shared" ref="AQ114" si="1235">AQ113/$BB$113</f>
        <v>0.12172774869109948</v>
      </c>
      <c r="AR114" s="11">
        <f t="shared" ref="AR114" si="1236">AR113/$BA$113</f>
        <v>5.3571428571428568E-2</v>
      </c>
      <c r="AS114" s="10">
        <f t="shared" ref="AS114" si="1237">AS113/$BB$113</f>
        <v>6.9371727748691103E-2</v>
      </c>
      <c r="AT114" s="11">
        <f t="shared" ref="AT114" si="1238">AT113/$BA$113</f>
        <v>0</v>
      </c>
      <c r="AU114" s="10">
        <f t="shared" ref="AU114" si="1239">AU113/$BB$113</f>
        <v>0</v>
      </c>
      <c r="AV114" s="11"/>
      <c r="AW114" s="10"/>
      <c r="AX114" s="11"/>
      <c r="AY114" s="10"/>
      <c r="AZ114" s="11"/>
      <c r="BA114" s="10">
        <f t="shared" si="878"/>
        <v>1</v>
      </c>
      <c r="BB114" s="10">
        <f t="shared" si="879"/>
        <v>1</v>
      </c>
    </row>
    <row r="115" spans="1:54">
      <c r="A115" s="2" t="s">
        <v>237</v>
      </c>
      <c r="B115" s="2" t="s">
        <v>199</v>
      </c>
      <c r="C115" s="2">
        <v>34</v>
      </c>
      <c r="D115" s="11">
        <v>0.17857142857142858</v>
      </c>
      <c r="E115" s="10">
        <v>7.4607329842931933E-2</v>
      </c>
      <c r="F115" s="11">
        <v>4.4642857142857144E-2</v>
      </c>
      <c r="G115" s="10">
        <v>1.5706806282722512E-2</v>
      </c>
      <c r="H115" s="11">
        <v>8.9285714285714281E-3</v>
      </c>
      <c r="I115" s="10">
        <v>7.8534031413612562E-3</v>
      </c>
      <c r="J115" s="11">
        <v>0</v>
      </c>
      <c r="K115" s="10">
        <v>0</v>
      </c>
      <c r="L115" s="11">
        <v>0</v>
      </c>
      <c r="M115" s="10">
        <v>0</v>
      </c>
      <c r="N115" s="11">
        <v>0</v>
      </c>
      <c r="O115" s="10">
        <v>0</v>
      </c>
      <c r="P115" s="11">
        <v>0.4375</v>
      </c>
      <c r="Q115" s="10">
        <v>0.45222513089005234</v>
      </c>
      <c r="R115" s="11">
        <v>3.5714285714285712E-2</v>
      </c>
      <c r="S115" s="10">
        <v>3.3376963350785341E-2</v>
      </c>
      <c r="T115" s="11">
        <v>0</v>
      </c>
      <c r="U115" s="10">
        <v>0</v>
      </c>
      <c r="V115" s="11">
        <v>1.7857142857142856E-2</v>
      </c>
      <c r="W115" s="10">
        <v>1.0471204188481676E-2</v>
      </c>
      <c r="X115" s="11">
        <v>4.4642857142857144E-2</v>
      </c>
      <c r="Y115" s="10">
        <v>6.740837696335078E-2</v>
      </c>
      <c r="Z115" s="11">
        <v>0</v>
      </c>
      <c r="AA115" s="10">
        <v>0</v>
      </c>
      <c r="AB115" s="11">
        <v>8.0357142857142863E-2</v>
      </c>
      <c r="AC115" s="10">
        <v>7.5261780104712045E-2</v>
      </c>
      <c r="AD115" s="11">
        <v>3.5714285714285712E-2</v>
      </c>
      <c r="AE115" s="10">
        <v>7.1989528795811525E-2</v>
      </c>
      <c r="AF115" s="11">
        <v>0</v>
      </c>
      <c r="AG115" s="10">
        <v>0</v>
      </c>
      <c r="AH115" s="11">
        <v>0</v>
      </c>
      <c r="AI115" s="10">
        <v>0</v>
      </c>
      <c r="AJ115" s="11">
        <v>0</v>
      </c>
      <c r="AK115" s="10">
        <v>0</v>
      </c>
      <c r="AL115" s="11">
        <v>0</v>
      </c>
      <c r="AM115" s="10">
        <v>0</v>
      </c>
      <c r="AN115" s="11">
        <v>0</v>
      </c>
      <c r="AO115" s="10">
        <v>0</v>
      </c>
      <c r="AP115" s="11">
        <v>6.25E-2</v>
      </c>
      <c r="AQ115" s="10">
        <v>0.12172774869109948</v>
      </c>
      <c r="AR115" s="11">
        <v>5.3571428571428568E-2</v>
      </c>
      <c r="AS115" s="10">
        <v>6.9371727748691103E-2</v>
      </c>
      <c r="AT115" s="11">
        <v>0</v>
      </c>
      <c r="AU115" s="10">
        <v>0</v>
      </c>
      <c r="AV115" s="11"/>
      <c r="AW115" s="10"/>
      <c r="AX115" s="11"/>
      <c r="AY115" s="10"/>
      <c r="AZ115" s="11"/>
      <c r="BA115" s="10">
        <f t="shared" si="878"/>
        <v>1</v>
      </c>
      <c r="BB115" s="10">
        <f t="shared" si="879"/>
        <v>1</v>
      </c>
    </row>
    <row r="116" spans="1:54">
      <c r="A116" s="2" t="s">
        <v>693</v>
      </c>
      <c r="B116" s="2" t="s">
        <v>199</v>
      </c>
      <c r="C116" s="2">
        <v>35</v>
      </c>
      <c r="D116" s="11">
        <v>1</v>
      </c>
      <c r="E116" s="10">
        <v>9</v>
      </c>
      <c r="F116" s="11">
        <v>2</v>
      </c>
      <c r="G116" s="10">
        <v>4</v>
      </c>
      <c r="H116" s="11">
        <v>0</v>
      </c>
      <c r="I116" s="10">
        <v>0</v>
      </c>
      <c r="J116" s="11">
        <v>0</v>
      </c>
      <c r="K116" s="10">
        <v>0</v>
      </c>
      <c r="L116" s="11">
        <v>0</v>
      </c>
      <c r="M116" s="10">
        <v>0</v>
      </c>
      <c r="N116" s="11">
        <v>0</v>
      </c>
      <c r="O116" s="10">
        <v>0</v>
      </c>
      <c r="P116" s="11">
        <v>2</v>
      </c>
      <c r="Q116" s="10">
        <v>27</v>
      </c>
      <c r="R116" s="11">
        <v>0</v>
      </c>
      <c r="S116" s="10">
        <v>0</v>
      </c>
      <c r="T116" s="11">
        <v>6</v>
      </c>
      <c r="U116" s="10">
        <v>151</v>
      </c>
      <c r="V116" s="11">
        <v>0</v>
      </c>
      <c r="W116" s="10">
        <v>0</v>
      </c>
      <c r="X116" s="11">
        <v>5</v>
      </c>
      <c r="Y116" s="10">
        <v>53</v>
      </c>
      <c r="Z116" s="11">
        <v>0</v>
      </c>
      <c r="AA116" s="10">
        <v>0</v>
      </c>
      <c r="AB116" s="11">
        <v>0</v>
      </c>
      <c r="AC116" s="10">
        <v>0</v>
      </c>
      <c r="AD116" s="11">
        <v>0</v>
      </c>
      <c r="AE116" s="10">
        <v>0</v>
      </c>
      <c r="AF116" s="11">
        <v>0</v>
      </c>
      <c r="AG116" s="10">
        <v>0</v>
      </c>
      <c r="AH116" s="11">
        <v>3</v>
      </c>
      <c r="AI116" s="10">
        <v>18</v>
      </c>
      <c r="AJ116" s="11">
        <v>0</v>
      </c>
      <c r="AK116" s="10">
        <v>0</v>
      </c>
      <c r="AL116" s="11">
        <v>1</v>
      </c>
      <c r="AM116" s="10">
        <v>16</v>
      </c>
      <c r="AN116" s="11">
        <v>0</v>
      </c>
      <c r="AO116" s="10">
        <v>0</v>
      </c>
      <c r="AP116" s="11">
        <v>0</v>
      </c>
      <c r="AQ116" s="10">
        <v>0</v>
      </c>
      <c r="AR116" s="11">
        <v>6</v>
      </c>
      <c r="AS116" s="10">
        <v>307</v>
      </c>
      <c r="AT116" s="11">
        <v>1</v>
      </c>
      <c r="AU116" s="10">
        <v>53</v>
      </c>
      <c r="AV116" s="11"/>
      <c r="AW116" s="10"/>
      <c r="AX116" s="11"/>
      <c r="AY116" s="10"/>
      <c r="AZ116" s="11"/>
      <c r="BA116" s="10">
        <f t="shared" si="878"/>
        <v>27</v>
      </c>
      <c r="BB116" s="10">
        <f t="shared" si="879"/>
        <v>638</v>
      </c>
    </row>
    <row r="117" spans="1:54">
      <c r="A117" s="2"/>
      <c r="B117" s="2"/>
      <c r="C117" s="2"/>
      <c r="D117" s="11">
        <f>D116/$BA$116</f>
        <v>3.7037037037037035E-2</v>
      </c>
      <c r="E117" s="10">
        <f>E116/$BB$116</f>
        <v>1.4106583072100314E-2</v>
      </c>
      <c r="F117" s="11">
        <f t="shared" ref="F117" si="1240">F116/$BA$116</f>
        <v>7.407407407407407E-2</v>
      </c>
      <c r="G117" s="10">
        <f t="shared" ref="G117" si="1241">G116/$BB$116</f>
        <v>6.269592476489028E-3</v>
      </c>
      <c r="H117" s="11">
        <f t="shared" ref="H117" si="1242">H116/$BA$116</f>
        <v>0</v>
      </c>
      <c r="I117" s="10">
        <f t="shared" ref="I117" si="1243">I116/$BB$116</f>
        <v>0</v>
      </c>
      <c r="J117" s="11">
        <f t="shared" ref="J117" si="1244">J116/$BA$116</f>
        <v>0</v>
      </c>
      <c r="K117" s="10">
        <f t="shared" ref="K117" si="1245">K116/$BB$116</f>
        <v>0</v>
      </c>
      <c r="L117" s="11">
        <f t="shared" ref="L117" si="1246">L116/$BA$116</f>
        <v>0</v>
      </c>
      <c r="M117" s="10">
        <f t="shared" ref="M117" si="1247">M116/$BB$116</f>
        <v>0</v>
      </c>
      <c r="N117" s="11">
        <f t="shared" ref="N117" si="1248">N116/$BA$116</f>
        <v>0</v>
      </c>
      <c r="O117" s="10">
        <f t="shared" ref="O117" si="1249">O116/$BB$116</f>
        <v>0</v>
      </c>
      <c r="P117" s="11">
        <f t="shared" ref="P117" si="1250">P116/$BA$116</f>
        <v>7.407407407407407E-2</v>
      </c>
      <c r="Q117" s="10">
        <f t="shared" ref="Q117" si="1251">Q116/$BB$116</f>
        <v>4.2319749216300939E-2</v>
      </c>
      <c r="R117" s="11">
        <f t="shared" ref="R117" si="1252">R116/$BA$116</f>
        <v>0</v>
      </c>
      <c r="S117" s="10">
        <f t="shared" ref="S117" si="1253">S116/$BB$116</f>
        <v>0</v>
      </c>
      <c r="T117" s="11">
        <f t="shared" ref="T117:V117" si="1254">T116/$BA$116</f>
        <v>0.22222222222222221</v>
      </c>
      <c r="U117" s="10">
        <f t="shared" ref="U117:W117" si="1255">U116/$BB$116</f>
        <v>0.23667711598746083</v>
      </c>
      <c r="V117" s="11">
        <f t="shared" si="1254"/>
        <v>0</v>
      </c>
      <c r="W117" s="10">
        <f t="shared" si="1255"/>
        <v>0</v>
      </c>
      <c r="X117" s="11">
        <f t="shared" ref="X117" si="1256">X116/$BA$116</f>
        <v>0.18518518518518517</v>
      </c>
      <c r="Y117" s="10">
        <f t="shared" ref="Y117" si="1257">Y116/$BB$116</f>
        <v>8.3072100313479627E-2</v>
      </c>
      <c r="Z117" s="11">
        <f t="shared" ref="Z117" si="1258">Z116/$BA$116</f>
        <v>0</v>
      </c>
      <c r="AA117" s="10">
        <f t="shared" ref="AA117" si="1259">AA116/$BB$116</f>
        <v>0</v>
      </c>
      <c r="AB117" s="11">
        <f t="shared" ref="AB117" si="1260">AB116/$BA$116</f>
        <v>0</v>
      </c>
      <c r="AC117" s="10">
        <f t="shared" ref="AC117" si="1261">AC116/$BB$116</f>
        <v>0</v>
      </c>
      <c r="AD117" s="11">
        <f t="shared" ref="AD117" si="1262">AD116/$BA$116</f>
        <v>0</v>
      </c>
      <c r="AE117" s="10">
        <f t="shared" ref="AE117" si="1263">AE116/$BB$116</f>
        <v>0</v>
      </c>
      <c r="AF117" s="11">
        <f t="shared" ref="AF117" si="1264">AF116/$BA$116</f>
        <v>0</v>
      </c>
      <c r="AG117" s="10">
        <f t="shared" ref="AG117" si="1265">AG116/$BB$116</f>
        <v>0</v>
      </c>
      <c r="AH117" s="11">
        <f t="shared" ref="AH117" si="1266">AH116/$BA$116</f>
        <v>0.1111111111111111</v>
      </c>
      <c r="AI117" s="10">
        <f t="shared" ref="AI117" si="1267">AI116/$BB$116</f>
        <v>2.8213166144200628E-2</v>
      </c>
      <c r="AJ117" s="11">
        <f t="shared" ref="AJ117" si="1268">AJ116/$BA$116</f>
        <v>0</v>
      </c>
      <c r="AK117" s="10">
        <f t="shared" ref="AK117" si="1269">AK116/$BB$116</f>
        <v>0</v>
      </c>
      <c r="AL117" s="11">
        <f t="shared" ref="AL117" si="1270">AL116/$BA$116</f>
        <v>3.7037037037037035E-2</v>
      </c>
      <c r="AM117" s="10">
        <f t="shared" ref="AM117" si="1271">AM116/$BB$116</f>
        <v>2.5078369905956112E-2</v>
      </c>
      <c r="AN117" s="11">
        <f t="shared" ref="AN117" si="1272">AN116/$BA$116</f>
        <v>0</v>
      </c>
      <c r="AO117" s="10">
        <f t="shared" ref="AO117" si="1273">AO116/$BB$116</f>
        <v>0</v>
      </c>
      <c r="AP117" s="11">
        <f t="shared" ref="AP117" si="1274">AP116/$BA$116</f>
        <v>0</v>
      </c>
      <c r="AQ117" s="10">
        <f t="shared" ref="AQ117" si="1275">AQ116/$BB$116</f>
        <v>0</v>
      </c>
      <c r="AR117" s="11">
        <f t="shared" ref="AR117" si="1276">AR116/$BA$116</f>
        <v>0.22222222222222221</v>
      </c>
      <c r="AS117" s="10">
        <f t="shared" ref="AS117" si="1277">AS116/$BB$116</f>
        <v>0.48119122257053293</v>
      </c>
      <c r="AT117" s="11">
        <f t="shared" ref="AT117" si="1278">AT116/$BA$116</f>
        <v>3.7037037037037035E-2</v>
      </c>
      <c r="AU117" s="10">
        <f t="shared" ref="AU117" si="1279">AU116/$BB$116</f>
        <v>8.3072100313479627E-2</v>
      </c>
      <c r="AV117" s="11"/>
      <c r="AW117" s="10"/>
      <c r="AX117" s="11"/>
      <c r="AY117" s="10"/>
      <c r="AZ117" s="11"/>
      <c r="BA117" s="10">
        <f t="shared" si="878"/>
        <v>1</v>
      </c>
      <c r="BB117" s="10">
        <f t="shared" si="879"/>
        <v>1</v>
      </c>
    </row>
    <row r="118" spans="1:54">
      <c r="A118" s="2" t="s">
        <v>693</v>
      </c>
      <c r="B118" s="2" t="s">
        <v>199</v>
      </c>
      <c r="C118" s="2">
        <v>35</v>
      </c>
      <c r="D118" s="11">
        <v>3.7037037037037035E-2</v>
      </c>
      <c r="E118" s="10">
        <v>1.4106583072100314E-2</v>
      </c>
      <c r="F118" s="11">
        <v>7.407407407407407E-2</v>
      </c>
      <c r="G118" s="10">
        <v>6.269592476489028E-3</v>
      </c>
      <c r="H118" s="11">
        <v>0</v>
      </c>
      <c r="I118" s="10">
        <v>0</v>
      </c>
      <c r="J118" s="11">
        <v>0</v>
      </c>
      <c r="K118" s="10">
        <v>0</v>
      </c>
      <c r="L118" s="11">
        <v>0</v>
      </c>
      <c r="M118" s="10">
        <v>0</v>
      </c>
      <c r="N118" s="11">
        <v>0</v>
      </c>
      <c r="O118" s="10">
        <v>0</v>
      </c>
      <c r="P118" s="11">
        <v>7.407407407407407E-2</v>
      </c>
      <c r="Q118" s="10">
        <v>4.2319749216300939E-2</v>
      </c>
      <c r="R118" s="11">
        <v>0</v>
      </c>
      <c r="S118" s="10">
        <v>0</v>
      </c>
      <c r="T118" s="11">
        <v>0.22222222222222221</v>
      </c>
      <c r="U118" s="10">
        <v>0.23667711598746083</v>
      </c>
      <c r="V118" s="11">
        <v>0</v>
      </c>
      <c r="W118" s="10">
        <v>0</v>
      </c>
      <c r="X118" s="11">
        <v>0.18518518518518517</v>
      </c>
      <c r="Y118" s="10">
        <v>8.3072100313479627E-2</v>
      </c>
      <c r="Z118" s="11">
        <v>0</v>
      </c>
      <c r="AA118" s="10">
        <v>0</v>
      </c>
      <c r="AB118" s="11">
        <v>0</v>
      </c>
      <c r="AC118" s="10">
        <v>0</v>
      </c>
      <c r="AD118" s="11">
        <v>0</v>
      </c>
      <c r="AE118" s="10">
        <v>0</v>
      </c>
      <c r="AF118" s="11">
        <v>0</v>
      </c>
      <c r="AG118" s="10">
        <v>0</v>
      </c>
      <c r="AH118" s="11">
        <v>0.1111111111111111</v>
      </c>
      <c r="AI118" s="10">
        <v>2.8213166144200628E-2</v>
      </c>
      <c r="AJ118" s="11">
        <v>0</v>
      </c>
      <c r="AK118" s="10">
        <v>0</v>
      </c>
      <c r="AL118" s="11">
        <v>3.7037037037037035E-2</v>
      </c>
      <c r="AM118" s="10">
        <v>2.5078369905956112E-2</v>
      </c>
      <c r="AN118" s="11">
        <v>0</v>
      </c>
      <c r="AO118" s="10">
        <v>0</v>
      </c>
      <c r="AP118" s="11">
        <v>0</v>
      </c>
      <c r="AQ118" s="10">
        <v>0</v>
      </c>
      <c r="AR118" s="11">
        <v>0.22222222222222221</v>
      </c>
      <c r="AS118" s="10">
        <v>0.48119122257053293</v>
      </c>
      <c r="AT118" s="11">
        <v>3.7037037037037035E-2</v>
      </c>
      <c r="AU118" s="10">
        <v>8.3072100313479627E-2</v>
      </c>
      <c r="AV118" s="11"/>
      <c r="AW118" s="10"/>
      <c r="AX118" s="11"/>
      <c r="AY118" s="10"/>
      <c r="AZ118" s="11"/>
      <c r="BA118" s="10">
        <f t="shared" si="878"/>
        <v>1</v>
      </c>
      <c r="BB118" s="10">
        <f t="shared" si="879"/>
        <v>1</v>
      </c>
    </row>
    <row r="119" spans="1:54">
      <c r="A119" s="18" t="s">
        <v>694</v>
      </c>
      <c r="B119" s="18" t="s">
        <v>199</v>
      </c>
      <c r="C119" s="18">
        <v>36</v>
      </c>
      <c r="D119" s="19">
        <v>2</v>
      </c>
      <c r="E119" s="20">
        <v>9</v>
      </c>
      <c r="F119" s="19">
        <v>6</v>
      </c>
      <c r="G119" s="20">
        <v>78</v>
      </c>
      <c r="H119" s="19">
        <v>0</v>
      </c>
      <c r="I119" s="20">
        <v>0</v>
      </c>
      <c r="J119" s="19">
        <v>0</v>
      </c>
      <c r="K119" s="20">
        <v>0</v>
      </c>
      <c r="L119" s="19">
        <v>0</v>
      </c>
      <c r="M119" s="20">
        <v>0</v>
      </c>
      <c r="N119" s="19">
        <v>0</v>
      </c>
      <c r="O119" s="20">
        <v>0</v>
      </c>
      <c r="P119" s="19">
        <v>0</v>
      </c>
      <c r="Q119" s="20">
        <v>0</v>
      </c>
      <c r="R119" s="19">
        <v>0</v>
      </c>
      <c r="S119" s="20">
        <v>0</v>
      </c>
      <c r="T119" s="19">
        <v>0</v>
      </c>
      <c r="U119" s="20">
        <v>0</v>
      </c>
      <c r="V119" s="19">
        <v>0</v>
      </c>
      <c r="W119" s="20">
        <v>0</v>
      </c>
      <c r="X119" s="19">
        <v>0</v>
      </c>
      <c r="Y119" s="20">
        <v>0</v>
      </c>
      <c r="Z119" s="19">
        <v>0</v>
      </c>
      <c r="AA119" s="20">
        <v>0</v>
      </c>
      <c r="AB119" s="19">
        <v>0</v>
      </c>
      <c r="AC119" s="20">
        <v>0</v>
      </c>
      <c r="AD119" s="19">
        <v>0</v>
      </c>
      <c r="AE119" s="20">
        <v>0</v>
      </c>
      <c r="AF119" s="19">
        <v>0</v>
      </c>
      <c r="AG119" s="20">
        <v>0</v>
      </c>
      <c r="AH119" s="19">
        <v>0</v>
      </c>
      <c r="AI119" s="20">
        <v>0</v>
      </c>
      <c r="AJ119" s="19">
        <v>0</v>
      </c>
      <c r="AK119" s="20">
        <v>0</v>
      </c>
      <c r="AL119" s="19">
        <v>0</v>
      </c>
      <c r="AM119" s="20">
        <v>0</v>
      </c>
      <c r="AN119" s="19">
        <v>0</v>
      </c>
      <c r="AO119" s="20">
        <v>0</v>
      </c>
      <c r="AP119" s="19">
        <v>0</v>
      </c>
      <c r="AQ119" s="20">
        <v>0</v>
      </c>
      <c r="AR119" s="19">
        <v>0</v>
      </c>
      <c r="AS119" s="20">
        <v>0</v>
      </c>
      <c r="AT119" s="19">
        <v>0</v>
      </c>
      <c r="AU119" s="20">
        <v>0</v>
      </c>
      <c r="AV119" s="19"/>
      <c r="AW119" s="20"/>
      <c r="AX119" s="19"/>
      <c r="AY119" s="20"/>
      <c r="AZ119" s="11"/>
      <c r="BA119" s="10">
        <f t="shared" si="878"/>
        <v>8</v>
      </c>
      <c r="BB119" s="10">
        <f t="shared" si="879"/>
        <v>87</v>
      </c>
    </row>
    <row r="120" spans="1:54">
      <c r="A120" s="18"/>
      <c r="B120" s="18"/>
      <c r="C120" s="18"/>
      <c r="D120" s="11">
        <f>D119/$BA$119</f>
        <v>0.25</v>
      </c>
      <c r="E120" s="10">
        <f>E119/$BB$119</f>
        <v>0.10344827586206896</v>
      </c>
      <c r="F120" s="11">
        <f t="shared" ref="F120" si="1280">F119/$BA$119</f>
        <v>0.75</v>
      </c>
      <c r="G120" s="10">
        <f t="shared" ref="G120" si="1281">G119/$BB$119</f>
        <v>0.89655172413793105</v>
      </c>
      <c r="H120" s="11">
        <f t="shared" ref="H120" si="1282">H119/$BA$119</f>
        <v>0</v>
      </c>
      <c r="I120" s="10">
        <f t="shared" ref="I120" si="1283">I119/$BB$119</f>
        <v>0</v>
      </c>
      <c r="J120" s="11">
        <f t="shared" ref="J120" si="1284">J119/$BA$119</f>
        <v>0</v>
      </c>
      <c r="K120" s="10">
        <f t="shared" ref="K120" si="1285">K119/$BB$119</f>
        <v>0</v>
      </c>
      <c r="L120" s="11">
        <f t="shared" ref="L120" si="1286">L119/$BA$119</f>
        <v>0</v>
      </c>
      <c r="M120" s="10">
        <f t="shared" ref="M120" si="1287">M119/$BB$119</f>
        <v>0</v>
      </c>
      <c r="N120" s="11">
        <f t="shared" ref="N120" si="1288">N119/$BA$119</f>
        <v>0</v>
      </c>
      <c r="O120" s="10">
        <f t="shared" ref="O120" si="1289">O119/$BB$119</f>
        <v>0</v>
      </c>
      <c r="P120" s="11">
        <f t="shared" ref="P120" si="1290">P119/$BA$119</f>
        <v>0</v>
      </c>
      <c r="Q120" s="10">
        <f t="shared" ref="Q120" si="1291">Q119/$BB$119</f>
        <v>0</v>
      </c>
      <c r="R120" s="11">
        <f t="shared" ref="R120" si="1292">R119/$BA$119</f>
        <v>0</v>
      </c>
      <c r="S120" s="10">
        <f t="shared" ref="S120" si="1293">S119/$BB$119</f>
        <v>0</v>
      </c>
      <c r="T120" s="11">
        <f t="shared" ref="T120:V120" si="1294">T119/$BA$119</f>
        <v>0</v>
      </c>
      <c r="U120" s="10">
        <f t="shared" ref="U120:W120" si="1295">U119/$BB$119</f>
        <v>0</v>
      </c>
      <c r="V120" s="11">
        <f t="shared" si="1294"/>
        <v>0</v>
      </c>
      <c r="W120" s="10">
        <f t="shared" si="1295"/>
        <v>0</v>
      </c>
      <c r="X120" s="11">
        <f t="shared" ref="X120" si="1296">X119/$BA$119</f>
        <v>0</v>
      </c>
      <c r="Y120" s="10">
        <f t="shared" ref="Y120" si="1297">Y119/$BB$119</f>
        <v>0</v>
      </c>
      <c r="Z120" s="11">
        <f t="shared" ref="Z120" si="1298">Z119/$BA$119</f>
        <v>0</v>
      </c>
      <c r="AA120" s="10">
        <f t="shared" ref="AA120" si="1299">AA119/$BB$119</f>
        <v>0</v>
      </c>
      <c r="AB120" s="11">
        <f t="shared" ref="AB120" si="1300">AB119/$BA$119</f>
        <v>0</v>
      </c>
      <c r="AC120" s="10">
        <f t="shared" ref="AC120" si="1301">AC119/$BB$119</f>
        <v>0</v>
      </c>
      <c r="AD120" s="11">
        <f t="shared" ref="AD120" si="1302">AD119/$BA$119</f>
        <v>0</v>
      </c>
      <c r="AE120" s="10">
        <f t="shared" ref="AE120" si="1303">AE119/$BB$119</f>
        <v>0</v>
      </c>
      <c r="AF120" s="11">
        <f t="shared" ref="AF120" si="1304">AF119/$BA$119</f>
        <v>0</v>
      </c>
      <c r="AG120" s="10">
        <f t="shared" ref="AG120" si="1305">AG119/$BB$119</f>
        <v>0</v>
      </c>
      <c r="AH120" s="11">
        <f t="shared" ref="AH120" si="1306">AH119/$BA$119</f>
        <v>0</v>
      </c>
      <c r="AI120" s="10">
        <f t="shared" ref="AI120" si="1307">AI119/$BB$119</f>
        <v>0</v>
      </c>
      <c r="AJ120" s="11">
        <f t="shared" ref="AJ120" si="1308">AJ119/$BA$119</f>
        <v>0</v>
      </c>
      <c r="AK120" s="10">
        <f t="shared" ref="AK120" si="1309">AK119/$BB$119</f>
        <v>0</v>
      </c>
      <c r="AL120" s="11">
        <f t="shared" ref="AL120" si="1310">AL119/$BA$119</f>
        <v>0</v>
      </c>
      <c r="AM120" s="10">
        <f t="shared" ref="AM120" si="1311">AM119/$BB$119</f>
        <v>0</v>
      </c>
      <c r="AN120" s="11">
        <f t="shared" ref="AN120" si="1312">AN119/$BA$119</f>
        <v>0</v>
      </c>
      <c r="AO120" s="10">
        <f t="shared" ref="AO120" si="1313">AO119/$BB$119</f>
        <v>0</v>
      </c>
      <c r="AP120" s="11">
        <f t="shared" ref="AP120" si="1314">AP119/$BA$119</f>
        <v>0</v>
      </c>
      <c r="AQ120" s="10">
        <f t="shared" ref="AQ120" si="1315">AQ119/$BB$119</f>
        <v>0</v>
      </c>
      <c r="AR120" s="11">
        <f t="shared" ref="AR120" si="1316">AR119/$BA$119</f>
        <v>0</v>
      </c>
      <c r="AS120" s="10">
        <f t="shared" ref="AS120" si="1317">AS119/$BB$119</f>
        <v>0</v>
      </c>
      <c r="AT120" s="11">
        <f t="shared" ref="AT120" si="1318">AT119/$BA$119</f>
        <v>0</v>
      </c>
      <c r="AU120" s="10">
        <f t="shared" ref="AU120" si="1319">AU119/$BB$119</f>
        <v>0</v>
      </c>
      <c r="AV120" s="11"/>
      <c r="AW120" s="10"/>
      <c r="AX120" s="11"/>
      <c r="AY120" s="10"/>
      <c r="AZ120" s="11"/>
      <c r="BA120" s="10">
        <f t="shared" si="878"/>
        <v>1</v>
      </c>
      <c r="BB120" s="10">
        <f t="shared" si="879"/>
        <v>1</v>
      </c>
    </row>
    <row r="121" spans="1:54">
      <c r="A121" s="18" t="s">
        <v>694</v>
      </c>
      <c r="B121" s="18" t="s">
        <v>199</v>
      </c>
      <c r="C121" s="18">
        <v>36</v>
      </c>
      <c r="D121" s="19">
        <v>0.25</v>
      </c>
      <c r="E121" s="20">
        <v>0.10344827586206896</v>
      </c>
      <c r="F121" s="19">
        <v>0.75</v>
      </c>
      <c r="G121" s="20">
        <v>0.89655172413793105</v>
      </c>
      <c r="H121" s="19">
        <v>0</v>
      </c>
      <c r="I121" s="20">
        <v>0</v>
      </c>
      <c r="J121" s="19">
        <v>0</v>
      </c>
      <c r="K121" s="20">
        <v>0</v>
      </c>
      <c r="L121" s="19">
        <v>0</v>
      </c>
      <c r="M121" s="20">
        <v>0</v>
      </c>
      <c r="N121" s="19">
        <v>0</v>
      </c>
      <c r="O121" s="20">
        <v>0</v>
      </c>
      <c r="P121" s="19">
        <v>0</v>
      </c>
      <c r="Q121" s="20">
        <v>0</v>
      </c>
      <c r="R121" s="19">
        <v>0</v>
      </c>
      <c r="S121" s="20">
        <v>0</v>
      </c>
      <c r="T121" s="19">
        <v>0</v>
      </c>
      <c r="U121" s="20">
        <v>0</v>
      </c>
      <c r="V121" s="19">
        <v>0</v>
      </c>
      <c r="W121" s="20">
        <v>0</v>
      </c>
      <c r="X121" s="19">
        <v>0</v>
      </c>
      <c r="Y121" s="20">
        <v>0</v>
      </c>
      <c r="Z121" s="19">
        <v>0</v>
      </c>
      <c r="AA121" s="20">
        <v>0</v>
      </c>
      <c r="AB121" s="19">
        <v>0</v>
      </c>
      <c r="AC121" s="20">
        <v>0</v>
      </c>
      <c r="AD121" s="19">
        <v>0</v>
      </c>
      <c r="AE121" s="20">
        <v>0</v>
      </c>
      <c r="AF121" s="19">
        <v>0</v>
      </c>
      <c r="AG121" s="20">
        <v>0</v>
      </c>
      <c r="AH121" s="19">
        <v>0</v>
      </c>
      <c r="AI121" s="20">
        <v>0</v>
      </c>
      <c r="AJ121" s="19">
        <v>0</v>
      </c>
      <c r="AK121" s="20">
        <v>0</v>
      </c>
      <c r="AL121" s="19">
        <v>0</v>
      </c>
      <c r="AM121" s="20">
        <v>0</v>
      </c>
      <c r="AN121" s="19">
        <v>0</v>
      </c>
      <c r="AO121" s="20">
        <v>0</v>
      </c>
      <c r="AP121" s="19">
        <v>0</v>
      </c>
      <c r="AQ121" s="20">
        <v>0</v>
      </c>
      <c r="AR121" s="19">
        <v>0</v>
      </c>
      <c r="AS121" s="20">
        <v>0</v>
      </c>
      <c r="AT121" s="19">
        <v>0</v>
      </c>
      <c r="AU121" s="20">
        <v>0</v>
      </c>
      <c r="AV121" s="19"/>
      <c r="AW121" s="20"/>
      <c r="AX121" s="19"/>
      <c r="AY121" s="20"/>
      <c r="AZ121" s="11"/>
      <c r="BA121" s="10">
        <f t="shared" si="878"/>
        <v>1</v>
      </c>
      <c r="BB121" s="10">
        <f t="shared" si="879"/>
        <v>1</v>
      </c>
    </row>
    <row r="122" spans="1:54">
      <c r="A122" s="2" t="s">
        <v>251</v>
      </c>
      <c r="B122" s="2" t="s">
        <v>199</v>
      </c>
      <c r="C122" s="2">
        <v>37</v>
      </c>
      <c r="D122" s="11">
        <v>66</v>
      </c>
      <c r="E122" s="10">
        <v>241</v>
      </c>
      <c r="F122" s="11">
        <v>3</v>
      </c>
      <c r="G122" s="10">
        <v>37</v>
      </c>
      <c r="H122" s="11">
        <v>0</v>
      </c>
      <c r="I122" s="10">
        <v>0</v>
      </c>
      <c r="J122" s="11">
        <v>0</v>
      </c>
      <c r="K122" s="10">
        <v>0</v>
      </c>
      <c r="L122" s="11">
        <v>0</v>
      </c>
      <c r="M122" s="10">
        <v>0</v>
      </c>
      <c r="N122" s="11">
        <v>0</v>
      </c>
      <c r="O122" s="10">
        <v>0</v>
      </c>
      <c r="P122" s="11">
        <v>3</v>
      </c>
      <c r="Q122" s="10">
        <v>11</v>
      </c>
      <c r="R122" s="11">
        <v>0</v>
      </c>
      <c r="S122" s="10">
        <v>0</v>
      </c>
      <c r="T122" s="11">
        <v>0</v>
      </c>
      <c r="U122" s="10">
        <v>0</v>
      </c>
      <c r="V122" s="11">
        <v>0</v>
      </c>
      <c r="W122" s="10">
        <v>0</v>
      </c>
      <c r="X122" s="11">
        <v>1</v>
      </c>
      <c r="Y122" s="10">
        <v>10</v>
      </c>
      <c r="Z122" s="11">
        <v>0</v>
      </c>
      <c r="AA122" s="10">
        <v>0</v>
      </c>
      <c r="AB122" s="11">
        <v>6</v>
      </c>
      <c r="AC122" s="10">
        <v>109</v>
      </c>
      <c r="AD122" s="11">
        <v>3</v>
      </c>
      <c r="AE122" s="10">
        <v>7</v>
      </c>
      <c r="AF122" s="11">
        <v>0</v>
      </c>
      <c r="AG122" s="10">
        <v>0</v>
      </c>
      <c r="AH122" s="11">
        <v>0</v>
      </c>
      <c r="AI122" s="10">
        <v>0</v>
      </c>
      <c r="AJ122" s="11">
        <v>0</v>
      </c>
      <c r="AK122" s="10">
        <v>0</v>
      </c>
      <c r="AL122" s="11">
        <v>0</v>
      </c>
      <c r="AM122" s="10">
        <v>0</v>
      </c>
      <c r="AN122" s="11">
        <v>0</v>
      </c>
      <c r="AO122" s="10">
        <v>0</v>
      </c>
      <c r="AP122" s="11">
        <v>6</v>
      </c>
      <c r="AQ122" s="10">
        <v>18</v>
      </c>
      <c r="AR122" s="11">
        <v>0</v>
      </c>
      <c r="AS122" s="10">
        <v>0</v>
      </c>
      <c r="AT122" s="11">
        <v>0</v>
      </c>
      <c r="AU122" s="10">
        <v>0</v>
      </c>
      <c r="AV122" s="11"/>
      <c r="AW122" s="10"/>
      <c r="AX122" s="11"/>
      <c r="AY122" s="10"/>
      <c r="AZ122" s="11"/>
      <c r="BA122" s="10">
        <f t="shared" si="878"/>
        <v>88</v>
      </c>
      <c r="BB122" s="10">
        <f t="shared" si="879"/>
        <v>433</v>
      </c>
    </row>
    <row r="123" spans="1:54">
      <c r="A123" s="2"/>
      <c r="B123" s="2"/>
      <c r="C123" s="2"/>
      <c r="D123" s="11">
        <f>D122/$BA$122</f>
        <v>0.75</v>
      </c>
      <c r="E123" s="10">
        <f>E122/$BB$122</f>
        <v>0.5565819861431871</v>
      </c>
      <c r="F123" s="11">
        <f t="shared" ref="F123" si="1320">F122/$BA$122</f>
        <v>3.4090909090909088E-2</v>
      </c>
      <c r="G123" s="10">
        <f t="shared" ref="G123" si="1321">G122/$BB$122</f>
        <v>8.5450346420323328E-2</v>
      </c>
      <c r="H123" s="11">
        <f t="shared" ref="H123" si="1322">H122/$BA$122</f>
        <v>0</v>
      </c>
      <c r="I123" s="10">
        <f t="shared" ref="I123" si="1323">I122/$BB$122</f>
        <v>0</v>
      </c>
      <c r="J123" s="11">
        <f t="shared" ref="J123" si="1324">J122/$BA$122</f>
        <v>0</v>
      </c>
      <c r="K123" s="10">
        <f t="shared" ref="K123" si="1325">K122/$BB$122</f>
        <v>0</v>
      </c>
      <c r="L123" s="11">
        <f t="shared" ref="L123" si="1326">L122/$BA$122</f>
        <v>0</v>
      </c>
      <c r="M123" s="10">
        <f t="shared" ref="M123" si="1327">M122/$BB$122</f>
        <v>0</v>
      </c>
      <c r="N123" s="11">
        <f t="shared" ref="N123" si="1328">N122/$BA$122</f>
        <v>0</v>
      </c>
      <c r="O123" s="10">
        <f t="shared" ref="O123" si="1329">O122/$BB$122</f>
        <v>0</v>
      </c>
      <c r="P123" s="11">
        <f t="shared" ref="P123" si="1330">P122/$BA$122</f>
        <v>3.4090909090909088E-2</v>
      </c>
      <c r="Q123" s="10">
        <f t="shared" ref="Q123" si="1331">Q122/$BB$122</f>
        <v>2.5404157043879907E-2</v>
      </c>
      <c r="R123" s="11">
        <f t="shared" ref="R123" si="1332">R122/$BA$122</f>
        <v>0</v>
      </c>
      <c r="S123" s="10">
        <f t="shared" ref="S123" si="1333">S122/$BB$122</f>
        <v>0</v>
      </c>
      <c r="T123" s="11">
        <f t="shared" ref="T123:V123" si="1334">T122/$BA$122</f>
        <v>0</v>
      </c>
      <c r="U123" s="10">
        <f t="shared" ref="U123:W123" si="1335">U122/$BB$122</f>
        <v>0</v>
      </c>
      <c r="V123" s="11">
        <f t="shared" si="1334"/>
        <v>0</v>
      </c>
      <c r="W123" s="10">
        <f t="shared" si="1335"/>
        <v>0</v>
      </c>
      <c r="X123" s="11">
        <f t="shared" ref="X123" si="1336">X122/$BA$122</f>
        <v>1.1363636363636364E-2</v>
      </c>
      <c r="Y123" s="10">
        <f t="shared" ref="Y123" si="1337">Y122/$BB$122</f>
        <v>2.3094688221709007E-2</v>
      </c>
      <c r="Z123" s="11">
        <f t="shared" ref="Z123" si="1338">Z122/$BA$122</f>
        <v>0</v>
      </c>
      <c r="AA123" s="10">
        <f t="shared" ref="AA123" si="1339">AA122/$BB$122</f>
        <v>0</v>
      </c>
      <c r="AB123" s="11">
        <f t="shared" ref="AB123" si="1340">AB122/$BA$122</f>
        <v>6.8181818181818177E-2</v>
      </c>
      <c r="AC123" s="10">
        <f t="shared" ref="AC123" si="1341">AC122/$BB$122</f>
        <v>0.25173210161662818</v>
      </c>
      <c r="AD123" s="11">
        <f t="shared" ref="AD123" si="1342">AD122/$BA$122</f>
        <v>3.4090909090909088E-2</v>
      </c>
      <c r="AE123" s="10">
        <f t="shared" ref="AE123" si="1343">AE122/$BB$122</f>
        <v>1.6166281755196306E-2</v>
      </c>
      <c r="AF123" s="11">
        <f t="shared" ref="AF123" si="1344">AF122/$BA$122</f>
        <v>0</v>
      </c>
      <c r="AG123" s="10">
        <f t="shared" ref="AG123" si="1345">AG122/$BB$122</f>
        <v>0</v>
      </c>
      <c r="AH123" s="11">
        <f t="shared" ref="AH123" si="1346">AH122/$BA$122</f>
        <v>0</v>
      </c>
      <c r="AI123" s="10">
        <f t="shared" ref="AI123" si="1347">AI122/$BB$122</f>
        <v>0</v>
      </c>
      <c r="AJ123" s="11">
        <f t="shared" ref="AJ123" si="1348">AJ122/$BA$122</f>
        <v>0</v>
      </c>
      <c r="AK123" s="10">
        <f t="shared" ref="AK123" si="1349">AK122/$BB$122</f>
        <v>0</v>
      </c>
      <c r="AL123" s="11">
        <f t="shared" ref="AL123" si="1350">AL122/$BA$122</f>
        <v>0</v>
      </c>
      <c r="AM123" s="10">
        <f t="shared" ref="AM123" si="1351">AM122/$BB$122</f>
        <v>0</v>
      </c>
      <c r="AN123" s="11">
        <f t="shared" ref="AN123" si="1352">AN122/$BA$122</f>
        <v>0</v>
      </c>
      <c r="AO123" s="10">
        <f t="shared" ref="AO123" si="1353">AO122/$BB$122</f>
        <v>0</v>
      </c>
      <c r="AP123" s="11">
        <f t="shared" ref="AP123" si="1354">AP122/$BA$122</f>
        <v>6.8181818181818177E-2</v>
      </c>
      <c r="AQ123" s="10">
        <f t="shared" ref="AQ123" si="1355">AQ122/$BB$122</f>
        <v>4.1570438799076209E-2</v>
      </c>
      <c r="AR123" s="11">
        <f t="shared" ref="AR123" si="1356">AR122/$BA$122</f>
        <v>0</v>
      </c>
      <c r="AS123" s="10">
        <f t="shared" ref="AS123" si="1357">AS122/$BB$122</f>
        <v>0</v>
      </c>
      <c r="AT123" s="11">
        <f t="shared" ref="AT123" si="1358">AT122/$BA$122</f>
        <v>0</v>
      </c>
      <c r="AU123" s="10">
        <f t="shared" ref="AU123" si="1359">AU122/$BB$122</f>
        <v>0</v>
      </c>
      <c r="AV123" s="11"/>
      <c r="AW123" s="10"/>
      <c r="AX123" s="11"/>
      <c r="AY123" s="10"/>
      <c r="AZ123" s="11"/>
      <c r="BA123" s="10">
        <f t="shared" si="878"/>
        <v>1</v>
      </c>
      <c r="BB123" s="10">
        <f t="shared" si="879"/>
        <v>1</v>
      </c>
    </row>
    <row r="124" spans="1:54">
      <c r="A124" s="2" t="s">
        <v>251</v>
      </c>
      <c r="B124" s="2" t="s">
        <v>199</v>
      </c>
      <c r="C124" s="2">
        <v>37</v>
      </c>
      <c r="D124" s="11">
        <v>0.75</v>
      </c>
      <c r="E124" s="10">
        <v>0.5565819861431871</v>
      </c>
      <c r="F124" s="11">
        <v>3.4090909090909088E-2</v>
      </c>
      <c r="G124" s="10">
        <v>8.5450346420323328E-2</v>
      </c>
      <c r="H124" s="11">
        <v>0</v>
      </c>
      <c r="I124" s="10">
        <v>0</v>
      </c>
      <c r="J124" s="11">
        <v>0</v>
      </c>
      <c r="K124" s="10">
        <v>0</v>
      </c>
      <c r="L124" s="11">
        <v>0</v>
      </c>
      <c r="M124" s="10">
        <v>0</v>
      </c>
      <c r="N124" s="11">
        <v>0</v>
      </c>
      <c r="O124" s="10">
        <v>0</v>
      </c>
      <c r="P124" s="11">
        <v>3.4090909090909088E-2</v>
      </c>
      <c r="Q124" s="10">
        <v>2.5404157043879907E-2</v>
      </c>
      <c r="R124" s="11">
        <v>0</v>
      </c>
      <c r="S124" s="10">
        <v>0</v>
      </c>
      <c r="T124" s="11">
        <v>0</v>
      </c>
      <c r="U124" s="10">
        <v>0</v>
      </c>
      <c r="V124" s="11">
        <v>0</v>
      </c>
      <c r="W124" s="10">
        <v>0</v>
      </c>
      <c r="X124" s="11">
        <v>1.1363636363636364E-2</v>
      </c>
      <c r="Y124" s="10">
        <v>2.3094688221709007E-2</v>
      </c>
      <c r="Z124" s="11">
        <v>0</v>
      </c>
      <c r="AA124" s="10">
        <v>0</v>
      </c>
      <c r="AB124" s="11">
        <v>6.8181818181818177E-2</v>
      </c>
      <c r="AC124" s="10">
        <v>0.25173210161662818</v>
      </c>
      <c r="AD124" s="11">
        <v>3.4090909090909088E-2</v>
      </c>
      <c r="AE124" s="10">
        <v>1.6166281755196306E-2</v>
      </c>
      <c r="AF124" s="11">
        <v>0</v>
      </c>
      <c r="AG124" s="10">
        <v>0</v>
      </c>
      <c r="AH124" s="11">
        <v>0</v>
      </c>
      <c r="AI124" s="10">
        <v>0</v>
      </c>
      <c r="AJ124" s="11">
        <v>0</v>
      </c>
      <c r="AK124" s="10">
        <v>0</v>
      </c>
      <c r="AL124" s="11">
        <v>0</v>
      </c>
      <c r="AM124" s="10">
        <v>0</v>
      </c>
      <c r="AN124" s="11">
        <v>0</v>
      </c>
      <c r="AO124" s="10">
        <v>0</v>
      </c>
      <c r="AP124" s="11">
        <v>6.8181818181818177E-2</v>
      </c>
      <c r="AQ124" s="10">
        <v>4.1570438799076209E-2</v>
      </c>
      <c r="AR124" s="11">
        <v>0</v>
      </c>
      <c r="AS124" s="10">
        <v>0</v>
      </c>
      <c r="AT124" s="11">
        <v>0</v>
      </c>
      <c r="AU124" s="10">
        <v>0</v>
      </c>
      <c r="AV124" s="11"/>
      <c r="AW124" s="10"/>
      <c r="AX124" s="11"/>
      <c r="AY124" s="10"/>
      <c r="AZ124" s="11"/>
      <c r="BA124" s="10">
        <f t="shared" si="878"/>
        <v>1</v>
      </c>
      <c r="BB124" s="10">
        <f t="shared" si="879"/>
        <v>1</v>
      </c>
    </row>
    <row r="125" spans="1:54">
      <c r="A125" s="2" t="s">
        <v>623</v>
      </c>
      <c r="B125" s="2" t="s">
        <v>199</v>
      </c>
      <c r="C125" s="2">
        <v>38</v>
      </c>
      <c r="D125" s="11">
        <v>9</v>
      </c>
      <c r="E125" s="10">
        <v>119</v>
      </c>
      <c r="F125" s="11">
        <v>0</v>
      </c>
      <c r="G125" s="10">
        <v>0</v>
      </c>
      <c r="H125" s="11">
        <v>0</v>
      </c>
      <c r="I125" s="10">
        <v>0</v>
      </c>
      <c r="J125" s="11">
        <v>0</v>
      </c>
      <c r="K125" s="10">
        <v>0</v>
      </c>
      <c r="L125" s="11">
        <v>0</v>
      </c>
      <c r="M125" s="10">
        <v>0</v>
      </c>
      <c r="N125" s="11">
        <v>0</v>
      </c>
      <c r="O125" s="10">
        <v>0</v>
      </c>
      <c r="P125" s="11">
        <v>6</v>
      </c>
      <c r="Q125" s="10">
        <v>58</v>
      </c>
      <c r="R125" s="11">
        <v>1</v>
      </c>
      <c r="S125" s="10">
        <v>9</v>
      </c>
      <c r="T125" s="11">
        <v>0</v>
      </c>
      <c r="U125" s="10">
        <v>0</v>
      </c>
      <c r="V125" s="11">
        <v>0</v>
      </c>
      <c r="W125" s="10">
        <v>0</v>
      </c>
      <c r="X125" s="11">
        <v>3</v>
      </c>
      <c r="Y125" s="10">
        <v>15</v>
      </c>
      <c r="Z125" s="11">
        <v>0</v>
      </c>
      <c r="AA125" s="10">
        <v>0</v>
      </c>
      <c r="AB125" s="11">
        <v>1</v>
      </c>
      <c r="AC125" s="10">
        <v>16</v>
      </c>
      <c r="AD125" s="11">
        <v>0</v>
      </c>
      <c r="AE125" s="10">
        <v>0</v>
      </c>
      <c r="AF125" s="11">
        <v>0</v>
      </c>
      <c r="AG125" s="10">
        <v>0</v>
      </c>
      <c r="AH125" s="11">
        <v>0</v>
      </c>
      <c r="AI125" s="10">
        <v>0</v>
      </c>
      <c r="AJ125" s="11">
        <v>0</v>
      </c>
      <c r="AK125" s="10">
        <v>0</v>
      </c>
      <c r="AL125" s="11">
        <v>0</v>
      </c>
      <c r="AM125" s="10">
        <v>0</v>
      </c>
      <c r="AN125" s="11">
        <v>0</v>
      </c>
      <c r="AO125" s="10">
        <v>0</v>
      </c>
      <c r="AP125" s="11">
        <v>0</v>
      </c>
      <c r="AQ125" s="10">
        <v>0</v>
      </c>
      <c r="AR125" s="11">
        <v>0</v>
      </c>
      <c r="AS125" s="10">
        <v>0</v>
      </c>
      <c r="AT125" s="11">
        <v>2</v>
      </c>
      <c r="AU125" s="10">
        <v>10</v>
      </c>
      <c r="AV125" s="11"/>
      <c r="AW125" s="10"/>
      <c r="AX125" s="11"/>
      <c r="AY125" s="10"/>
      <c r="AZ125" s="11"/>
      <c r="BA125" s="10">
        <f t="shared" si="878"/>
        <v>22</v>
      </c>
      <c r="BB125" s="10">
        <f t="shared" si="879"/>
        <v>227</v>
      </c>
    </row>
    <row r="126" spans="1:54">
      <c r="A126" s="2"/>
      <c r="B126" s="2"/>
      <c r="C126" s="2"/>
      <c r="D126" s="11">
        <f>D125/$BA$125</f>
        <v>0.40909090909090912</v>
      </c>
      <c r="E126" s="10">
        <f>E125/$BB$125</f>
        <v>0.52422907488986781</v>
      </c>
      <c r="F126" s="11">
        <f t="shared" ref="F126" si="1360">F125/$BA$125</f>
        <v>0</v>
      </c>
      <c r="G126" s="10">
        <f t="shared" ref="G126" si="1361">G125/$BB$125</f>
        <v>0</v>
      </c>
      <c r="H126" s="11">
        <f t="shared" ref="H126" si="1362">H125/$BA$125</f>
        <v>0</v>
      </c>
      <c r="I126" s="10">
        <f t="shared" ref="I126" si="1363">I125/$BB$125</f>
        <v>0</v>
      </c>
      <c r="J126" s="11">
        <f t="shared" ref="J126" si="1364">J125/$BA$125</f>
        <v>0</v>
      </c>
      <c r="K126" s="10">
        <f t="shared" ref="K126" si="1365">K125/$BB$125</f>
        <v>0</v>
      </c>
      <c r="L126" s="11">
        <f t="shared" ref="L126" si="1366">L125/$BA$125</f>
        <v>0</v>
      </c>
      <c r="M126" s="10">
        <f t="shared" ref="M126" si="1367">M125/$BB$125</f>
        <v>0</v>
      </c>
      <c r="N126" s="11">
        <f t="shared" ref="N126" si="1368">N125/$BA$125</f>
        <v>0</v>
      </c>
      <c r="O126" s="10">
        <f t="shared" ref="O126" si="1369">O125/$BB$125</f>
        <v>0</v>
      </c>
      <c r="P126" s="11">
        <f t="shared" ref="P126" si="1370">P125/$BA$125</f>
        <v>0.27272727272727271</v>
      </c>
      <c r="Q126" s="10">
        <f t="shared" ref="Q126" si="1371">Q125/$BB$125</f>
        <v>0.25550660792951541</v>
      </c>
      <c r="R126" s="11">
        <f t="shared" ref="R126" si="1372">R125/$BA$125</f>
        <v>4.5454545454545456E-2</v>
      </c>
      <c r="S126" s="10">
        <f t="shared" ref="S126" si="1373">S125/$BB$125</f>
        <v>3.9647577092511016E-2</v>
      </c>
      <c r="T126" s="11">
        <f t="shared" ref="T126:V126" si="1374">T125/$BA$125</f>
        <v>0</v>
      </c>
      <c r="U126" s="10">
        <f t="shared" ref="U126:W126" si="1375">U125/$BB$125</f>
        <v>0</v>
      </c>
      <c r="V126" s="11">
        <f t="shared" si="1374"/>
        <v>0</v>
      </c>
      <c r="W126" s="10">
        <f t="shared" si="1375"/>
        <v>0</v>
      </c>
      <c r="X126" s="11">
        <f t="shared" ref="X126" si="1376">X125/$BA$125</f>
        <v>0.13636363636363635</v>
      </c>
      <c r="Y126" s="10">
        <f t="shared" ref="Y126" si="1377">Y125/$BB$125</f>
        <v>6.6079295154185022E-2</v>
      </c>
      <c r="Z126" s="11">
        <f t="shared" ref="Z126" si="1378">Z125/$BA$125</f>
        <v>0</v>
      </c>
      <c r="AA126" s="10">
        <f t="shared" ref="AA126" si="1379">AA125/$BB$125</f>
        <v>0</v>
      </c>
      <c r="AB126" s="11">
        <f t="shared" ref="AB126" si="1380">AB125/$BA$125</f>
        <v>4.5454545454545456E-2</v>
      </c>
      <c r="AC126" s="10">
        <f t="shared" ref="AC126" si="1381">AC125/$BB$125</f>
        <v>7.0484581497797363E-2</v>
      </c>
      <c r="AD126" s="11">
        <f t="shared" ref="AD126" si="1382">AD125/$BA$125</f>
        <v>0</v>
      </c>
      <c r="AE126" s="10">
        <f t="shared" ref="AE126" si="1383">AE125/$BB$125</f>
        <v>0</v>
      </c>
      <c r="AF126" s="11">
        <f t="shared" ref="AF126" si="1384">AF125/$BA$125</f>
        <v>0</v>
      </c>
      <c r="AG126" s="10">
        <f t="shared" ref="AG126" si="1385">AG125/$BB$125</f>
        <v>0</v>
      </c>
      <c r="AH126" s="11">
        <f t="shared" ref="AH126" si="1386">AH125/$BA$125</f>
        <v>0</v>
      </c>
      <c r="AI126" s="10">
        <f t="shared" ref="AI126" si="1387">AI125/$BB$125</f>
        <v>0</v>
      </c>
      <c r="AJ126" s="11">
        <f t="shared" ref="AJ126" si="1388">AJ125/$BA$125</f>
        <v>0</v>
      </c>
      <c r="AK126" s="10">
        <f t="shared" ref="AK126" si="1389">AK125/$BB$125</f>
        <v>0</v>
      </c>
      <c r="AL126" s="11">
        <f t="shared" ref="AL126" si="1390">AL125/$BA$125</f>
        <v>0</v>
      </c>
      <c r="AM126" s="10">
        <f t="shared" ref="AM126" si="1391">AM125/$BB$125</f>
        <v>0</v>
      </c>
      <c r="AN126" s="11">
        <f t="shared" ref="AN126" si="1392">AN125/$BA$125</f>
        <v>0</v>
      </c>
      <c r="AO126" s="10">
        <f t="shared" ref="AO126" si="1393">AO125/$BB$125</f>
        <v>0</v>
      </c>
      <c r="AP126" s="11">
        <f t="shared" ref="AP126" si="1394">AP125/$BA$125</f>
        <v>0</v>
      </c>
      <c r="AQ126" s="10">
        <f t="shared" ref="AQ126" si="1395">AQ125/$BB$125</f>
        <v>0</v>
      </c>
      <c r="AR126" s="11">
        <f t="shared" ref="AR126" si="1396">AR125/$BA$125</f>
        <v>0</v>
      </c>
      <c r="AS126" s="10">
        <f t="shared" ref="AS126" si="1397">AS125/$BB$125</f>
        <v>0</v>
      </c>
      <c r="AT126" s="11">
        <f t="shared" ref="AT126" si="1398">AT125/$BA$125</f>
        <v>9.0909090909090912E-2</v>
      </c>
      <c r="AU126" s="10">
        <f t="shared" ref="AU126" si="1399">AU125/$BB$125</f>
        <v>4.405286343612335E-2</v>
      </c>
      <c r="AV126" s="11"/>
      <c r="AW126" s="10"/>
      <c r="AX126" s="11"/>
      <c r="AY126" s="10"/>
      <c r="AZ126" s="11"/>
      <c r="BA126" s="10">
        <f t="shared" si="878"/>
        <v>1</v>
      </c>
      <c r="BB126" s="10">
        <f t="shared" si="879"/>
        <v>0.99999999999999989</v>
      </c>
    </row>
    <row r="127" spans="1:54">
      <c r="A127" s="2" t="s">
        <v>623</v>
      </c>
      <c r="B127" s="2" t="s">
        <v>199</v>
      </c>
      <c r="C127" s="2">
        <v>38</v>
      </c>
      <c r="D127" s="11">
        <v>0.40909090909090912</v>
      </c>
      <c r="E127" s="10">
        <v>0.52422907488986781</v>
      </c>
      <c r="F127" s="11">
        <v>0</v>
      </c>
      <c r="G127" s="10">
        <v>0</v>
      </c>
      <c r="H127" s="11">
        <v>0</v>
      </c>
      <c r="I127" s="10">
        <v>0</v>
      </c>
      <c r="J127" s="11">
        <v>0</v>
      </c>
      <c r="K127" s="10">
        <v>0</v>
      </c>
      <c r="L127" s="11">
        <v>0</v>
      </c>
      <c r="M127" s="10">
        <v>0</v>
      </c>
      <c r="N127" s="11">
        <v>0</v>
      </c>
      <c r="O127" s="10">
        <v>0</v>
      </c>
      <c r="P127" s="11">
        <v>0.27272727272727271</v>
      </c>
      <c r="Q127" s="10">
        <v>0.25550660792951541</v>
      </c>
      <c r="R127" s="11">
        <v>4.5454545454545456E-2</v>
      </c>
      <c r="S127" s="10">
        <v>3.9647577092511016E-2</v>
      </c>
      <c r="T127" s="11">
        <v>0</v>
      </c>
      <c r="U127" s="10">
        <v>0</v>
      </c>
      <c r="V127" s="11">
        <v>0</v>
      </c>
      <c r="W127" s="10">
        <v>0</v>
      </c>
      <c r="X127" s="11">
        <v>0.13636363636363635</v>
      </c>
      <c r="Y127" s="10">
        <v>6.6079295154185022E-2</v>
      </c>
      <c r="Z127" s="11">
        <v>0</v>
      </c>
      <c r="AA127" s="10">
        <v>0</v>
      </c>
      <c r="AB127" s="11">
        <v>4.5454545454545456E-2</v>
      </c>
      <c r="AC127" s="10">
        <v>7.0484581497797363E-2</v>
      </c>
      <c r="AD127" s="11">
        <v>0</v>
      </c>
      <c r="AE127" s="10">
        <v>0</v>
      </c>
      <c r="AF127" s="11">
        <v>0</v>
      </c>
      <c r="AG127" s="10">
        <v>0</v>
      </c>
      <c r="AH127" s="11">
        <v>0</v>
      </c>
      <c r="AI127" s="10">
        <v>0</v>
      </c>
      <c r="AJ127" s="11">
        <v>0</v>
      </c>
      <c r="AK127" s="10">
        <v>0</v>
      </c>
      <c r="AL127" s="11">
        <v>0</v>
      </c>
      <c r="AM127" s="10">
        <v>0</v>
      </c>
      <c r="AN127" s="11">
        <v>0</v>
      </c>
      <c r="AO127" s="10">
        <v>0</v>
      </c>
      <c r="AP127" s="11">
        <v>0</v>
      </c>
      <c r="AQ127" s="10">
        <v>0</v>
      </c>
      <c r="AR127" s="11">
        <v>0</v>
      </c>
      <c r="AS127" s="10">
        <v>0</v>
      </c>
      <c r="AT127" s="11">
        <v>9.0909090909090912E-2</v>
      </c>
      <c r="AU127" s="10">
        <v>4.405286343612335E-2</v>
      </c>
      <c r="AV127" s="11"/>
      <c r="AW127" s="10"/>
      <c r="AX127" s="11"/>
      <c r="AY127" s="10"/>
      <c r="AZ127" s="11"/>
      <c r="BA127" s="10">
        <f t="shared" si="878"/>
        <v>1</v>
      </c>
      <c r="BB127" s="10">
        <f t="shared" si="879"/>
        <v>0.99999999999999989</v>
      </c>
    </row>
    <row r="128" spans="1:54">
      <c r="A128" s="2" t="s">
        <v>258</v>
      </c>
      <c r="B128" s="2" t="s">
        <v>199</v>
      </c>
      <c r="C128" s="2">
        <v>39</v>
      </c>
      <c r="D128" s="11">
        <v>125</v>
      </c>
      <c r="E128" s="10">
        <v>664</v>
      </c>
      <c r="F128" s="11">
        <v>6</v>
      </c>
      <c r="G128" s="10">
        <v>45</v>
      </c>
      <c r="H128" s="11">
        <v>0</v>
      </c>
      <c r="I128" s="10">
        <v>0</v>
      </c>
      <c r="J128" s="11">
        <v>0</v>
      </c>
      <c r="K128" s="10">
        <v>0</v>
      </c>
      <c r="L128" s="11">
        <v>0</v>
      </c>
      <c r="M128" s="10">
        <v>0</v>
      </c>
      <c r="N128" s="11">
        <v>0</v>
      </c>
      <c r="O128" s="10">
        <v>0</v>
      </c>
      <c r="P128" s="11">
        <v>4</v>
      </c>
      <c r="Q128" s="10">
        <v>66</v>
      </c>
      <c r="R128" s="11">
        <v>1</v>
      </c>
      <c r="S128" s="10">
        <v>4</v>
      </c>
      <c r="T128" s="11">
        <v>12</v>
      </c>
      <c r="U128" s="10">
        <v>64</v>
      </c>
      <c r="V128" s="11">
        <v>0</v>
      </c>
      <c r="W128" s="10">
        <v>0</v>
      </c>
      <c r="X128" s="11">
        <v>0</v>
      </c>
      <c r="Y128" s="10">
        <v>0</v>
      </c>
      <c r="Z128" s="11">
        <v>0</v>
      </c>
      <c r="AA128" s="10">
        <v>0</v>
      </c>
      <c r="AB128" s="11">
        <v>5</v>
      </c>
      <c r="AC128" s="10">
        <v>115</v>
      </c>
      <c r="AD128" s="11">
        <v>29</v>
      </c>
      <c r="AE128" s="10">
        <v>269</v>
      </c>
      <c r="AF128" s="11">
        <v>1</v>
      </c>
      <c r="AG128" s="10">
        <v>2</v>
      </c>
      <c r="AH128" s="11">
        <v>2</v>
      </c>
      <c r="AI128" s="10">
        <v>18</v>
      </c>
      <c r="AJ128" s="11">
        <v>0</v>
      </c>
      <c r="AK128" s="10">
        <v>0</v>
      </c>
      <c r="AL128" s="11">
        <v>0</v>
      </c>
      <c r="AM128" s="10">
        <v>0</v>
      </c>
      <c r="AN128" s="11">
        <v>0</v>
      </c>
      <c r="AO128" s="10">
        <v>0</v>
      </c>
      <c r="AP128" s="11">
        <v>0</v>
      </c>
      <c r="AQ128" s="10">
        <v>0</v>
      </c>
      <c r="AR128" s="11">
        <v>4</v>
      </c>
      <c r="AS128" s="10">
        <v>16</v>
      </c>
      <c r="AT128" s="11">
        <v>0</v>
      </c>
      <c r="AU128" s="10">
        <v>0</v>
      </c>
      <c r="AV128" s="11"/>
      <c r="AW128" s="10"/>
      <c r="AX128" s="11"/>
      <c r="AY128" s="10"/>
      <c r="AZ128" s="11"/>
      <c r="BA128" s="10">
        <f t="shared" si="878"/>
        <v>189</v>
      </c>
      <c r="BB128" s="10">
        <f t="shared" si="879"/>
        <v>1263</v>
      </c>
    </row>
    <row r="129" spans="1:54">
      <c r="A129" s="2"/>
      <c r="B129" s="2"/>
      <c r="C129" s="2"/>
      <c r="D129" s="11">
        <f>D128/$BA$128</f>
        <v>0.66137566137566139</v>
      </c>
      <c r="E129" s="10">
        <f>E128/$BB$128</f>
        <v>0.5257323832145685</v>
      </c>
      <c r="F129" s="11">
        <f t="shared" ref="F129" si="1400">F128/$BA$128</f>
        <v>3.1746031746031744E-2</v>
      </c>
      <c r="G129" s="10">
        <f t="shared" ref="G129" si="1401">G128/$BB$128</f>
        <v>3.5629453681710214E-2</v>
      </c>
      <c r="H129" s="11">
        <f t="shared" ref="H129" si="1402">H128/$BA$128</f>
        <v>0</v>
      </c>
      <c r="I129" s="10">
        <f t="shared" ref="I129" si="1403">I128/$BB$128</f>
        <v>0</v>
      </c>
      <c r="J129" s="11">
        <f t="shared" ref="J129" si="1404">J128/$BA$128</f>
        <v>0</v>
      </c>
      <c r="K129" s="10">
        <f t="shared" ref="K129" si="1405">K128/$BB$128</f>
        <v>0</v>
      </c>
      <c r="L129" s="11">
        <f t="shared" ref="L129" si="1406">L128/$BA$128</f>
        <v>0</v>
      </c>
      <c r="M129" s="10">
        <f t="shared" ref="M129" si="1407">M128/$BB$128</f>
        <v>0</v>
      </c>
      <c r="N129" s="11">
        <f t="shared" ref="N129" si="1408">N128/$BA$128</f>
        <v>0</v>
      </c>
      <c r="O129" s="10">
        <f t="shared" ref="O129" si="1409">O128/$BB$128</f>
        <v>0</v>
      </c>
      <c r="P129" s="11">
        <f t="shared" ref="P129" si="1410">P128/$BA$128</f>
        <v>2.1164021164021163E-2</v>
      </c>
      <c r="Q129" s="10">
        <f t="shared" ref="Q129" si="1411">Q128/$BB$128</f>
        <v>5.2256532066508314E-2</v>
      </c>
      <c r="R129" s="11">
        <f t="shared" ref="R129" si="1412">R128/$BA$128</f>
        <v>5.2910052910052907E-3</v>
      </c>
      <c r="S129" s="10">
        <f t="shared" ref="S129" si="1413">S128/$BB$128</f>
        <v>3.1670625494853522E-3</v>
      </c>
      <c r="T129" s="11">
        <f t="shared" ref="T129:V129" si="1414">T128/$BA$128</f>
        <v>6.3492063492063489E-2</v>
      </c>
      <c r="U129" s="10">
        <f t="shared" ref="U129:W129" si="1415">U128/$BB$128</f>
        <v>5.0673000791765635E-2</v>
      </c>
      <c r="V129" s="11">
        <f t="shared" si="1414"/>
        <v>0</v>
      </c>
      <c r="W129" s="10">
        <f t="shared" si="1415"/>
        <v>0</v>
      </c>
      <c r="X129" s="11">
        <f t="shared" ref="X129" si="1416">X128/$BA$128</f>
        <v>0</v>
      </c>
      <c r="Y129" s="10">
        <f t="shared" ref="Y129" si="1417">Y128/$BB$128</f>
        <v>0</v>
      </c>
      <c r="Z129" s="11">
        <f t="shared" ref="Z129" si="1418">Z128/$BA$128</f>
        <v>0</v>
      </c>
      <c r="AA129" s="10">
        <f t="shared" ref="AA129" si="1419">AA128/$BB$128</f>
        <v>0</v>
      </c>
      <c r="AB129" s="11">
        <f t="shared" ref="AB129" si="1420">AB128/$BA$128</f>
        <v>2.6455026455026454E-2</v>
      </c>
      <c r="AC129" s="10">
        <f t="shared" ref="AC129" si="1421">AC128/$BB$128</f>
        <v>9.1053048297703873E-2</v>
      </c>
      <c r="AD129" s="11">
        <f t="shared" ref="AD129" si="1422">AD128/$BA$128</f>
        <v>0.15343915343915343</v>
      </c>
      <c r="AE129" s="10">
        <f t="shared" ref="AE129" si="1423">AE128/$BB$128</f>
        <v>0.21298495645288995</v>
      </c>
      <c r="AF129" s="11">
        <f t="shared" ref="AF129" si="1424">AF128/$BA$128</f>
        <v>5.2910052910052907E-3</v>
      </c>
      <c r="AG129" s="10">
        <f t="shared" ref="AG129" si="1425">AG128/$BB$128</f>
        <v>1.5835312747426761E-3</v>
      </c>
      <c r="AH129" s="11">
        <f t="shared" ref="AH129" si="1426">AH128/$BA$128</f>
        <v>1.0582010582010581E-2</v>
      </c>
      <c r="AI129" s="10">
        <f t="shared" ref="AI129" si="1427">AI128/$BB$128</f>
        <v>1.4251781472684086E-2</v>
      </c>
      <c r="AJ129" s="11">
        <f t="shared" ref="AJ129" si="1428">AJ128/$BA$128</f>
        <v>0</v>
      </c>
      <c r="AK129" s="10">
        <f t="shared" ref="AK129" si="1429">AK128/$BB$128</f>
        <v>0</v>
      </c>
      <c r="AL129" s="11">
        <f t="shared" ref="AL129" si="1430">AL128/$BA$128</f>
        <v>0</v>
      </c>
      <c r="AM129" s="10">
        <f t="shared" ref="AM129" si="1431">AM128/$BB$128</f>
        <v>0</v>
      </c>
      <c r="AN129" s="11">
        <f t="shared" ref="AN129" si="1432">AN128/$BA$128</f>
        <v>0</v>
      </c>
      <c r="AO129" s="10">
        <f t="shared" ref="AO129" si="1433">AO128/$BB$128</f>
        <v>0</v>
      </c>
      <c r="AP129" s="11">
        <f t="shared" ref="AP129" si="1434">AP128/$BA$128</f>
        <v>0</v>
      </c>
      <c r="AQ129" s="10">
        <f t="shared" ref="AQ129" si="1435">AQ128/$BB$128</f>
        <v>0</v>
      </c>
      <c r="AR129" s="11">
        <f t="shared" ref="AR129" si="1436">AR128/$BA$128</f>
        <v>2.1164021164021163E-2</v>
      </c>
      <c r="AS129" s="10">
        <f t="shared" ref="AS129" si="1437">AS128/$BB$128</f>
        <v>1.2668250197941409E-2</v>
      </c>
      <c r="AT129" s="11">
        <f t="shared" ref="AT129" si="1438">AT128/$BA$128</f>
        <v>0</v>
      </c>
      <c r="AU129" s="10">
        <f t="shared" ref="AU129" si="1439">AU128/$BB$128</f>
        <v>0</v>
      </c>
      <c r="AV129" s="11"/>
      <c r="AW129" s="10"/>
      <c r="AX129" s="11"/>
      <c r="AY129" s="10"/>
      <c r="AZ129" s="11"/>
      <c r="BA129" s="10">
        <f t="shared" si="878"/>
        <v>1</v>
      </c>
      <c r="BB129" s="10">
        <f t="shared" si="879"/>
        <v>1</v>
      </c>
    </row>
    <row r="130" spans="1:54">
      <c r="A130" s="2" t="s">
        <v>258</v>
      </c>
      <c r="B130" s="2" t="s">
        <v>199</v>
      </c>
      <c r="C130" s="2">
        <v>39</v>
      </c>
      <c r="D130" s="11">
        <v>0.66137566137566139</v>
      </c>
      <c r="E130" s="10">
        <v>0.5257323832145685</v>
      </c>
      <c r="F130" s="11">
        <v>3.1746031746031744E-2</v>
      </c>
      <c r="G130" s="10">
        <v>3.5629453681710214E-2</v>
      </c>
      <c r="H130" s="11">
        <v>0</v>
      </c>
      <c r="I130" s="10">
        <v>0</v>
      </c>
      <c r="J130" s="11">
        <v>0</v>
      </c>
      <c r="K130" s="10">
        <v>0</v>
      </c>
      <c r="L130" s="11">
        <v>0</v>
      </c>
      <c r="M130" s="10">
        <v>0</v>
      </c>
      <c r="N130" s="11">
        <v>0</v>
      </c>
      <c r="O130" s="10">
        <v>0</v>
      </c>
      <c r="P130" s="11">
        <v>2.1164021164021163E-2</v>
      </c>
      <c r="Q130" s="10">
        <v>5.2256532066508314E-2</v>
      </c>
      <c r="R130" s="11">
        <v>5.2910052910052907E-3</v>
      </c>
      <c r="S130" s="10">
        <v>3.1670625494853522E-3</v>
      </c>
      <c r="T130" s="11">
        <v>6.3492063492063489E-2</v>
      </c>
      <c r="U130" s="10">
        <v>5.0673000791765635E-2</v>
      </c>
      <c r="V130" s="11">
        <v>0</v>
      </c>
      <c r="W130" s="10">
        <v>0</v>
      </c>
      <c r="X130" s="11">
        <v>0</v>
      </c>
      <c r="Y130" s="10">
        <v>0</v>
      </c>
      <c r="Z130" s="11">
        <v>0</v>
      </c>
      <c r="AA130" s="10">
        <v>0</v>
      </c>
      <c r="AB130" s="11">
        <v>2.6455026455026454E-2</v>
      </c>
      <c r="AC130" s="10">
        <v>9.1053048297703873E-2</v>
      </c>
      <c r="AD130" s="11">
        <v>0.15343915343915343</v>
      </c>
      <c r="AE130" s="10">
        <v>0.21298495645288995</v>
      </c>
      <c r="AF130" s="11">
        <v>5.2910052910052907E-3</v>
      </c>
      <c r="AG130" s="10">
        <v>1.5835312747426761E-3</v>
      </c>
      <c r="AH130" s="11">
        <v>1.0582010582010581E-2</v>
      </c>
      <c r="AI130" s="10">
        <v>1.4251781472684086E-2</v>
      </c>
      <c r="AJ130" s="11">
        <v>0</v>
      </c>
      <c r="AK130" s="10">
        <v>0</v>
      </c>
      <c r="AL130" s="11">
        <v>0</v>
      </c>
      <c r="AM130" s="10">
        <v>0</v>
      </c>
      <c r="AN130" s="11">
        <v>0</v>
      </c>
      <c r="AO130" s="10">
        <v>0</v>
      </c>
      <c r="AP130" s="11">
        <v>0</v>
      </c>
      <c r="AQ130" s="10">
        <v>0</v>
      </c>
      <c r="AR130" s="11">
        <v>2.1164021164021163E-2</v>
      </c>
      <c r="AS130" s="10">
        <v>1.2668250197941409E-2</v>
      </c>
      <c r="AT130" s="11">
        <v>0</v>
      </c>
      <c r="AU130" s="10">
        <v>0</v>
      </c>
      <c r="AV130" s="11"/>
      <c r="AW130" s="10"/>
      <c r="AX130" s="11"/>
      <c r="AY130" s="10"/>
      <c r="AZ130" s="11"/>
      <c r="BA130" s="10">
        <f t="shared" si="878"/>
        <v>1</v>
      </c>
      <c r="BB130" s="10">
        <f t="shared" si="879"/>
        <v>1</v>
      </c>
    </row>
    <row r="131" spans="1:54">
      <c r="A131" s="2" t="s">
        <v>624</v>
      </c>
      <c r="B131" s="2" t="s">
        <v>199</v>
      </c>
      <c r="C131" s="2">
        <v>40</v>
      </c>
      <c r="D131" s="11">
        <v>1</v>
      </c>
      <c r="E131" s="10">
        <v>3</v>
      </c>
      <c r="F131" s="11">
        <v>1</v>
      </c>
      <c r="G131" s="10">
        <v>49</v>
      </c>
      <c r="H131" s="11">
        <v>0</v>
      </c>
      <c r="I131" s="10">
        <v>0</v>
      </c>
      <c r="J131" s="11">
        <v>0</v>
      </c>
      <c r="K131" s="10">
        <v>0</v>
      </c>
      <c r="L131" s="11">
        <v>0</v>
      </c>
      <c r="M131" s="10">
        <v>0</v>
      </c>
      <c r="N131" s="11">
        <v>0</v>
      </c>
      <c r="O131" s="10">
        <v>0</v>
      </c>
      <c r="P131" s="11">
        <v>2</v>
      </c>
      <c r="Q131" s="10">
        <v>17</v>
      </c>
      <c r="R131" s="11">
        <v>0</v>
      </c>
      <c r="S131" s="10">
        <v>0</v>
      </c>
      <c r="T131" s="11">
        <v>5</v>
      </c>
      <c r="U131" s="10">
        <v>98</v>
      </c>
      <c r="V131" s="11">
        <v>0</v>
      </c>
      <c r="W131" s="10">
        <v>0</v>
      </c>
      <c r="X131" s="11">
        <v>0</v>
      </c>
      <c r="Y131" s="10">
        <v>0</v>
      </c>
      <c r="Z131" s="11">
        <v>0</v>
      </c>
      <c r="AA131" s="10">
        <v>0</v>
      </c>
      <c r="AB131" s="11">
        <v>2</v>
      </c>
      <c r="AC131" s="10">
        <v>16</v>
      </c>
      <c r="AD131" s="11">
        <v>10</v>
      </c>
      <c r="AE131" s="10">
        <v>346</v>
      </c>
      <c r="AF131" s="11">
        <v>0</v>
      </c>
      <c r="AG131" s="10">
        <v>0</v>
      </c>
      <c r="AH131" s="11">
        <v>0</v>
      </c>
      <c r="AI131" s="10">
        <v>0</v>
      </c>
      <c r="AJ131" s="11">
        <v>0</v>
      </c>
      <c r="AK131" s="10">
        <v>0</v>
      </c>
      <c r="AL131" s="11">
        <v>0</v>
      </c>
      <c r="AM131" s="10">
        <v>0</v>
      </c>
      <c r="AN131" s="11">
        <v>0</v>
      </c>
      <c r="AO131" s="10">
        <v>0</v>
      </c>
      <c r="AP131" s="11">
        <v>0</v>
      </c>
      <c r="AQ131" s="10">
        <v>0</v>
      </c>
      <c r="AR131" s="11">
        <v>0</v>
      </c>
      <c r="AS131" s="10">
        <v>0</v>
      </c>
      <c r="AT131" s="11">
        <v>0</v>
      </c>
      <c r="AU131" s="10">
        <v>0</v>
      </c>
      <c r="AV131" s="11"/>
      <c r="AW131" s="10"/>
      <c r="AX131" s="11"/>
      <c r="AY131" s="10"/>
      <c r="AZ131" s="11"/>
      <c r="BA131" s="10">
        <f t="shared" si="878"/>
        <v>21</v>
      </c>
      <c r="BB131" s="10">
        <f t="shared" si="879"/>
        <v>529</v>
      </c>
    </row>
    <row r="132" spans="1:54">
      <c r="D132" s="11">
        <f>D131/$BA$131</f>
        <v>4.7619047619047616E-2</v>
      </c>
      <c r="E132" s="10">
        <f>E131/$BB$131</f>
        <v>5.6710775047258983E-3</v>
      </c>
      <c r="F132" s="11">
        <f t="shared" ref="F132" si="1440">F131/$BA$131</f>
        <v>4.7619047619047616E-2</v>
      </c>
      <c r="G132" s="10">
        <f t="shared" ref="G132" si="1441">G131/$BB$131</f>
        <v>9.2627599243856329E-2</v>
      </c>
      <c r="H132" s="11">
        <f t="shared" ref="H132" si="1442">H131/$BA$131</f>
        <v>0</v>
      </c>
      <c r="I132" s="10">
        <f t="shared" ref="I132" si="1443">I131/$BB$131</f>
        <v>0</v>
      </c>
      <c r="J132" s="11">
        <f t="shared" ref="J132" si="1444">J131/$BA$131</f>
        <v>0</v>
      </c>
      <c r="K132" s="10">
        <f t="shared" ref="K132" si="1445">K131/$BB$131</f>
        <v>0</v>
      </c>
      <c r="L132" s="11">
        <f t="shared" ref="L132" si="1446">L131/$BA$131</f>
        <v>0</v>
      </c>
      <c r="M132" s="10">
        <f t="shared" ref="M132" si="1447">M131/$BB$131</f>
        <v>0</v>
      </c>
      <c r="N132" s="11">
        <f t="shared" ref="N132" si="1448">N131/$BA$131</f>
        <v>0</v>
      </c>
      <c r="O132" s="10">
        <f t="shared" ref="O132" si="1449">O131/$BB$131</f>
        <v>0</v>
      </c>
      <c r="P132" s="11">
        <f t="shared" ref="P132" si="1450">P131/$BA$131</f>
        <v>9.5238095238095233E-2</v>
      </c>
      <c r="Q132" s="10">
        <f t="shared" ref="Q132" si="1451">Q131/$BB$131</f>
        <v>3.2136105860113423E-2</v>
      </c>
      <c r="R132" s="11">
        <f t="shared" ref="R132" si="1452">R131/$BA$131</f>
        <v>0</v>
      </c>
      <c r="S132" s="10">
        <f t="shared" ref="S132" si="1453">S131/$BB$131</f>
        <v>0</v>
      </c>
      <c r="T132" s="11">
        <f t="shared" ref="T132:V132" si="1454">T131/$BA$131</f>
        <v>0.23809523809523808</v>
      </c>
      <c r="U132" s="10">
        <f t="shared" ref="U132:W132" si="1455">U131/$BB$131</f>
        <v>0.18525519848771266</v>
      </c>
      <c r="V132" s="11">
        <f t="shared" si="1454"/>
        <v>0</v>
      </c>
      <c r="W132" s="10">
        <f t="shared" si="1455"/>
        <v>0</v>
      </c>
      <c r="X132" s="11">
        <f t="shared" ref="X132" si="1456">X131/$BA$131</f>
        <v>0</v>
      </c>
      <c r="Y132" s="10">
        <f t="shared" ref="Y132" si="1457">Y131/$BB$131</f>
        <v>0</v>
      </c>
      <c r="Z132" s="11">
        <f t="shared" ref="Z132" si="1458">Z131/$BA$131</f>
        <v>0</v>
      </c>
      <c r="AA132" s="10">
        <f t="shared" ref="AA132" si="1459">AA131/$BB$131</f>
        <v>0</v>
      </c>
      <c r="AB132" s="11">
        <f t="shared" ref="AB132" si="1460">AB131/$BA$131</f>
        <v>9.5238095238095233E-2</v>
      </c>
      <c r="AC132" s="10">
        <f t="shared" ref="AC132" si="1461">AC131/$BB$131</f>
        <v>3.0245746691871456E-2</v>
      </c>
      <c r="AD132" s="11">
        <f t="shared" ref="AD132" si="1462">AD131/$BA$131</f>
        <v>0.47619047619047616</v>
      </c>
      <c r="AE132" s="10">
        <f t="shared" ref="AE132" si="1463">AE131/$BB$131</f>
        <v>0.65406427221172025</v>
      </c>
      <c r="AF132" s="11">
        <f t="shared" ref="AF132" si="1464">AF131/$BA$131</f>
        <v>0</v>
      </c>
      <c r="AG132" s="10">
        <f t="shared" ref="AG132" si="1465">AG131/$BB$131</f>
        <v>0</v>
      </c>
      <c r="AH132" s="11">
        <f t="shared" ref="AH132" si="1466">AH131/$BA$131</f>
        <v>0</v>
      </c>
      <c r="AI132" s="10">
        <f t="shared" ref="AI132" si="1467">AI131/$BB$131</f>
        <v>0</v>
      </c>
      <c r="AJ132" s="11">
        <f t="shared" ref="AJ132" si="1468">AJ131/$BA$131</f>
        <v>0</v>
      </c>
      <c r="AK132" s="10">
        <f t="shared" ref="AK132" si="1469">AK131/$BB$131</f>
        <v>0</v>
      </c>
      <c r="AL132" s="11">
        <f t="shared" ref="AL132" si="1470">AL131/$BA$131</f>
        <v>0</v>
      </c>
      <c r="AM132" s="10">
        <f t="shared" ref="AM132" si="1471">AM131/$BB$131</f>
        <v>0</v>
      </c>
      <c r="AN132" s="11">
        <f t="shared" ref="AN132" si="1472">AN131/$BA$131</f>
        <v>0</v>
      </c>
      <c r="AO132" s="10">
        <f t="shared" ref="AO132" si="1473">AO131/$BB$131</f>
        <v>0</v>
      </c>
      <c r="AP132" s="11">
        <f t="shared" ref="AP132" si="1474">AP131/$BA$131</f>
        <v>0</v>
      </c>
      <c r="AQ132" s="10">
        <f t="shared" ref="AQ132" si="1475">AQ131/$BB$131</f>
        <v>0</v>
      </c>
      <c r="AR132" s="11">
        <f t="shared" ref="AR132" si="1476">AR131/$BA$131</f>
        <v>0</v>
      </c>
      <c r="AS132" s="10">
        <f t="shared" ref="AS132" si="1477">AS131/$BB$131</f>
        <v>0</v>
      </c>
      <c r="AT132" s="11">
        <f t="shared" ref="AT132" si="1478">AT131/$BA$131</f>
        <v>0</v>
      </c>
      <c r="AU132" s="10">
        <f t="shared" ref="AU132" si="1479">AU131/$BB$131</f>
        <v>0</v>
      </c>
      <c r="AV132" s="11"/>
      <c r="AW132" s="10"/>
      <c r="AX132" s="11"/>
      <c r="AY132" s="10"/>
      <c r="AZ132" s="2"/>
      <c r="BA132" s="10">
        <f t="shared" si="878"/>
        <v>0.99999999999999989</v>
      </c>
      <c r="BB132" s="10">
        <f t="shared" si="879"/>
        <v>1</v>
      </c>
    </row>
    <row r="133" spans="1:54">
      <c r="A133" s="2" t="s">
        <v>624</v>
      </c>
      <c r="B133" s="2" t="s">
        <v>199</v>
      </c>
      <c r="C133" s="2">
        <v>40</v>
      </c>
      <c r="D133" s="2">
        <v>4.7619047619047616E-2</v>
      </c>
      <c r="E133">
        <v>5.6710775047258983E-3</v>
      </c>
      <c r="F133" s="2">
        <v>4.7619047619047616E-2</v>
      </c>
      <c r="G133">
        <v>9.2627599243856329E-2</v>
      </c>
      <c r="H133" s="2">
        <v>0</v>
      </c>
      <c r="I133">
        <v>0</v>
      </c>
      <c r="J133" s="2">
        <v>0</v>
      </c>
      <c r="K133">
        <v>0</v>
      </c>
      <c r="L133" s="2">
        <v>0</v>
      </c>
      <c r="M133">
        <v>0</v>
      </c>
      <c r="N133" s="2">
        <v>0</v>
      </c>
      <c r="O133">
        <v>0</v>
      </c>
      <c r="P133" s="2">
        <v>9.5238095238095233E-2</v>
      </c>
      <c r="Q133">
        <v>3.2136105860113423E-2</v>
      </c>
      <c r="R133" s="2">
        <v>0</v>
      </c>
      <c r="S133">
        <v>0</v>
      </c>
      <c r="T133" s="2">
        <v>0.23809523809523808</v>
      </c>
      <c r="U133">
        <v>0.18525519848771266</v>
      </c>
      <c r="V133" s="2">
        <v>0</v>
      </c>
      <c r="W133">
        <v>0</v>
      </c>
      <c r="X133" s="2">
        <v>0</v>
      </c>
      <c r="Y133">
        <v>0</v>
      </c>
      <c r="Z133" s="2">
        <v>0</v>
      </c>
      <c r="AA133">
        <v>0</v>
      </c>
      <c r="AB133" s="2">
        <v>9.5238095238095233E-2</v>
      </c>
      <c r="AC133">
        <v>3.0245746691871456E-2</v>
      </c>
      <c r="AD133" s="2">
        <v>0.47619047619047616</v>
      </c>
      <c r="AE133">
        <v>0.65406427221172025</v>
      </c>
      <c r="AF133" s="2">
        <v>0</v>
      </c>
      <c r="AG133">
        <v>0</v>
      </c>
      <c r="AH133" s="2">
        <v>0</v>
      </c>
      <c r="AI133">
        <v>0</v>
      </c>
      <c r="AJ133" s="2">
        <v>0</v>
      </c>
      <c r="AK133">
        <v>0</v>
      </c>
      <c r="AL133" s="2">
        <v>0</v>
      </c>
      <c r="AM133">
        <v>0</v>
      </c>
      <c r="AN133" s="2">
        <v>0</v>
      </c>
      <c r="AO133">
        <v>0</v>
      </c>
      <c r="AP133" s="2">
        <v>0</v>
      </c>
      <c r="AQ133">
        <v>0</v>
      </c>
      <c r="AR133" s="2">
        <v>0</v>
      </c>
      <c r="AS133">
        <v>0</v>
      </c>
      <c r="AT133" s="2">
        <v>0</v>
      </c>
      <c r="AU133">
        <v>0</v>
      </c>
      <c r="AV133" s="2"/>
      <c r="AX133" s="2"/>
      <c r="AZ133" s="2"/>
      <c r="BA133" s="10">
        <f t="shared" si="878"/>
        <v>0.99999999999999989</v>
      </c>
      <c r="BB133" s="10">
        <f t="shared" si="879"/>
        <v>1</v>
      </c>
    </row>
    <row r="135" spans="1:54">
      <c r="D135">
        <f>SUM(D131,D128,D125,D122,D119,D116,D113,D110,D107,D104,D101,D98,D95,D92,D89,D86,D83)</f>
        <v>773</v>
      </c>
      <c r="E135">
        <f t="shared" ref="E135:AY135" si="1480">SUM(E131,E128,E125,E122,E119,E116,E113,E110,E107,E104,E101,E98,E95,E92,E89,E86,E83)</f>
        <v>4064</v>
      </c>
      <c r="F135">
        <f t="shared" si="1480"/>
        <v>113</v>
      </c>
      <c r="G135">
        <f t="shared" si="1480"/>
        <v>1693</v>
      </c>
      <c r="H135">
        <f t="shared" si="1480"/>
        <v>6</v>
      </c>
      <c r="I135">
        <f t="shared" si="1480"/>
        <v>92</v>
      </c>
      <c r="J135">
        <f t="shared" si="1480"/>
        <v>0</v>
      </c>
      <c r="K135">
        <f t="shared" si="1480"/>
        <v>0</v>
      </c>
      <c r="L135">
        <f t="shared" si="1480"/>
        <v>8</v>
      </c>
      <c r="M135">
        <f t="shared" si="1480"/>
        <v>100</v>
      </c>
      <c r="N135">
        <f t="shared" si="1480"/>
        <v>0</v>
      </c>
      <c r="O135">
        <f t="shared" si="1480"/>
        <v>0</v>
      </c>
      <c r="P135">
        <f t="shared" si="1480"/>
        <v>341</v>
      </c>
      <c r="Q135">
        <f t="shared" si="1480"/>
        <v>5046</v>
      </c>
      <c r="R135">
        <f t="shared" si="1480"/>
        <v>86</v>
      </c>
      <c r="S135">
        <f t="shared" si="1480"/>
        <v>746</v>
      </c>
      <c r="T135">
        <f t="shared" si="1480"/>
        <v>103</v>
      </c>
      <c r="U135">
        <f t="shared" si="1480"/>
        <v>1299</v>
      </c>
      <c r="X135">
        <f t="shared" si="1480"/>
        <v>66</v>
      </c>
      <c r="Y135">
        <f t="shared" si="1480"/>
        <v>487</v>
      </c>
      <c r="Z135">
        <f t="shared" si="1480"/>
        <v>5</v>
      </c>
      <c r="AA135">
        <f t="shared" si="1480"/>
        <v>63</v>
      </c>
      <c r="AB135">
        <f t="shared" si="1480"/>
        <v>67</v>
      </c>
      <c r="AC135">
        <f t="shared" si="1480"/>
        <v>1139</v>
      </c>
      <c r="AD135">
        <f t="shared" si="1480"/>
        <v>597</v>
      </c>
      <c r="AE135">
        <f t="shared" si="1480"/>
        <v>7779</v>
      </c>
      <c r="AF135">
        <f t="shared" si="1480"/>
        <v>2</v>
      </c>
      <c r="AG135">
        <f t="shared" si="1480"/>
        <v>4</v>
      </c>
      <c r="AH135">
        <f t="shared" si="1480"/>
        <v>12</v>
      </c>
      <c r="AI135">
        <f t="shared" si="1480"/>
        <v>66</v>
      </c>
      <c r="AJ135">
        <f t="shared" si="1480"/>
        <v>0</v>
      </c>
      <c r="AK135">
        <f t="shared" si="1480"/>
        <v>0</v>
      </c>
      <c r="AL135">
        <f t="shared" si="1480"/>
        <v>2</v>
      </c>
      <c r="AM135">
        <f t="shared" si="1480"/>
        <v>23</v>
      </c>
      <c r="AN135">
        <f t="shared" si="1480"/>
        <v>0</v>
      </c>
      <c r="AO135">
        <f t="shared" si="1480"/>
        <v>0</v>
      </c>
      <c r="AP135">
        <f t="shared" si="1480"/>
        <v>93</v>
      </c>
      <c r="AQ135">
        <f t="shared" si="1480"/>
        <v>1315</v>
      </c>
      <c r="AR135">
        <f t="shared" si="1480"/>
        <v>75</v>
      </c>
      <c r="AS135">
        <f t="shared" si="1480"/>
        <v>936</v>
      </c>
      <c r="AT135">
        <f t="shared" si="1480"/>
        <v>43</v>
      </c>
      <c r="AU135">
        <f t="shared" si="1480"/>
        <v>285</v>
      </c>
      <c r="AV135">
        <f t="shared" si="1480"/>
        <v>0</v>
      </c>
      <c r="AW135">
        <f t="shared" si="1480"/>
        <v>0</v>
      </c>
      <c r="AX135">
        <f t="shared" si="1480"/>
        <v>0</v>
      </c>
      <c r="AY135">
        <f t="shared" si="1480"/>
        <v>0</v>
      </c>
      <c r="BA135">
        <f>SUM(D135,F135,H135,J135,L135,N135,P135,R135,T135,X135,Z135,AB135,AD135,AF135,AH135,AJ135,AL135,AN135,AP135,AR135,AT135)</f>
        <v>2392</v>
      </c>
      <c r="BB135">
        <f>SUM(E135,G135,I135,K135,M135,O135,Q135,S135,U135,Y135,AA135,AC135,AE135,AG135,AI135,AK135,AM135,AO135,AQ135,AS135,AU135)</f>
        <v>25137</v>
      </c>
    </row>
    <row r="136" spans="1:54">
      <c r="D136">
        <v>773</v>
      </c>
      <c r="E136">
        <v>4064</v>
      </c>
      <c r="F136">
        <v>113</v>
      </c>
      <c r="G136">
        <v>1693</v>
      </c>
      <c r="H136">
        <v>6</v>
      </c>
      <c r="I136">
        <v>92</v>
      </c>
      <c r="J136">
        <v>0</v>
      </c>
      <c r="K136">
        <v>0</v>
      </c>
      <c r="L136">
        <v>8</v>
      </c>
      <c r="M136">
        <v>100</v>
      </c>
      <c r="N136">
        <v>0</v>
      </c>
      <c r="O136">
        <v>0</v>
      </c>
      <c r="P136">
        <v>341</v>
      </c>
      <c r="Q136">
        <v>5046</v>
      </c>
      <c r="R136">
        <v>86</v>
      </c>
      <c r="S136">
        <v>746</v>
      </c>
      <c r="T136">
        <v>160</v>
      </c>
      <c r="U136">
        <v>1856</v>
      </c>
      <c r="X136">
        <v>66</v>
      </c>
      <c r="Y136">
        <v>487</v>
      </c>
      <c r="Z136">
        <v>5</v>
      </c>
      <c r="AA136">
        <v>63</v>
      </c>
      <c r="AB136">
        <v>67</v>
      </c>
      <c r="AC136">
        <v>1139</v>
      </c>
      <c r="AD136">
        <v>597</v>
      </c>
      <c r="AE136">
        <v>7779</v>
      </c>
      <c r="AF136">
        <v>2</v>
      </c>
      <c r="AG136">
        <v>4</v>
      </c>
      <c r="AH136">
        <v>12</v>
      </c>
      <c r="AI136">
        <v>66</v>
      </c>
      <c r="AJ136">
        <v>0</v>
      </c>
      <c r="AK136">
        <v>0</v>
      </c>
      <c r="AL136">
        <v>2</v>
      </c>
      <c r="AM136">
        <v>23</v>
      </c>
      <c r="AN136">
        <v>0</v>
      </c>
      <c r="AO136">
        <v>0</v>
      </c>
      <c r="AP136">
        <v>93</v>
      </c>
      <c r="AQ136">
        <v>1315</v>
      </c>
      <c r="AR136">
        <v>75</v>
      </c>
      <c r="AS136">
        <v>936</v>
      </c>
      <c r="AT136">
        <v>43</v>
      </c>
      <c r="AU136">
        <v>285</v>
      </c>
      <c r="BA136">
        <f>SUM(D136,F136,H136,J136,L136,N136,P136,R136,T136,X136,Z136,AB136,AD136,AF136,AH136,AJ136,AL136,AN136,AP136,AR136,AT136)</f>
        <v>2449</v>
      </c>
      <c r="BB136">
        <f>SUM(E136,G136,I136,K136,M136,O136,Q136,S136,U136,Y136,AA136,AC136,AE136,AG136,AI136,AK136,AM136,AO136,AQ136,AS136,AU136)</f>
        <v>25694</v>
      </c>
    </row>
    <row r="137" spans="1:54">
      <c r="D137" s="22">
        <f>D136/$BA$55</f>
        <v>0.28811032426388372</v>
      </c>
      <c r="E137" s="22">
        <f>E136/$BB$55</f>
        <v>0.13426721289811022</v>
      </c>
      <c r="F137" s="22">
        <f t="shared" ref="F137" si="1481">F136/$BA$55</f>
        <v>4.2117033171822589E-2</v>
      </c>
      <c r="G137" s="22">
        <f t="shared" ref="G137" si="1482">G136/$BB$55</f>
        <v>5.5933659310162545E-2</v>
      </c>
      <c r="H137" s="22">
        <f t="shared" ref="H137" si="1483">H136/$BA$55</f>
        <v>2.2363026462914647E-3</v>
      </c>
      <c r="I137" s="22">
        <f t="shared" ref="I137" si="1484">I136/$BB$55</f>
        <v>3.0395136778115501E-3</v>
      </c>
      <c r="J137" s="22">
        <f t="shared" ref="J137" si="1485">J136/$BA$55</f>
        <v>0</v>
      </c>
      <c r="K137" s="22">
        <f t="shared" ref="K137" si="1486">K136/$BB$55</f>
        <v>0</v>
      </c>
      <c r="L137" s="22">
        <f t="shared" ref="L137" si="1487">L136/$BA$55</f>
        <v>2.9817368617219529E-3</v>
      </c>
      <c r="M137" s="22">
        <f t="shared" ref="M137" si="1488">M136/$BB$55</f>
        <v>3.3038192150125546E-3</v>
      </c>
      <c r="N137" s="22">
        <f t="shared" ref="N137" si="1489">N136/$BA$55</f>
        <v>0</v>
      </c>
      <c r="O137" s="22">
        <f t="shared" ref="O137" si="1490">O136/$BB$55</f>
        <v>0</v>
      </c>
      <c r="P137" s="22">
        <f t="shared" ref="P137" si="1491">P136/$BA$55</f>
        <v>0.12709653373089824</v>
      </c>
      <c r="Q137" s="22">
        <f t="shared" ref="Q137" si="1492">Q136/$BB$55</f>
        <v>0.16671071758953351</v>
      </c>
      <c r="R137" s="22">
        <f t="shared" ref="R137" si="1493">R136/$BA$55</f>
        <v>3.2053671263510997E-2</v>
      </c>
      <c r="S137" s="22">
        <f t="shared" ref="S137" si="1494">S136/$BB$55</f>
        <v>2.4646491343993656E-2</v>
      </c>
      <c r="T137" s="22">
        <f t="shared" ref="T137" si="1495">T136/$BA$55</f>
        <v>5.9634737234439059E-2</v>
      </c>
      <c r="U137" s="22">
        <f t="shared" ref="U137" si="1496">U136/$BB$55</f>
        <v>6.1318884630633015E-2</v>
      </c>
      <c r="V137" s="36"/>
      <c r="W137" s="22"/>
      <c r="X137" s="22">
        <f t="shared" ref="X137" si="1497">X136/$BA$55</f>
        <v>2.4599329109206113E-2</v>
      </c>
      <c r="Y137" s="22">
        <f t="shared" ref="Y137" si="1498">Y136/$BB$55</f>
        <v>1.608959957711114E-2</v>
      </c>
      <c r="Z137" s="22">
        <f t="shared" ref="Z137" si="1499">Z136/$BA$55</f>
        <v>1.8635855385762206E-3</v>
      </c>
      <c r="AA137" s="22">
        <f t="shared" ref="AA137" si="1500">AA136/$BB$55</f>
        <v>2.0814061054579094E-3</v>
      </c>
      <c r="AB137" s="22">
        <f t="shared" ref="AB137" si="1501">AB136/$BA$55</f>
        <v>2.4972046216921357E-2</v>
      </c>
      <c r="AC137" s="22">
        <f t="shared" ref="AC137" si="1502">AC136/$BB$55</f>
        <v>3.7630500858992999E-2</v>
      </c>
      <c r="AD137" s="22">
        <f t="shared" ref="AD137" si="1503">AD136/$BA$55</f>
        <v>0.22251211330600074</v>
      </c>
      <c r="AE137" s="22">
        <f t="shared" ref="AE137" si="1504">AE136/$BB$55</f>
        <v>0.25700409673582664</v>
      </c>
      <c r="AF137" s="22">
        <f t="shared" ref="AF137" si="1505">AF136/$BA$55</f>
        <v>7.4543421543048823E-4</v>
      </c>
      <c r="AG137" s="22">
        <f t="shared" ref="AG137" si="1506">AG136/$BB$55</f>
        <v>1.3215276860050219E-4</v>
      </c>
      <c r="AH137" s="22">
        <f t="shared" ref="AH137" si="1507">AH136/$BA$55</f>
        <v>4.4726052925829294E-3</v>
      </c>
      <c r="AI137" s="22">
        <f t="shared" ref="AI137" si="1508">AI136/$BB$55</f>
        <v>2.1805206819082859E-3</v>
      </c>
      <c r="AJ137" s="22">
        <f t="shared" ref="AJ137" si="1509">AJ136/$BA$55</f>
        <v>0</v>
      </c>
      <c r="AK137" s="22">
        <f t="shared" ref="AK137" si="1510">AK136/$BB$55</f>
        <v>0</v>
      </c>
      <c r="AL137" s="22">
        <f t="shared" ref="AL137" si="1511">AL136/$BA$55</f>
        <v>7.4543421543048823E-4</v>
      </c>
      <c r="AM137" s="22">
        <f t="shared" ref="AM137" si="1512">AM136/$BB$55</f>
        <v>7.5987841945288754E-4</v>
      </c>
      <c r="AN137" s="22">
        <f t="shared" ref="AN137" si="1513">AN136/$BA$55</f>
        <v>0</v>
      </c>
      <c r="AO137" s="22">
        <f t="shared" ref="AO137" si="1514">AO136/$BB$55</f>
        <v>0</v>
      </c>
      <c r="AP137" s="22">
        <f t="shared" ref="AP137" si="1515">AP136/$BA$55</f>
        <v>3.4662691017517705E-2</v>
      </c>
      <c r="AQ137" s="22">
        <f t="shared" ref="AQ137" si="1516">AQ136/$BB$55</f>
        <v>4.3445222677415095E-2</v>
      </c>
      <c r="AR137" s="22">
        <f t="shared" ref="AR137" si="1517">AR136/$BA$55</f>
        <v>2.795378307864331E-2</v>
      </c>
      <c r="AS137" s="22">
        <f t="shared" ref="AS137" si="1518">AS136/$BB$55</f>
        <v>3.0923747852517509E-2</v>
      </c>
      <c r="AT137" s="22">
        <f t="shared" ref="AT137" si="1519">AT136/$BA$55</f>
        <v>1.6026835631755498E-2</v>
      </c>
      <c r="AU137" s="22">
        <f t="shared" ref="AU137" si="1520">AU136/$BB$55</f>
        <v>9.4158847627857801E-3</v>
      </c>
      <c r="AV137" s="22">
        <f t="shared" ref="AV137" si="1521">AV136/$BA$55</f>
        <v>0</v>
      </c>
      <c r="AW137" s="22">
        <f t="shared" ref="AW137" si="1522">AW136/$BB$55</f>
        <v>0</v>
      </c>
      <c r="AX137" s="22">
        <f t="shared" ref="AX137" si="1523">AX136/$BA$55</f>
        <v>0</v>
      </c>
      <c r="AY137" s="22">
        <f t="shared" ref="AY137" si="1524">AY136/$BB$55</f>
        <v>0</v>
      </c>
      <c r="BA137">
        <f>SUM(BA83,BA86,BA89,BA92,BA95,BA98,BA101,BA104,BA107,BA110,BA113,BA116,BA119,BA122,BA125,BA128,BA131)</f>
        <v>2450</v>
      </c>
      <c r="BB137">
        <f>SUM(BB83,BB86,BB89,BB92,BB95,BB98,BB101,BB104,BB107,BB110,BB113,BB116,BB119,BB122,BB125,BB128,BB131)</f>
        <v>25704</v>
      </c>
    </row>
    <row r="141" spans="1:54">
      <c r="A141" s="2" t="s">
        <v>198</v>
      </c>
      <c r="B141" s="2" t="s">
        <v>199</v>
      </c>
      <c r="C141" s="2">
        <v>24</v>
      </c>
      <c r="D141" s="32">
        <v>9.3676814988290405E-2</v>
      </c>
      <c r="E141" s="33">
        <v>4.1948579161028419E-2</v>
      </c>
      <c r="F141" s="32">
        <v>7.9625292740046844E-2</v>
      </c>
      <c r="G141" s="33">
        <v>9.9909788001804237E-2</v>
      </c>
      <c r="H141" s="32">
        <v>0</v>
      </c>
      <c r="I141" s="33">
        <v>0</v>
      </c>
      <c r="J141" s="32">
        <v>0</v>
      </c>
      <c r="K141" s="33">
        <v>0</v>
      </c>
      <c r="L141" s="32">
        <v>4.6838407494145199E-3</v>
      </c>
      <c r="M141" s="33">
        <v>3.3829499323410014E-3</v>
      </c>
      <c r="N141" s="32">
        <v>0</v>
      </c>
      <c r="O141" s="33">
        <v>0</v>
      </c>
      <c r="P141" s="32">
        <v>0.26229508196721313</v>
      </c>
      <c r="Q141" s="33">
        <v>0.37437979251240416</v>
      </c>
      <c r="R141" s="32">
        <v>3.2786885245901641E-2</v>
      </c>
      <c r="S141" s="33">
        <v>2.8416779431664412E-2</v>
      </c>
      <c r="T141" s="32">
        <v>6.323185011709602E-2</v>
      </c>
      <c r="U141" s="33">
        <v>3.1123139377537211E-2</v>
      </c>
      <c r="V141" s="32">
        <v>0</v>
      </c>
      <c r="W141" s="33">
        <v>0</v>
      </c>
      <c r="X141" s="32">
        <v>2.34192037470726E-3</v>
      </c>
      <c r="Y141" s="33">
        <v>6.7658998646820032E-4</v>
      </c>
      <c r="Z141" s="32">
        <v>0</v>
      </c>
      <c r="AA141" s="33">
        <v>0</v>
      </c>
      <c r="AB141" s="32">
        <v>4.6838407494145199E-3</v>
      </c>
      <c r="AC141" s="33">
        <v>4.736129905277402E-3</v>
      </c>
      <c r="AD141" s="32">
        <v>0.26463700234192039</v>
      </c>
      <c r="AE141" s="33">
        <v>0.2282363554352729</v>
      </c>
      <c r="AF141" s="32">
        <v>0</v>
      </c>
      <c r="AG141" s="33">
        <v>0</v>
      </c>
      <c r="AH141" s="32">
        <v>1.1709601873536301E-2</v>
      </c>
      <c r="AI141" s="33">
        <v>5.8637798827244026E-3</v>
      </c>
      <c r="AJ141" s="32">
        <v>0</v>
      </c>
      <c r="AK141" s="33">
        <v>0</v>
      </c>
      <c r="AL141" s="32">
        <v>0</v>
      </c>
      <c r="AM141" s="33">
        <v>0</v>
      </c>
      <c r="AN141" s="32">
        <v>0</v>
      </c>
      <c r="AO141" s="33">
        <v>0</v>
      </c>
      <c r="AP141" s="32">
        <v>8.4309133489461355E-2</v>
      </c>
      <c r="AQ141" s="33">
        <v>0.10081190798376184</v>
      </c>
      <c r="AR141" s="32">
        <v>8.899297423887588E-2</v>
      </c>
      <c r="AS141" s="33">
        <v>8.006314839873703E-2</v>
      </c>
      <c r="AT141" s="32">
        <v>7.0257611241217799E-3</v>
      </c>
      <c r="AU141" s="33">
        <v>4.5105999097880018E-4</v>
      </c>
      <c r="AV141" s="11"/>
      <c r="AW141" s="10"/>
      <c r="AX141" s="11"/>
      <c r="AY141" s="10"/>
      <c r="AZ141" s="11"/>
      <c r="BA141" s="10">
        <f t="shared" ref="BA141:BA155" si="1525">SUM(D141,F141,H141,J141,L141,N141,P141,R141,T141,X141,Z141,AB141,AD141,AF141,AH141,AJ141,AL141,AN141,AP141,AR141,AT141,AV141,AX141)</f>
        <v>1</v>
      </c>
      <c r="BB141" s="10">
        <f t="shared" ref="BB141:BB155" si="1526">SUM(E141,G141,I141,K141,M141,O141,Q141,S141,U141,Y141,AA141,AC141,AE141,AG141,AI141,AK141,AM141,AO141,AQ141,AS141,AU141,AW141,AY141)</f>
        <v>1</v>
      </c>
    </row>
    <row r="142" spans="1:54">
      <c r="A142" s="2" t="s">
        <v>210</v>
      </c>
      <c r="B142" s="2" t="s">
        <v>199</v>
      </c>
      <c r="C142" s="2">
        <v>25</v>
      </c>
      <c r="D142" s="32">
        <v>0.1744186046511628</v>
      </c>
      <c r="E142" s="33">
        <v>0.14207048458149779</v>
      </c>
      <c r="F142" s="32">
        <v>1.1627906976744186E-2</v>
      </c>
      <c r="G142" s="33">
        <v>1.8722466960352423E-2</v>
      </c>
      <c r="H142" s="32">
        <v>0</v>
      </c>
      <c r="I142" s="33">
        <v>0</v>
      </c>
      <c r="J142" s="32">
        <v>0</v>
      </c>
      <c r="K142" s="33">
        <v>0</v>
      </c>
      <c r="L142" s="32">
        <v>0</v>
      </c>
      <c r="M142" s="33">
        <v>0</v>
      </c>
      <c r="N142" s="32">
        <v>0</v>
      </c>
      <c r="O142" s="33">
        <v>0</v>
      </c>
      <c r="P142" s="32">
        <v>0.10465116279069768</v>
      </c>
      <c r="Q142" s="33">
        <v>0.12444933920704845</v>
      </c>
      <c r="R142" s="32">
        <v>5.8139534883720929E-2</v>
      </c>
      <c r="S142" s="33">
        <v>7.5991189427312769E-2</v>
      </c>
      <c r="T142" s="32">
        <v>0</v>
      </c>
      <c r="U142" s="33">
        <v>0</v>
      </c>
      <c r="V142" s="32">
        <v>0.44186046511627908</v>
      </c>
      <c r="W142" s="33">
        <v>0.46035242290748901</v>
      </c>
      <c r="X142" s="32">
        <v>0</v>
      </c>
      <c r="Y142" s="33">
        <v>0</v>
      </c>
      <c r="Z142" s="32">
        <v>0</v>
      </c>
      <c r="AA142" s="33">
        <v>0</v>
      </c>
      <c r="AB142" s="32">
        <v>0</v>
      </c>
      <c r="AC142" s="33">
        <v>0</v>
      </c>
      <c r="AD142" s="32">
        <v>3.4883720930232558E-2</v>
      </c>
      <c r="AE142" s="33">
        <v>2.7533039647577091E-2</v>
      </c>
      <c r="AF142" s="32">
        <v>0</v>
      </c>
      <c r="AG142" s="33">
        <v>0</v>
      </c>
      <c r="AH142" s="32">
        <v>0</v>
      </c>
      <c r="AI142" s="33">
        <v>0</v>
      </c>
      <c r="AJ142" s="32">
        <v>0</v>
      </c>
      <c r="AK142" s="33">
        <v>0</v>
      </c>
      <c r="AL142" s="32">
        <v>0</v>
      </c>
      <c r="AM142" s="33">
        <v>0</v>
      </c>
      <c r="AN142" s="32">
        <v>0</v>
      </c>
      <c r="AO142" s="33">
        <v>0</v>
      </c>
      <c r="AP142" s="32">
        <v>0</v>
      </c>
      <c r="AQ142" s="33">
        <v>0</v>
      </c>
      <c r="AR142" s="32">
        <v>2.3255813953488372E-2</v>
      </c>
      <c r="AS142" s="33">
        <v>4.4052863436123352E-3</v>
      </c>
      <c r="AT142" s="32">
        <v>0.15116279069767441</v>
      </c>
      <c r="AU142" s="33">
        <v>0.14647577092511013</v>
      </c>
      <c r="AV142" s="11"/>
      <c r="AW142" s="10"/>
      <c r="AX142" s="11"/>
      <c r="AY142" s="10"/>
      <c r="AZ142" s="11"/>
      <c r="BA142" s="10">
        <f t="shared" si="1525"/>
        <v>0.55813953488372092</v>
      </c>
      <c r="BB142" s="10">
        <f t="shared" si="1526"/>
        <v>0.53964757709251099</v>
      </c>
    </row>
    <row r="143" spans="1:54">
      <c r="A143" s="2" t="s">
        <v>690</v>
      </c>
      <c r="B143" s="2" t="s">
        <v>199</v>
      </c>
      <c r="C143" s="2">
        <v>26</v>
      </c>
      <c r="D143" s="32">
        <v>0.15151515151515152</v>
      </c>
      <c r="E143" s="33">
        <v>5.8823529411764705E-2</v>
      </c>
      <c r="F143" s="32">
        <v>0.18181818181818182</v>
      </c>
      <c r="G143" s="33">
        <v>0.43137254901960786</v>
      </c>
      <c r="H143" s="32">
        <v>3.0303030303030304E-2</v>
      </c>
      <c r="I143" s="33">
        <v>6.8627450980392163E-2</v>
      </c>
      <c r="J143" s="32">
        <v>0</v>
      </c>
      <c r="K143" s="33">
        <v>0</v>
      </c>
      <c r="L143" s="32">
        <v>0</v>
      </c>
      <c r="M143" s="33">
        <v>0</v>
      </c>
      <c r="N143" s="32">
        <v>0</v>
      </c>
      <c r="O143" s="33">
        <v>0</v>
      </c>
      <c r="P143" s="32">
        <v>0.15151515151515152</v>
      </c>
      <c r="Q143" s="33">
        <v>6.3725490196078427E-2</v>
      </c>
      <c r="R143" s="32">
        <v>0.18181818181818182</v>
      </c>
      <c r="S143" s="33">
        <v>0.22549019607843138</v>
      </c>
      <c r="T143" s="32">
        <v>0.18181818181818182</v>
      </c>
      <c r="U143" s="33">
        <v>0.10784313725490197</v>
      </c>
      <c r="V143" s="32">
        <v>0</v>
      </c>
      <c r="W143" s="33">
        <v>0</v>
      </c>
      <c r="X143" s="32">
        <v>6.0606060606060608E-2</v>
      </c>
      <c r="Y143" s="33">
        <v>2.4509803921568627E-2</v>
      </c>
      <c r="Z143" s="32">
        <v>0</v>
      </c>
      <c r="AA143" s="33">
        <v>0</v>
      </c>
      <c r="AB143" s="32">
        <v>0</v>
      </c>
      <c r="AC143" s="33">
        <v>0</v>
      </c>
      <c r="AD143" s="32">
        <v>0</v>
      </c>
      <c r="AE143" s="33">
        <v>0</v>
      </c>
      <c r="AF143" s="32">
        <v>0</v>
      </c>
      <c r="AG143" s="33">
        <v>0</v>
      </c>
      <c r="AH143" s="32">
        <v>6.0606060606060608E-2</v>
      </c>
      <c r="AI143" s="33">
        <v>1.9607843137254902E-2</v>
      </c>
      <c r="AJ143" s="32">
        <v>0</v>
      </c>
      <c r="AK143" s="33">
        <v>0</v>
      </c>
      <c r="AL143" s="32">
        <v>0</v>
      </c>
      <c r="AM143" s="33">
        <v>0</v>
      </c>
      <c r="AN143" s="32">
        <v>0</v>
      </c>
      <c r="AO143" s="33">
        <v>0</v>
      </c>
      <c r="AP143" s="32">
        <v>0</v>
      </c>
      <c r="AQ143" s="33">
        <v>0</v>
      </c>
      <c r="AR143" s="32">
        <v>0</v>
      </c>
      <c r="AS143" s="33">
        <v>0</v>
      </c>
      <c r="AT143" s="32">
        <v>0</v>
      </c>
      <c r="AU143" s="33">
        <v>0</v>
      </c>
      <c r="AV143" s="11"/>
      <c r="AW143" s="10"/>
      <c r="AX143" s="11"/>
      <c r="AY143" s="10"/>
      <c r="AZ143" s="11"/>
      <c r="BA143" s="10">
        <f t="shared" si="1525"/>
        <v>1</v>
      </c>
      <c r="BB143" s="10">
        <f t="shared" si="1526"/>
        <v>1</v>
      </c>
    </row>
    <row r="144" spans="1:54">
      <c r="A144" s="2" t="s">
        <v>691</v>
      </c>
      <c r="B144" s="2" t="s">
        <v>199</v>
      </c>
      <c r="C144" s="2">
        <v>28</v>
      </c>
      <c r="D144" s="32">
        <v>0.11650485436893204</v>
      </c>
      <c r="E144" s="33">
        <v>5.7519472738166565E-2</v>
      </c>
      <c r="F144" s="32">
        <v>0</v>
      </c>
      <c r="G144" s="33">
        <v>0</v>
      </c>
      <c r="H144" s="32">
        <v>0</v>
      </c>
      <c r="I144" s="33">
        <v>0</v>
      </c>
      <c r="J144" s="32">
        <v>0</v>
      </c>
      <c r="K144" s="33">
        <v>0</v>
      </c>
      <c r="L144" s="32">
        <v>0</v>
      </c>
      <c r="M144" s="33">
        <v>0</v>
      </c>
      <c r="N144" s="32">
        <v>0</v>
      </c>
      <c r="O144" s="33">
        <v>0</v>
      </c>
      <c r="P144" s="32">
        <v>0.32038834951456313</v>
      </c>
      <c r="Q144" s="33">
        <v>0.35230677052127024</v>
      </c>
      <c r="R144" s="32">
        <v>9.7087378640776691E-3</v>
      </c>
      <c r="S144" s="33">
        <v>3.5949670461354103E-3</v>
      </c>
      <c r="T144" s="32">
        <v>0.4563106796116505</v>
      </c>
      <c r="U144" s="33">
        <v>0.49490713001797482</v>
      </c>
      <c r="V144" s="32">
        <v>0</v>
      </c>
      <c r="W144" s="33">
        <v>0</v>
      </c>
      <c r="X144" s="32">
        <v>0</v>
      </c>
      <c r="Y144" s="33">
        <v>0</v>
      </c>
      <c r="Z144" s="32">
        <v>0</v>
      </c>
      <c r="AA144" s="33">
        <v>0</v>
      </c>
      <c r="AB144" s="32">
        <v>3.8834951456310676E-2</v>
      </c>
      <c r="AC144" s="33">
        <v>3.2953864589574597E-2</v>
      </c>
      <c r="AD144" s="32">
        <v>0</v>
      </c>
      <c r="AE144" s="33">
        <v>0</v>
      </c>
      <c r="AF144" s="32">
        <v>0</v>
      </c>
      <c r="AG144" s="33">
        <v>0</v>
      </c>
      <c r="AH144" s="32">
        <v>0</v>
      </c>
      <c r="AI144" s="33">
        <v>0</v>
      </c>
      <c r="AJ144" s="32">
        <v>0</v>
      </c>
      <c r="AK144" s="33">
        <v>0</v>
      </c>
      <c r="AL144" s="32">
        <v>0</v>
      </c>
      <c r="AM144" s="33">
        <v>0</v>
      </c>
      <c r="AN144" s="32">
        <v>0</v>
      </c>
      <c r="AO144" s="33">
        <v>0</v>
      </c>
      <c r="AP144" s="32">
        <v>2.9126213592233011E-2</v>
      </c>
      <c r="AQ144" s="33">
        <v>5.0329538645895747E-2</v>
      </c>
      <c r="AR144" s="32">
        <v>2.9126213592233011E-2</v>
      </c>
      <c r="AS144" s="33">
        <v>8.3882564409826239E-3</v>
      </c>
      <c r="AT144" s="32">
        <v>0</v>
      </c>
      <c r="AU144" s="33">
        <v>0</v>
      </c>
      <c r="AV144" s="11"/>
      <c r="AW144" s="10"/>
      <c r="AX144" s="11"/>
      <c r="AY144" s="10"/>
      <c r="AZ144" s="11"/>
      <c r="BA144" s="10">
        <f t="shared" si="1525"/>
        <v>1</v>
      </c>
      <c r="BB144" s="10">
        <f t="shared" si="1526"/>
        <v>1</v>
      </c>
    </row>
    <row r="145" spans="1:54">
      <c r="A145" s="2" t="s">
        <v>692</v>
      </c>
      <c r="B145" s="2" t="s">
        <v>199</v>
      </c>
      <c r="C145" s="2">
        <v>29</v>
      </c>
      <c r="D145" s="32">
        <v>0.66666666666666663</v>
      </c>
      <c r="E145" s="33">
        <v>0.82</v>
      </c>
      <c r="F145" s="32">
        <v>0</v>
      </c>
      <c r="G145" s="33">
        <v>0</v>
      </c>
      <c r="H145" s="32">
        <v>0</v>
      </c>
      <c r="I145" s="33">
        <v>0</v>
      </c>
      <c r="J145" s="32">
        <v>0</v>
      </c>
      <c r="K145" s="33">
        <v>0</v>
      </c>
      <c r="L145" s="32">
        <v>0</v>
      </c>
      <c r="M145" s="33">
        <v>0</v>
      </c>
      <c r="N145" s="32">
        <v>0</v>
      </c>
      <c r="O145" s="33">
        <v>0</v>
      </c>
      <c r="P145" s="32">
        <v>0</v>
      </c>
      <c r="Q145" s="33">
        <v>0</v>
      </c>
      <c r="R145" s="32">
        <v>0</v>
      </c>
      <c r="S145" s="33">
        <v>0</v>
      </c>
      <c r="T145" s="32">
        <v>0</v>
      </c>
      <c r="U145" s="33">
        <v>0</v>
      </c>
      <c r="V145" s="32">
        <v>0</v>
      </c>
      <c r="W145" s="33">
        <v>0</v>
      </c>
      <c r="X145" s="32">
        <v>0.25</v>
      </c>
      <c r="Y145" s="33">
        <v>0.14000000000000001</v>
      </c>
      <c r="Z145" s="32">
        <v>0</v>
      </c>
      <c r="AA145" s="33">
        <v>0</v>
      </c>
      <c r="AB145" s="32">
        <v>0</v>
      </c>
      <c r="AC145" s="33">
        <v>0</v>
      </c>
      <c r="AD145" s="32">
        <v>0</v>
      </c>
      <c r="AE145" s="33">
        <v>0</v>
      </c>
      <c r="AF145" s="32">
        <v>8.3333333333333329E-2</v>
      </c>
      <c r="AG145" s="33">
        <v>0.04</v>
      </c>
      <c r="AH145" s="32">
        <v>0</v>
      </c>
      <c r="AI145" s="33">
        <v>0</v>
      </c>
      <c r="AJ145" s="32">
        <v>0</v>
      </c>
      <c r="AK145" s="33">
        <v>0</v>
      </c>
      <c r="AL145" s="32">
        <v>0</v>
      </c>
      <c r="AM145" s="33">
        <v>0</v>
      </c>
      <c r="AN145" s="32">
        <v>0</v>
      </c>
      <c r="AO145" s="33">
        <v>0</v>
      </c>
      <c r="AP145" s="32">
        <v>0</v>
      </c>
      <c r="AQ145" s="33">
        <v>0</v>
      </c>
      <c r="AR145" s="32">
        <v>0</v>
      </c>
      <c r="AS145" s="33">
        <v>0</v>
      </c>
      <c r="AT145" s="32">
        <v>0</v>
      </c>
      <c r="AU145" s="33">
        <v>0</v>
      </c>
      <c r="AV145" s="11"/>
      <c r="AW145" s="10"/>
      <c r="AX145" s="11"/>
      <c r="AY145" s="10"/>
      <c r="AZ145" s="11"/>
      <c r="BA145" s="10">
        <f t="shared" si="1525"/>
        <v>1</v>
      </c>
      <c r="BB145" s="10">
        <f t="shared" si="1526"/>
        <v>1</v>
      </c>
    </row>
    <row r="146" spans="1:54">
      <c r="A146" s="2" t="s">
        <v>222</v>
      </c>
      <c r="B146" s="2" t="s">
        <v>199</v>
      </c>
      <c r="C146" s="2">
        <v>30</v>
      </c>
      <c r="D146" s="32">
        <v>0.28828828828828829</v>
      </c>
      <c r="E146" s="33">
        <v>0.17772215269086358</v>
      </c>
      <c r="F146" s="32">
        <v>0</v>
      </c>
      <c r="G146" s="33">
        <v>0</v>
      </c>
      <c r="H146" s="32">
        <v>0</v>
      </c>
      <c r="I146" s="33">
        <v>0</v>
      </c>
      <c r="J146" s="32">
        <v>0</v>
      </c>
      <c r="K146" s="33">
        <v>0</v>
      </c>
      <c r="L146" s="32">
        <v>0</v>
      </c>
      <c r="M146" s="33">
        <v>0</v>
      </c>
      <c r="N146" s="32">
        <v>0</v>
      </c>
      <c r="O146" s="33">
        <v>0</v>
      </c>
      <c r="P146" s="32">
        <v>0.31531531531531531</v>
      </c>
      <c r="Q146" s="33">
        <v>0.29411764705882354</v>
      </c>
      <c r="R146" s="32">
        <v>3.6036036036036036E-2</v>
      </c>
      <c r="S146" s="33">
        <v>6.2578222778473094E-2</v>
      </c>
      <c r="T146" s="32">
        <v>0</v>
      </c>
      <c r="U146" s="33">
        <v>0</v>
      </c>
      <c r="V146" s="32">
        <v>0</v>
      </c>
      <c r="W146" s="33">
        <v>0</v>
      </c>
      <c r="X146" s="32">
        <v>3.6036036036036036E-2</v>
      </c>
      <c r="Y146" s="33">
        <v>3.5043804755944929E-2</v>
      </c>
      <c r="Z146" s="32">
        <v>9.0090090090090089E-3</v>
      </c>
      <c r="AA146" s="33">
        <v>1.2515644555694618E-2</v>
      </c>
      <c r="AB146" s="32">
        <v>7.2072072072072071E-2</v>
      </c>
      <c r="AC146" s="33">
        <v>0.11889862327909888</v>
      </c>
      <c r="AD146" s="32">
        <v>0.14414414414414414</v>
      </c>
      <c r="AE146" s="33">
        <v>0.19899874843554444</v>
      </c>
      <c r="AF146" s="32">
        <v>0</v>
      </c>
      <c r="AG146" s="33">
        <v>0</v>
      </c>
      <c r="AH146" s="32">
        <v>0</v>
      </c>
      <c r="AI146" s="33">
        <v>0</v>
      </c>
      <c r="AJ146" s="32">
        <v>0</v>
      </c>
      <c r="AK146" s="33">
        <v>0</v>
      </c>
      <c r="AL146" s="32">
        <v>9.0090090090090089E-3</v>
      </c>
      <c r="AM146" s="33">
        <v>8.7609511889862324E-3</v>
      </c>
      <c r="AN146" s="32">
        <v>0</v>
      </c>
      <c r="AO146" s="33">
        <v>0</v>
      </c>
      <c r="AP146" s="32">
        <v>6.3063063063063057E-2</v>
      </c>
      <c r="AQ146" s="33">
        <v>7.634543178973717E-2</v>
      </c>
      <c r="AR146" s="32">
        <v>1.8018018018018018E-2</v>
      </c>
      <c r="AS146" s="33">
        <v>1.1264080100125156E-2</v>
      </c>
      <c r="AT146" s="32">
        <v>9.0090090090090089E-3</v>
      </c>
      <c r="AU146" s="33">
        <v>3.7546933667083854E-3</v>
      </c>
      <c r="AV146" s="11"/>
      <c r="AW146" s="10"/>
      <c r="AX146" s="11"/>
      <c r="AY146" s="10"/>
      <c r="AZ146" s="11"/>
      <c r="BA146" s="10">
        <f t="shared" si="1525"/>
        <v>1</v>
      </c>
      <c r="BB146" s="10">
        <f t="shared" si="1526"/>
        <v>1</v>
      </c>
    </row>
    <row r="147" spans="1:54">
      <c r="A147" s="2" t="s">
        <v>223</v>
      </c>
      <c r="B147" s="2" t="s">
        <v>199</v>
      </c>
      <c r="C147" s="2">
        <v>31</v>
      </c>
      <c r="D147" s="32">
        <v>0.25888324873096447</v>
      </c>
      <c r="E147" s="33">
        <v>0.14097664543524416</v>
      </c>
      <c r="F147" s="32">
        <v>2.030456852791878E-2</v>
      </c>
      <c r="G147" s="33">
        <v>8.0679405520169851E-3</v>
      </c>
      <c r="H147" s="32">
        <v>0</v>
      </c>
      <c r="I147" s="33">
        <v>0</v>
      </c>
      <c r="J147" s="32">
        <v>0</v>
      </c>
      <c r="K147" s="33">
        <v>0</v>
      </c>
      <c r="L147" s="32">
        <v>0</v>
      </c>
      <c r="M147" s="33">
        <v>0</v>
      </c>
      <c r="N147" s="32">
        <v>0</v>
      </c>
      <c r="O147" s="33">
        <v>0</v>
      </c>
      <c r="P147" s="32">
        <v>0.27918781725888325</v>
      </c>
      <c r="Q147" s="33">
        <v>0.35498938428874732</v>
      </c>
      <c r="R147" s="32">
        <v>2.030456852791878E-2</v>
      </c>
      <c r="S147" s="33">
        <v>1.1464968152866241E-2</v>
      </c>
      <c r="T147" s="32">
        <v>0</v>
      </c>
      <c r="U147" s="33">
        <v>0</v>
      </c>
      <c r="V147" s="32">
        <v>0</v>
      </c>
      <c r="W147" s="33">
        <v>0</v>
      </c>
      <c r="X147" s="32">
        <v>7.6142131979695438E-2</v>
      </c>
      <c r="Y147" s="33">
        <v>3.9065817409766453E-2</v>
      </c>
      <c r="Z147" s="32">
        <v>5.076142131979695E-3</v>
      </c>
      <c r="AA147" s="33">
        <v>4.246284501061571E-3</v>
      </c>
      <c r="AB147" s="32">
        <v>0.14213197969543148</v>
      </c>
      <c r="AC147" s="33">
        <v>0.2416135881104034</v>
      </c>
      <c r="AD147" s="32">
        <v>0.1116751269035533</v>
      </c>
      <c r="AE147" s="33">
        <v>6.3694267515923567E-2</v>
      </c>
      <c r="AF147" s="32">
        <v>0</v>
      </c>
      <c r="AG147" s="33">
        <v>0</v>
      </c>
      <c r="AH147" s="32">
        <v>0</v>
      </c>
      <c r="AI147" s="33">
        <v>0</v>
      </c>
      <c r="AJ147" s="32">
        <v>0</v>
      </c>
      <c r="AK147" s="33">
        <v>0</v>
      </c>
      <c r="AL147" s="32">
        <v>0</v>
      </c>
      <c r="AM147" s="33">
        <v>0</v>
      </c>
      <c r="AN147" s="32">
        <v>0</v>
      </c>
      <c r="AO147" s="33">
        <v>0</v>
      </c>
      <c r="AP147" s="32">
        <v>7.6142131979695438E-2</v>
      </c>
      <c r="AQ147" s="33">
        <v>0.13333333333333333</v>
      </c>
      <c r="AR147" s="32">
        <v>5.076142131979695E-3</v>
      </c>
      <c r="AS147" s="33">
        <v>1.2738853503184713E-3</v>
      </c>
      <c r="AT147" s="32">
        <v>5.076142131979695E-3</v>
      </c>
      <c r="AU147" s="33">
        <v>1.2738853503184713E-3</v>
      </c>
      <c r="AV147" s="11"/>
      <c r="AW147" s="10"/>
      <c r="AX147" s="11"/>
      <c r="AY147" s="10"/>
      <c r="AZ147" s="11"/>
      <c r="BA147" s="10">
        <f t="shared" si="1525"/>
        <v>1</v>
      </c>
      <c r="BB147" s="10">
        <f t="shared" si="1526"/>
        <v>1</v>
      </c>
    </row>
    <row r="148" spans="1:54">
      <c r="A148" s="2" t="s">
        <v>622</v>
      </c>
      <c r="B148" s="2" t="s">
        <v>199</v>
      </c>
      <c r="C148" s="2">
        <v>32</v>
      </c>
      <c r="D148" s="32">
        <v>0.43804755944931162</v>
      </c>
      <c r="E148" s="33">
        <v>0.30769230769230771</v>
      </c>
      <c r="F148" s="32">
        <v>2.7534418022528161E-2</v>
      </c>
      <c r="G148" s="33">
        <v>3.2252500862366335E-2</v>
      </c>
      <c r="H148" s="32">
        <v>0</v>
      </c>
      <c r="I148" s="33">
        <v>0</v>
      </c>
      <c r="J148" s="32">
        <v>0</v>
      </c>
      <c r="K148" s="33">
        <v>0</v>
      </c>
      <c r="L148" s="32">
        <v>0</v>
      </c>
      <c r="M148" s="33">
        <v>0</v>
      </c>
      <c r="N148" s="32">
        <v>0</v>
      </c>
      <c r="O148" s="33">
        <v>0</v>
      </c>
      <c r="P148" s="32">
        <v>3.0037546933667083E-2</v>
      </c>
      <c r="Q148" s="33">
        <v>0.12452569851672991</v>
      </c>
      <c r="R148" s="32">
        <v>5.6320400500625784E-2</v>
      </c>
      <c r="S148" s="33">
        <v>6.1055536391859261E-2</v>
      </c>
      <c r="T148" s="32">
        <v>0</v>
      </c>
      <c r="U148" s="33">
        <v>0</v>
      </c>
      <c r="V148" s="32">
        <v>0</v>
      </c>
      <c r="W148" s="33">
        <v>0</v>
      </c>
      <c r="X148" s="32">
        <v>3.3792240300375469E-2</v>
      </c>
      <c r="Y148" s="33">
        <v>2.949292859606761E-2</v>
      </c>
      <c r="Z148" s="32">
        <v>3.7546933667083854E-3</v>
      </c>
      <c r="AA148" s="33">
        <v>7.4163504656778196E-3</v>
      </c>
      <c r="AB148" s="32">
        <v>2.5031289111389237E-3</v>
      </c>
      <c r="AC148" s="33">
        <v>4.8292514660227661E-3</v>
      </c>
      <c r="AD148" s="32">
        <v>0.34668335419274093</v>
      </c>
      <c r="AE148" s="33">
        <v>0.36547085201793722</v>
      </c>
      <c r="AF148" s="32">
        <v>0</v>
      </c>
      <c r="AG148" s="33">
        <v>0</v>
      </c>
      <c r="AH148" s="32">
        <v>0</v>
      </c>
      <c r="AI148" s="33">
        <v>0</v>
      </c>
      <c r="AJ148" s="32">
        <v>0</v>
      </c>
      <c r="AK148" s="33">
        <v>0</v>
      </c>
      <c r="AL148" s="32">
        <v>0</v>
      </c>
      <c r="AM148" s="33">
        <v>0</v>
      </c>
      <c r="AN148" s="32">
        <v>0</v>
      </c>
      <c r="AO148" s="33">
        <v>0</v>
      </c>
      <c r="AP148" s="32">
        <v>1.8773466833541929E-2</v>
      </c>
      <c r="AQ148" s="33">
        <v>3.3287340462228351E-2</v>
      </c>
      <c r="AR148" s="32">
        <v>1.6270337922403004E-2</v>
      </c>
      <c r="AS148" s="33">
        <v>2.1041738530527768E-2</v>
      </c>
      <c r="AT148" s="32">
        <v>2.6282853566958697E-2</v>
      </c>
      <c r="AU148" s="33">
        <v>1.2935494998275267E-2</v>
      </c>
      <c r="AV148" s="11"/>
      <c r="AW148" s="10"/>
      <c r="AX148" s="11"/>
      <c r="AY148" s="10"/>
      <c r="AZ148" s="11"/>
      <c r="BA148" s="10">
        <f t="shared" si="1525"/>
        <v>0.99999999999999989</v>
      </c>
      <c r="BB148" s="10">
        <f t="shared" si="1526"/>
        <v>0.99999999999999989</v>
      </c>
    </row>
    <row r="149" spans="1:54">
      <c r="A149" s="2" t="s">
        <v>230</v>
      </c>
      <c r="B149" s="2" t="s">
        <v>199</v>
      </c>
      <c r="C149" s="2">
        <v>33</v>
      </c>
      <c r="D149" s="32">
        <v>0.14634146341463414</v>
      </c>
      <c r="E149" s="33">
        <v>2.9324266893327667E-2</v>
      </c>
      <c r="F149" s="32">
        <v>0.11219512195121951</v>
      </c>
      <c r="G149" s="33">
        <v>0.14917127071823205</v>
      </c>
      <c r="H149" s="32">
        <v>1.4634146341463415E-2</v>
      </c>
      <c r="I149" s="33">
        <v>1.2324691882702932E-2</v>
      </c>
      <c r="J149" s="32">
        <v>0</v>
      </c>
      <c r="K149" s="33">
        <v>0</v>
      </c>
      <c r="L149" s="32">
        <v>2.9268292682926831E-2</v>
      </c>
      <c r="M149" s="33">
        <v>1.8062048448788781E-2</v>
      </c>
      <c r="N149" s="32">
        <v>0</v>
      </c>
      <c r="O149" s="33">
        <v>0</v>
      </c>
      <c r="P149" s="32">
        <v>4.8780487804878049E-3</v>
      </c>
      <c r="Q149" s="33">
        <v>4.2498937526561835E-4</v>
      </c>
      <c r="R149" s="32">
        <v>4.8780487804878049E-3</v>
      </c>
      <c r="S149" s="33">
        <v>8.499787505312367E-4</v>
      </c>
      <c r="T149" s="32">
        <v>0</v>
      </c>
      <c r="U149" s="33">
        <v>0</v>
      </c>
      <c r="V149" s="32">
        <v>8.2926829268292687E-2</v>
      </c>
      <c r="W149" s="33">
        <v>2.613684657883553E-2</v>
      </c>
      <c r="X149" s="32">
        <v>0</v>
      </c>
      <c r="Y149" s="33">
        <v>0</v>
      </c>
      <c r="Z149" s="32">
        <v>0</v>
      </c>
      <c r="AA149" s="33">
        <v>0</v>
      </c>
      <c r="AB149" s="32">
        <v>0</v>
      </c>
      <c r="AC149" s="33">
        <v>0</v>
      </c>
      <c r="AD149" s="32">
        <v>0.58536585365853655</v>
      </c>
      <c r="AE149" s="33">
        <v>0.76115597110072253</v>
      </c>
      <c r="AF149" s="32">
        <v>0</v>
      </c>
      <c r="AG149" s="33">
        <v>0</v>
      </c>
      <c r="AH149" s="32">
        <v>0</v>
      </c>
      <c r="AI149" s="33">
        <v>0</v>
      </c>
      <c r="AJ149" s="32">
        <v>0</v>
      </c>
      <c r="AK149" s="33">
        <v>0</v>
      </c>
      <c r="AL149" s="32">
        <v>0</v>
      </c>
      <c r="AM149" s="33">
        <v>0</v>
      </c>
      <c r="AN149" s="32">
        <v>0</v>
      </c>
      <c r="AO149" s="33">
        <v>0</v>
      </c>
      <c r="AP149" s="32">
        <v>1.9512195121951219E-2</v>
      </c>
      <c r="AQ149" s="33">
        <v>2.5499362515937103E-3</v>
      </c>
      <c r="AR149" s="32">
        <v>0</v>
      </c>
      <c r="AS149" s="33">
        <v>0</v>
      </c>
      <c r="AT149" s="32">
        <v>0</v>
      </c>
      <c r="AU149" s="33">
        <v>0</v>
      </c>
      <c r="AV149" s="11"/>
      <c r="AW149" s="10"/>
      <c r="AX149" s="11"/>
      <c r="AY149" s="10"/>
      <c r="AZ149" s="11"/>
      <c r="BA149" s="10">
        <f t="shared" si="1525"/>
        <v>0.91707317073170735</v>
      </c>
      <c r="BB149" s="10">
        <f t="shared" si="1526"/>
        <v>0.97386315342116458</v>
      </c>
    </row>
    <row r="150" spans="1:54">
      <c r="A150" s="2" t="s">
        <v>237</v>
      </c>
      <c r="B150" s="2" t="s">
        <v>199</v>
      </c>
      <c r="C150" s="2">
        <v>34</v>
      </c>
      <c r="D150" s="32">
        <v>0.17857142857142858</v>
      </c>
      <c r="E150" s="33">
        <v>7.4607329842931933E-2</v>
      </c>
      <c r="F150" s="32">
        <v>4.4642857142857144E-2</v>
      </c>
      <c r="G150" s="33">
        <v>1.5706806282722512E-2</v>
      </c>
      <c r="H150" s="32">
        <v>8.9285714285714281E-3</v>
      </c>
      <c r="I150" s="33">
        <v>7.8534031413612562E-3</v>
      </c>
      <c r="J150" s="32">
        <v>0</v>
      </c>
      <c r="K150" s="33">
        <v>0</v>
      </c>
      <c r="L150" s="32">
        <v>0</v>
      </c>
      <c r="M150" s="33">
        <v>0</v>
      </c>
      <c r="N150" s="32">
        <v>0</v>
      </c>
      <c r="O150" s="33">
        <v>0</v>
      </c>
      <c r="P150" s="32">
        <v>0.4375</v>
      </c>
      <c r="Q150" s="33">
        <v>0.45222513089005234</v>
      </c>
      <c r="R150" s="32">
        <v>3.5714285714285712E-2</v>
      </c>
      <c r="S150" s="33">
        <v>3.3376963350785341E-2</v>
      </c>
      <c r="T150" s="32">
        <v>1.7857142857142856E-2</v>
      </c>
      <c r="U150" s="33">
        <v>1.0471204188481676E-2</v>
      </c>
      <c r="V150" s="32">
        <v>0</v>
      </c>
      <c r="W150" s="33">
        <v>0</v>
      </c>
      <c r="X150" s="32">
        <v>4.4642857142857144E-2</v>
      </c>
      <c r="Y150" s="33">
        <v>6.740837696335078E-2</v>
      </c>
      <c r="Z150" s="32">
        <v>0</v>
      </c>
      <c r="AA150" s="33">
        <v>0</v>
      </c>
      <c r="AB150" s="32">
        <v>8.0357142857142863E-2</v>
      </c>
      <c r="AC150" s="33">
        <v>7.5261780104712045E-2</v>
      </c>
      <c r="AD150" s="32">
        <v>3.5714285714285712E-2</v>
      </c>
      <c r="AE150" s="33">
        <v>7.1989528795811525E-2</v>
      </c>
      <c r="AF150" s="32">
        <v>0</v>
      </c>
      <c r="AG150" s="33">
        <v>0</v>
      </c>
      <c r="AH150" s="32">
        <v>0</v>
      </c>
      <c r="AI150" s="33">
        <v>0</v>
      </c>
      <c r="AJ150" s="32">
        <v>0</v>
      </c>
      <c r="AK150" s="33">
        <v>0</v>
      </c>
      <c r="AL150" s="32">
        <v>0</v>
      </c>
      <c r="AM150" s="33">
        <v>0</v>
      </c>
      <c r="AN150" s="32">
        <v>0</v>
      </c>
      <c r="AO150" s="33">
        <v>0</v>
      </c>
      <c r="AP150" s="32">
        <v>6.25E-2</v>
      </c>
      <c r="AQ150" s="33">
        <v>0.12172774869109948</v>
      </c>
      <c r="AR150" s="32">
        <v>5.3571428571428568E-2</v>
      </c>
      <c r="AS150" s="33">
        <v>6.9371727748691103E-2</v>
      </c>
      <c r="AT150" s="32">
        <v>0</v>
      </c>
      <c r="AU150" s="33">
        <v>0</v>
      </c>
      <c r="AV150" s="11"/>
      <c r="AW150" s="10"/>
      <c r="AX150" s="11"/>
      <c r="AY150" s="10"/>
      <c r="AZ150" s="11"/>
      <c r="BA150" s="10">
        <f t="shared" si="1525"/>
        <v>1</v>
      </c>
      <c r="BB150" s="10">
        <f t="shared" si="1526"/>
        <v>1</v>
      </c>
    </row>
    <row r="151" spans="1:54">
      <c r="A151" s="2" t="s">
        <v>693</v>
      </c>
      <c r="B151" s="2" t="s">
        <v>199</v>
      </c>
      <c r="C151" s="2">
        <v>35</v>
      </c>
      <c r="D151" s="32">
        <v>3.7037037037037035E-2</v>
      </c>
      <c r="E151" s="33">
        <v>1.4106583072100314E-2</v>
      </c>
      <c r="F151" s="32">
        <v>7.407407407407407E-2</v>
      </c>
      <c r="G151" s="33">
        <v>6.269592476489028E-3</v>
      </c>
      <c r="H151" s="32">
        <v>0</v>
      </c>
      <c r="I151" s="33">
        <v>0</v>
      </c>
      <c r="J151" s="32">
        <v>0</v>
      </c>
      <c r="K151" s="33">
        <v>0</v>
      </c>
      <c r="L151" s="32">
        <v>0</v>
      </c>
      <c r="M151" s="33">
        <v>0</v>
      </c>
      <c r="N151" s="32">
        <v>0</v>
      </c>
      <c r="O151" s="33">
        <v>0</v>
      </c>
      <c r="P151" s="32">
        <v>7.407407407407407E-2</v>
      </c>
      <c r="Q151" s="33">
        <v>4.2319749216300939E-2</v>
      </c>
      <c r="R151" s="32">
        <v>0</v>
      </c>
      <c r="S151" s="33">
        <v>0</v>
      </c>
      <c r="T151" s="32">
        <v>0.22222222222222221</v>
      </c>
      <c r="U151" s="33">
        <v>0.23667711598746083</v>
      </c>
      <c r="V151" s="32">
        <v>0</v>
      </c>
      <c r="W151" s="33">
        <v>0</v>
      </c>
      <c r="X151" s="32">
        <v>0.18518518518518517</v>
      </c>
      <c r="Y151" s="33">
        <v>8.3072100313479627E-2</v>
      </c>
      <c r="Z151" s="32">
        <v>0</v>
      </c>
      <c r="AA151" s="33">
        <v>0</v>
      </c>
      <c r="AB151" s="32">
        <v>0</v>
      </c>
      <c r="AC151" s="33">
        <v>0</v>
      </c>
      <c r="AD151" s="32">
        <v>0</v>
      </c>
      <c r="AE151" s="33">
        <v>0</v>
      </c>
      <c r="AF151" s="32">
        <v>0</v>
      </c>
      <c r="AG151" s="33">
        <v>0</v>
      </c>
      <c r="AH151" s="32">
        <v>0.1111111111111111</v>
      </c>
      <c r="AI151" s="33">
        <v>2.8213166144200628E-2</v>
      </c>
      <c r="AJ151" s="32">
        <v>0</v>
      </c>
      <c r="AK151" s="33">
        <v>0</v>
      </c>
      <c r="AL151" s="32">
        <v>3.7037037037037035E-2</v>
      </c>
      <c r="AM151" s="33">
        <v>2.5078369905956112E-2</v>
      </c>
      <c r="AN151" s="32">
        <v>0</v>
      </c>
      <c r="AO151" s="33">
        <v>0</v>
      </c>
      <c r="AP151" s="32">
        <v>0</v>
      </c>
      <c r="AQ151" s="33">
        <v>0</v>
      </c>
      <c r="AR151" s="32">
        <v>0.22222222222222221</v>
      </c>
      <c r="AS151" s="33">
        <v>0.48119122257053293</v>
      </c>
      <c r="AT151" s="32">
        <v>3.7037037037037035E-2</v>
      </c>
      <c r="AU151" s="33">
        <v>8.3072100313479627E-2</v>
      </c>
      <c r="AV151" s="11"/>
      <c r="AW151" s="10"/>
      <c r="AX151" s="11"/>
      <c r="AY151" s="10"/>
      <c r="AZ151" s="11"/>
      <c r="BA151" s="10">
        <f t="shared" si="1525"/>
        <v>1</v>
      </c>
      <c r="BB151" s="10">
        <f t="shared" si="1526"/>
        <v>1</v>
      </c>
    </row>
    <row r="152" spans="1:54">
      <c r="A152" s="2" t="s">
        <v>251</v>
      </c>
      <c r="B152" s="2" t="s">
        <v>199</v>
      </c>
      <c r="C152" s="2">
        <v>37</v>
      </c>
      <c r="D152" s="32">
        <v>0.75</v>
      </c>
      <c r="E152" s="33">
        <v>0.5565819861431871</v>
      </c>
      <c r="F152" s="32">
        <v>3.4090909090909088E-2</v>
      </c>
      <c r="G152" s="33">
        <v>8.5450346420323328E-2</v>
      </c>
      <c r="H152" s="32">
        <v>0</v>
      </c>
      <c r="I152" s="33">
        <v>0</v>
      </c>
      <c r="J152" s="32">
        <v>0</v>
      </c>
      <c r="K152" s="33">
        <v>0</v>
      </c>
      <c r="L152" s="32">
        <v>0</v>
      </c>
      <c r="M152" s="33">
        <v>0</v>
      </c>
      <c r="N152" s="32">
        <v>0</v>
      </c>
      <c r="O152" s="33">
        <v>0</v>
      </c>
      <c r="P152" s="32">
        <v>3.4090909090909088E-2</v>
      </c>
      <c r="Q152" s="33">
        <v>2.5404157043879907E-2</v>
      </c>
      <c r="R152" s="32">
        <v>0</v>
      </c>
      <c r="S152" s="33">
        <v>0</v>
      </c>
      <c r="T152" s="32">
        <v>0</v>
      </c>
      <c r="U152" s="33">
        <v>0</v>
      </c>
      <c r="V152" s="32">
        <v>0</v>
      </c>
      <c r="W152" s="33">
        <v>0</v>
      </c>
      <c r="X152" s="32">
        <v>1.1363636363636364E-2</v>
      </c>
      <c r="Y152" s="33">
        <v>2.3094688221709007E-2</v>
      </c>
      <c r="Z152" s="32">
        <v>0</v>
      </c>
      <c r="AA152" s="33">
        <v>0</v>
      </c>
      <c r="AB152" s="32">
        <v>6.8181818181818177E-2</v>
      </c>
      <c r="AC152" s="33">
        <v>0.25173210161662818</v>
      </c>
      <c r="AD152" s="32">
        <v>3.4090909090909088E-2</v>
      </c>
      <c r="AE152" s="33">
        <v>1.6166281755196306E-2</v>
      </c>
      <c r="AF152" s="32">
        <v>0</v>
      </c>
      <c r="AG152" s="33">
        <v>0</v>
      </c>
      <c r="AH152" s="32">
        <v>0</v>
      </c>
      <c r="AI152" s="33">
        <v>0</v>
      </c>
      <c r="AJ152" s="32">
        <v>0</v>
      </c>
      <c r="AK152" s="33">
        <v>0</v>
      </c>
      <c r="AL152" s="32">
        <v>0</v>
      </c>
      <c r="AM152" s="33">
        <v>0</v>
      </c>
      <c r="AN152" s="32">
        <v>0</v>
      </c>
      <c r="AO152" s="33">
        <v>0</v>
      </c>
      <c r="AP152" s="32">
        <v>6.8181818181818177E-2</v>
      </c>
      <c r="AQ152" s="33">
        <v>4.1570438799076209E-2</v>
      </c>
      <c r="AR152" s="32">
        <v>0</v>
      </c>
      <c r="AS152" s="33">
        <v>0</v>
      </c>
      <c r="AT152" s="32">
        <v>0</v>
      </c>
      <c r="AU152" s="33">
        <v>0</v>
      </c>
      <c r="AV152" s="11"/>
      <c r="AW152" s="10"/>
      <c r="AX152" s="11"/>
      <c r="AY152" s="10"/>
      <c r="AZ152" s="11"/>
      <c r="BA152" s="10">
        <f t="shared" si="1525"/>
        <v>1</v>
      </c>
      <c r="BB152" s="10">
        <f t="shared" si="1526"/>
        <v>1</v>
      </c>
    </row>
    <row r="153" spans="1:54">
      <c r="A153" s="2" t="s">
        <v>623</v>
      </c>
      <c r="B153" s="2" t="s">
        <v>199</v>
      </c>
      <c r="C153" s="2">
        <v>38</v>
      </c>
      <c r="D153" s="32">
        <v>0.40909090909090912</v>
      </c>
      <c r="E153" s="33">
        <v>0.52422907488986781</v>
      </c>
      <c r="F153" s="32">
        <v>0</v>
      </c>
      <c r="G153" s="33">
        <v>0</v>
      </c>
      <c r="H153" s="32">
        <v>0</v>
      </c>
      <c r="I153" s="33">
        <v>0</v>
      </c>
      <c r="J153" s="32">
        <v>0</v>
      </c>
      <c r="K153" s="33">
        <v>0</v>
      </c>
      <c r="L153" s="32">
        <v>0</v>
      </c>
      <c r="M153" s="33">
        <v>0</v>
      </c>
      <c r="N153" s="32">
        <v>0</v>
      </c>
      <c r="O153" s="33">
        <v>0</v>
      </c>
      <c r="P153" s="32">
        <v>0.27272727272727271</v>
      </c>
      <c r="Q153" s="33">
        <v>0.25550660792951541</v>
      </c>
      <c r="R153" s="32">
        <v>4.5454545454545456E-2</v>
      </c>
      <c r="S153" s="33">
        <v>3.9647577092511016E-2</v>
      </c>
      <c r="T153" s="32">
        <v>0</v>
      </c>
      <c r="U153" s="33">
        <v>0</v>
      </c>
      <c r="V153" s="32">
        <v>0</v>
      </c>
      <c r="W153" s="33">
        <v>0</v>
      </c>
      <c r="X153" s="32">
        <v>0.13636363636363635</v>
      </c>
      <c r="Y153" s="33">
        <v>6.6079295154185022E-2</v>
      </c>
      <c r="Z153" s="32">
        <v>0</v>
      </c>
      <c r="AA153" s="33">
        <v>0</v>
      </c>
      <c r="AB153" s="32">
        <v>4.5454545454545456E-2</v>
      </c>
      <c r="AC153" s="33">
        <v>7.0484581497797363E-2</v>
      </c>
      <c r="AD153" s="32">
        <v>0</v>
      </c>
      <c r="AE153" s="33">
        <v>0</v>
      </c>
      <c r="AF153" s="32">
        <v>0</v>
      </c>
      <c r="AG153" s="33">
        <v>0</v>
      </c>
      <c r="AH153" s="32">
        <v>0</v>
      </c>
      <c r="AI153" s="33">
        <v>0</v>
      </c>
      <c r="AJ153" s="32">
        <v>0</v>
      </c>
      <c r="AK153" s="33">
        <v>0</v>
      </c>
      <c r="AL153" s="32">
        <v>0</v>
      </c>
      <c r="AM153" s="33">
        <v>0</v>
      </c>
      <c r="AN153" s="32">
        <v>0</v>
      </c>
      <c r="AO153" s="33">
        <v>0</v>
      </c>
      <c r="AP153" s="32">
        <v>0</v>
      </c>
      <c r="AQ153" s="33">
        <v>0</v>
      </c>
      <c r="AR153" s="32">
        <v>0</v>
      </c>
      <c r="AS153" s="33">
        <v>0</v>
      </c>
      <c r="AT153" s="32">
        <v>9.0909090909090912E-2</v>
      </c>
      <c r="AU153" s="33">
        <v>4.405286343612335E-2</v>
      </c>
      <c r="AV153" s="11"/>
      <c r="AW153" s="10"/>
      <c r="AX153" s="11"/>
      <c r="AY153" s="10"/>
      <c r="AZ153" s="11"/>
      <c r="BA153" s="10">
        <f t="shared" si="1525"/>
        <v>1</v>
      </c>
      <c r="BB153" s="10">
        <f t="shared" si="1526"/>
        <v>0.99999999999999989</v>
      </c>
    </row>
    <row r="154" spans="1:54">
      <c r="A154" s="2" t="s">
        <v>258</v>
      </c>
      <c r="B154" s="2" t="s">
        <v>199</v>
      </c>
      <c r="C154" s="2">
        <v>39</v>
      </c>
      <c r="D154" s="32">
        <v>0.66137566137566139</v>
      </c>
      <c r="E154" s="33">
        <v>0.5257323832145685</v>
      </c>
      <c r="F154" s="32">
        <v>3.1746031746031744E-2</v>
      </c>
      <c r="G154" s="33">
        <v>3.5629453681710214E-2</v>
      </c>
      <c r="H154" s="32">
        <v>0</v>
      </c>
      <c r="I154" s="33">
        <v>0</v>
      </c>
      <c r="J154" s="32">
        <v>0</v>
      </c>
      <c r="K154" s="33">
        <v>0</v>
      </c>
      <c r="L154" s="32">
        <v>0</v>
      </c>
      <c r="M154" s="33">
        <v>0</v>
      </c>
      <c r="N154" s="32">
        <v>0</v>
      </c>
      <c r="O154" s="33">
        <v>0</v>
      </c>
      <c r="P154" s="32">
        <v>2.1164021164021163E-2</v>
      </c>
      <c r="Q154" s="33">
        <v>5.2256532066508314E-2</v>
      </c>
      <c r="R154" s="32">
        <v>5.2910052910052907E-3</v>
      </c>
      <c r="S154" s="33">
        <v>3.1670625494853522E-3</v>
      </c>
      <c r="T154" s="32">
        <v>6.3492063492063489E-2</v>
      </c>
      <c r="U154" s="33">
        <v>5.0673000791765635E-2</v>
      </c>
      <c r="V154" s="32">
        <v>0</v>
      </c>
      <c r="W154" s="33">
        <v>0</v>
      </c>
      <c r="X154" s="32">
        <v>0</v>
      </c>
      <c r="Y154" s="33">
        <v>0</v>
      </c>
      <c r="Z154" s="32">
        <v>0</v>
      </c>
      <c r="AA154" s="33">
        <v>0</v>
      </c>
      <c r="AB154" s="32">
        <v>2.6455026455026454E-2</v>
      </c>
      <c r="AC154" s="33">
        <v>9.1053048297703873E-2</v>
      </c>
      <c r="AD154" s="32">
        <v>0.15343915343915343</v>
      </c>
      <c r="AE154" s="33">
        <v>0.21298495645288995</v>
      </c>
      <c r="AF154" s="32">
        <v>5.2910052910052907E-3</v>
      </c>
      <c r="AG154" s="33">
        <v>1.5835312747426761E-3</v>
      </c>
      <c r="AH154" s="32">
        <v>1.0582010582010581E-2</v>
      </c>
      <c r="AI154" s="33">
        <v>1.4251781472684086E-2</v>
      </c>
      <c r="AJ154" s="32">
        <v>0</v>
      </c>
      <c r="AK154" s="33">
        <v>0</v>
      </c>
      <c r="AL154" s="32">
        <v>0</v>
      </c>
      <c r="AM154" s="33">
        <v>0</v>
      </c>
      <c r="AN154" s="32">
        <v>0</v>
      </c>
      <c r="AO154" s="33">
        <v>0</v>
      </c>
      <c r="AP154" s="32">
        <v>0</v>
      </c>
      <c r="AQ154" s="33">
        <v>0</v>
      </c>
      <c r="AR154" s="32">
        <v>2.1164021164021163E-2</v>
      </c>
      <c r="AS154" s="33">
        <v>1.2668250197941409E-2</v>
      </c>
      <c r="AT154" s="32">
        <v>0</v>
      </c>
      <c r="AU154" s="33">
        <v>0</v>
      </c>
      <c r="AV154" s="11"/>
      <c r="AW154" s="10"/>
      <c r="AX154" s="11"/>
      <c r="AY154" s="10"/>
      <c r="AZ154" s="11"/>
      <c r="BA154" s="10">
        <f t="shared" si="1525"/>
        <v>1</v>
      </c>
      <c r="BB154" s="10">
        <f t="shared" si="1526"/>
        <v>1</v>
      </c>
    </row>
    <row r="155" spans="1:54">
      <c r="A155" s="2" t="s">
        <v>624</v>
      </c>
      <c r="B155" s="2" t="s">
        <v>199</v>
      </c>
      <c r="C155" s="2">
        <v>40</v>
      </c>
      <c r="D155" s="32">
        <v>4.7619047619047616E-2</v>
      </c>
      <c r="E155" s="33">
        <v>5.6710775047258983E-3</v>
      </c>
      <c r="F155" s="32">
        <v>4.7619047619047616E-2</v>
      </c>
      <c r="G155" s="33">
        <v>9.2627599243856329E-2</v>
      </c>
      <c r="H155" s="32">
        <v>0</v>
      </c>
      <c r="I155" s="33">
        <v>0</v>
      </c>
      <c r="J155" s="32">
        <v>0</v>
      </c>
      <c r="K155" s="33">
        <v>0</v>
      </c>
      <c r="L155" s="32">
        <v>0</v>
      </c>
      <c r="M155" s="33">
        <v>0</v>
      </c>
      <c r="N155" s="32">
        <v>0</v>
      </c>
      <c r="O155" s="33">
        <v>0</v>
      </c>
      <c r="P155" s="32">
        <v>9.5238095238095233E-2</v>
      </c>
      <c r="Q155" s="33">
        <v>3.2136105860113423E-2</v>
      </c>
      <c r="R155" s="32">
        <v>0</v>
      </c>
      <c r="S155" s="33">
        <v>0</v>
      </c>
      <c r="T155" s="32">
        <v>0.23809523809523808</v>
      </c>
      <c r="U155" s="33">
        <v>0.18525519848771266</v>
      </c>
      <c r="V155" s="32">
        <v>0</v>
      </c>
      <c r="W155" s="33">
        <v>0</v>
      </c>
      <c r="X155" s="32">
        <v>0</v>
      </c>
      <c r="Y155" s="33">
        <v>0</v>
      </c>
      <c r="Z155" s="32">
        <v>0</v>
      </c>
      <c r="AA155" s="33">
        <v>0</v>
      </c>
      <c r="AB155" s="32">
        <v>9.5238095238095233E-2</v>
      </c>
      <c r="AC155" s="33">
        <v>3.0245746691871456E-2</v>
      </c>
      <c r="AD155" s="32">
        <v>0.47619047619047616</v>
      </c>
      <c r="AE155" s="33">
        <v>0.65406427221172025</v>
      </c>
      <c r="AF155" s="32">
        <v>0</v>
      </c>
      <c r="AG155" s="33">
        <v>0</v>
      </c>
      <c r="AH155" s="32">
        <v>0</v>
      </c>
      <c r="AI155" s="33">
        <v>0</v>
      </c>
      <c r="AJ155" s="32">
        <v>0</v>
      </c>
      <c r="AK155" s="33">
        <v>0</v>
      </c>
      <c r="AL155" s="32">
        <v>0</v>
      </c>
      <c r="AM155" s="33">
        <v>0</v>
      </c>
      <c r="AN155" s="32">
        <v>0</v>
      </c>
      <c r="AO155" s="33">
        <v>0</v>
      </c>
      <c r="AP155" s="32">
        <v>0</v>
      </c>
      <c r="AQ155" s="33">
        <v>0</v>
      </c>
      <c r="AR155" s="32">
        <v>0</v>
      </c>
      <c r="AS155" s="33">
        <v>0</v>
      </c>
      <c r="AT155" s="32">
        <v>0</v>
      </c>
      <c r="AU155" s="33">
        <v>0</v>
      </c>
      <c r="AV155" s="2"/>
      <c r="AX155" s="2"/>
      <c r="AZ155" s="2"/>
      <c r="BA155" s="10">
        <f t="shared" si="1525"/>
        <v>0.99999999999999989</v>
      </c>
      <c r="BB155" s="10">
        <f t="shared" si="1526"/>
        <v>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3790F-F301-49C5-AD5B-169CD254278D}">
  <dimension ref="A1:BN55"/>
  <sheetViews>
    <sheetView workbookViewId="0">
      <pane xSplit="1" topLeftCell="AQ1" activePane="topRight" state="frozen"/>
      <selection pane="topRight" activeCell="D52" sqref="D52:AU55"/>
    </sheetView>
  </sheetViews>
  <sheetFormatPr baseColWidth="10" defaultColWidth="8.83203125" defaultRowHeight="15"/>
  <cols>
    <col min="1" max="1" width="46.83203125" bestFit="1" customWidth="1"/>
    <col min="2" max="2" width="16.5" bestFit="1" customWidth="1"/>
    <col min="22" max="22" width="9.1640625" style="2"/>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BJ1" t="s">
        <v>4</v>
      </c>
      <c r="BK1" t="s">
        <v>5</v>
      </c>
      <c r="BL1" t="s">
        <v>6</v>
      </c>
    </row>
    <row r="2" spans="1:66">
      <c r="A2" s="2" t="s">
        <v>641</v>
      </c>
      <c r="B2" s="2" t="s">
        <v>82</v>
      </c>
      <c r="C2" s="2">
        <v>97</v>
      </c>
      <c r="D2" s="11">
        <v>2</v>
      </c>
      <c r="E2" s="10">
        <v>24</v>
      </c>
      <c r="F2" s="11">
        <v>1022</v>
      </c>
      <c r="G2" s="10">
        <v>13406</v>
      </c>
      <c r="H2" s="11">
        <v>1699</v>
      </c>
      <c r="I2" s="10">
        <v>21201</v>
      </c>
      <c r="J2" s="11">
        <v>2</v>
      </c>
      <c r="K2" s="10">
        <v>89</v>
      </c>
      <c r="L2" s="11">
        <v>20</v>
      </c>
      <c r="M2" s="10">
        <v>363</v>
      </c>
      <c r="N2" s="11">
        <v>0</v>
      </c>
      <c r="O2" s="10">
        <v>0</v>
      </c>
      <c r="P2" s="11">
        <v>81</v>
      </c>
      <c r="Q2" s="10">
        <v>1440</v>
      </c>
      <c r="R2" s="11">
        <v>0</v>
      </c>
      <c r="S2" s="10">
        <v>0</v>
      </c>
      <c r="T2" s="11">
        <v>1</v>
      </c>
      <c r="U2" s="10">
        <v>13</v>
      </c>
      <c r="V2" s="11"/>
      <c r="W2" s="10"/>
      <c r="X2" s="11">
        <v>0</v>
      </c>
      <c r="Y2" s="10">
        <v>0</v>
      </c>
      <c r="Z2" s="11">
        <v>0</v>
      </c>
      <c r="AA2" s="10">
        <v>0</v>
      </c>
      <c r="AB2" s="11">
        <v>2</v>
      </c>
      <c r="AC2" s="10">
        <v>39</v>
      </c>
      <c r="AD2" s="11">
        <v>41</v>
      </c>
      <c r="AE2" s="10">
        <v>670</v>
      </c>
      <c r="AF2" s="11">
        <v>0</v>
      </c>
      <c r="AG2" s="10">
        <v>0</v>
      </c>
      <c r="AH2" s="11">
        <v>0</v>
      </c>
      <c r="AI2" s="10">
        <v>0</v>
      </c>
      <c r="AJ2" s="11">
        <v>0</v>
      </c>
      <c r="AK2" s="10">
        <v>0</v>
      </c>
      <c r="AL2" s="11">
        <v>0</v>
      </c>
      <c r="AM2" s="10">
        <v>0</v>
      </c>
      <c r="AN2" s="11">
        <v>3</v>
      </c>
      <c r="AO2" s="10">
        <v>89</v>
      </c>
      <c r="AP2" s="11">
        <v>6</v>
      </c>
      <c r="AQ2" s="10">
        <v>43</v>
      </c>
      <c r="AR2" s="11">
        <v>0</v>
      </c>
      <c r="AS2" s="10">
        <v>0</v>
      </c>
      <c r="AT2" s="11">
        <v>0</v>
      </c>
      <c r="AU2" s="10">
        <v>0</v>
      </c>
      <c r="AV2" s="11">
        <v>0</v>
      </c>
      <c r="AW2" s="10">
        <v>0</v>
      </c>
      <c r="AX2" s="11">
        <v>0</v>
      </c>
      <c r="AY2" s="10">
        <v>0</v>
      </c>
      <c r="AZ2" s="11"/>
      <c r="BA2" s="10">
        <f>SUM(D2,F2,H2,J2,L2,N2,P2,R2,T2,X2,Z2,AB2,AD2,AF2,AH2,AJ2,AL2,AN2,AP2,AR2,AT2,AV2,AX2)</f>
        <v>2879</v>
      </c>
      <c r="BB2" s="10">
        <f>SUM(E2,G2,I2,K2,M2,O2,Q2,S2,U2,Y2,AA2,AC2,AE2,AG2,AI2,AK2,AM2,AO2,AQ2,AS2,AU2,AW2,AY2)</f>
        <v>37377</v>
      </c>
      <c r="BJ2" t="s">
        <v>641</v>
      </c>
      <c r="BK2" t="s">
        <v>82</v>
      </c>
      <c r="BL2">
        <v>97</v>
      </c>
      <c r="BM2">
        <v>2879</v>
      </c>
      <c r="BN2">
        <v>37377</v>
      </c>
    </row>
    <row r="3" spans="1:66">
      <c r="A3" s="2"/>
      <c r="B3" s="2"/>
      <c r="C3" s="2"/>
      <c r="D3" s="11">
        <f>D2/$BA$2</f>
        <v>6.9468565474122956E-4</v>
      </c>
      <c r="E3" s="10">
        <f>E2/$BB$2</f>
        <v>6.4210610803435266E-4</v>
      </c>
      <c r="F3" s="11">
        <f t="shared" ref="F3" si="0">F2/$BA$2</f>
        <v>0.3549843695727683</v>
      </c>
      <c r="G3" s="10">
        <f t="shared" ref="G3" si="1">G2/$BB$2</f>
        <v>0.35866977017952217</v>
      </c>
      <c r="H3" s="11">
        <f t="shared" ref="H3" si="2">H2/$BA$2</f>
        <v>0.59013546370267456</v>
      </c>
      <c r="I3" s="10">
        <f t="shared" ref="I3" si="3">I2/$BB$2</f>
        <v>0.5672204831848463</v>
      </c>
      <c r="J3" s="11">
        <f t="shared" ref="J3" si="4">J2/$BA$2</f>
        <v>6.9468565474122956E-4</v>
      </c>
      <c r="K3" s="10">
        <f t="shared" ref="K3" si="5">K2/$BB$2</f>
        <v>2.3811434839607244E-3</v>
      </c>
      <c r="L3" s="11">
        <f t="shared" ref="L3" si="6">L2/$BA$2</f>
        <v>6.9468565474122956E-3</v>
      </c>
      <c r="M3" s="10">
        <f t="shared" ref="M3" si="7">M2/$BB$2</f>
        <v>9.7118548840195839E-3</v>
      </c>
      <c r="N3" s="11">
        <f t="shared" ref="N3" si="8">N2/$BA$2</f>
        <v>0</v>
      </c>
      <c r="O3" s="10">
        <f t="shared" ref="O3" si="9">O2/$BB$2</f>
        <v>0</v>
      </c>
      <c r="P3" s="11">
        <f t="shared" ref="P3" si="10">P2/$BA$2</f>
        <v>2.8134769017019799E-2</v>
      </c>
      <c r="Q3" s="10">
        <f t="shared" ref="Q3" si="11">Q2/$BB$2</f>
        <v>3.8526366482061161E-2</v>
      </c>
      <c r="R3" s="11">
        <f t="shared" ref="R3" si="12">R2/$BA$2</f>
        <v>0</v>
      </c>
      <c r="S3" s="10">
        <f t="shared" ref="S3" si="13">S2/$BB$2</f>
        <v>0</v>
      </c>
      <c r="T3" s="11">
        <f t="shared" ref="T3" si="14">T2/$BA$2</f>
        <v>3.4734282737061478E-4</v>
      </c>
      <c r="U3" s="10">
        <f t="shared" ref="U3" si="15">U2/$BB$2</f>
        <v>3.4780747518527437E-4</v>
      </c>
      <c r="V3" s="11"/>
      <c r="W3" s="10"/>
      <c r="X3" s="11">
        <f t="shared" ref="X3" si="16">X2/$BA$2</f>
        <v>0</v>
      </c>
      <c r="Y3" s="10">
        <f t="shared" ref="Y3" si="17">Y2/$BB$2</f>
        <v>0</v>
      </c>
      <c r="Z3" s="11">
        <f t="shared" ref="Z3" si="18">Z2/$BA$2</f>
        <v>0</v>
      </c>
      <c r="AA3" s="10">
        <f t="shared" ref="AA3" si="19">AA2/$BB$2</f>
        <v>0</v>
      </c>
      <c r="AB3" s="11">
        <f t="shared" ref="AB3" si="20">AB2/$BA$2</f>
        <v>6.9468565474122956E-4</v>
      </c>
      <c r="AC3" s="10">
        <f t="shared" ref="AC3" si="21">AC2/$BB$2</f>
        <v>1.043422425555823E-3</v>
      </c>
      <c r="AD3" s="11">
        <f t="shared" ref="AD3" si="22">AD2/$BA$2</f>
        <v>1.4241055922195206E-2</v>
      </c>
      <c r="AE3" s="10">
        <f t="shared" ref="AE3" si="23">AE2/$BB$2</f>
        <v>1.7925462182625678E-2</v>
      </c>
      <c r="AF3" s="11">
        <f t="shared" ref="AF3" si="24">AF2/$BA$2</f>
        <v>0</v>
      </c>
      <c r="AG3" s="10">
        <f t="shared" ref="AG3" si="25">AG2/$BB$2</f>
        <v>0</v>
      </c>
      <c r="AH3" s="11">
        <f t="shared" ref="AH3" si="26">AH2/$BA$2</f>
        <v>0</v>
      </c>
      <c r="AI3" s="10">
        <f t="shared" ref="AI3" si="27">AI2/$BB$2</f>
        <v>0</v>
      </c>
      <c r="AJ3" s="11">
        <f t="shared" ref="AJ3" si="28">AJ2/$BA$2</f>
        <v>0</v>
      </c>
      <c r="AK3" s="10">
        <f t="shared" ref="AK3" si="29">AK2/$BB$2</f>
        <v>0</v>
      </c>
      <c r="AL3" s="11">
        <f t="shared" ref="AL3" si="30">AL2/$BA$2</f>
        <v>0</v>
      </c>
      <c r="AM3" s="10">
        <f t="shared" ref="AM3" si="31">AM2/$BB$2</f>
        <v>0</v>
      </c>
      <c r="AN3" s="11">
        <f t="shared" ref="AN3" si="32">AN2/$BA$2</f>
        <v>1.0420284821118443E-3</v>
      </c>
      <c r="AO3" s="10">
        <f t="shared" ref="AO3" si="33">AO2/$BB$2</f>
        <v>2.3811434839607244E-3</v>
      </c>
      <c r="AP3" s="11">
        <f t="shared" ref="AP3" si="34">AP2/$BA$2</f>
        <v>2.0840569642236887E-3</v>
      </c>
      <c r="AQ3" s="10">
        <f t="shared" ref="AQ3" si="35">AQ2/$BB$2</f>
        <v>1.1504401102282152E-3</v>
      </c>
      <c r="AR3" s="11">
        <f t="shared" ref="AR3" si="36">AR2/$BA$2</f>
        <v>0</v>
      </c>
      <c r="AS3" s="10">
        <f t="shared" ref="AS3" si="37">AS2/$BB$2</f>
        <v>0</v>
      </c>
      <c r="AT3" s="11">
        <f t="shared" ref="AT3" si="38">AT2/$BA$2</f>
        <v>0</v>
      </c>
      <c r="AU3" s="10">
        <f t="shared" ref="AU3" si="39">AU2/$BB$2</f>
        <v>0</v>
      </c>
      <c r="AV3" s="11">
        <f t="shared" ref="AV3" si="40">AV2/$BA$2</f>
        <v>0</v>
      </c>
      <c r="AW3" s="10">
        <f t="shared" ref="AW3" si="41">AW2/$BB$2</f>
        <v>0</v>
      </c>
      <c r="AX3" s="11">
        <f t="shared" ref="AX3" si="42">AX2/$BA$2</f>
        <v>0</v>
      </c>
      <c r="AY3" s="10">
        <f t="shared" ref="AY3" si="43">AY2/$BB$2</f>
        <v>0</v>
      </c>
      <c r="AZ3" s="11"/>
      <c r="BA3" s="10"/>
      <c r="BB3" s="10"/>
      <c r="BJ3" t="s">
        <v>513</v>
      </c>
      <c r="BK3" t="s">
        <v>82</v>
      </c>
      <c r="BL3">
        <v>98</v>
      </c>
      <c r="BM3">
        <v>15</v>
      </c>
      <c r="BN3">
        <v>123</v>
      </c>
    </row>
    <row r="4" spans="1:66">
      <c r="A4" s="2" t="s">
        <v>641</v>
      </c>
      <c r="B4" s="2" t="s">
        <v>82</v>
      </c>
      <c r="C4" s="2">
        <v>97</v>
      </c>
      <c r="D4" s="11">
        <v>6.9468565474122956E-4</v>
      </c>
      <c r="E4" s="10">
        <v>6.4210610803435266E-4</v>
      </c>
      <c r="F4" s="11">
        <v>0.3549843695727683</v>
      </c>
      <c r="G4" s="10">
        <v>0.35866977017952217</v>
      </c>
      <c r="H4" s="11">
        <v>0.59013546370267456</v>
      </c>
      <c r="I4" s="10">
        <v>0.5672204831848463</v>
      </c>
      <c r="J4" s="11">
        <v>6.9468565474122956E-4</v>
      </c>
      <c r="K4" s="10">
        <v>2.3811434839607244E-3</v>
      </c>
      <c r="L4" s="11">
        <v>6.9468565474122956E-3</v>
      </c>
      <c r="M4" s="10">
        <v>9.7118548840195839E-3</v>
      </c>
      <c r="N4" s="11">
        <v>0</v>
      </c>
      <c r="O4" s="10">
        <v>0</v>
      </c>
      <c r="P4" s="11">
        <v>2.8134769017019799E-2</v>
      </c>
      <c r="Q4" s="10">
        <v>3.8526366482061161E-2</v>
      </c>
      <c r="R4" s="11">
        <v>0</v>
      </c>
      <c r="S4" s="10">
        <v>0</v>
      </c>
      <c r="T4" s="11">
        <v>3.4734282737061478E-4</v>
      </c>
      <c r="U4" s="10">
        <v>3.4780747518527437E-4</v>
      </c>
      <c r="V4" s="11"/>
      <c r="W4" s="10"/>
      <c r="X4" s="11">
        <v>0</v>
      </c>
      <c r="Y4" s="10">
        <v>0</v>
      </c>
      <c r="Z4" s="11">
        <v>0</v>
      </c>
      <c r="AA4" s="10">
        <v>0</v>
      </c>
      <c r="AB4" s="11">
        <v>6.9468565474122956E-4</v>
      </c>
      <c r="AC4" s="10">
        <v>1.043422425555823E-3</v>
      </c>
      <c r="AD4" s="11">
        <v>1.4241055922195206E-2</v>
      </c>
      <c r="AE4" s="10">
        <v>1.7925462182625678E-2</v>
      </c>
      <c r="AF4" s="11">
        <v>0</v>
      </c>
      <c r="AG4" s="10">
        <v>0</v>
      </c>
      <c r="AH4" s="11">
        <v>0</v>
      </c>
      <c r="AI4" s="10">
        <v>0</v>
      </c>
      <c r="AJ4" s="11">
        <v>0</v>
      </c>
      <c r="AK4" s="10">
        <v>0</v>
      </c>
      <c r="AL4" s="11">
        <v>0</v>
      </c>
      <c r="AM4" s="10">
        <v>0</v>
      </c>
      <c r="AN4" s="11">
        <v>1.0420284821118443E-3</v>
      </c>
      <c r="AO4" s="10">
        <v>2.3811434839607244E-3</v>
      </c>
      <c r="AP4" s="11">
        <v>2.0840569642236887E-3</v>
      </c>
      <c r="AQ4" s="10">
        <v>1.1504401102282152E-3</v>
      </c>
      <c r="AR4" s="11">
        <v>0</v>
      </c>
      <c r="AS4" s="10">
        <v>0</v>
      </c>
      <c r="AT4" s="11">
        <v>0</v>
      </c>
      <c r="AU4" s="10">
        <v>0</v>
      </c>
      <c r="AV4" s="11">
        <v>0</v>
      </c>
      <c r="AW4" s="10">
        <v>0</v>
      </c>
      <c r="AX4" s="11">
        <v>0</v>
      </c>
      <c r="AY4" s="10">
        <v>0</v>
      </c>
      <c r="AZ4" s="11"/>
      <c r="BA4" s="10"/>
      <c r="BB4" s="10"/>
      <c r="BJ4" t="s">
        <v>519</v>
      </c>
      <c r="BK4" t="s">
        <v>82</v>
      </c>
      <c r="BL4">
        <v>99</v>
      </c>
      <c r="BM4">
        <v>11</v>
      </c>
      <c r="BN4">
        <v>58</v>
      </c>
    </row>
    <row r="5" spans="1:66">
      <c r="A5" s="2" t="s">
        <v>513</v>
      </c>
      <c r="B5" s="2" t="s">
        <v>82</v>
      </c>
      <c r="C5" s="2">
        <v>98</v>
      </c>
      <c r="D5" s="11">
        <v>2</v>
      </c>
      <c r="E5" s="10">
        <v>2</v>
      </c>
      <c r="F5" s="11">
        <v>9</v>
      </c>
      <c r="G5" s="10">
        <v>59</v>
      </c>
      <c r="H5" s="11">
        <v>0</v>
      </c>
      <c r="I5" s="10">
        <v>0</v>
      </c>
      <c r="J5" s="11">
        <v>0</v>
      </c>
      <c r="K5" s="10">
        <v>0</v>
      </c>
      <c r="L5" s="11">
        <v>0</v>
      </c>
      <c r="M5" s="10">
        <v>0</v>
      </c>
      <c r="N5" s="11">
        <v>0</v>
      </c>
      <c r="O5" s="10">
        <v>0</v>
      </c>
      <c r="P5" s="11">
        <v>1</v>
      </c>
      <c r="Q5" s="10">
        <v>56</v>
      </c>
      <c r="R5" s="11">
        <v>0</v>
      </c>
      <c r="S5" s="10">
        <v>0</v>
      </c>
      <c r="T5" s="11">
        <v>1</v>
      </c>
      <c r="U5" s="10">
        <v>2</v>
      </c>
      <c r="V5" s="11"/>
      <c r="W5" s="10"/>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1</v>
      </c>
      <c r="AQ5" s="10">
        <v>2</v>
      </c>
      <c r="AR5" s="11">
        <v>1</v>
      </c>
      <c r="AS5" s="10">
        <v>2</v>
      </c>
      <c r="AT5" s="11">
        <v>0</v>
      </c>
      <c r="AU5" s="10">
        <v>0</v>
      </c>
      <c r="AV5" s="11">
        <v>1</v>
      </c>
      <c r="AW5" s="10">
        <v>32</v>
      </c>
      <c r="AX5" s="11">
        <v>0</v>
      </c>
      <c r="AY5" s="10">
        <v>0</v>
      </c>
      <c r="AZ5" s="11"/>
      <c r="BA5" s="10">
        <f>SUM(D5,F5,H5,J5,L5,N5,P5,R5,T5,X5,Z5,AB5,AD5,AF5,AH5,AJ5,AL5,AN5,AP5,AR5,AT5,AV5,AX5)</f>
        <v>16</v>
      </c>
      <c r="BB5" s="10">
        <f>SUM(E5,G5,I5,K5,M5,O5,Q5,S5,U5,Y5,AA5,AC5,AE5,AG5,AI5,AK5,AM5,AO5,AQ5,AS5,AU5,AW5,AY5)</f>
        <v>155</v>
      </c>
      <c r="BJ5" t="s">
        <v>81</v>
      </c>
      <c r="BK5" t="s">
        <v>82</v>
      </c>
      <c r="BL5">
        <v>100</v>
      </c>
      <c r="BM5">
        <v>1131</v>
      </c>
      <c r="BN5">
        <v>20309</v>
      </c>
    </row>
    <row r="6" spans="1:66">
      <c r="A6" s="2"/>
      <c r="B6" s="2"/>
      <c r="C6" s="2"/>
      <c r="D6" s="11">
        <f>D5/$BA$5</f>
        <v>0.125</v>
      </c>
      <c r="E6" s="10">
        <f>E5/$BB$5</f>
        <v>1.2903225806451613E-2</v>
      </c>
      <c r="F6" s="11">
        <f t="shared" ref="F6" si="44">F5/$BA$5</f>
        <v>0.5625</v>
      </c>
      <c r="G6" s="10">
        <f t="shared" ref="G6" si="45">G5/$BB$5</f>
        <v>0.38064516129032255</v>
      </c>
      <c r="H6" s="11">
        <f t="shared" ref="H6" si="46">H5/$BA$5</f>
        <v>0</v>
      </c>
      <c r="I6" s="10">
        <f t="shared" ref="I6" si="47">I5/$BB$5</f>
        <v>0</v>
      </c>
      <c r="J6" s="11">
        <f t="shared" ref="J6" si="48">J5/$BA$5</f>
        <v>0</v>
      </c>
      <c r="K6" s="10">
        <f t="shared" ref="K6" si="49">K5/$BB$5</f>
        <v>0</v>
      </c>
      <c r="L6" s="11">
        <f t="shared" ref="L6" si="50">L5/$BA$5</f>
        <v>0</v>
      </c>
      <c r="M6" s="10">
        <f t="shared" ref="M6" si="51">M5/$BB$5</f>
        <v>0</v>
      </c>
      <c r="N6" s="11">
        <f t="shared" ref="N6" si="52">N5/$BA$5</f>
        <v>0</v>
      </c>
      <c r="O6" s="10">
        <f t="shared" ref="O6" si="53">O5/$BB$5</f>
        <v>0</v>
      </c>
      <c r="P6" s="11">
        <f t="shared" ref="P6" si="54">P5/$BA$5</f>
        <v>6.25E-2</v>
      </c>
      <c r="Q6" s="10">
        <f t="shared" ref="Q6" si="55">Q5/$BB$5</f>
        <v>0.36129032258064514</v>
      </c>
      <c r="R6" s="11">
        <f t="shared" ref="R6" si="56">R5/$BA$5</f>
        <v>0</v>
      </c>
      <c r="S6" s="10">
        <f t="shared" ref="S6" si="57">S5/$BB$5</f>
        <v>0</v>
      </c>
      <c r="T6" s="11">
        <f t="shared" ref="T6" si="58">T5/$BA$5</f>
        <v>6.25E-2</v>
      </c>
      <c r="U6" s="10">
        <f t="shared" ref="U6" si="59">U5/$BB$5</f>
        <v>1.2903225806451613E-2</v>
      </c>
      <c r="V6" s="11"/>
      <c r="W6" s="10"/>
      <c r="X6" s="11">
        <f t="shared" ref="X6" si="60">X5/$BA$5</f>
        <v>0</v>
      </c>
      <c r="Y6" s="10">
        <f t="shared" ref="Y6" si="61">Y5/$BB$5</f>
        <v>0</v>
      </c>
      <c r="Z6" s="11">
        <f t="shared" ref="Z6" si="62">Z5/$BA$5</f>
        <v>0</v>
      </c>
      <c r="AA6" s="10">
        <f t="shared" ref="AA6" si="63">AA5/$BB$5</f>
        <v>0</v>
      </c>
      <c r="AB6" s="11">
        <f t="shared" ref="AB6" si="64">AB5/$BA$5</f>
        <v>0</v>
      </c>
      <c r="AC6" s="10">
        <f t="shared" ref="AC6" si="65">AC5/$BB$5</f>
        <v>0</v>
      </c>
      <c r="AD6" s="11">
        <f t="shared" ref="AD6" si="66">AD5/$BA$5</f>
        <v>0</v>
      </c>
      <c r="AE6" s="10">
        <f t="shared" ref="AE6" si="67">AE5/$BB$5</f>
        <v>0</v>
      </c>
      <c r="AF6" s="11">
        <f t="shared" ref="AF6" si="68">AF5/$BA$5</f>
        <v>0</v>
      </c>
      <c r="AG6" s="10">
        <f t="shared" ref="AG6" si="69">AG5/$BB$5</f>
        <v>0</v>
      </c>
      <c r="AH6" s="11">
        <f t="shared" ref="AH6" si="70">AH5/$BA$5</f>
        <v>0</v>
      </c>
      <c r="AI6" s="10">
        <f t="shared" ref="AI6" si="71">AI5/$BB$5</f>
        <v>0</v>
      </c>
      <c r="AJ6" s="11">
        <f t="shared" ref="AJ6" si="72">AJ5/$BA$5</f>
        <v>0</v>
      </c>
      <c r="AK6" s="10">
        <f t="shared" ref="AK6" si="73">AK5/$BB$5</f>
        <v>0</v>
      </c>
      <c r="AL6" s="11">
        <f t="shared" ref="AL6" si="74">AL5/$BA$5</f>
        <v>0</v>
      </c>
      <c r="AM6" s="10">
        <f t="shared" ref="AM6" si="75">AM5/$BB$5</f>
        <v>0</v>
      </c>
      <c r="AN6" s="11">
        <f t="shared" ref="AN6" si="76">AN5/$BA$5</f>
        <v>0</v>
      </c>
      <c r="AO6" s="10">
        <f t="shared" ref="AO6" si="77">AO5/$BB$5</f>
        <v>0</v>
      </c>
      <c r="AP6" s="11">
        <f t="shared" ref="AP6" si="78">AP5/$BA$5</f>
        <v>6.25E-2</v>
      </c>
      <c r="AQ6" s="10">
        <f t="shared" ref="AQ6" si="79">AQ5/$BB$5</f>
        <v>1.2903225806451613E-2</v>
      </c>
      <c r="AR6" s="11">
        <f t="shared" ref="AR6" si="80">AR5/$BA$5</f>
        <v>6.25E-2</v>
      </c>
      <c r="AS6" s="10">
        <f t="shared" ref="AS6" si="81">AS5/$BB$5</f>
        <v>1.2903225806451613E-2</v>
      </c>
      <c r="AT6" s="11">
        <f t="shared" ref="AT6" si="82">AT5/$BA$5</f>
        <v>0</v>
      </c>
      <c r="AU6" s="10">
        <f t="shared" ref="AU6" si="83">AU5/$BB$5</f>
        <v>0</v>
      </c>
      <c r="AV6" s="11">
        <f t="shared" ref="AV6" si="84">AV5/$BA$5</f>
        <v>6.25E-2</v>
      </c>
      <c r="AW6" s="10">
        <f t="shared" ref="AW6" si="85">AW5/$BB$5</f>
        <v>0.20645161290322581</v>
      </c>
      <c r="AX6" s="11">
        <f t="shared" ref="AX6" si="86">AX5/$BA$5</f>
        <v>0</v>
      </c>
      <c r="AY6" s="10">
        <f t="shared" ref="AY6" si="87">AY5/$BB$5</f>
        <v>0</v>
      </c>
      <c r="AZ6" s="11"/>
      <c r="BA6" s="10"/>
      <c r="BB6" s="10"/>
    </row>
    <row r="7" spans="1:66">
      <c r="A7" s="2" t="s">
        <v>513</v>
      </c>
      <c r="B7" s="2" t="s">
        <v>82</v>
      </c>
      <c r="C7" s="2">
        <v>98</v>
      </c>
      <c r="D7" s="11">
        <v>0.125</v>
      </c>
      <c r="E7" s="10">
        <v>1.2903225806451613E-2</v>
      </c>
      <c r="F7" s="11">
        <v>0.5625</v>
      </c>
      <c r="G7" s="10">
        <v>0.38064516129032255</v>
      </c>
      <c r="H7" s="11">
        <v>0</v>
      </c>
      <c r="I7" s="10">
        <v>0</v>
      </c>
      <c r="J7" s="11">
        <v>0</v>
      </c>
      <c r="K7" s="10">
        <v>0</v>
      </c>
      <c r="L7" s="11">
        <v>0</v>
      </c>
      <c r="M7" s="10">
        <v>0</v>
      </c>
      <c r="N7" s="11">
        <v>0</v>
      </c>
      <c r="O7" s="10">
        <v>0</v>
      </c>
      <c r="P7" s="11">
        <v>6.25E-2</v>
      </c>
      <c r="Q7" s="10">
        <v>0.36129032258064514</v>
      </c>
      <c r="R7" s="11">
        <v>0</v>
      </c>
      <c r="S7" s="10">
        <v>0</v>
      </c>
      <c r="T7" s="11">
        <v>6.25E-2</v>
      </c>
      <c r="U7" s="10">
        <v>1.2903225806451613E-2</v>
      </c>
      <c r="V7" s="11"/>
      <c r="W7" s="10"/>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0</v>
      </c>
      <c r="AO7" s="10">
        <v>0</v>
      </c>
      <c r="AP7" s="11">
        <v>6.25E-2</v>
      </c>
      <c r="AQ7" s="10">
        <v>1.2903225806451613E-2</v>
      </c>
      <c r="AR7" s="11">
        <v>6.25E-2</v>
      </c>
      <c r="AS7" s="10">
        <v>1.2903225806451613E-2</v>
      </c>
      <c r="AT7" s="11">
        <v>0</v>
      </c>
      <c r="AU7" s="10">
        <v>0</v>
      </c>
      <c r="AV7" s="11">
        <v>6.25E-2</v>
      </c>
      <c r="AW7" s="10">
        <v>0.20645161290322581</v>
      </c>
      <c r="AX7" s="11">
        <v>0</v>
      </c>
      <c r="AY7" s="10">
        <v>0</v>
      </c>
      <c r="AZ7" s="11"/>
      <c r="BA7" s="10"/>
      <c r="BB7" s="10"/>
      <c r="BM7">
        <f>SUM(BM2:BM5)</f>
        <v>4036</v>
      </c>
      <c r="BN7">
        <f>SUM(BN2:BN5)</f>
        <v>57867</v>
      </c>
    </row>
    <row r="8" spans="1:66">
      <c r="A8" s="2" t="s">
        <v>519</v>
      </c>
      <c r="B8" s="2" t="s">
        <v>82</v>
      </c>
      <c r="C8" s="2">
        <v>99</v>
      </c>
      <c r="D8" s="11">
        <v>4</v>
      </c>
      <c r="E8" s="10">
        <v>15</v>
      </c>
      <c r="F8" s="11">
        <v>5</v>
      </c>
      <c r="G8" s="10">
        <v>35</v>
      </c>
      <c r="H8" s="11">
        <v>1</v>
      </c>
      <c r="I8" s="10">
        <v>1</v>
      </c>
      <c r="J8" s="11">
        <v>0</v>
      </c>
      <c r="K8" s="10">
        <v>0</v>
      </c>
      <c r="L8" s="11">
        <v>0</v>
      </c>
      <c r="M8" s="10">
        <v>0</v>
      </c>
      <c r="N8" s="11">
        <v>0</v>
      </c>
      <c r="O8" s="10">
        <v>0</v>
      </c>
      <c r="P8" s="11">
        <v>0</v>
      </c>
      <c r="Q8" s="10">
        <v>0</v>
      </c>
      <c r="R8" s="11">
        <v>0</v>
      </c>
      <c r="S8" s="10">
        <v>0</v>
      </c>
      <c r="T8" s="11">
        <v>0</v>
      </c>
      <c r="U8" s="10">
        <v>0</v>
      </c>
      <c r="V8" s="11"/>
      <c r="W8" s="10"/>
      <c r="X8" s="11">
        <v>0</v>
      </c>
      <c r="Y8" s="10">
        <v>0</v>
      </c>
      <c r="Z8" s="11">
        <v>0</v>
      </c>
      <c r="AA8" s="10">
        <v>0</v>
      </c>
      <c r="AB8" s="11">
        <v>0</v>
      </c>
      <c r="AC8" s="10">
        <v>0</v>
      </c>
      <c r="AD8" s="11">
        <v>1</v>
      </c>
      <c r="AE8" s="10">
        <v>7</v>
      </c>
      <c r="AF8" s="11">
        <v>0</v>
      </c>
      <c r="AG8" s="10">
        <v>0</v>
      </c>
      <c r="AH8" s="11">
        <v>0</v>
      </c>
      <c r="AI8" s="10">
        <v>0</v>
      </c>
      <c r="AJ8" s="11">
        <v>0</v>
      </c>
      <c r="AK8" s="10">
        <v>0</v>
      </c>
      <c r="AL8" s="11">
        <v>0</v>
      </c>
      <c r="AM8" s="10">
        <v>0</v>
      </c>
      <c r="AN8" s="11">
        <v>0</v>
      </c>
      <c r="AO8" s="10">
        <v>0</v>
      </c>
      <c r="AP8" s="11">
        <v>0</v>
      </c>
      <c r="AQ8" s="10">
        <v>0</v>
      </c>
      <c r="AR8" s="11">
        <v>0</v>
      </c>
      <c r="AS8" s="10">
        <v>0</v>
      </c>
      <c r="AT8" s="11">
        <v>0</v>
      </c>
      <c r="AU8" s="10">
        <v>0</v>
      </c>
      <c r="AV8" s="11">
        <v>0</v>
      </c>
      <c r="AW8" s="10">
        <v>0</v>
      </c>
      <c r="AX8" s="11">
        <v>0</v>
      </c>
      <c r="AY8" s="10">
        <v>0</v>
      </c>
      <c r="AZ8" s="11"/>
      <c r="BA8" s="10">
        <f>SUM(D8,F8,H8,J8,L8,N8,P8,R8,T8,X8,Z8,AB8,AD8,AF8,AH8,AJ8,AL8,AN8,AP8,AR8,AT8,AV8,AX8)</f>
        <v>11</v>
      </c>
      <c r="BB8" s="10">
        <f>SUM(E8,G8,I8,K8,M8,O8,Q8,S8,U8,Y8,AA8,AC8,AE8,AG8,AI8,AK8,AM8,AO8,AQ8,AS8,AU8,AW8,AY8)</f>
        <v>58</v>
      </c>
      <c r="BM8">
        <v>4798</v>
      </c>
      <c r="BN8">
        <v>77332</v>
      </c>
    </row>
    <row r="9" spans="1:66">
      <c r="A9" s="2"/>
      <c r="B9" s="2"/>
      <c r="C9" s="2"/>
      <c r="D9" s="11">
        <f>D8/$BA$8</f>
        <v>0.36363636363636365</v>
      </c>
      <c r="E9" s="10">
        <f>E8/$BB$8</f>
        <v>0.25862068965517243</v>
      </c>
      <c r="F9" s="11">
        <f t="shared" ref="F9" si="88">F8/$BA$8</f>
        <v>0.45454545454545453</v>
      </c>
      <c r="G9" s="10">
        <f t="shared" ref="G9" si="89">G8/$BB$8</f>
        <v>0.60344827586206895</v>
      </c>
      <c r="H9" s="11">
        <f t="shared" ref="H9" si="90">H8/$BA$8</f>
        <v>9.0909090909090912E-2</v>
      </c>
      <c r="I9" s="10">
        <f t="shared" ref="I9" si="91">I8/$BB$8</f>
        <v>1.7241379310344827E-2</v>
      </c>
      <c r="J9" s="11">
        <f t="shared" ref="J9" si="92">J8/$BA$8</f>
        <v>0</v>
      </c>
      <c r="K9" s="10">
        <f t="shared" ref="K9" si="93">K8/$BB$8</f>
        <v>0</v>
      </c>
      <c r="L9" s="11">
        <f t="shared" ref="L9" si="94">L8/$BA$8</f>
        <v>0</v>
      </c>
      <c r="M9" s="10">
        <f t="shared" ref="M9" si="95">M8/$BB$8</f>
        <v>0</v>
      </c>
      <c r="N9" s="11">
        <f t="shared" ref="N9" si="96">N8/$BA$8</f>
        <v>0</v>
      </c>
      <c r="O9" s="10">
        <f t="shared" ref="O9" si="97">O8/$BB$8</f>
        <v>0</v>
      </c>
      <c r="P9" s="11">
        <f t="shared" ref="P9" si="98">P8/$BA$8</f>
        <v>0</v>
      </c>
      <c r="Q9" s="10">
        <f t="shared" ref="Q9" si="99">Q8/$BB$8</f>
        <v>0</v>
      </c>
      <c r="R9" s="11">
        <f t="shared" ref="R9" si="100">R8/$BA$8</f>
        <v>0</v>
      </c>
      <c r="S9" s="10">
        <f t="shared" ref="S9" si="101">S8/$BB$8</f>
        <v>0</v>
      </c>
      <c r="T9" s="11">
        <f t="shared" ref="T9" si="102">T8/$BA$8</f>
        <v>0</v>
      </c>
      <c r="U9" s="10">
        <f t="shared" ref="U9" si="103">U8/$BB$8</f>
        <v>0</v>
      </c>
      <c r="V9" s="11"/>
      <c r="W9" s="10"/>
      <c r="X9" s="11">
        <f t="shared" ref="X9" si="104">X8/$BA$8</f>
        <v>0</v>
      </c>
      <c r="Y9" s="10">
        <f t="shared" ref="Y9" si="105">Y8/$BB$8</f>
        <v>0</v>
      </c>
      <c r="Z9" s="11">
        <f t="shared" ref="Z9" si="106">Z8/$BA$8</f>
        <v>0</v>
      </c>
      <c r="AA9" s="10">
        <f t="shared" ref="AA9" si="107">AA8/$BB$8</f>
        <v>0</v>
      </c>
      <c r="AB9" s="11">
        <f t="shared" ref="AB9" si="108">AB8/$BA$8</f>
        <v>0</v>
      </c>
      <c r="AC9" s="10">
        <f t="shared" ref="AC9" si="109">AC8/$BB$8</f>
        <v>0</v>
      </c>
      <c r="AD9" s="11">
        <f t="shared" ref="AD9" si="110">AD8/$BA$8</f>
        <v>9.0909090909090912E-2</v>
      </c>
      <c r="AE9" s="10">
        <f t="shared" ref="AE9" si="111">AE8/$BB$8</f>
        <v>0.1206896551724138</v>
      </c>
      <c r="AF9" s="11">
        <f t="shared" ref="AF9" si="112">AF8/$BA$8</f>
        <v>0</v>
      </c>
      <c r="AG9" s="10">
        <f t="shared" ref="AG9" si="113">AG8/$BB$8</f>
        <v>0</v>
      </c>
      <c r="AH9" s="11">
        <f t="shared" ref="AH9" si="114">AH8/$BA$8</f>
        <v>0</v>
      </c>
      <c r="AI9" s="10">
        <f t="shared" ref="AI9" si="115">AI8/$BB$8</f>
        <v>0</v>
      </c>
      <c r="AJ9" s="11">
        <f t="shared" ref="AJ9" si="116">AJ8/$BA$8</f>
        <v>0</v>
      </c>
      <c r="AK9" s="10">
        <f t="shared" ref="AK9" si="117">AK8/$BB$8</f>
        <v>0</v>
      </c>
      <c r="AL9" s="11">
        <f t="shared" ref="AL9" si="118">AL8/$BA$8</f>
        <v>0</v>
      </c>
      <c r="AM9" s="10">
        <f t="shared" ref="AM9" si="119">AM8/$BB$8</f>
        <v>0</v>
      </c>
      <c r="AN9" s="11">
        <f t="shared" ref="AN9" si="120">AN8/$BA$8</f>
        <v>0</v>
      </c>
      <c r="AO9" s="10">
        <f t="shared" ref="AO9" si="121">AO8/$BB$8</f>
        <v>0</v>
      </c>
      <c r="AP9" s="11">
        <f t="shared" ref="AP9" si="122">AP8/$BA$8</f>
        <v>0</v>
      </c>
      <c r="AQ9" s="10">
        <f t="shared" ref="AQ9" si="123">AQ8/$BB$8</f>
        <v>0</v>
      </c>
      <c r="AR9" s="11">
        <f t="shared" ref="AR9" si="124">AR8/$BA$8</f>
        <v>0</v>
      </c>
      <c r="AS9" s="10">
        <f t="shared" ref="AS9" si="125">AS8/$BB$8</f>
        <v>0</v>
      </c>
      <c r="AT9" s="11">
        <f t="shared" ref="AT9" si="126">AT8/$BA$8</f>
        <v>0</v>
      </c>
      <c r="AU9" s="10">
        <f t="shared" ref="AU9" si="127">AU8/$BB$8</f>
        <v>0</v>
      </c>
      <c r="AV9" s="11">
        <f t="shared" ref="AV9" si="128">AV8/$BA$8</f>
        <v>0</v>
      </c>
      <c r="AW9" s="10">
        <f t="shared" ref="AW9" si="129">AW8/$BB$8</f>
        <v>0</v>
      </c>
      <c r="AX9" s="11">
        <f t="shared" ref="AX9" si="130">AX8/$BA$8</f>
        <v>0</v>
      </c>
      <c r="AY9" s="10">
        <f t="shared" ref="AY9" si="131">AY8/$BB$8</f>
        <v>0</v>
      </c>
      <c r="AZ9" s="11"/>
      <c r="BA9" s="10"/>
      <c r="BB9" s="10"/>
    </row>
    <row r="10" spans="1:66">
      <c r="A10" s="2" t="s">
        <v>519</v>
      </c>
      <c r="B10" s="2" t="s">
        <v>82</v>
      </c>
      <c r="C10" s="2">
        <v>99</v>
      </c>
      <c r="D10" s="11">
        <v>0.36363636363636365</v>
      </c>
      <c r="E10" s="10">
        <v>0.25862068965517243</v>
      </c>
      <c r="F10" s="11">
        <v>0.45454545454545453</v>
      </c>
      <c r="G10" s="10">
        <v>0.60344827586206895</v>
      </c>
      <c r="H10" s="11">
        <v>9.0909090909090912E-2</v>
      </c>
      <c r="I10" s="10">
        <v>1.7241379310344827E-2</v>
      </c>
      <c r="J10" s="11">
        <v>0</v>
      </c>
      <c r="K10" s="10">
        <v>0</v>
      </c>
      <c r="L10" s="11">
        <v>0</v>
      </c>
      <c r="M10" s="10">
        <v>0</v>
      </c>
      <c r="N10" s="11">
        <v>0</v>
      </c>
      <c r="O10" s="10">
        <v>0</v>
      </c>
      <c r="P10" s="11">
        <v>0</v>
      </c>
      <c r="Q10" s="10">
        <v>0</v>
      </c>
      <c r="R10" s="11">
        <v>0</v>
      </c>
      <c r="S10" s="10">
        <v>0</v>
      </c>
      <c r="T10" s="11">
        <v>0</v>
      </c>
      <c r="U10" s="10">
        <v>0</v>
      </c>
      <c r="V10" s="11"/>
      <c r="W10" s="10"/>
      <c r="X10" s="11">
        <v>0</v>
      </c>
      <c r="Y10" s="10">
        <v>0</v>
      </c>
      <c r="Z10" s="11">
        <v>0</v>
      </c>
      <c r="AA10" s="10">
        <v>0</v>
      </c>
      <c r="AB10" s="11">
        <v>0</v>
      </c>
      <c r="AC10" s="10">
        <v>0</v>
      </c>
      <c r="AD10" s="11">
        <v>9.0909090909090912E-2</v>
      </c>
      <c r="AE10" s="10">
        <v>0.1206896551724138</v>
      </c>
      <c r="AF10" s="11">
        <v>0</v>
      </c>
      <c r="AG10" s="10">
        <v>0</v>
      </c>
      <c r="AH10" s="11">
        <v>0</v>
      </c>
      <c r="AI10" s="10">
        <v>0</v>
      </c>
      <c r="AJ10" s="11">
        <v>0</v>
      </c>
      <c r="AK10" s="10">
        <v>0</v>
      </c>
      <c r="AL10" s="11">
        <v>0</v>
      </c>
      <c r="AM10" s="10">
        <v>0</v>
      </c>
      <c r="AN10" s="11">
        <v>0</v>
      </c>
      <c r="AO10" s="10">
        <v>0</v>
      </c>
      <c r="AP10" s="11">
        <v>0</v>
      </c>
      <c r="AQ10" s="10">
        <v>0</v>
      </c>
      <c r="AR10" s="11">
        <v>0</v>
      </c>
      <c r="AS10" s="10">
        <v>0</v>
      </c>
      <c r="AT10" s="11">
        <v>0</v>
      </c>
      <c r="AU10" s="10">
        <v>0</v>
      </c>
      <c r="AV10" s="11">
        <v>0</v>
      </c>
      <c r="AW10" s="10">
        <v>0</v>
      </c>
      <c r="AX10" s="11">
        <v>0</v>
      </c>
      <c r="AY10" s="10">
        <v>0</v>
      </c>
      <c r="AZ10" s="11"/>
      <c r="BA10" s="10"/>
      <c r="BB10" s="10"/>
    </row>
    <row r="11" spans="1:66">
      <c r="A11" s="2" t="s">
        <v>81</v>
      </c>
      <c r="B11" s="2" t="s">
        <v>82</v>
      </c>
      <c r="C11" s="2">
        <v>100</v>
      </c>
      <c r="D11" s="11">
        <v>10</v>
      </c>
      <c r="E11" s="10">
        <v>69</v>
      </c>
      <c r="F11" s="11">
        <v>437</v>
      </c>
      <c r="G11" s="10">
        <v>6889</v>
      </c>
      <c r="H11" s="11">
        <v>340</v>
      </c>
      <c r="I11" s="10">
        <v>6015</v>
      </c>
      <c r="J11" s="11">
        <v>2</v>
      </c>
      <c r="K11" s="10">
        <v>24</v>
      </c>
      <c r="L11" s="11">
        <v>4</v>
      </c>
      <c r="M11" s="10">
        <v>87</v>
      </c>
      <c r="N11" s="11">
        <v>0</v>
      </c>
      <c r="O11" s="10">
        <v>0</v>
      </c>
      <c r="P11" s="11">
        <v>86</v>
      </c>
      <c r="Q11" s="10">
        <v>2089</v>
      </c>
      <c r="R11" s="11">
        <v>0</v>
      </c>
      <c r="S11" s="10">
        <v>0</v>
      </c>
      <c r="T11" s="11">
        <v>29</v>
      </c>
      <c r="U11" s="10">
        <v>397</v>
      </c>
      <c r="V11" s="11"/>
      <c r="W11" s="10"/>
      <c r="X11" s="11">
        <v>4</v>
      </c>
      <c r="Y11" s="10">
        <v>28</v>
      </c>
      <c r="Z11" s="11">
        <v>0</v>
      </c>
      <c r="AA11" s="10">
        <v>0</v>
      </c>
      <c r="AB11" s="11">
        <v>1</v>
      </c>
      <c r="AC11" s="10">
        <v>22</v>
      </c>
      <c r="AD11" s="11">
        <v>8</v>
      </c>
      <c r="AE11" s="10">
        <v>87</v>
      </c>
      <c r="AF11" s="11">
        <v>0</v>
      </c>
      <c r="AG11" s="10">
        <v>0</v>
      </c>
      <c r="AH11" s="11">
        <v>0</v>
      </c>
      <c r="AI11" s="10">
        <v>0</v>
      </c>
      <c r="AJ11" s="11">
        <v>0</v>
      </c>
      <c r="AK11" s="10">
        <v>0</v>
      </c>
      <c r="AL11" s="11">
        <v>14</v>
      </c>
      <c r="AM11" s="10">
        <v>59</v>
      </c>
      <c r="AN11" s="11">
        <v>0</v>
      </c>
      <c r="AO11" s="10">
        <v>0</v>
      </c>
      <c r="AP11" s="11">
        <v>189</v>
      </c>
      <c r="AQ11" s="10">
        <v>4458</v>
      </c>
      <c r="AR11" s="11">
        <v>4</v>
      </c>
      <c r="AS11" s="10">
        <v>77</v>
      </c>
      <c r="AT11" s="11">
        <v>3</v>
      </c>
      <c r="AU11" s="10">
        <v>8</v>
      </c>
      <c r="AV11" s="11">
        <v>279</v>
      </c>
      <c r="AW11" s="10">
        <v>10663</v>
      </c>
      <c r="AX11" s="11">
        <v>482</v>
      </c>
      <c r="AY11" s="10">
        <v>8770</v>
      </c>
      <c r="AZ11" s="11"/>
      <c r="BA11" s="10">
        <f>SUM(D11,F11,H11,J11,L11,N11,P11,R11,T11,X11,Z11,AB11,AD11,AF11,AH11,AJ11,AL11,AN11,AP11,AR11,AT11,AV11,AX11)</f>
        <v>1892</v>
      </c>
      <c r="BB11" s="10">
        <f>SUM(E11,G11,I11,K11,M11,O11,Q11,S11,U11,Y11,AA11,AC11,AE11,AG11,AI11,AK11,AM11,AO11,AQ11,AS11,AU11,AW11,AY11)</f>
        <v>39742</v>
      </c>
    </row>
    <row r="12" spans="1:66">
      <c r="D12" s="11">
        <f>D11/$BA$11</f>
        <v>5.2854122621564482E-3</v>
      </c>
      <c r="E12" s="10">
        <f>E11/$BB$11</f>
        <v>1.7361984801972723E-3</v>
      </c>
      <c r="F12" s="11">
        <f t="shared" ref="F12" si="132">F11/$BA$11</f>
        <v>0.23097251585623679</v>
      </c>
      <c r="G12" s="10">
        <f t="shared" ref="G12" si="133">G11/$BB$11</f>
        <v>0.17334306275476827</v>
      </c>
      <c r="H12" s="11">
        <f t="shared" ref="H12" si="134">H11/$BA$11</f>
        <v>0.17970401691331925</v>
      </c>
      <c r="I12" s="10">
        <f t="shared" ref="I12" si="135">I11/$BB$11</f>
        <v>0.15135121533893614</v>
      </c>
      <c r="J12" s="11">
        <f t="shared" ref="J12" si="136">J11/$BA$11</f>
        <v>1.0570824524312897E-3</v>
      </c>
      <c r="K12" s="10">
        <f t="shared" ref="K12" si="137">K11/$BB$11</f>
        <v>6.0389512354687739E-4</v>
      </c>
      <c r="L12" s="11">
        <f t="shared" ref="L12" si="138">L11/$BA$11</f>
        <v>2.1141649048625794E-3</v>
      </c>
      <c r="M12" s="10">
        <f t="shared" ref="M12" si="139">M11/$BB$11</f>
        <v>2.1891198228574304E-3</v>
      </c>
      <c r="N12" s="11">
        <f t="shared" ref="N12" si="140">N11/$BA$11</f>
        <v>0</v>
      </c>
      <c r="O12" s="10">
        <f t="shared" ref="O12" si="141">O11/$BB$11</f>
        <v>0</v>
      </c>
      <c r="P12" s="11">
        <f t="shared" ref="P12" si="142">P11/$BA$11</f>
        <v>4.5454545454545456E-2</v>
      </c>
      <c r="Q12" s="10">
        <f t="shared" ref="Q12" si="143">Q11/$BB$11</f>
        <v>5.256403804539278E-2</v>
      </c>
      <c r="R12" s="11">
        <f t="shared" ref="R12" si="144">R11/$BA$11</f>
        <v>0</v>
      </c>
      <c r="S12" s="10">
        <f t="shared" ref="S12" si="145">S11/$BB$11</f>
        <v>0</v>
      </c>
      <c r="T12" s="11">
        <f t="shared" ref="T12" si="146">T11/$BA$11</f>
        <v>1.53276955602537E-2</v>
      </c>
      <c r="U12" s="10">
        <f t="shared" ref="U12" si="147">U11/$BB$11</f>
        <v>9.989431835337929E-3</v>
      </c>
      <c r="V12" s="11"/>
      <c r="W12" s="10"/>
      <c r="X12" s="11">
        <f t="shared" ref="X12" si="148">X11/$BA$11</f>
        <v>2.1141649048625794E-3</v>
      </c>
      <c r="Y12" s="10">
        <f t="shared" ref="Y12" si="149">Y11/$BB$11</f>
        <v>7.0454431080469023E-4</v>
      </c>
      <c r="Z12" s="11">
        <f t="shared" ref="Z12" si="150">Z11/$BA$11</f>
        <v>0</v>
      </c>
      <c r="AA12" s="10">
        <f t="shared" ref="AA12" si="151">AA11/$BB$11</f>
        <v>0</v>
      </c>
      <c r="AB12" s="11">
        <f t="shared" ref="AB12" si="152">AB11/$BA$11</f>
        <v>5.2854122621564484E-4</v>
      </c>
      <c r="AC12" s="10">
        <f t="shared" ref="AC12" si="153">AC11/$BB$11</f>
        <v>5.5357052991797091E-4</v>
      </c>
      <c r="AD12" s="11">
        <f t="shared" ref="AD12" si="154">AD11/$BA$11</f>
        <v>4.2283298097251587E-3</v>
      </c>
      <c r="AE12" s="10">
        <f t="shared" ref="AE12" si="155">AE11/$BB$11</f>
        <v>2.1891198228574304E-3</v>
      </c>
      <c r="AF12" s="11">
        <f t="shared" ref="AF12" si="156">AF11/$BA$11</f>
        <v>0</v>
      </c>
      <c r="AG12" s="10">
        <f t="shared" ref="AG12" si="157">AG11/$BB$11</f>
        <v>0</v>
      </c>
      <c r="AH12" s="11">
        <f t="shared" ref="AH12" si="158">AH11/$BA$11</f>
        <v>0</v>
      </c>
      <c r="AI12" s="10">
        <f t="shared" ref="AI12" si="159">AI11/$BB$11</f>
        <v>0</v>
      </c>
      <c r="AJ12" s="11">
        <f t="shared" ref="AJ12" si="160">AJ11/$BA$11</f>
        <v>0</v>
      </c>
      <c r="AK12" s="10">
        <f t="shared" ref="AK12" si="161">AK11/$BB$11</f>
        <v>0</v>
      </c>
      <c r="AL12" s="11">
        <f t="shared" ref="AL12" si="162">AL11/$BA$11</f>
        <v>7.3995771670190271E-3</v>
      </c>
      <c r="AM12" s="10">
        <f t="shared" ref="AM12" si="163">AM11/$BB$11</f>
        <v>1.4845755120527402E-3</v>
      </c>
      <c r="AN12" s="11">
        <f t="shared" ref="AN12" si="164">AN11/$BA$11</f>
        <v>0</v>
      </c>
      <c r="AO12" s="10">
        <f t="shared" ref="AO12" si="165">AO11/$BB$11</f>
        <v>0</v>
      </c>
      <c r="AP12" s="11">
        <f t="shared" ref="AP12" si="166">AP11/$BA$11</f>
        <v>9.9894291754756864E-2</v>
      </c>
      <c r="AQ12" s="10">
        <f t="shared" ref="AQ12" si="167">AQ11/$BB$11</f>
        <v>0.11217351919883246</v>
      </c>
      <c r="AR12" s="11">
        <f t="shared" ref="AR12" si="168">AR11/$BA$11</f>
        <v>2.1141649048625794E-3</v>
      </c>
      <c r="AS12" s="10">
        <f t="shared" ref="AS12" si="169">AS11/$BB$11</f>
        <v>1.9374968547128983E-3</v>
      </c>
      <c r="AT12" s="11">
        <f t="shared" ref="AT12" si="170">AT11/$BA$11</f>
        <v>1.5856236786469344E-3</v>
      </c>
      <c r="AU12" s="10">
        <f t="shared" ref="AU12" si="171">AU11/$BB$11</f>
        <v>2.012983745156258E-4</v>
      </c>
      <c r="AV12" s="11">
        <f t="shared" ref="AV12" si="172">AV11/$BA$11</f>
        <v>0.14746300211416491</v>
      </c>
      <c r="AW12" s="10">
        <f t="shared" ref="AW12" si="173">AW11/$BB$11</f>
        <v>0.26830557093251473</v>
      </c>
      <c r="AX12" s="11">
        <f t="shared" ref="AX12" si="174">AX11/$BA$11</f>
        <v>0.2547568710359408</v>
      </c>
      <c r="AY12" s="10">
        <f t="shared" ref="AY12" si="175">AY11/$BB$11</f>
        <v>0.22067334306275477</v>
      </c>
      <c r="BA12" s="10"/>
      <c r="BB12" s="10"/>
    </row>
    <row r="13" spans="1:66">
      <c r="A13" s="2" t="s">
        <v>81</v>
      </c>
      <c r="B13" s="2" t="s">
        <v>82</v>
      </c>
      <c r="C13" s="2">
        <v>100</v>
      </c>
      <c r="D13">
        <v>5.2854122621564482E-3</v>
      </c>
      <c r="E13">
        <v>1.7361984801972723E-3</v>
      </c>
      <c r="F13">
        <v>0.23097251585623679</v>
      </c>
      <c r="G13">
        <v>0.17334306275476827</v>
      </c>
      <c r="H13">
        <v>0.17970401691331925</v>
      </c>
      <c r="I13">
        <v>0.15135121533893614</v>
      </c>
      <c r="J13">
        <v>1.0570824524312897E-3</v>
      </c>
      <c r="K13">
        <v>6.0389512354687739E-4</v>
      </c>
      <c r="L13">
        <v>2.1141649048625794E-3</v>
      </c>
      <c r="M13">
        <v>2.1891198228574304E-3</v>
      </c>
      <c r="N13">
        <v>0</v>
      </c>
      <c r="O13">
        <v>0</v>
      </c>
      <c r="P13">
        <v>4.5454545454545456E-2</v>
      </c>
      <c r="Q13">
        <v>5.256403804539278E-2</v>
      </c>
      <c r="R13">
        <v>0</v>
      </c>
      <c r="S13">
        <v>0</v>
      </c>
      <c r="T13">
        <v>1.53276955602537E-2</v>
      </c>
      <c r="U13">
        <v>9.989431835337929E-3</v>
      </c>
      <c r="X13">
        <v>2.1141649048625794E-3</v>
      </c>
      <c r="Y13">
        <v>7.0454431080469023E-4</v>
      </c>
      <c r="Z13">
        <v>0</v>
      </c>
      <c r="AA13">
        <v>0</v>
      </c>
      <c r="AB13">
        <v>5.2854122621564484E-4</v>
      </c>
      <c r="AC13">
        <v>5.5357052991797091E-4</v>
      </c>
      <c r="AD13">
        <v>4.2283298097251587E-3</v>
      </c>
      <c r="AE13">
        <v>2.1891198228574304E-3</v>
      </c>
      <c r="AF13">
        <v>0</v>
      </c>
      <c r="AG13">
        <v>0</v>
      </c>
      <c r="AH13">
        <v>0</v>
      </c>
      <c r="AI13">
        <v>0</v>
      </c>
      <c r="AJ13">
        <v>0</v>
      </c>
      <c r="AK13">
        <v>0</v>
      </c>
      <c r="AL13">
        <v>7.3995771670190271E-3</v>
      </c>
      <c r="AM13">
        <v>1.4845755120527402E-3</v>
      </c>
      <c r="AN13">
        <v>0</v>
      </c>
      <c r="AO13">
        <v>0</v>
      </c>
      <c r="AP13">
        <v>9.9894291754756864E-2</v>
      </c>
      <c r="AQ13">
        <v>0.11217351919883246</v>
      </c>
      <c r="AR13">
        <v>2.1141649048625794E-3</v>
      </c>
      <c r="AS13">
        <v>1.9374968547128983E-3</v>
      </c>
      <c r="AT13">
        <v>1.5856236786469344E-3</v>
      </c>
      <c r="AU13">
        <v>2.012983745156258E-4</v>
      </c>
      <c r="AV13">
        <v>0.14746300211416491</v>
      </c>
      <c r="AW13">
        <v>0.26830557093251473</v>
      </c>
      <c r="AX13">
        <v>0.2547568710359408</v>
      </c>
      <c r="AY13">
        <v>0.22067334306275477</v>
      </c>
      <c r="BA13" s="10"/>
      <c r="BB13" s="10"/>
    </row>
    <row r="14" spans="1:66">
      <c r="BA14" s="10"/>
      <c r="BB14" s="10"/>
    </row>
    <row r="15" spans="1:66">
      <c r="D15">
        <f>SUM(D2,D5,D8,D11)</f>
        <v>18</v>
      </c>
      <c r="E15">
        <f t="shared" ref="E15:AY15" si="176">SUM(E2,E5,E8,E11)</f>
        <v>110</v>
      </c>
      <c r="F15">
        <f t="shared" si="176"/>
        <v>1473</v>
      </c>
      <c r="G15">
        <f t="shared" si="176"/>
        <v>20389</v>
      </c>
      <c r="H15">
        <f t="shared" si="176"/>
        <v>2040</v>
      </c>
      <c r="I15">
        <f t="shared" si="176"/>
        <v>27217</v>
      </c>
      <c r="J15">
        <f t="shared" si="176"/>
        <v>4</v>
      </c>
      <c r="K15">
        <f t="shared" si="176"/>
        <v>113</v>
      </c>
      <c r="L15">
        <f t="shared" si="176"/>
        <v>24</v>
      </c>
      <c r="M15">
        <f t="shared" si="176"/>
        <v>450</v>
      </c>
      <c r="N15">
        <f t="shared" si="176"/>
        <v>0</v>
      </c>
      <c r="O15">
        <f t="shared" si="176"/>
        <v>0</v>
      </c>
      <c r="P15">
        <f t="shared" si="176"/>
        <v>168</v>
      </c>
      <c r="Q15">
        <f t="shared" si="176"/>
        <v>3585</v>
      </c>
      <c r="R15">
        <f t="shared" si="176"/>
        <v>0</v>
      </c>
      <c r="S15">
        <f t="shared" si="176"/>
        <v>0</v>
      </c>
      <c r="T15">
        <f t="shared" si="176"/>
        <v>31</v>
      </c>
      <c r="U15">
        <f t="shared" si="176"/>
        <v>412</v>
      </c>
      <c r="X15">
        <f t="shared" si="176"/>
        <v>4</v>
      </c>
      <c r="Y15">
        <f t="shared" si="176"/>
        <v>28</v>
      </c>
      <c r="Z15">
        <f t="shared" si="176"/>
        <v>0</v>
      </c>
      <c r="AA15">
        <f t="shared" si="176"/>
        <v>0</v>
      </c>
      <c r="AB15">
        <f t="shared" si="176"/>
        <v>3</v>
      </c>
      <c r="AC15">
        <f t="shared" si="176"/>
        <v>61</v>
      </c>
      <c r="AD15">
        <f t="shared" si="176"/>
        <v>50</v>
      </c>
      <c r="AE15">
        <f t="shared" si="176"/>
        <v>764</v>
      </c>
      <c r="AF15">
        <f t="shared" si="176"/>
        <v>0</v>
      </c>
      <c r="AG15">
        <f t="shared" si="176"/>
        <v>0</v>
      </c>
      <c r="AH15">
        <f t="shared" si="176"/>
        <v>0</v>
      </c>
      <c r="AI15">
        <f t="shared" si="176"/>
        <v>0</v>
      </c>
      <c r="AJ15">
        <f t="shared" si="176"/>
        <v>0</v>
      </c>
      <c r="AK15">
        <f t="shared" si="176"/>
        <v>0</v>
      </c>
      <c r="AL15">
        <f t="shared" si="176"/>
        <v>14</v>
      </c>
      <c r="AM15">
        <f t="shared" si="176"/>
        <v>59</v>
      </c>
      <c r="AN15">
        <f t="shared" si="176"/>
        <v>3</v>
      </c>
      <c r="AO15">
        <f t="shared" si="176"/>
        <v>89</v>
      </c>
      <c r="AP15">
        <f t="shared" si="176"/>
        <v>196</v>
      </c>
      <c r="AQ15">
        <f t="shared" si="176"/>
        <v>4503</v>
      </c>
      <c r="AR15">
        <f t="shared" si="176"/>
        <v>5</v>
      </c>
      <c r="AS15">
        <f t="shared" si="176"/>
        <v>79</v>
      </c>
      <c r="AT15">
        <f t="shared" si="176"/>
        <v>3</v>
      </c>
      <c r="AU15">
        <f t="shared" si="176"/>
        <v>8</v>
      </c>
      <c r="AV15">
        <f t="shared" si="176"/>
        <v>280</v>
      </c>
      <c r="AW15">
        <f t="shared" si="176"/>
        <v>10695</v>
      </c>
      <c r="AX15">
        <f t="shared" si="176"/>
        <v>482</v>
      </c>
      <c r="AY15">
        <f t="shared" si="176"/>
        <v>8770</v>
      </c>
      <c r="BA15" s="10">
        <f t="shared" ref="BA15" si="177">SUM(D15,F15,H15,J15,L15,N15,P15,R15,T15,X15,Z15,AB15,AD15,AF15,AH15,AJ15,AL15,AN15,AP15,AR15,AT15,AV15,AX15)</f>
        <v>4798</v>
      </c>
      <c r="BB15" s="10">
        <f t="shared" ref="BB15" si="178">SUM(E15,G15,I15,K15,M15,O15,Q15,S15,U15,Y15,AA15,AC15,AE15,AG15,AI15,AK15,AM15,AO15,AQ15,AS15,AU15,AW15,AY15)</f>
        <v>77332</v>
      </c>
    </row>
    <row r="16" spans="1:66">
      <c r="D16">
        <v>18</v>
      </c>
      <c r="E16">
        <v>110</v>
      </c>
      <c r="F16">
        <v>1473</v>
      </c>
      <c r="G16">
        <v>20389</v>
      </c>
      <c r="H16">
        <v>2040</v>
      </c>
      <c r="I16">
        <v>27217</v>
      </c>
      <c r="J16">
        <v>4</v>
      </c>
      <c r="K16">
        <v>113</v>
      </c>
      <c r="L16">
        <v>24</v>
      </c>
      <c r="M16">
        <v>450</v>
      </c>
      <c r="N16">
        <v>0</v>
      </c>
      <c r="O16">
        <v>0</v>
      </c>
      <c r="P16">
        <v>168</v>
      </c>
      <c r="Q16">
        <v>3585</v>
      </c>
      <c r="R16">
        <v>0</v>
      </c>
      <c r="S16">
        <v>0</v>
      </c>
      <c r="T16">
        <v>31</v>
      </c>
      <c r="U16">
        <v>412</v>
      </c>
      <c r="X16">
        <v>4</v>
      </c>
      <c r="Y16">
        <v>28</v>
      </c>
      <c r="Z16">
        <v>0</v>
      </c>
      <c r="AA16">
        <v>0</v>
      </c>
      <c r="AB16">
        <v>3</v>
      </c>
      <c r="AC16">
        <v>61</v>
      </c>
      <c r="AD16">
        <v>50</v>
      </c>
      <c r="AE16">
        <v>764</v>
      </c>
      <c r="AF16">
        <v>0</v>
      </c>
      <c r="AG16">
        <v>0</v>
      </c>
      <c r="AH16">
        <v>0</v>
      </c>
      <c r="AI16">
        <v>0</v>
      </c>
      <c r="AJ16">
        <v>0</v>
      </c>
      <c r="AK16">
        <v>0</v>
      </c>
      <c r="AL16">
        <v>14</v>
      </c>
      <c r="AM16">
        <v>59</v>
      </c>
      <c r="AN16">
        <v>3</v>
      </c>
      <c r="AO16">
        <v>89</v>
      </c>
      <c r="AP16">
        <v>196</v>
      </c>
      <c r="AQ16">
        <v>4503</v>
      </c>
      <c r="AR16">
        <v>5</v>
      </c>
      <c r="AS16">
        <v>79</v>
      </c>
      <c r="AT16">
        <v>3</v>
      </c>
      <c r="AU16">
        <v>8</v>
      </c>
      <c r="AV16">
        <v>280</v>
      </c>
      <c r="AW16">
        <v>10695</v>
      </c>
      <c r="AX16">
        <v>482</v>
      </c>
      <c r="AY16">
        <v>8770</v>
      </c>
      <c r="BA16" s="10">
        <v>4798</v>
      </c>
      <c r="BB16" s="10">
        <v>77332</v>
      </c>
    </row>
    <row r="17" spans="1:66">
      <c r="D17">
        <f>D16/$BA$16</f>
        <v>3.751563151313047E-3</v>
      </c>
      <c r="E17">
        <f>E16/$BB$16</f>
        <v>1.4224383179020329E-3</v>
      </c>
      <c r="F17">
        <f t="shared" ref="F17" si="179">F16/$BA$16</f>
        <v>0.30700291788245104</v>
      </c>
      <c r="G17">
        <f t="shared" ref="G17" si="180">G16/$BB$16</f>
        <v>0.26365540785185954</v>
      </c>
      <c r="H17">
        <f t="shared" ref="H17" si="181">H16/$BA$16</f>
        <v>0.42517715714881199</v>
      </c>
      <c r="I17">
        <f t="shared" ref="I17" si="182">I16/$BB$16</f>
        <v>0.35195003362126931</v>
      </c>
      <c r="J17">
        <f t="shared" ref="J17" si="183">J16/$BA$16</f>
        <v>8.3368070029178826E-4</v>
      </c>
      <c r="K17">
        <f t="shared" ref="K17" si="184">K16/$BB$16</f>
        <v>1.4612320902084518E-3</v>
      </c>
      <c r="L17">
        <f t="shared" ref="L17" si="185">L16/$BA$16</f>
        <v>5.0020842017507294E-3</v>
      </c>
      <c r="M17">
        <f t="shared" ref="M17" si="186">M16/$BB$16</f>
        <v>5.8190658459628614E-3</v>
      </c>
      <c r="N17">
        <f t="shared" ref="N17" si="187">N16/$BA$16</f>
        <v>0</v>
      </c>
      <c r="O17">
        <f t="shared" ref="O17" si="188">O16/$BB$16</f>
        <v>0</v>
      </c>
      <c r="P17">
        <f t="shared" ref="P17" si="189">P16/$BA$16</f>
        <v>3.5014589412255104E-2</v>
      </c>
      <c r="Q17">
        <f t="shared" ref="Q17" si="190">Q16/$BB$16</f>
        <v>4.6358557906170793E-2</v>
      </c>
      <c r="R17">
        <f t="shared" ref="R17" si="191">R16/$BA$16</f>
        <v>0</v>
      </c>
      <c r="S17">
        <f t="shared" ref="S17" si="192">S16/$BB$16</f>
        <v>0</v>
      </c>
      <c r="T17">
        <f t="shared" ref="T17" si="193">T16/$BA$16</f>
        <v>6.4610254272613587E-3</v>
      </c>
      <c r="U17">
        <f t="shared" ref="U17" si="194">U16/$BB$16</f>
        <v>5.3276780634148868E-3</v>
      </c>
      <c r="X17">
        <f t="shared" ref="X17" si="195">X16/$BA$16</f>
        <v>8.3368070029178826E-4</v>
      </c>
      <c r="Y17">
        <f t="shared" ref="Y17" si="196">Y16/$BB$16</f>
        <v>3.6207520819324471E-4</v>
      </c>
      <c r="Z17">
        <f t="shared" ref="Z17" si="197">Z16/$BA$16</f>
        <v>0</v>
      </c>
      <c r="AA17">
        <f t="shared" ref="AA17" si="198">AA16/$BB$16</f>
        <v>0</v>
      </c>
      <c r="AB17">
        <f t="shared" ref="AB17" si="199">AB16/$BA$16</f>
        <v>6.2526052521884117E-4</v>
      </c>
      <c r="AC17">
        <f t="shared" ref="AC17" si="200">AC16/$BB$16</f>
        <v>7.888067035638545E-4</v>
      </c>
      <c r="AD17">
        <f t="shared" ref="AD17" si="201">AD16/$BA$16</f>
        <v>1.0421008753647354E-2</v>
      </c>
      <c r="AE17">
        <f t="shared" ref="AE17" si="202">AE16/$BB$16</f>
        <v>9.8794806807013906E-3</v>
      </c>
      <c r="AF17">
        <f t="shared" ref="AF17" si="203">AF16/$BA$16</f>
        <v>0</v>
      </c>
      <c r="AG17">
        <f t="shared" ref="AG17" si="204">AG16/$BB$16</f>
        <v>0</v>
      </c>
      <c r="AH17">
        <f t="shared" ref="AH17" si="205">AH16/$BA$16</f>
        <v>0</v>
      </c>
      <c r="AI17">
        <f t="shared" ref="AI17" si="206">AI16/$BB$16</f>
        <v>0</v>
      </c>
      <c r="AJ17">
        <f t="shared" ref="AJ17" si="207">AJ16/$BA$16</f>
        <v>0</v>
      </c>
      <c r="AK17">
        <f t="shared" ref="AK17" si="208">AK16/$BB$16</f>
        <v>0</v>
      </c>
      <c r="AL17">
        <f t="shared" ref="AL17" si="209">AL16/$BA$16</f>
        <v>2.9178824510212586E-3</v>
      </c>
      <c r="AM17">
        <f t="shared" ref="AM17" si="210">AM16/$BB$16</f>
        <v>7.6294418869290851E-4</v>
      </c>
      <c r="AN17">
        <f t="shared" ref="AN17" si="211">AN16/$BA$16</f>
        <v>6.2526052521884117E-4</v>
      </c>
      <c r="AO17">
        <f t="shared" ref="AO17" si="212">AO16/$BB$16</f>
        <v>1.1508819117570992E-3</v>
      </c>
      <c r="AP17">
        <f t="shared" ref="AP17" si="213">AP16/$BA$16</f>
        <v>4.0850354314297621E-2</v>
      </c>
      <c r="AQ17">
        <f t="shared" ref="AQ17" si="214">AQ16/$BB$16</f>
        <v>5.8229452231935035E-2</v>
      </c>
      <c r="AR17">
        <f t="shared" ref="AR17" si="215">AR16/$BA$16</f>
        <v>1.0421008753647354E-3</v>
      </c>
      <c r="AS17">
        <f t="shared" ref="AS17" si="216">AS16/$BB$16</f>
        <v>1.021569337402369E-3</v>
      </c>
      <c r="AT17">
        <f t="shared" ref="AT17" si="217">AT16/$BA$16</f>
        <v>6.2526052521884117E-4</v>
      </c>
      <c r="AU17">
        <f t="shared" ref="AU17" si="218">AU16/$BB$16</f>
        <v>1.034500594837842E-4</v>
      </c>
      <c r="AV17">
        <f t="shared" ref="AV17" si="219">AV16/$BA$16</f>
        <v>5.835764902042518E-2</v>
      </c>
      <c r="AW17">
        <f t="shared" ref="AW17" si="220">AW16/$BB$16</f>
        <v>0.13829979827238401</v>
      </c>
      <c r="AX17">
        <f t="shared" ref="AX17" si="221">AX16/$BA$16</f>
        <v>0.10045852438516048</v>
      </c>
      <c r="AY17">
        <f t="shared" ref="AY17" si="222">AY16/$BB$16</f>
        <v>0.11340712770909843</v>
      </c>
    </row>
    <row r="18" spans="1:66">
      <c r="BA18">
        <f>SUM(BA2:BA12)</f>
        <v>4798</v>
      </c>
      <c r="BB18">
        <f>SUM(BB2:BB12)</f>
        <v>77332</v>
      </c>
    </row>
    <row r="21" spans="1:66">
      <c r="A21" s="13" t="s">
        <v>4</v>
      </c>
      <c r="B21" s="13" t="s">
        <v>5</v>
      </c>
      <c r="C21" s="13" t="s">
        <v>6</v>
      </c>
      <c r="D21" s="13" t="s">
        <v>8</v>
      </c>
      <c r="E21" s="12"/>
      <c r="F21" s="13" t="s">
        <v>9</v>
      </c>
      <c r="G21" s="12"/>
      <c r="H21" s="13" t="s">
        <v>10</v>
      </c>
      <c r="I21" s="12"/>
      <c r="J21" s="13" t="s">
        <v>11</v>
      </c>
      <c r="K21" s="12"/>
      <c r="L21" s="13" t="s">
        <v>12</v>
      </c>
      <c r="M21" s="12"/>
      <c r="N21" s="13" t="s">
        <v>13</v>
      </c>
      <c r="O21" s="12"/>
      <c r="P21" s="13" t="s">
        <v>14</v>
      </c>
      <c r="Q21" s="12"/>
      <c r="R21" s="13" t="s">
        <v>15</v>
      </c>
      <c r="S21" s="12"/>
      <c r="T21" s="13" t="s">
        <v>16</v>
      </c>
      <c r="U21" s="12"/>
      <c r="V21" s="13"/>
      <c r="W21" s="12"/>
      <c r="X21" s="13" t="s">
        <v>17</v>
      </c>
      <c r="Y21" s="12"/>
      <c r="Z21" s="13" t="s">
        <v>18</v>
      </c>
      <c r="AA21" s="12"/>
      <c r="AB21" s="13" t="s">
        <v>19</v>
      </c>
      <c r="AC21" s="12"/>
      <c r="AD21" s="13" t="s">
        <v>20</v>
      </c>
      <c r="AE21" s="12"/>
      <c r="AF21" s="13" t="s">
        <v>21</v>
      </c>
      <c r="AG21" s="12"/>
      <c r="AH21" s="13" t="s">
        <v>22</v>
      </c>
      <c r="AI21" s="12"/>
      <c r="AJ21" s="13" t="s">
        <v>23</v>
      </c>
      <c r="AK21" s="12"/>
      <c r="AL21" s="13" t="s">
        <v>675</v>
      </c>
      <c r="AM21" s="12"/>
      <c r="AN21" s="13" t="s">
        <v>676</v>
      </c>
      <c r="AO21" s="12"/>
      <c r="AP21" s="13" t="s">
        <v>33</v>
      </c>
      <c r="AQ21" s="12"/>
      <c r="AR21" s="13" t="s">
        <v>34</v>
      </c>
      <c r="AS21" s="12"/>
      <c r="AT21" s="13" t="s">
        <v>35</v>
      </c>
      <c r="AU21" s="12"/>
      <c r="AV21" s="13" t="s">
        <v>36</v>
      </c>
      <c r="AW21" s="12"/>
      <c r="AX21" s="13" t="s">
        <v>37</v>
      </c>
      <c r="AY21" s="12"/>
    </row>
    <row r="22" spans="1:66">
      <c r="A22" s="2" t="s">
        <v>641</v>
      </c>
      <c r="B22" s="2" t="s">
        <v>82</v>
      </c>
      <c r="C22" s="2">
        <v>97</v>
      </c>
      <c r="D22" s="32">
        <v>6.9468565474122956E-4</v>
      </c>
      <c r="E22" s="33">
        <v>6.4210610803435266E-4</v>
      </c>
      <c r="F22" s="32">
        <v>0.3549843695727683</v>
      </c>
      <c r="G22" s="33">
        <v>0.35866977017952217</v>
      </c>
      <c r="H22" s="32">
        <v>0.59013546370267456</v>
      </c>
      <c r="I22" s="33">
        <v>0.5672204831848463</v>
      </c>
      <c r="J22" s="32">
        <v>6.9468565474122956E-4</v>
      </c>
      <c r="K22" s="33">
        <v>2.3811434839607244E-3</v>
      </c>
      <c r="L22" s="32">
        <v>6.9468565474122956E-3</v>
      </c>
      <c r="M22" s="33">
        <v>9.7118548840195839E-3</v>
      </c>
      <c r="N22" s="32">
        <v>0</v>
      </c>
      <c r="O22" s="33">
        <v>0</v>
      </c>
      <c r="P22" s="32">
        <v>2.8134769017019799E-2</v>
      </c>
      <c r="Q22" s="33">
        <v>3.8526366482061161E-2</v>
      </c>
      <c r="R22" s="32">
        <v>0</v>
      </c>
      <c r="S22" s="33">
        <v>0</v>
      </c>
      <c r="T22" s="32">
        <v>3.4734282737061478E-4</v>
      </c>
      <c r="U22" s="33">
        <v>3.4780747518527437E-4</v>
      </c>
      <c r="V22" s="32"/>
      <c r="W22" s="33"/>
      <c r="X22" s="32">
        <v>0</v>
      </c>
      <c r="Y22" s="33">
        <v>0</v>
      </c>
      <c r="Z22" s="32">
        <v>0</v>
      </c>
      <c r="AA22" s="33">
        <v>0</v>
      </c>
      <c r="AB22" s="32">
        <v>6.9468565474122956E-4</v>
      </c>
      <c r="AC22" s="33">
        <v>1.043422425555823E-3</v>
      </c>
      <c r="AD22" s="32">
        <v>1.4241055922195206E-2</v>
      </c>
      <c r="AE22" s="33">
        <v>1.7925462182625678E-2</v>
      </c>
      <c r="AF22" s="32">
        <v>0</v>
      </c>
      <c r="AG22" s="33">
        <v>0</v>
      </c>
      <c r="AH22" s="32">
        <v>0</v>
      </c>
      <c r="AI22" s="33">
        <v>0</v>
      </c>
      <c r="AJ22" s="32">
        <v>0</v>
      </c>
      <c r="AK22" s="33">
        <v>0</v>
      </c>
      <c r="AL22" s="32">
        <v>0</v>
      </c>
      <c r="AM22" s="33">
        <v>0</v>
      </c>
      <c r="AN22" s="32">
        <v>1.0420284821118443E-3</v>
      </c>
      <c r="AO22" s="33">
        <v>2.3811434839607244E-3</v>
      </c>
      <c r="AP22" s="32">
        <v>2.0840569642236887E-3</v>
      </c>
      <c r="AQ22" s="33">
        <v>1.1504401102282152E-3</v>
      </c>
      <c r="AR22" s="32">
        <v>0</v>
      </c>
      <c r="AS22" s="33">
        <v>0</v>
      </c>
      <c r="AT22" s="32">
        <v>0</v>
      </c>
      <c r="AU22" s="33">
        <v>0</v>
      </c>
      <c r="AV22" s="32">
        <v>0</v>
      </c>
      <c r="AW22" s="33">
        <v>0</v>
      </c>
      <c r="AX22" s="32">
        <v>0</v>
      </c>
      <c r="AY22" s="33">
        <v>0</v>
      </c>
      <c r="AZ22" s="11"/>
      <c r="BA22" s="10"/>
      <c r="BB22" s="10"/>
    </row>
    <row r="23" spans="1:66">
      <c r="A23" s="2" t="s">
        <v>513</v>
      </c>
      <c r="B23" s="2" t="s">
        <v>82</v>
      </c>
      <c r="C23" s="2">
        <v>98</v>
      </c>
      <c r="D23" s="32">
        <v>0.125</v>
      </c>
      <c r="E23" s="33">
        <v>1.2903225806451613E-2</v>
      </c>
      <c r="F23" s="32">
        <v>0.5625</v>
      </c>
      <c r="G23" s="33">
        <v>0.38064516129032255</v>
      </c>
      <c r="H23" s="32">
        <v>0</v>
      </c>
      <c r="I23" s="33">
        <v>0</v>
      </c>
      <c r="J23" s="32">
        <v>0</v>
      </c>
      <c r="K23" s="33">
        <v>0</v>
      </c>
      <c r="L23" s="32">
        <v>0</v>
      </c>
      <c r="M23" s="33">
        <v>0</v>
      </c>
      <c r="N23" s="32">
        <v>0</v>
      </c>
      <c r="O23" s="33">
        <v>0</v>
      </c>
      <c r="P23" s="32">
        <v>6.25E-2</v>
      </c>
      <c r="Q23" s="33">
        <v>0.36129032258064514</v>
      </c>
      <c r="R23" s="32">
        <v>0</v>
      </c>
      <c r="S23" s="33">
        <v>0</v>
      </c>
      <c r="T23" s="32">
        <v>6.25E-2</v>
      </c>
      <c r="U23" s="33">
        <v>1.2903225806451613E-2</v>
      </c>
      <c r="V23" s="32"/>
      <c r="W23" s="33"/>
      <c r="X23" s="32">
        <v>0</v>
      </c>
      <c r="Y23" s="33">
        <v>0</v>
      </c>
      <c r="Z23" s="32">
        <v>0</v>
      </c>
      <c r="AA23" s="33">
        <v>0</v>
      </c>
      <c r="AB23" s="32">
        <v>0</v>
      </c>
      <c r="AC23" s="33">
        <v>0</v>
      </c>
      <c r="AD23" s="32">
        <v>0</v>
      </c>
      <c r="AE23" s="33">
        <v>0</v>
      </c>
      <c r="AF23" s="32">
        <v>0</v>
      </c>
      <c r="AG23" s="33">
        <v>0</v>
      </c>
      <c r="AH23" s="32">
        <v>0</v>
      </c>
      <c r="AI23" s="33">
        <v>0</v>
      </c>
      <c r="AJ23" s="32">
        <v>0</v>
      </c>
      <c r="AK23" s="33">
        <v>0</v>
      </c>
      <c r="AL23" s="32">
        <v>0</v>
      </c>
      <c r="AM23" s="33">
        <v>0</v>
      </c>
      <c r="AN23" s="32">
        <v>0</v>
      </c>
      <c r="AO23" s="33">
        <v>0</v>
      </c>
      <c r="AP23" s="32">
        <v>6.25E-2</v>
      </c>
      <c r="AQ23" s="33">
        <v>1.2903225806451613E-2</v>
      </c>
      <c r="AR23" s="32">
        <v>6.25E-2</v>
      </c>
      <c r="AS23" s="33">
        <v>1.2903225806451613E-2</v>
      </c>
      <c r="AT23" s="32">
        <v>0</v>
      </c>
      <c r="AU23" s="33">
        <v>0</v>
      </c>
      <c r="AV23" s="32">
        <v>6.25E-2</v>
      </c>
      <c r="AW23" s="33">
        <v>0.20645161290322581</v>
      </c>
      <c r="AX23" s="32">
        <v>0</v>
      </c>
      <c r="AY23" s="33">
        <v>0</v>
      </c>
      <c r="AZ23" s="11"/>
      <c r="BA23" s="10"/>
      <c r="BB23" s="10"/>
    </row>
    <row r="24" spans="1:66">
      <c r="A24" s="2" t="s">
        <v>519</v>
      </c>
      <c r="B24" s="2" t="s">
        <v>82</v>
      </c>
      <c r="C24" s="2">
        <v>99</v>
      </c>
      <c r="D24" s="32">
        <v>0.36363636363636365</v>
      </c>
      <c r="E24" s="33">
        <v>0.25862068965517243</v>
      </c>
      <c r="F24" s="32">
        <v>0.45454545454545453</v>
      </c>
      <c r="G24" s="33">
        <v>0.60344827586206895</v>
      </c>
      <c r="H24" s="32">
        <v>9.0909090909090912E-2</v>
      </c>
      <c r="I24" s="33">
        <v>1.7241379310344827E-2</v>
      </c>
      <c r="J24" s="32">
        <v>0</v>
      </c>
      <c r="K24" s="33">
        <v>0</v>
      </c>
      <c r="L24" s="32">
        <v>0</v>
      </c>
      <c r="M24" s="33">
        <v>0</v>
      </c>
      <c r="N24" s="32">
        <v>0</v>
      </c>
      <c r="O24" s="33">
        <v>0</v>
      </c>
      <c r="P24" s="32">
        <v>0</v>
      </c>
      <c r="Q24" s="33">
        <v>0</v>
      </c>
      <c r="R24" s="32">
        <v>0</v>
      </c>
      <c r="S24" s="33">
        <v>0</v>
      </c>
      <c r="T24" s="32">
        <v>0</v>
      </c>
      <c r="U24" s="33">
        <v>0</v>
      </c>
      <c r="V24" s="32"/>
      <c r="W24" s="33"/>
      <c r="X24" s="32">
        <v>0</v>
      </c>
      <c r="Y24" s="33">
        <v>0</v>
      </c>
      <c r="Z24" s="32">
        <v>0</v>
      </c>
      <c r="AA24" s="33">
        <v>0</v>
      </c>
      <c r="AB24" s="32">
        <v>0</v>
      </c>
      <c r="AC24" s="33">
        <v>0</v>
      </c>
      <c r="AD24" s="32">
        <v>9.0909090909090912E-2</v>
      </c>
      <c r="AE24" s="33">
        <v>0.1206896551724138</v>
      </c>
      <c r="AF24" s="32">
        <v>0</v>
      </c>
      <c r="AG24" s="33">
        <v>0</v>
      </c>
      <c r="AH24" s="32">
        <v>0</v>
      </c>
      <c r="AI24" s="33">
        <v>0</v>
      </c>
      <c r="AJ24" s="32">
        <v>0</v>
      </c>
      <c r="AK24" s="33">
        <v>0</v>
      </c>
      <c r="AL24" s="32">
        <v>0</v>
      </c>
      <c r="AM24" s="33">
        <v>0</v>
      </c>
      <c r="AN24" s="32">
        <v>0</v>
      </c>
      <c r="AO24" s="33">
        <v>0</v>
      </c>
      <c r="AP24" s="32">
        <v>0</v>
      </c>
      <c r="AQ24" s="33">
        <v>0</v>
      </c>
      <c r="AR24" s="32">
        <v>0</v>
      </c>
      <c r="AS24" s="33">
        <v>0</v>
      </c>
      <c r="AT24" s="32">
        <v>0</v>
      </c>
      <c r="AU24" s="33">
        <v>0</v>
      </c>
      <c r="AV24" s="32">
        <v>0</v>
      </c>
      <c r="AW24" s="33">
        <v>0</v>
      </c>
      <c r="AX24" s="32">
        <v>0</v>
      </c>
      <c r="AY24" s="33">
        <v>0</v>
      </c>
      <c r="AZ24" s="11"/>
      <c r="BA24" s="10"/>
      <c r="BB24" s="10"/>
    </row>
    <row r="25" spans="1:66">
      <c r="A25" s="2" t="s">
        <v>81</v>
      </c>
      <c r="B25" s="2" t="s">
        <v>82</v>
      </c>
      <c r="C25" s="37">
        <v>100</v>
      </c>
      <c r="D25" s="32">
        <v>5.2854122621564482E-3</v>
      </c>
      <c r="E25" s="33">
        <v>1.7361984801972723E-3</v>
      </c>
      <c r="F25" s="32">
        <v>0.23097251585623679</v>
      </c>
      <c r="G25" s="33">
        <v>0.17334306275476827</v>
      </c>
      <c r="H25" s="32">
        <v>0.17970401691331925</v>
      </c>
      <c r="I25" s="33">
        <v>0.15135121533893614</v>
      </c>
      <c r="J25" s="32">
        <v>1.0570824524312897E-3</v>
      </c>
      <c r="K25" s="33">
        <v>6.0389512354687739E-4</v>
      </c>
      <c r="L25" s="32">
        <v>2.1141649048625794E-3</v>
      </c>
      <c r="M25" s="33">
        <v>2.1891198228574304E-3</v>
      </c>
      <c r="N25" s="32">
        <v>0</v>
      </c>
      <c r="O25" s="33">
        <v>0</v>
      </c>
      <c r="P25" s="32">
        <v>4.5454545454545456E-2</v>
      </c>
      <c r="Q25" s="33">
        <v>5.256403804539278E-2</v>
      </c>
      <c r="R25" s="32">
        <v>0</v>
      </c>
      <c r="S25" s="33">
        <v>0</v>
      </c>
      <c r="T25" s="32">
        <v>1.53276955602537E-2</v>
      </c>
      <c r="U25" s="33">
        <v>9.989431835337929E-3</v>
      </c>
      <c r="V25" s="32"/>
      <c r="W25" s="33"/>
      <c r="X25" s="32">
        <v>2.1141649048625794E-3</v>
      </c>
      <c r="Y25" s="33">
        <v>7.0454431080469023E-4</v>
      </c>
      <c r="Z25" s="32">
        <v>0</v>
      </c>
      <c r="AA25" s="33">
        <v>0</v>
      </c>
      <c r="AB25" s="32">
        <v>5.2854122621564484E-4</v>
      </c>
      <c r="AC25" s="33">
        <v>5.5357052991797091E-4</v>
      </c>
      <c r="AD25" s="32">
        <v>4.2283298097251587E-3</v>
      </c>
      <c r="AE25" s="33">
        <v>2.1891198228574304E-3</v>
      </c>
      <c r="AF25" s="32">
        <v>0</v>
      </c>
      <c r="AG25" s="33">
        <v>0</v>
      </c>
      <c r="AH25" s="32">
        <v>0</v>
      </c>
      <c r="AI25" s="33">
        <v>0</v>
      </c>
      <c r="AJ25" s="32">
        <v>0</v>
      </c>
      <c r="AK25" s="33">
        <v>0</v>
      </c>
      <c r="AL25" s="32">
        <v>7.3995771670190271E-3</v>
      </c>
      <c r="AM25" s="33">
        <v>1.4845755120527402E-3</v>
      </c>
      <c r="AN25" s="32">
        <v>0</v>
      </c>
      <c r="AO25" s="33">
        <v>0</v>
      </c>
      <c r="AP25" s="32">
        <v>9.9894291754756864E-2</v>
      </c>
      <c r="AQ25" s="33">
        <v>0.11217351919883246</v>
      </c>
      <c r="AR25" s="32">
        <v>2.1141649048625794E-3</v>
      </c>
      <c r="AS25" s="33">
        <v>1.9374968547128983E-3</v>
      </c>
      <c r="AT25" s="32">
        <v>1.5856236786469344E-3</v>
      </c>
      <c r="AU25" s="33">
        <v>2.012983745156258E-4</v>
      </c>
      <c r="AV25" s="32">
        <v>0.14746300211416491</v>
      </c>
      <c r="AW25" s="33">
        <v>0.26830557093251473</v>
      </c>
      <c r="AX25" s="32">
        <v>0.2547568710359408</v>
      </c>
      <c r="AY25" s="33">
        <v>0.22067334306275477</v>
      </c>
      <c r="AZ25" s="2"/>
      <c r="BA25" s="10"/>
      <c r="BB25" s="10"/>
    </row>
    <row r="26" spans="1:66">
      <c r="BA26" s="10"/>
      <c r="BB26" s="10"/>
    </row>
    <row r="27" spans="1:66">
      <c r="D27">
        <v>18</v>
      </c>
      <c r="E27">
        <v>110</v>
      </c>
      <c r="F27">
        <v>1473</v>
      </c>
      <c r="G27">
        <v>20389</v>
      </c>
      <c r="H27">
        <v>2040</v>
      </c>
      <c r="I27">
        <v>27217</v>
      </c>
      <c r="J27">
        <v>4</v>
      </c>
      <c r="K27">
        <v>113</v>
      </c>
      <c r="L27">
        <v>24</v>
      </c>
      <c r="M27">
        <v>450</v>
      </c>
      <c r="N27">
        <v>0</v>
      </c>
      <c r="O27">
        <v>0</v>
      </c>
      <c r="P27">
        <v>168</v>
      </c>
      <c r="Q27">
        <v>3585</v>
      </c>
      <c r="R27">
        <v>0</v>
      </c>
      <c r="S27">
        <v>0</v>
      </c>
      <c r="T27">
        <v>31</v>
      </c>
      <c r="U27">
        <v>412</v>
      </c>
      <c r="X27">
        <v>4</v>
      </c>
      <c r="Y27">
        <v>28</v>
      </c>
      <c r="Z27">
        <v>0</v>
      </c>
      <c r="AA27">
        <v>0</v>
      </c>
      <c r="AB27">
        <v>3</v>
      </c>
      <c r="AC27">
        <v>61</v>
      </c>
      <c r="AD27">
        <v>50</v>
      </c>
      <c r="AE27">
        <v>764</v>
      </c>
      <c r="AF27">
        <v>0</v>
      </c>
      <c r="AG27">
        <v>0</v>
      </c>
      <c r="AH27">
        <v>0</v>
      </c>
      <c r="AI27">
        <v>0</v>
      </c>
      <c r="AJ27">
        <v>0</v>
      </c>
      <c r="AK27">
        <v>0</v>
      </c>
      <c r="AL27">
        <v>14</v>
      </c>
      <c r="AM27">
        <v>59</v>
      </c>
      <c r="AN27">
        <v>3</v>
      </c>
      <c r="AO27">
        <v>89</v>
      </c>
      <c r="AP27">
        <v>196</v>
      </c>
      <c r="AQ27">
        <v>4503</v>
      </c>
      <c r="AR27">
        <v>5</v>
      </c>
      <c r="AS27">
        <v>79</v>
      </c>
      <c r="AT27">
        <v>3</v>
      </c>
      <c r="AU27">
        <v>8</v>
      </c>
      <c r="AV27">
        <v>280</v>
      </c>
      <c r="AW27">
        <v>10695</v>
      </c>
      <c r="AX27">
        <v>482</v>
      </c>
      <c r="AY27">
        <v>8770</v>
      </c>
      <c r="BA27" s="10">
        <v>4798</v>
      </c>
      <c r="BB27" s="10">
        <v>77332</v>
      </c>
    </row>
    <row r="28" spans="1:66">
      <c r="D28" s="22">
        <f>D27/$BA$16</f>
        <v>3.751563151313047E-3</v>
      </c>
      <c r="E28" s="22">
        <f>E27/$BB$16</f>
        <v>1.4224383179020329E-3</v>
      </c>
      <c r="F28" s="22">
        <f t="shared" ref="F28" si="223">F27/$BA$16</f>
        <v>0.30700291788245104</v>
      </c>
      <c r="G28" s="22">
        <f t="shared" ref="G28" si="224">G27/$BB$16</f>
        <v>0.26365540785185954</v>
      </c>
      <c r="H28" s="22">
        <f t="shared" ref="H28" si="225">H27/$BA$16</f>
        <v>0.42517715714881199</v>
      </c>
      <c r="I28" s="22">
        <f t="shared" ref="I28" si="226">I27/$BB$16</f>
        <v>0.35195003362126931</v>
      </c>
      <c r="J28" s="22">
        <f t="shared" ref="J28" si="227">J27/$BA$16</f>
        <v>8.3368070029178826E-4</v>
      </c>
      <c r="K28" s="22">
        <f t="shared" ref="K28" si="228">K27/$BB$16</f>
        <v>1.4612320902084518E-3</v>
      </c>
      <c r="L28" s="22">
        <f t="shared" ref="L28" si="229">L27/$BA$16</f>
        <v>5.0020842017507294E-3</v>
      </c>
      <c r="M28" s="22">
        <f t="shared" ref="M28" si="230">M27/$BB$16</f>
        <v>5.8190658459628614E-3</v>
      </c>
      <c r="N28" s="22">
        <f t="shared" ref="N28" si="231">N27/$BA$16</f>
        <v>0</v>
      </c>
      <c r="O28" s="22">
        <f t="shared" ref="O28" si="232">O27/$BB$16</f>
        <v>0</v>
      </c>
      <c r="P28" s="22">
        <f t="shared" ref="P28" si="233">P27/$BA$16</f>
        <v>3.5014589412255104E-2</v>
      </c>
      <c r="Q28" s="22">
        <f t="shared" ref="Q28" si="234">Q27/$BB$16</f>
        <v>4.6358557906170793E-2</v>
      </c>
      <c r="R28" s="22">
        <f t="shared" ref="R28" si="235">R27/$BA$16</f>
        <v>0</v>
      </c>
      <c r="S28" s="22">
        <f t="shared" ref="S28" si="236">S27/$BB$16</f>
        <v>0</v>
      </c>
      <c r="T28" s="22">
        <f t="shared" ref="T28" si="237">T27/$BA$16</f>
        <v>6.4610254272613587E-3</v>
      </c>
      <c r="U28" s="22">
        <f t="shared" ref="U28" si="238">U27/$BB$16</f>
        <v>5.3276780634148868E-3</v>
      </c>
      <c r="V28" s="36"/>
      <c r="W28" s="22"/>
      <c r="X28" s="22">
        <f t="shared" ref="X28" si="239">X27/$BA$16</f>
        <v>8.3368070029178826E-4</v>
      </c>
      <c r="Y28" s="22">
        <f t="shared" ref="Y28" si="240">Y27/$BB$16</f>
        <v>3.6207520819324471E-4</v>
      </c>
      <c r="Z28" s="22">
        <f t="shared" ref="Z28" si="241">Z27/$BA$16</f>
        <v>0</v>
      </c>
      <c r="AA28" s="22">
        <f t="shared" ref="AA28" si="242">AA27/$BB$16</f>
        <v>0</v>
      </c>
      <c r="AB28" s="22">
        <f t="shared" ref="AB28" si="243">AB27/$BA$16</f>
        <v>6.2526052521884117E-4</v>
      </c>
      <c r="AC28" s="22">
        <f t="shared" ref="AC28" si="244">AC27/$BB$16</f>
        <v>7.888067035638545E-4</v>
      </c>
      <c r="AD28" s="22">
        <f t="shared" ref="AD28" si="245">AD27/$BA$16</f>
        <v>1.0421008753647354E-2</v>
      </c>
      <c r="AE28" s="22">
        <f t="shared" ref="AE28" si="246">AE27/$BB$16</f>
        <v>9.8794806807013906E-3</v>
      </c>
      <c r="AF28" s="22">
        <f t="shared" ref="AF28" si="247">AF27/$BA$16</f>
        <v>0</v>
      </c>
      <c r="AG28" s="22">
        <f t="shared" ref="AG28" si="248">AG27/$BB$16</f>
        <v>0</v>
      </c>
      <c r="AH28" s="22">
        <f t="shared" ref="AH28" si="249">AH27/$BA$16</f>
        <v>0</v>
      </c>
      <c r="AI28" s="22">
        <f t="shared" ref="AI28" si="250">AI27/$BB$16</f>
        <v>0</v>
      </c>
      <c r="AJ28" s="22">
        <f t="shared" ref="AJ28" si="251">AJ27/$BA$16</f>
        <v>0</v>
      </c>
      <c r="AK28" s="22">
        <f t="shared" ref="AK28" si="252">AK27/$BB$16</f>
        <v>0</v>
      </c>
      <c r="AL28" s="22">
        <f t="shared" ref="AL28" si="253">AL27/$BA$16</f>
        <v>2.9178824510212586E-3</v>
      </c>
      <c r="AM28" s="22">
        <f t="shared" ref="AM28" si="254">AM27/$BB$16</f>
        <v>7.6294418869290851E-4</v>
      </c>
      <c r="AN28" s="22">
        <f t="shared" ref="AN28" si="255">AN27/$BA$16</f>
        <v>6.2526052521884117E-4</v>
      </c>
      <c r="AO28" s="22">
        <f t="shared" ref="AO28" si="256">AO27/$BB$16</f>
        <v>1.1508819117570992E-3</v>
      </c>
      <c r="AP28" s="22">
        <f t="shared" ref="AP28" si="257">AP27/$BA$16</f>
        <v>4.0850354314297621E-2</v>
      </c>
      <c r="AQ28" s="22">
        <f t="shared" ref="AQ28" si="258">AQ27/$BB$16</f>
        <v>5.8229452231935035E-2</v>
      </c>
      <c r="AR28" s="22">
        <f t="shared" ref="AR28" si="259">AR27/$BA$16</f>
        <v>1.0421008753647354E-3</v>
      </c>
      <c r="AS28" s="22">
        <f t="shared" ref="AS28" si="260">AS27/$BB$16</f>
        <v>1.021569337402369E-3</v>
      </c>
      <c r="AT28" s="22">
        <f t="shared" ref="AT28" si="261">AT27/$BA$16</f>
        <v>6.2526052521884117E-4</v>
      </c>
      <c r="AU28" s="22">
        <f t="shared" ref="AU28" si="262">AU27/$BB$16</f>
        <v>1.034500594837842E-4</v>
      </c>
      <c r="AV28" s="22">
        <f t="shared" ref="AV28" si="263">AV27/$BA$16</f>
        <v>5.835764902042518E-2</v>
      </c>
      <c r="AW28" s="22">
        <f t="shared" ref="AW28" si="264">AW27/$BB$16</f>
        <v>0.13829979827238401</v>
      </c>
      <c r="AX28" s="22">
        <f t="shared" ref="AX28" si="265">AX27/$BA$16</f>
        <v>0.10045852438516048</v>
      </c>
      <c r="AY28" s="22">
        <f t="shared" ref="AY28" si="266">AY27/$BB$16</f>
        <v>0.11340712770909843</v>
      </c>
      <c r="BJ28" s="4"/>
      <c r="BK28" s="4"/>
      <c r="BL28" s="4"/>
      <c r="BM28" s="4"/>
      <c r="BN28" s="4"/>
    </row>
    <row r="29" spans="1:66">
      <c r="BA29">
        <f>SUM(BA22:BA24)</f>
        <v>0</v>
      </c>
      <c r="BB29">
        <f>SUM(BB22:BB24)</f>
        <v>0</v>
      </c>
    </row>
    <row r="31" spans="1:66">
      <c r="BJ31" s="4"/>
      <c r="BK31" s="4"/>
      <c r="BL31" s="4"/>
      <c r="BM31" s="4"/>
      <c r="BN31" s="4"/>
    </row>
    <row r="32" spans="1:66">
      <c r="A32" s="13" t="s">
        <v>4</v>
      </c>
      <c r="B32" s="13" t="s">
        <v>5</v>
      </c>
      <c r="C32" s="13" t="s">
        <v>6</v>
      </c>
      <c r="D32" s="13" t="s">
        <v>8</v>
      </c>
      <c r="E32" s="12"/>
      <c r="F32" s="13" t="s">
        <v>9</v>
      </c>
      <c r="G32" s="12"/>
      <c r="H32" s="13" t="s">
        <v>10</v>
      </c>
      <c r="I32" s="12"/>
      <c r="J32" s="13" t="s">
        <v>11</v>
      </c>
      <c r="K32" s="12"/>
      <c r="L32" s="13" t="s">
        <v>12</v>
      </c>
      <c r="M32" s="12"/>
      <c r="N32" s="13" t="s">
        <v>13</v>
      </c>
      <c r="O32" s="12"/>
      <c r="P32" s="13" t="s">
        <v>14</v>
      </c>
      <c r="Q32" s="12"/>
      <c r="R32" s="13" t="s">
        <v>15</v>
      </c>
      <c r="S32" s="12"/>
      <c r="T32" s="13" t="s">
        <v>16</v>
      </c>
      <c r="U32" s="12"/>
      <c r="V32" s="13"/>
      <c r="W32" s="12"/>
      <c r="X32" s="13" t="s">
        <v>17</v>
      </c>
      <c r="Y32" s="12"/>
      <c r="Z32" s="13" t="s">
        <v>18</v>
      </c>
      <c r="AA32" s="12"/>
      <c r="AB32" s="13" t="s">
        <v>19</v>
      </c>
      <c r="AC32" s="12"/>
      <c r="AD32" s="13" t="s">
        <v>20</v>
      </c>
      <c r="AE32" s="12"/>
      <c r="AF32" s="13" t="s">
        <v>21</v>
      </c>
      <c r="AG32" s="12"/>
      <c r="AH32" s="13" t="s">
        <v>22</v>
      </c>
      <c r="AI32" s="12"/>
      <c r="AJ32" s="13" t="s">
        <v>23</v>
      </c>
      <c r="AK32" s="12"/>
      <c r="AL32" s="13" t="s">
        <v>675</v>
      </c>
      <c r="AM32" s="12"/>
      <c r="AN32" s="13" t="s">
        <v>676</v>
      </c>
      <c r="AO32" s="12"/>
      <c r="AP32" s="13" t="s">
        <v>33</v>
      </c>
      <c r="AQ32" s="12"/>
      <c r="AR32" s="13" t="s">
        <v>34</v>
      </c>
      <c r="AS32" s="12"/>
      <c r="AT32" s="13" t="s">
        <v>35</v>
      </c>
      <c r="AU32" s="12"/>
      <c r="AV32" s="13"/>
      <c r="AW32" s="12"/>
      <c r="AX32" s="13"/>
      <c r="AY32" s="12"/>
    </row>
    <row r="33" spans="1:66">
      <c r="A33" s="2" t="s">
        <v>641</v>
      </c>
      <c r="B33" s="2" t="s">
        <v>82</v>
      </c>
      <c r="C33" s="2">
        <v>97</v>
      </c>
      <c r="D33" s="11">
        <v>2</v>
      </c>
      <c r="E33" s="10">
        <v>24</v>
      </c>
      <c r="F33" s="11">
        <v>1022</v>
      </c>
      <c r="G33" s="10">
        <v>13406</v>
      </c>
      <c r="H33" s="11">
        <v>1699</v>
      </c>
      <c r="I33" s="10">
        <v>21201</v>
      </c>
      <c r="J33" s="11">
        <v>2</v>
      </c>
      <c r="K33" s="10">
        <v>89</v>
      </c>
      <c r="L33" s="11">
        <v>20</v>
      </c>
      <c r="M33" s="10">
        <v>363</v>
      </c>
      <c r="N33" s="11">
        <v>0</v>
      </c>
      <c r="O33" s="10">
        <v>0</v>
      </c>
      <c r="P33" s="11">
        <v>81</v>
      </c>
      <c r="Q33" s="10">
        <v>1440</v>
      </c>
      <c r="R33" s="11">
        <v>0</v>
      </c>
      <c r="S33" s="10">
        <v>0</v>
      </c>
      <c r="T33" s="11">
        <v>1</v>
      </c>
      <c r="U33" s="10">
        <v>13</v>
      </c>
      <c r="V33" s="11">
        <v>0</v>
      </c>
      <c r="W33" s="10">
        <v>0</v>
      </c>
      <c r="X33" s="11">
        <v>0</v>
      </c>
      <c r="Y33" s="10">
        <v>0</v>
      </c>
      <c r="Z33" s="11">
        <v>0</v>
      </c>
      <c r="AA33" s="10">
        <v>0</v>
      </c>
      <c r="AB33" s="11">
        <v>2</v>
      </c>
      <c r="AC33" s="10">
        <v>39</v>
      </c>
      <c r="AD33" s="11">
        <v>41</v>
      </c>
      <c r="AE33" s="10">
        <v>670</v>
      </c>
      <c r="AF33" s="11">
        <v>0</v>
      </c>
      <c r="AG33" s="10">
        <v>0</v>
      </c>
      <c r="AH33" s="11">
        <v>0</v>
      </c>
      <c r="AI33" s="10">
        <v>0</v>
      </c>
      <c r="AJ33" s="11">
        <v>0</v>
      </c>
      <c r="AK33" s="10">
        <v>0</v>
      </c>
      <c r="AL33" s="11">
        <v>0</v>
      </c>
      <c r="AM33" s="10">
        <v>0</v>
      </c>
      <c r="AN33" s="11">
        <v>3</v>
      </c>
      <c r="AO33" s="10">
        <v>89</v>
      </c>
      <c r="AP33" s="11">
        <v>6</v>
      </c>
      <c r="AQ33" s="10">
        <v>43</v>
      </c>
      <c r="AR33" s="11">
        <v>0</v>
      </c>
      <c r="AS33" s="10">
        <v>0</v>
      </c>
      <c r="AT33" s="11">
        <v>0</v>
      </c>
      <c r="AU33" s="10">
        <v>0</v>
      </c>
      <c r="AV33" s="11"/>
      <c r="AW33" s="10"/>
      <c r="AX33" s="11"/>
      <c r="AY33" s="10"/>
      <c r="AZ33" s="11"/>
      <c r="BA33" s="10">
        <f>SUM(D33,F33,H33,J33,L33,N33,P33,R33,T33,X33,Z33,AB33,AD33,AF33,AH33,AJ33,AL33,AN33,AP33,AR33,AT33,AV33,AX33,V33)</f>
        <v>2879</v>
      </c>
      <c r="BB33" s="10">
        <f>SUM(E33,G33,I33,K33,M33,O33,Q33,S33,U33,Y33,AA33,AC33,AE33,AG33,AI33,AK33,AM33,AO33,AQ33,AS33,AU33,AW33,AY33,W33)</f>
        <v>37377</v>
      </c>
    </row>
    <row r="34" spans="1:66">
      <c r="A34" s="2"/>
      <c r="B34" s="2"/>
      <c r="C34" s="2"/>
      <c r="D34" s="11">
        <f>D33/$BA$33</f>
        <v>6.9468565474122956E-4</v>
      </c>
      <c r="E34" s="10">
        <f>E33/$BB$33</f>
        <v>6.4210610803435266E-4</v>
      </c>
      <c r="F34" s="11">
        <f t="shared" ref="F34" si="267">F33/$BA$33</f>
        <v>0.3549843695727683</v>
      </c>
      <c r="G34" s="10">
        <f t="shared" ref="G34" si="268">G33/$BB$33</f>
        <v>0.35866977017952217</v>
      </c>
      <c r="H34" s="11">
        <f t="shared" ref="H34" si="269">H33/$BA$33</f>
        <v>0.59013546370267456</v>
      </c>
      <c r="I34" s="10">
        <f t="shared" ref="I34" si="270">I33/$BB$33</f>
        <v>0.5672204831848463</v>
      </c>
      <c r="J34" s="11">
        <f t="shared" ref="J34" si="271">J33/$BA$33</f>
        <v>6.9468565474122956E-4</v>
      </c>
      <c r="K34" s="10">
        <f t="shared" ref="K34" si="272">K33/$BB$33</f>
        <v>2.3811434839607244E-3</v>
      </c>
      <c r="L34" s="11">
        <f t="shared" ref="L34" si="273">L33/$BA$33</f>
        <v>6.9468565474122956E-3</v>
      </c>
      <c r="M34" s="10">
        <f t="shared" ref="M34" si="274">M33/$BB$33</f>
        <v>9.7118548840195839E-3</v>
      </c>
      <c r="N34" s="11">
        <f t="shared" ref="N34" si="275">N33/$BA$33</f>
        <v>0</v>
      </c>
      <c r="O34" s="10">
        <f t="shared" ref="O34" si="276">O33/$BB$33</f>
        <v>0</v>
      </c>
      <c r="P34" s="11">
        <f t="shared" ref="P34" si="277">P33/$BA$33</f>
        <v>2.8134769017019799E-2</v>
      </c>
      <c r="Q34" s="10">
        <f t="shared" ref="Q34" si="278">Q33/$BB$33</f>
        <v>3.8526366482061161E-2</v>
      </c>
      <c r="R34" s="11">
        <f t="shared" ref="R34" si="279">R33/$BA$33</f>
        <v>0</v>
      </c>
      <c r="S34" s="10">
        <f t="shared" ref="S34" si="280">S33/$BB$33</f>
        <v>0</v>
      </c>
      <c r="T34" s="11">
        <f t="shared" ref="T34:V34" si="281">T33/$BA$33</f>
        <v>3.4734282737061478E-4</v>
      </c>
      <c r="U34" s="10">
        <f t="shared" ref="U34:W34" si="282">U33/$BB$33</f>
        <v>3.4780747518527437E-4</v>
      </c>
      <c r="V34" s="11">
        <f t="shared" si="281"/>
        <v>0</v>
      </c>
      <c r="W34" s="10">
        <f t="shared" si="282"/>
        <v>0</v>
      </c>
      <c r="X34" s="11">
        <f t="shared" ref="X34" si="283">X33/$BA$33</f>
        <v>0</v>
      </c>
      <c r="Y34" s="10">
        <f t="shared" ref="Y34" si="284">Y33/$BB$33</f>
        <v>0</v>
      </c>
      <c r="Z34" s="11">
        <f t="shared" ref="Z34" si="285">Z33/$BA$33</f>
        <v>0</v>
      </c>
      <c r="AA34" s="10">
        <f t="shared" ref="AA34" si="286">AA33/$BB$33</f>
        <v>0</v>
      </c>
      <c r="AB34" s="11">
        <f t="shared" ref="AB34" si="287">AB33/$BA$33</f>
        <v>6.9468565474122956E-4</v>
      </c>
      <c r="AC34" s="10">
        <f t="shared" ref="AC34" si="288">AC33/$BB$33</f>
        <v>1.043422425555823E-3</v>
      </c>
      <c r="AD34" s="11">
        <f t="shared" ref="AD34" si="289">AD33/$BA$33</f>
        <v>1.4241055922195206E-2</v>
      </c>
      <c r="AE34" s="10">
        <f t="shared" ref="AE34" si="290">AE33/$BB$33</f>
        <v>1.7925462182625678E-2</v>
      </c>
      <c r="AF34" s="11">
        <f t="shared" ref="AF34" si="291">AF33/$BA$33</f>
        <v>0</v>
      </c>
      <c r="AG34" s="10">
        <f t="shared" ref="AG34" si="292">AG33/$BB$33</f>
        <v>0</v>
      </c>
      <c r="AH34" s="11">
        <f t="shared" ref="AH34" si="293">AH33/$BA$33</f>
        <v>0</v>
      </c>
      <c r="AI34" s="10">
        <f t="shared" ref="AI34" si="294">AI33/$BB$33</f>
        <v>0</v>
      </c>
      <c r="AJ34" s="11">
        <f t="shared" ref="AJ34" si="295">AJ33/$BA$33</f>
        <v>0</v>
      </c>
      <c r="AK34" s="10">
        <f t="shared" ref="AK34" si="296">AK33/$BB$33</f>
        <v>0</v>
      </c>
      <c r="AL34" s="11">
        <f t="shared" ref="AL34" si="297">AL33/$BA$33</f>
        <v>0</v>
      </c>
      <c r="AM34" s="10">
        <f t="shared" ref="AM34" si="298">AM33/$BB$33</f>
        <v>0</v>
      </c>
      <c r="AN34" s="11">
        <f t="shared" ref="AN34" si="299">AN33/$BA$33</f>
        <v>1.0420284821118443E-3</v>
      </c>
      <c r="AO34" s="10">
        <f t="shared" ref="AO34" si="300">AO33/$BB$33</f>
        <v>2.3811434839607244E-3</v>
      </c>
      <c r="AP34" s="11">
        <f t="shared" ref="AP34" si="301">AP33/$BA$33</f>
        <v>2.0840569642236887E-3</v>
      </c>
      <c r="AQ34" s="10">
        <f t="shared" ref="AQ34" si="302">AQ33/$BB$33</f>
        <v>1.1504401102282152E-3</v>
      </c>
      <c r="AR34" s="11">
        <f t="shared" ref="AR34" si="303">AR33/$BA$33</f>
        <v>0</v>
      </c>
      <c r="AS34" s="10">
        <f t="shared" ref="AS34" si="304">AS33/$BB$33</f>
        <v>0</v>
      </c>
      <c r="AT34" s="11">
        <f t="shared" ref="AT34" si="305">AT33/$BA$33</f>
        <v>0</v>
      </c>
      <c r="AU34" s="10">
        <f t="shared" ref="AU34" si="306">AU33/$BB$33</f>
        <v>0</v>
      </c>
      <c r="AV34" s="11"/>
      <c r="AW34" s="10"/>
      <c r="AX34" s="11"/>
      <c r="AY34" s="10"/>
      <c r="AZ34" s="11"/>
      <c r="BA34" s="10">
        <f t="shared" ref="BA34:BA44" si="307">SUM(D34,F34,H34,J34,L34,N34,P34,R34,T34,X34,Z34,AB34,AD34,AF34,AH34,AJ34,AL34,AN34,AP34,AR34,AT34,AV34,AX34,V34)</f>
        <v>0.99999999999999989</v>
      </c>
      <c r="BB34" s="10">
        <f t="shared" ref="BB34:BB44" si="308">SUM(E34,G34,I34,K34,M34,O34,Q34,S34,U34,Y34,AA34,AC34,AE34,AG34,AI34,AK34,AM34,AO34,AQ34,AS34,AU34,AW34,AY34,W34)</f>
        <v>1</v>
      </c>
    </row>
    <row r="35" spans="1:66">
      <c r="A35" s="2" t="s">
        <v>641</v>
      </c>
      <c r="B35" s="2" t="s">
        <v>82</v>
      </c>
      <c r="C35" s="2">
        <v>97</v>
      </c>
      <c r="D35" s="11">
        <v>6.9468565474122956E-4</v>
      </c>
      <c r="E35" s="10">
        <v>6.4210610803435266E-4</v>
      </c>
      <c r="F35" s="11">
        <v>0.3549843695727683</v>
      </c>
      <c r="G35" s="10">
        <v>0.35866977017952217</v>
      </c>
      <c r="H35" s="11">
        <v>0.59013546370267456</v>
      </c>
      <c r="I35" s="10">
        <v>0.5672204831848463</v>
      </c>
      <c r="J35" s="11">
        <v>6.9468565474122956E-4</v>
      </c>
      <c r="K35" s="10">
        <v>2.3811434839607244E-3</v>
      </c>
      <c r="L35" s="11">
        <v>6.9468565474122956E-3</v>
      </c>
      <c r="M35" s="10">
        <v>9.7118548840195839E-3</v>
      </c>
      <c r="N35" s="11">
        <v>0</v>
      </c>
      <c r="O35" s="10">
        <v>0</v>
      </c>
      <c r="P35" s="11">
        <v>2.8134769017019799E-2</v>
      </c>
      <c r="Q35" s="10">
        <v>3.8526366482061161E-2</v>
      </c>
      <c r="R35" s="11">
        <v>0</v>
      </c>
      <c r="S35" s="10">
        <v>0</v>
      </c>
      <c r="T35" s="11">
        <v>3.4734282737061478E-4</v>
      </c>
      <c r="U35" s="10">
        <v>3.4780747518527437E-4</v>
      </c>
      <c r="V35" s="11">
        <v>0</v>
      </c>
      <c r="W35" s="10">
        <v>0</v>
      </c>
      <c r="X35" s="11">
        <v>0</v>
      </c>
      <c r="Y35" s="10">
        <v>0</v>
      </c>
      <c r="Z35" s="11">
        <v>0</v>
      </c>
      <c r="AA35" s="10">
        <v>0</v>
      </c>
      <c r="AB35" s="11">
        <v>6.9468565474122956E-4</v>
      </c>
      <c r="AC35" s="10">
        <v>1.043422425555823E-3</v>
      </c>
      <c r="AD35" s="11">
        <v>1.4241055922195206E-2</v>
      </c>
      <c r="AE35" s="10">
        <v>1.7925462182625678E-2</v>
      </c>
      <c r="AF35" s="11">
        <v>0</v>
      </c>
      <c r="AG35" s="10">
        <v>0</v>
      </c>
      <c r="AH35" s="11">
        <v>0</v>
      </c>
      <c r="AI35" s="10">
        <v>0</v>
      </c>
      <c r="AJ35" s="11">
        <v>0</v>
      </c>
      <c r="AK35" s="10">
        <v>0</v>
      </c>
      <c r="AL35" s="11">
        <v>0</v>
      </c>
      <c r="AM35" s="10">
        <v>0</v>
      </c>
      <c r="AN35" s="11">
        <v>1.0420284821118443E-3</v>
      </c>
      <c r="AO35" s="10">
        <v>2.3811434839607244E-3</v>
      </c>
      <c r="AP35" s="11">
        <v>2.0840569642236887E-3</v>
      </c>
      <c r="AQ35" s="10">
        <v>1.1504401102282152E-3</v>
      </c>
      <c r="AR35" s="11">
        <v>0</v>
      </c>
      <c r="AS35" s="10">
        <v>0</v>
      </c>
      <c r="AT35" s="11">
        <v>0</v>
      </c>
      <c r="AU35" s="10">
        <v>0</v>
      </c>
      <c r="AV35" s="11"/>
      <c r="AW35" s="10"/>
      <c r="AX35" s="11"/>
      <c r="AY35" s="10"/>
      <c r="AZ35" s="11"/>
      <c r="BA35" s="10">
        <f t="shared" si="307"/>
        <v>0.99999999999999989</v>
      </c>
      <c r="BB35" s="10">
        <f t="shared" si="308"/>
        <v>1</v>
      </c>
    </row>
    <row r="36" spans="1:66" s="4" customFormat="1">
      <c r="A36" s="6" t="s">
        <v>513</v>
      </c>
      <c r="B36" s="6" t="s">
        <v>82</v>
      </c>
      <c r="C36" s="6">
        <v>98</v>
      </c>
      <c r="D36" s="25">
        <v>2</v>
      </c>
      <c r="E36" s="26">
        <v>2</v>
      </c>
      <c r="F36" s="25">
        <v>9</v>
      </c>
      <c r="G36" s="26">
        <v>59</v>
      </c>
      <c r="H36" s="25">
        <v>0</v>
      </c>
      <c r="I36" s="26">
        <v>0</v>
      </c>
      <c r="J36" s="25">
        <v>0</v>
      </c>
      <c r="K36" s="26">
        <v>0</v>
      </c>
      <c r="L36" s="25">
        <v>0</v>
      </c>
      <c r="M36" s="26">
        <v>0</v>
      </c>
      <c r="N36" s="25">
        <v>0</v>
      </c>
      <c r="O36" s="26">
        <v>0</v>
      </c>
      <c r="P36" s="25">
        <v>1</v>
      </c>
      <c r="Q36" s="26">
        <v>56</v>
      </c>
      <c r="R36" s="25">
        <v>0</v>
      </c>
      <c r="S36" s="26">
        <v>0</v>
      </c>
      <c r="T36" s="25">
        <v>0</v>
      </c>
      <c r="U36" s="26">
        <v>0</v>
      </c>
      <c r="V36" s="25">
        <v>1</v>
      </c>
      <c r="W36" s="26">
        <v>2</v>
      </c>
      <c r="X36" s="25">
        <v>0</v>
      </c>
      <c r="Y36" s="26">
        <v>0</v>
      </c>
      <c r="Z36" s="25">
        <v>0</v>
      </c>
      <c r="AA36" s="26">
        <v>0</v>
      </c>
      <c r="AB36" s="25">
        <v>0</v>
      </c>
      <c r="AC36" s="26">
        <v>0</v>
      </c>
      <c r="AD36" s="25">
        <v>0</v>
      </c>
      <c r="AE36" s="26">
        <v>0</v>
      </c>
      <c r="AF36" s="25">
        <v>0</v>
      </c>
      <c r="AG36" s="26">
        <v>0</v>
      </c>
      <c r="AH36" s="25">
        <v>0</v>
      </c>
      <c r="AI36" s="26">
        <v>0</v>
      </c>
      <c r="AJ36" s="25">
        <v>0</v>
      </c>
      <c r="AK36" s="26">
        <v>0</v>
      </c>
      <c r="AL36" s="25">
        <v>0</v>
      </c>
      <c r="AM36" s="26">
        <v>0</v>
      </c>
      <c r="AN36" s="25">
        <v>0</v>
      </c>
      <c r="AO36" s="26">
        <v>0</v>
      </c>
      <c r="AP36" s="25">
        <v>1</v>
      </c>
      <c r="AQ36" s="26">
        <v>2</v>
      </c>
      <c r="AR36" s="25">
        <v>1</v>
      </c>
      <c r="AS36" s="26">
        <v>2</v>
      </c>
      <c r="AT36" s="25">
        <v>0</v>
      </c>
      <c r="AU36" s="26">
        <v>0</v>
      </c>
      <c r="AV36" s="25"/>
      <c r="AW36" s="26"/>
      <c r="AX36" s="25"/>
      <c r="AY36" s="26"/>
      <c r="AZ36" s="25"/>
      <c r="BA36" s="10">
        <f t="shared" si="307"/>
        <v>15</v>
      </c>
      <c r="BB36" s="10">
        <f t="shared" si="308"/>
        <v>123</v>
      </c>
      <c r="BJ36"/>
      <c r="BK36"/>
      <c r="BL36"/>
      <c r="BM36"/>
      <c r="BN36"/>
    </row>
    <row r="37" spans="1:66">
      <c r="A37" s="2"/>
      <c r="B37" s="2"/>
      <c r="C37" s="2"/>
      <c r="D37" s="11">
        <f>D36/$BA$36</f>
        <v>0.13333333333333333</v>
      </c>
      <c r="E37" s="10">
        <f>E36/$BB$36</f>
        <v>1.6260162601626018E-2</v>
      </c>
      <c r="F37" s="11">
        <f t="shared" ref="F37" si="309">F36/$BA$36</f>
        <v>0.6</v>
      </c>
      <c r="G37" s="10">
        <f t="shared" ref="G37" si="310">G36/$BB$36</f>
        <v>0.47967479674796748</v>
      </c>
      <c r="H37" s="11">
        <f t="shared" ref="H37" si="311">H36/$BA$36</f>
        <v>0</v>
      </c>
      <c r="I37" s="10">
        <f t="shared" ref="I37" si="312">I36/$BB$36</f>
        <v>0</v>
      </c>
      <c r="J37" s="11">
        <f t="shared" ref="J37" si="313">J36/$BA$36</f>
        <v>0</v>
      </c>
      <c r="K37" s="10">
        <f t="shared" ref="K37" si="314">K36/$BB$36</f>
        <v>0</v>
      </c>
      <c r="L37" s="11">
        <f t="shared" ref="L37" si="315">L36/$BA$36</f>
        <v>0</v>
      </c>
      <c r="M37" s="10">
        <f t="shared" ref="M37" si="316">M36/$BB$36</f>
        <v>0</v>
      </c>
      <c r="N37" s="11">
        <f t="shared" ref="N37" si="317">N36/$BA$36</f>
        <v>0</v>
      </c>
      <c r="O37" s="10">
        <f t="shared" ref="O37" si="318">O36/$BB$36</f>
        <v>0</v>
      </c>
      <c r="P37" s="11">
        <f t="shared" ref="P37" si="319">P36/$BA$36</f>
        <v>6.6666666666666666E-2</v>
      </c>
      <c r="Q37" s="10">
        <f t="shared" ref="Q37" si="320">Q36/$BB$36</f>
        <v>0.45528455284552843</v>
      </c>
      <c r="R37" s="11">
        <f t="shared" ref="R37" si="321">R36/$BA$36</f>
        <v>0</v>
      </c>
      <c r="S37" s="10">
        <f t="shared" ref="S37" si="322">S36/$BB$36</f>
        <v>0</v>
      </c>
      <c r="T37" s="11">
        <v>0</v>
      </c>
      <c r="U37" s="10">
        <v>0</v>
      </c>
      <c r="V37" s="11">
        <f t="shared" ref="V37" si="323">V36/$BA$36</f>
        <v>6.6666666666666666E-2</v>
      </c>
      <c r="W37" s="10">
        <f t="shared" ref="W37" si="324">W36/$BB$36</f>
        <v>1.6260162601626018E-2</v>
      </c>
      <c r="X37" s="11">
        <f t="shared" ref="X37" si="325">X36/$BA$36</f>
        <v>0</v>
      </c>
      <c r="Y37" s="10">
        <f t="shared" ref="Y37" si="326">Y36/$BB$36</f>
        <v>0</v>
      </c>
      <c r="Z37" s="11">
        <f t="shared" ref="Z37" si="327">Z36/$BA$36</f>
        <v>0</v>
      </c>
      <c r="AA37" s="10">
        <f t="shared" ref="AA37" si="328">AA36/$BB$36</f>
        <v>0</v>
      </c>
      <c r="AB37" s="11">
        <f t="shared" ref="AB37" si="329">AB36/$BA$36</f>
        <v>0</v>
      </c>
      <c r="AC37" s="10">
        <f t="shared" ref="AC37" si="330">AC36/$BB$36</f>
        <v>0</v>
      </c>
      <c r="AD37" s="11">
        <f t="shared" ref="AD37" si="331">AD36/$BA$36</f>
        <v>0</v>
      </c>
      <c r="AE37" s="10">
        <f t="shared" ref="AE37" si="332">AE36/$BB$36</f>
        <v>0</v>
      </c>
      <c r="AF37" s="11">
        <f t="shared" ref="AF37" si="333">AF36/$BA$36</f>
        <v>0</v>
      </c>
      <c r="AG37" s="10">
        <f t="shared" ref="AG37" si="334">AG36/$BB$36</f>
        <v>0</v>
      </c>
      <c r="AH37" s="11">
        <f t="shared" ref="AH37" si="335">AH36/$BA$36</f>
        <v>0</v>
      </c>
      <c r="AI37" s="10">
        <f t="shared" ref="AI37" si="336">AI36/$BB$36</f>
        <v>0</v>
      </c>
      <c r="AJ37" s="11">
        <f t="shared" ref="AJ37" si="337">AJ36/$BA$36</f>
        <v>0</v>
      </c>
      <c r="AK37" s="10">
        <f t="shared" ref="AK37" si="338">AK36/$BB$36</f>
        <v>0</v>
      </c>
      <c r="AL37" s="11">
        <f t="shared" ref="AL37" si="339">AL36/$BA$36</f>
        <v>0</v>
      </c>
      <c r="AM37" s="10">
        <f t="shared" ref="AM37" si="340">AM36/$BB$36</f>
        <v>0</v>
      </c>
      <c r="AN37" s="11">
        <f t="shared" ref="AN37" si="341">AN36/$BA$36</f>
        <v>0</v>
      </c>
      <c r="AO37" s="10">
        <f t="shared" ref="AO37" si="342">AO36/$BB$36</f>
        <v>0</v>
      </c>
      <c r="AP37" s="11">
        <f t="shared" ref="AP37" si="343">AP36/$BA$36</f>
        <v>6.6666666666666666E-2</v>
      </c>
      <c r="AQ37" s="10">
        <f t="shared" ref="AQ37" si="344">AQ36/$BB$36</f>
        <v>1.6260162601626018E-2</v>
      </c>
      <c r="AR37" s="11">
        <f t="shared" ref="AR37" si="345">AR36/$BA$36</f>
        <v>6.6666666666666666E-2</v>
      </c>
      <c r="AS37" s="10">
        <f t="shared" ref="AS37" si="346">AS36/$BB$36</f>
        <v>1.6260162601626018E-2</v>
      </c>
      <c r="AT37" s="11">
        <f t="shared" ref="AT37" si="347">AT36/$BA$36</f>
        <v>0</v>
      </c>
      <c r="AU37" s="10">
        <f t="shared" ref="AU37" si="348">AU36/$BB$36</f>
        <v>0</v>
      </c>
      <c r="AV37" s="11"/>
      <c r="AW37" s="10"/>
      <c r="AX37" s="11"/>
      <c r="AY37" s="10"/>
      <c r="AZ37" s="11"/>
      <c r="BA37" s="10">
        <f t="shared" si="307"/>
        <v>0.99999999999999989</v>
      </c>
      <c r="BB37" s="10">
        <f t="shared" si="308"/>
        <v>0.99999999999999989</v>
      </c>
    </row>
    <row r="38" spans="1:66">
      <c r="A38" s="2" t="s">
        <v>513</v>
      </c>
      <c r="B38" s="2" t="s">
        <v>82</v>
      </c>
      <c r="C38" s="2">
        <v>98</v>
      </c>
      <c r="D38" s="11">
        <v>0.13333333333333333</v>
      </c>
      <c r="E38" s="10">
        <v>1.6260162601626018E-2</v>
      </c>
      <c r="F38" s="11">
        <v>0.6</v>
      </c>
      <c r="G38" s="10">
        <v>0.47967479674796748</v>
      </c>
      <c r="H38" s="11">
        <v>0</v>
      </c>
      <c r="I38" s="10">
        <v>0</v>
      </c>
      <c r="J38" s="11">
        <v>0</v>
      </c>
      <c r="K38" s="10">
        <v>0</v>
      </c>
      <c r="L38" s="11">
        <v>0</v>
      </c>
      <c r="M38" s="10">
        <v>0</v>
      </c>
      <c r="N38" s="11">
        <v>0</v>
      </c>
      <c r="O38" s="10">
        <v>0</v>
      </c>
      <c r="P38" s="11">
        <v>6.6666666666666666E-2</v>
      </c>
      <c r="Q38" s="10">
        <v>0.45528455284552843</v>
      </c>
      <c r="R38" s="11">
        <v>0</v>
      </c>
      <c r="S38" s="10">
        <v>0</v>
      </c>
      <c r="T38" s="11">
        <v>0</v>
      </c>
      <c r="U38" s="10">
        <v>0</v>
      </c>
      <c r="V38" s="11">
        <v>6.6666666666666666E-2</v>
      </c>
      <c r="W38" s="10">
        <v>1.6260162601626018E-2</v>
      </c>
      <c r="X38" s="11">
        <v>0</v>
      </c>
      <c r="Y38" s="10">
        <v>0</v>
      </c>
      <c r="Z38" s="11">
        <v>0</v>
      </c>
      <c r="AA38" s="10">
        <v>0</v>
      </c>
      <c r="AB38" s="11">
        <v>0</v>
      </c>
      <c r="AC38" s="10">
        <v>0</v>
      </c>
      <c r="AD38" s="11">
        <v>0</v>
      </c>
      <c r="AE38" s="10">
        <v>0</v>
      </c>
      <c r="AF38" s="11">
        <v>0</v>
      </c>
      <c r="AG38" s="10">
        <v>0</v>
      </c>
      <c r="AH38" s="11">
        <v>0</v>
      </c>
      <c r="AI38" s="10">
        <v>0</v>
      </c>
      <c r="AJ38" s="11">
        <v>0</v>
      </c>
      <c r="AK38" s="10">
        <v>0</v>
      </c>
      <c r="AL38" s="11">
        <v>0</v>
      </c>
      <c r="AM38" s="10">
        <v>0</v>
      </c>
      <c r="AN38" s="11">
        <v>0</v>
      </c>
      <c r="AO38" s="10">
        <v>0</v>
      </c>
      <c r="AP38" s="11">
        <v>6.6666666666666666E-2</v>
      </c>
      <c r="AQ38" s="10">
        <v>1.6260162601626018E-2</v>
      </c>
      <c r="AR38" s="11">
        <v>6.6666666666666666E-2</v>
      </c>
      <c r="AS38" s="10">
        <v>1.6260162601626018E-2</v>
      </c>
      <c r="AT38" s="11">
        <v>0</v>
      </c>
      <c r="AU38" s="10">
        <v>0</v>
      </c>
      <c r="AV38" s="11"/>
      <c r="AW38" s="10"/>
      <c r="AX38" s="11"/>
      <c r="AY38" s="10"/>
      <c r="AZ38" s="11"/>
      <c r="BA38" s="10">
        <f t="shared" si="307"/>
        <v>0.99999999999999989</v>
      </c>
      <c r="BB38" s="10">
        <f t="shared" si="308"/>
        <v>0.99999999999999989</v>
      </c>
    </row>
    <row r="39" spans="1:66" s="4" customFormat="1">
      <c r="A39" s="6" t="s">
        <v>519</v>
      </c>
      <c r="B39" s="6" t="s">
        <v>82</v>
      </c>
      <c r="C39" s="6">
        <v>99</v>
      </c>
      <c r="D39" s="25">
        <v>4</v>
      </c>
      <c r="E39" s="26">
        <v>15</v>
      </c>
      <c r="F39" s="25">
        <v>5</v>
      </c>
      <c r="G39" s="26">
        <v>35</v>
      </c>
      <c r="H39" s="25">
        <v>1</v>
      </c>
      <c r="I39" s="26">
        <v>1</v>
      </c>
      <c r="J39" s="25">
        <v>0</v>
      </c>
      <c r="K39" s="26">
        <v>0</v>
      </c>
      <c r="L39" s="25">
        <v>0</v>
      </c>
      <c r="M39" s="26">
        <v>0</v>
      </c>
      <c r="N39" s="25">
        <v>0</v>
      </c>
      <c r="O39" s="26">
        <v>0</v>
      </c>
      <c r="P39" s="25">
        <v>0</v>
      </c>
      <c r="Q39" s="26">
        <v>0</v>
      </c>
      <c r="R39" s="25">
        <v>0</v>
      </c>
      <c r="S39" s="26">
        <v>0</v>
      </c>
      <c r="T39" s="25">
        <v>0</v>
      </c>
      <c r="U39" s="26">
        <v>0</v>
      </c>
      <c r="V39" s="25">
        <v>0</v>
      </c>
      <c r="W39" s="26">
        <v>0</v>
      </c>
      <c r="X39" s="25">
        <v>0</v>
      </c>
      <c r="Y39" s="26">
        <v>0</v>
      </c>
      <c r="Z39" s="25">
        <v>0</v>
      </c>
      <c r="AA39" s="26">
        <v>0</v>
      </c>
      <c r="AB39" s="25">
        <v>0</v>
      </c>
      <c r="AC39" s="26">
        <v>0</v>
      </c>
      <c r="AD39" s="25">
        <v>1</v>
      </c>
      <c r="AE39" s="26">
        <v>7</v>
      </c>
      <c r="AF39" s="25">
        <v>0</v>
      </c>
      <c r="AG39" s="26">
        <v>0</v>
      </c>
      <c r="AH39" s="25">
        <v>0</v>
      </c>
      <c r="AI39" s="26">
        <v>0</v>
      </c>
      <c r="AJ39" s="25">
        <v>0</v>
      </c>
      <c r="AK39" s="26">
        <v>0</v>
      </c>
      <c r="AL39" s="25">
        <v>0</v>
      </c>
      <c r="AM39" s="26">
        <v>0</v>
      </c>
      <c r="AN39" s="25">
        <v>0</v>
      </c>
      <c r="AO39" s="26">
        <v>0</v>
      </c>
      <c r="AP39" s="25">
        <v>0</v>
      </c>
      <c r="AQ39" s="26">
        <v>0</v>
      </c>
      <c r="AR39" s="25">
        <v>0</v>
      </c>
      <c r="AS39" s="26">
        <v>0</v>
      </c>
      <c r="AT39" s="25">
        <v>0</v>
      </c>
      <c r="AU39" s="26">
        <v>0</v>
      </c>
      <c r="AV39" s="25"/>
      <c r="AW39" s="26"/>
      <c r="AX39" s="25"/>
      <c r="AY39" s="26"/>
      <c r="AZ39" s="25"/>
      <c r="BA39" s="10">
        <f t="shared" si="307"/>
        <v>11</v>
      </c>
      <c r="BB39" s="10">
        <f t="shared" si="308"/>
        <v>58</v>
      </c>
      <c r="BJ39"/>
      <c r="BK39"/>
      <c r="BL39"/>
      <c r="BM39"/>
      <c r="BN39"/>
    </row>
    <row r="40" spans="1:66">
      <c r="A40" s="2"/>
      <c r="B40" s="2"/>
      <c r="C40" s="2"/>
      <c r="D40" s="11">
        <f>D39/$BA$39</f>
        <v>0.36363636363636365</v>
      </c>
      <c r="E40" s="10">
        <f>E39/$BB$39</f>
        <v>0.25862068965517243</v>
      </c>
      <c r="F40" s="11">
        <f t="shared" ref="F40" si="349">F39/$BA$39</f>
        <v>0.45454545454545453</v>
      </c>
      <c r="G40" s="10">
        <f t="shared" ref="G40" si="350">G39/$BB$39</f>
        <v>0.60344827586206895</v>
      </c>
      <c r="H40" s="11">
        <f t="shared" ref="H40" si="351">H39/$BA$39</f>
        <v>9.0909090909090912E-2</v>
      </c>
      <c r="I40" s="10">
        <f t="shared" ref="I40" si="352">I39/$BB$39</f>
        <v>1.7241379310344827E-2</v>
      </c>
      <c r="J40" s="11">
        <f t="shared" ref="J40" si="353">J39/$BA$39</f>
        <v>0</v>
      </c>
      <c r="K40" s="10">
        <f t="shared" ref="K40" si="354">K39/$BB$39</f>
        <v>0</v>
      </c>
      <c r="L40" s="11">
        <f t="shared" ref="L40" si="355">L39/$BA$39</f>
        <v>0</v>
      </c>
      <c r="M40" s="10">
        <f t="shared" ref="M40" si="356">M39/$BB$39</f>
        <v>0</v>
      </c>
      <c r="N40" s="11">
        <f t="shared" ref="N40" si="357">N39/$BA$39</f>
        <v>0</v>
      </c>
      <c r="O40" s="10">
        <f t="shared" ref="O40" si="358">O39/$BB$39</f>
        <v>0</v>
      </c>
      <c r="P40" s="11">
        <f t="shared" ref="P40" si="359">P39/$BA$39</f>
        <v>0</v>
      </c>
      <c r="Q40" s="10">
        <f t="shared" ref="Q40" si="360">Q39/$BB$39</f>
        <v>0</v>
      </c>
      <c r="R40" s="11">
        <f t="shared" ref="R40" si="361">R39/$BA$39</f>
        <v>0</v>
      </c>
      <c r="S40" s="10">
        <f t="shared" ref="S40" si="362">S39/$BB$39</f>
        <v>0</v>
      </c>
      <c r="T40" s="11">
        <f t="shared" ref="T40:V40" si="363">T39/$BA$39</f>
        <v>0</v>
      </c>
      <c r="U40" s="10">
        <f t="shared" ref="U40:W40" si="364">U39/$BB$39</f>
        <v>0</v>
      </c>
      <c r="V40" s="11">
        <f t="shared" si="363"/>
        <v>0</v>
      </c>
      <c r="W40" s="10">
        <f t="shared" si="364"/>
        <v>0</v>
      </c>
      <c r="X40" s="11">
        <f t="shared" ref="X40" si="365">X39/$BA$39</f>
        <v>0</v>
      </c>
      <c r="Y40" s="10">
        <f t="shared" ref="Y40" si="366">Y39/$BB$39</f>
        <v>0</v>
      </c>
      <c r="Z40" s="11">
        <f t="shared" ref="Z40" si="367">Z39/$BA$39</f>
        <v>0</v>
      </c>
      <c r="AA40" s="10">
        <f t="shared" ref="AA40" si="368">AA39/$BB$39</f>
        <v>0</v>
      </c>
      <c r="AB40" s="11">
        <f t="shared" ref="AB40" si="369">AB39/$BA$39</f>
        <v>0</v>
      </c>
      <c r="AC40" s="10">
        <f t="shared" ref="AC40" si="370">AC39/$BB$39</f>
        <v>0</v>
      </c>
      <c r="AD40" s="11">
        <f t="shared" ref="AD40" si="371">AD39/$BA$39</f>
        <v>9.0909090909090912E-2</v>
      </c>
      <c r="AE40" s="10">
        <f t="shared" ref="AE40" si="372">AE39/$BB$39</f>
        <v>0.1206896551724138</v>
      </c>
      <c r="AF40" s="11">
        <f t="shared" ref="AF40" si="373">AF39/$BA$39</f>
        <v>0</v>
      </c>
      <c r="AG40" s="10">
        <f t="shared" ref="AG40" si="374">AG39/$BB$39</f>
        <v>0</v>
      </c>
      <c r="AH40" s="11">
        <f t="shared" ref="AH40" si="375">AH39/$BA$39</f>
        <v>0</v>
      </c>
      <c r="AI40" s="10">
        <f t="shared" ref="AI40" si="376">AI39/$BB$39</f>
        <v>0</v>
      </c>
      <c r="AJ40" s="11">
        <f t="shared" ref="AJ40" si="377">AJ39/$BA$39</f>
        <v>0</v>
      </c>
      <c r="AK40" s="10">
        <f t="shared" ref="AK40" si="378">AK39/$BB$39</f>
        <v>0</v>
      </c>
      <c r="AL40" s="11">
        <f t="shared" ref="AL40" si="379">AL39/$BA$39</f>
        <v>0</v>
      </c>
      <c r="AM40" s="10">
        <f t="shared" ref="AM40" si="380">AM39/$BB$39</f>
        <v>0</v>
      </c>
      <c r="AN40" s="11">
        <f t="shared" ref="AN40" si="381">AN39/$BA$39</f>
        <v>0</v>
      </c>
      <c r="AO40" s="10">
        <f t="shared" ref="AO40" si="382">AO39/$BB$39</f>
        <v>0</v>
      </c>
      <c r="AP40" s="11">
        <f t="shared" ref="AP40" si="383">AP39/$BA$39</f>
        <v>0</v>
      </c>
      <c r="AQ40" s="10">
        <f t="shared" ref="AQ40" si="384">AQ39/$BB$39</f>
        <v>0</v>
      </c>
      <c r="AR40" s="11">
        <f t="shared" ref="AR40" si="385">AR39/$BA$39</f>
        <v>0</v>
      </c>
      <c r="AS40" s="10">
        <f t="shared" ref="AS40" si="386">AS39/$BB$39</f>
        <v>0</v>
      </c>
      <c r="AT40" s="11">
        <f t="shared" ref="AT40" si="387">AT39/$BA$39</f>
        <v>0</v>
      </c>
      <c r="AU40" s="10">
        <f t="shared" ref="AU40" si="388">AU39/$BB$39</f>
        <v>0</v>
      </c>
      <c r="AV40" s="11"/>
      <c r="AW40" s="10"/>
      <c r="AX40" s="11"/>
      <c r="AY40" s="10"/>
      <c r="AZ40" s="11"/>
      <c r="BA40" s="10">
        <f t="shared" si="307"/>
        <v>1</v>
      </c>
      <c r="BB40" s="10">
        <f t="shared" si="308"/>
        <v>1</v>
      </c>
    </row>
    <row r="41" spans="1:66">
      <c r="A41" s="2" t="s">
        <v>519</v>
      </c>
      <c r="B41" s="2" t="s">
        <v>82</v>
      </c>
      <c r="C41" s="2">
        <v>99</v>
      </c>
      <c r="D41" s="11">
        <v>0.36363636363636365</v>
      </c>
      <c r="E41" s="10">
        <v>0.25862068965517243</v>
      </c>
      <c r="F41" s="11">
        <v>0.45454545454545453</v>
      </c>
      <c r="G41" s="10">
        <v>0.60344827586206895</v>
      </c>
      <c r="H41" s="11">
        <v>9.0909090909090912E-2</v>
      </c>
      <c r="I41" s="10">
        <v>1.7241379310344827E-2</v>
      </c>
      <c r="J41" s="11">
        <v>0</v>
      </c>
      <c r="K41" s="10">
        <v>0</v>
      </c>
      <c r="L41" s="11">
        <v>0</v>
      </c>
      <c r="M41" s="10">
        <v>0</v>
      </c>
      <c r="N41" s="11">
        <v>0</v>
      </c>
      <c r="O41" s="10">
        <v>0</v>
      </c>
      <c r="P41" s="11">
        <v>0</v>
      </c>
      <c r="Q41" s="10">
        <v>0</v>
      </c>
      <c r="R41" s="11">
        <v>0</v>
      </c>
      <c r="S41" s="10">
        <v>0</v>
      </c>
      <c r="T41" s="11">
        <v>0</v>
      </c>
      <c r="U41" s="10">
        <v>0</v>
      </c>
      <c r="V41" s="11">
        <v>0</v>
      </c>
      <c r="W41" s="10">
        <v>0</v>
      </c>
      <c r="X41" s="11">
        <v>0</v>
      </c>
      <c r="Y41" s="10">
        <v>0</v>
      </c>
      <c r="Z41" s="11">
        <v>0</v>
      </c>
      <c r="AA41" s="10">
        <v>0</v>
      </c>
      <c r="AB41" s="11">
        <v>0</v>
      </c>
      <c r="AC41" s="10">
        <v>0</v>
      </c>
      <c r="AD41" s="11">
        <v>9.0909090909090912E-2</v>
      </c>
      <c r="AE41" s="10">
        <v>0.1206896551724138</v>
      </c>
      <c r="AF41" s="11">
        <v>0</v>
      </c>
      <c r="AG41" s="10">
        <v>0</v>
      </c>
      <c r="AH41" s="11">
        <v>0</v>
      </c>
      <c r="AI41" s="10">
        <v>0</v>
      </c>
      <c r="AJ41" s="11">
        <v>0</v>
      </c>
      <c r="AK41" s="10">
        <v>0</v>
      </c>
      <c r="AL41" s="11">
        <v>0</v>
      </c>
      <c r="AM41" s="10">
        <v>0</v>
      </c>
      <c r="AN41" s="11">
        <v>0</v>
      </c>
      <c r="AO41" s="10">
        <v>0</v>
      </c>
      <c r="AP41" s="11">
        <v>0</v>
      </c>
      <c r="AQ41" s="10">
        <v>0</v>
      </c>
      <c r="AR41" s="11">
        <v>0</v>
      </c>
      <c r="AS41" s="10">
        <v>0</v>
      </c>
      <c r="AT41" s="11">
        <v>0</v>
      </c>
      <c r="AU41" s="10">
        <v>0</v>
      </c>
      <c r="AV41" s="11"/>
      <c r="AW41" s="10"/>
      <c r="AX41" s="11"/>
      <c r="AY41" s="10"/>
      <c r="AZ41" s="11"/>
      <c r="BA41" s="10">
        <f t="shared" si="307"/>
        <v>1</v>
      </c>
      <c r="BB41" s="10">
        <f t="shared" si="308"/>
        <v>1</v>
      </c>
    </row>
    <row r="42" spans="1:66">
      <c r="A42" s="2" t="s">
        <v>81</v>
      </c>
      <c r="B42" s="2" t="s">
        <v>82</v>
      </c>
      <c r="C42" s="2">
        <v>100</v>
      </c>
      <c r="D42" s="11">
        <v>10</v>
      </c>
      <c r="E42" s="10">
        <v>69</v>
      </c>
      <c r="F42" s="11">
        <v>437</v>
      </c>
      <c r="G42" s="10">
        <v>6889</v>
      </c>
      <c r="H42" s="11">
        <v>340</v>
      </c>
      <c r="I42" s="10">
        <v>6015</v>
      </c>
      <c r="J42" s="11">
        <v>2</v>
      </c>
      <c r="K42" s="10">
        <v>24</v>
      </c>
      <c r="L42" s="11">
        <v>4</v>
      </c>
      <c r="M42" s="10">
        <v>87</v>
      </c>
      <c r="N42" s="11">
        <v>0</v>
      </c>
      <c r="O42" s="10">
        <v>0</v>
      </c>
      <c r="P42" s="11">
        <v>86</v>
      </c>
      <c r="Q42" s="10">
        <v>2089</v>
      </c>
      <c r="R42" s="11">
        <v>0</v>
      </c>
      <c r="S42" s="10">
        <v>0</v>
      </c>
      <c r="T42" s="11">
        <v>29</v>
      </c>
      <c r="U42" s="10">
        <v>397</v>
      </c>
      <c r="V42" s="11">
        <v>0</v>
      </c>
      <c r="W42" s="10">
        <v>0</v>
      </c>
      <c r="X42" s="11">
        <v>4</v>
      </c>
      <c r="Y42" s="10">
        <v>28</v>
      </c>
      <c r="Z42" s="11">
        <v>0</v>
      </c>
      <c r="AA42" s="10">
        <v>0</v>
      </c>
      <c r="AB42" s="11">
        <v>1</v>
      </c>
      <c r="AC42" s="10">
        <v>22</v>
      </c>
      <c r="AD42" s="11">
        <v>8</v>
      </c>
      <c r="AE42" s="10">
        <v>87</v>
      </c>
      <c r="AF42" s="11">
        <v>0</v>
      </c>
      <c r="AG42" s="10">
        <v>0</v>
      </c>
      <c r="AH42" s="11">
        <v>0</v>
      </c>
      <c r="AI42" s="10">
        <v>0</v>
      </c>
      <c r="AJ42" s="11">
        <v>0</v>
      </c>
      <c r="AK42" s="10">
        <v>0</v>
      </c>
      <c r="AL42" s="11">
        <v>14</v>
      </c>
      <c r="AM42" s="10">
        <v>59</v>
      </c>
      <c r="AN42" s="11">
        <v>0</v>
      </c>
      <c r="AO42" s="10">
        <v>0</v>
      </c>
      <c r="AP42" s="11">
        <v>189</v>
      </c>
      <c r="AQ42" s="10">
        <v>4458</v>
      </c>
      <c r="AR42" s="11">
        <v>4</v>
      </c>
      <c r="AS42" s="10">
        <v>77</v>
      </c>
      <c r="AT42" s="11">
        <v>3</v>
      </c>
      <c r="AU42" s="10">
        <v>8</v>
      </c>
      <c r="AV42" s="11"/>
      <c r="AW42" s="10"/>
      <c r="AX42" s="11"/>
      <c r="AY42" s="10"/>
      <c r="AZ42" s="11"/>
      <c r="BA42" s="10">
        <f t="shared" si="307"/>
        <v>1131</v>
      </c>
      <c r="BB42" s="10">
        <f t="shared" si="308"/>
        <v>20309</v>
      </c>
    </row>
    <row r="43" spans="1:66">
      <c r="D43" s="11">
        <f>D42/$BA$42</f>
        <v>8.8417329796640146E-3</v>
      </c>
      <c r="E43" s="10">
        <f>E42/$BB$42</f>
        <v>3.3975084937712344E-3</v>
      </c>
      <c r="F43" s="11">
        <f t="shared" ref="F43" si="389">F42/$BA$42</f>
        <v>0.38638373121131742</v>
      </c>
      <c r="G43" s="10">
        <f t="shared" ref="G43" si="390">G42/$BB$42</f>
        <v>0.33920921758826134</v>
      </c>
      <c r="H43" s="11">
        <f t="shared" ref="H43" si="391">H42/$BA$42</f>
        <v>0.30061892130857648</v>
      </c>
      <c r="I43" s="10">
        <f t="shared" ref="I43" si="392">I42/$BB$42</f>
        <v>0.29617411000049237</v>
      </c>
      <c r="J43" s="11">
        <f t="shared" ref="J43" si="393">J42/$BA$42</f>
        <v>1.7683465959328027E-3</v>
      </c>
      <c r="K43" s="10">
        <f t="shared" ref="K43" si="394">K42/$BB$42</f>
        <v>1.1817420847899946E-3</v>
      </c>
      <c r="L43" s="11">
        <f t="shared" ref="L43" si="395">L42/$BA$42</f>
        <v>3.5366931918656055E-3</v>
      </c>
      <c r="M43" s="10">
        <f t="shared" ref="M43" si="396">M42/$BB$42</f>
        <v>4.2838150573637308E-3</v>
      </c>
      <c r="N43" s="11">
        <f t="shared" ref="N43" si="397">N42/$BA$42</f>
        <v>0</v>
      </c>
      <c r="O43" s="10">
        <f t="shared" ref="O43" si="398">O42/$BB$42</f>
        <v>0</v>
      </c>
      <c r="P43" s="11">
        <f t="shared" ref="P43" si="399">P42/$BA$42</f>
        <v>7.6038903625110524E-2</v>
      </c>
      <c r="Q43" s="10">
        <f t="shared" ref="Q43" si="400">Q42/$BB$42</f>
        <v>0.10286080063026244</v>
      </c>
      <c r="R43" s="11">
        <f t="shared" ref="R43" si="401">R42/$BA$42</f>
        <v>0</v>
      </c>
      <c r="S43" s="10">
        <f t="shared" ref="S43" si="402">S42/$BB$42</f>
        <v>0</v>
      </c>
      <c r="T43" s="11">
        <f t="shared" ref="T43:V43" si="403">T42/$BA$42</f>
        <v>2.564102564102564E-2</v>
      </c>
      <c r="U43" s="10">
        <f t="shared" ref="U43:W43" si="404">U42/$BB$42</f>
        <v>1.9547983652567828E-2</v>
      </c>
      <c r="V43" s="11">
        <f t="shared" si="403"/>
        <v>0</v>
      </c>
      <c r="W43" s="10">
        <f t="shared" si="404"/>
        <v>0</v>
      </c>
      <c r="X43" s="11">
        <f t="shared" ref="X43" si="405">X42/$BA$42</f>
        <v>3.5366931918656055E-3</v>
      </c>
      <c r="Y43" s="10">
        <f t="shared" ref="Y43" si="406">Y42/$BB$42</f>
        <v>1.3786990989216603E-3</v>
      </c>
      <c r="Z43" s="11">
        <f t="shared" ref="Z43" si="407">Z42/$BA$42</f>
        <v>0</v>
      </c>
      <c r="AA43" s="10">
        <f t="shared" ref="AA43" si="408">AA42/$BB$42</f>
        <v>0</v>
      </c>
      <c r="AB43" s="11">
        <f t="shared" ref="AB43" si="409">AB42/$BA$42</f>
        <v>8.8417329796640137E-4</v>
      </c>
      <c r="AC43" s="10">
        <f t="shared" ref="AC43" si="410">AC42/$BB$42</f>
        <v>1.0832635777241618E-3</v>
      </c>
      <c r="AD43" s="11">
        <f t="shared" ref="AD43" si="411">AD42/$BA$42</f>
        <v>7.073386383731211E-3</v>
      </c>
      <c r="AE43" s="10">
        <f t="shared" ref="AE43" si="412">AE42/$BB$42</f>
        <v>4.2838150573637308E-3</v>
      </c>
      <c r="AF43" s="11">
        <f t="shared" ref="AF43" si="413">AF42/$BA$42</f>
        <v>0</v>
      </c>
      <c r="AG43" s="10">
        <f t="shared" ref="AG43" si="414">AG42/$BB$42</f>
        <v>0</v>
      </c>
      <c r="AH43" s="11">
        <f t="shared" ref="AH43" si="415">AH42/$BA$42</f>
        <v>0</v>
      </c>
      <c r="AI43" s="10">
        <f t="shared" ref="AI43" si="416">AI42/$BB$42</f>
        <v>0</v>
      </c>
      <c r="AJ43" s="11">
        <f t="shared" ref="AJ43" si="417">AJ42/$BA$42</f>
        <v>0</v>
      </c>
      <c r="AK43" s="10">
        <f t="shared" ref="AK43" si="418">AK42/$BB$42</f>
        <v>0</v>
      </c>
      <c r="AL43" s="11">
        <f t="shared" ref="AL43" si="419">AL42/$BA$42</f>
        <v>1.237842617152962E-2</v>
      </c>
      <c r="AM43" s="10">
        <f t="shared" ref="AM43" si="420">AM42/$BB$42</f>
        <v>2.9051159584420698E-3</v>
      </c>
      <c r="AN43" s="11">
        <f t="shared" ref="AN43" si="421">AN42/$BA$42</f>
        <v>0</v>
      </c>
      <c r="AO43" s="10">
        <f t="shared" ref="AO43" si="422">AO42/$BB$42</f>
        <v>0</v>
      </c>
      <c r="AP43" s="11">
        <f t="shared" ref="AP43" si="423">AP42/$BA$42</f>
        <v>0.16710875331564987</v>
      </c>
      <c r="AQ43" s="10">
        <f t="shared" ref="AQ43" si="424">AQ42/$BB$42</f>
        <v>0.21950859224974151</v>
      </c>
      <c r="AR43" s="11">
        <f t="shared" ref="AR43" si="425">AR42/$BA$42</f>
        <v>3.5366931918656055E-3</v>
      </c>
      <c r="AS43" s="10">
        <f t="shared" ref="AS43" si="426">AS42/$BB$42</f>
        <v>3.7914225220345658E-3</v>
      </c>
      <c r="AT43" s="11">
        <f t="shared" ref="AT43" si="427">AT42/$BA$42</f>
        <v>2.6525198938992041E-3</v>
      </c>
      <c r="AU43" s="10">
        <f t="shared" ref="AU43" si="428">AU42/$BB$42</f>
        <v>3.9391402826333155E-4</v>
      </c>
      <c r="AV43" s="11"/>
      <c r="AW43" s="10"/>
      <c r="AX43" s="11"/>
      <c r="AY43" s="10"/>
      <c r="BA43" s="10">
        <f t="shared" si="307"/>
        <v>1</v>
      </c>
      <c r="BB43" s="10">
        <f t="shared" si="308"/>
        <v>1</v>
      </c>
    </row>
    <row r="44" spans="1:66">
      <c r="A44" s="2" t="s">
        <v>81</v>
      </c>
      <c r="B44" s="2" t="s">
        <v>82</v>
      </c>
      <c r="C44" s="2">
        <v>100</v>
      </c>
      <c r="D44">
        <v>8.8417329796640146E-3</v>
      </c>
      <c r="E44">
        <v>3.3975084937712344E-3</v>
      </c>
      <c r="F44">
        <v>0.38638373121131742</v>
      </c>
      <c r="G44">
        <v>0.33920921758826134</v>
      </c>
      <c r="H44">
        <v>0.30061892130857648</v>
      </c>
      <c r="I44">
        <v>0.29617411000049237</v>
      </c>
      <c r="J44">
        <v>1.7683465959328027E-3</v>
      </c>
      <c r="K44">
        <v>1.1817420847899946E-3</v>
      </c>
      <c r="L44">
        <v>3.5366931918656055E-3</v>
      </c>
      <c r="M44">
        <v>4.2838150573637308E-3</v>
      </c>
      <c r="N44">
        <v>0</v>
      </c>
      <c r="O44">
        <v>0</v>
      </c>
      <c r="P44">
        <v>7.6038903625110524E-2</v>
      </c>
      <c r="Q44">
        <v>0.10286080063026244</v>
      </c>
      <c r="R44">
        <v>0</v>
      </c>
      <c r="S44">
        <v>0</v>
      </c>
      <c r="T44">
        <v>2.564102564102564E-2</v>
      </c>
      <c r="U44">
        <v>1.9547983652567828E-2</v>
      </c>
      <c r="V44" s="2">
        <v>0</v>
      </c>
      <c r="W44">
        <v>0</v>
      </c>
      <c r="X44">
        <v>3.5366931918656055E-3</v>
      </c>
      <c r="Y44">
        <v>1.3786990989216603E-3</v>
      </c>
      <c r="Z44">
        <v>0</v>
      </c>
      <c r="AA44">
        <v>0</v>
      </c>
      <c r="AB44">
        <v>8.8417329796640137E-4</v>
      </c>
      <c r="AC44">
        <v>1.0832635777241618E-3</v>
      </c>
      <c r="AD44">
        <v>7.073386383731211E-3</v>
      </c>
      <c r="AE44">
        <v>4.2838150573637308E-3</v>
      </c>
      <c r="AF44">
        <v>0</v>
      </c>
      <c r="AG44">
        <v>0</v>
      </c>
      <c r="AH44">
        <v>0</v>
      </c>
      <c r="AI44">
        <v>0</v>
      </c>
      <c r="AJ44">
        <v>0</v>
      </c>
      <c r="AK44">
        <v>0</v>
      </c>
      <c r="AL44">
        <v>1.237842617152962E-2</v>
      </c>
      <c r="AM44">
        <v>2.9051159584420698E-3</v>
      </c>
      <c r="AN44">
        <v>0</v>
      </c>
      <c r="AO44">
        <v>0</v>
      </c>
      <c r="AP44">
        <v>0.16710875331564987</v>
      </c>
      <c r="AQ44">
        <v>0.21950859224974151</v>
      </c>
      <c r="AR44">
        <v>3.5366931918656055E-3</v>
      </c>
      <c r="AS44">
        <v>3.7914225220345658E-3</v>
      </c>
      <c r="AT44">
        <v>2.6525198938992041E-3</v>
      </c>
      <c r="AU44">
        <v>3.9391402826333155E-4</v>
      </c>
      <c r="BA44" s="10">
        <f t="shared" si="307"/>
        <v>1</v>
      </c>
      <c r="BB44" s="10">
        <f t="shared" si="308"/>
        <v>1</v>
      </c>
    </row>
    <row r="45" spans="1:66">
      <c r="BA45" s="10"/>
      <c r="BB45" s="10"/>
    </row>
    <row r="46" spans="1:66">
      <c r="D46">
        <f>SUM(D33,D36,D39,D42)</f>
        <v>18</v>
      </c>
      <c r="E46">
        <f t="shared" ref="E46:AY46" si="429">SUM(E33,E36,E39,E42)</f>
        <v>110</v>
      </c>
      <c r="F46">
        <f t="shared" si="429"/>
        <v>1473</v>
      </c>
      <c r="G46">
        <f t="shared" si="429"/>
        <v>20389</v>
      </c>
      <c r="H46">
        <f t="shared" si="429"/>
        <v>2040</v>
      </c>
      <c r="I46">
        <f t="shared" si="429"/>
        <v>27217</v>
      </c>
      <c r="J46">
        <f t="shared" si="429"/>
        <v>4</v>
      </c>
      <c r="K46">
        <f t="shared" si="429"/>
        <v>113</v>
      </c>
      <c r="L46">
        <f t="shared" si="429"/>
        <v>24</v>
      </c>
      <c r="M46">
        <f t="shared" si="429"/>
        <v>450</v>
      </c>
      <c r="N46">
        <f t="shared" si="429"/>
        <v>0</v>
      </c>
      <c r="O46">
        <f t="shared" si="429"/>
        <v>0</v>
      </c>
      <c r="P46">
        <f t="shared" si="429"/>
        <v>168</v>
      </c>
      <c r="Q46">
        <f t="shared" si="429"/>
        <v>3585</v>
      </c>
      <c r="R46">
        <f t="shared" si="429"/>
        <v>0</v>
      </c>
      <c r="S46">
        <f t="shared" si="429"/>
        <v>0</v>
      </c>
      <c r="T46">
        <f t="shared" si="429"/>
        <v>30</v>
      </c>
      <c r="U46">
        <f t="shared" si="429"/>
        <v>410</v>
      </c>
      <c r="X46">
        <f t="shared" si="429"/>
        <v>4</v>
      </c>
      <c r="Y46">
        <f t="shared" si="429"/>
        <v>28</v>
      </c>
      <c r="Z46">
        <f t="shared" si="429"/>
        <v>0</v>
      </c>
      <c r="AA46">
        <f t="shared" si="429"/>
        <v>0</v>
      </c>
      <c r="AB46">
        <f t="shared" si="429"/>
        <v>3</v>
      </c>
      <c r="AC46">
        <f t="shared" si="429"/>
        <v>61</v>
      </c>
      <c r="AD46">
        <f t="shared" si="429"/>
        <v>50</v>
      </c>
      <c r="AE46">
        <f t="shared" si="429"/>
        <v>764</v>
      </c>
      <c r="AF46">
        <f t="shared" si="429"/>
        <v>0</v>
      </c>
      <c r="AG46">
        <f t="shared" si="429"/>
        <v>0</v>
      </c>
      <c r="AH46">
        <f t="shared" si="429"/>
        <v>0</v>
      </c>
      <c r="AI46">
        <f t="shared" si="429"/>
        <v>0</v>
      </c>
      <c r="AJ46">
        <f t="shared" si="429"/>
        <v>0</v>
      </c>
      <c r="AK46">
        <f t="shared" si="429"/>
        <v>0</v>
      </c>
      <c r="AL46">
        <f t="shared" si="429"/>
        <v>14</v>
      </c>
      <c r="AM46">
        <f t="shared" si="429"/>
        <v>59</v>
      </c>
      <c r="AN46">
        <f t="shared" si="429"/>
        <v>3</v>
      </c>
      <c r="AO46">
        <f t="shared" si="429"/>
        <v>89</v>
      </c>
      <c r="AP46">
        <f t="shared" si="429"/>
        <v>196</v>
      </c>
      <c r="AQ46">
        <f t="shared" si="429"/>
        <v>4503</v>
      </c>
      <c r="AR46">
        <f t="shared" si="429"/>
        <v>5</v>
      </c>
      <c r="AS46">
        <f t="shared" si="429"/>
        <v>79</v>
      </c>
      <c r="AT46">
        <f t="shared" si="429"/>
        <v>3</v>
      </c>
      <c r="AU46">
        <f t="shared" si="429"/>
        <v>8</v>
      </c>
      <c r="AV46">
        <f t="shared" si="429"/>
        <v>0</v>
      </c>
      <c r="AW46">
        <f t="shared" si="429"/>
        <v>0</v>
      </c>
      <c r="AX46">
        <f t="shared" si="429"/>
        <v>0</v>
      </c>
      <c r="AY46">
        <f t="shared" si="429"/>
        <v>0</v>
      </c>
      <c r="BA46" s="10">
        <f t="shared" ref="BA46" si="430">SUM(D46,F46,H46,J46,L46,N46,P46,R46,T46,X46,Z46,AB46,AD46,AF46,AH46,AJ46,AL46,AN46,AP46,AR46,AT46,AV46,AX46)</f>
        <v>4035</v>
      </c>
      <c r="BB46" s="10">
        <f t="shared" ref="BB46" si="431">SUM(E46,G46,I46,K46,M46,O46,Q46,S46,U46,Y46,AA46,AC46,AE46,AG46,AI46,AK46,AM46,AO46,AQ46,AS46,AU46,AW46,AY46)</f>
        <v>57865</v>
      </c>
    </row>
    <row r="47" spans="1:66">
      <c r="D47">
        <v>18</v>
      </c>
      <c r="E47">
        <v>110</v>
      </c>
      <c r="F47">
        <v>1473</v>
      </c>
      <c r="G47">
        <v>20389</v>
      </c>
      <c r="H47">
        <v>2040</v>
      </c>
      <c r="I47">
        <v>27217</v>
      </c>
      <c r="J47">
        <v>4</v>
      </c>
      <c r="K47">
        <v>113</v>
      </c>
      <c r="L47">
        <v>24</v>
      </c>
      <c r="M47">
        <v>450</v>
      </c>
      <c r="N47">
        <v>0</v>
      </c>
      <c r="O47">
        <v>0</v>
      </c>
      <c r="P47">
        <v>168</v>
      </c>
      <c r="Q47">
        <v>3585</v>
      </c>
      <c r="R47">
        <v>0</v>
      </c>
      <c r="S47">
        <v>0</v>
      </c>
      <c r="T47">
        <v>31</v>
      </c>
      <c r="U47">
        <v>412</v>
      </c>
      <c r="X47">
        <v>4</v>
      </c>
      <c r="Y47">
        <v>28</v>
      </c>
      <c r="Z47">
        <v>0</v>
      </c>
      <c r="AA47">
        <v>0</v>
      </c>
      <c r="AB47">
        <v>3</v>
      </c>
      <c r="AC47">
        <v>61</v>
      </c>
      <c r="AD47">
        <v>50</v>
      </c>
      <c r="AE47">
        <v>764</v>
      </c>
      <c r="AF47">
        <v>0</v>
      </c>
      <c r="AG47">
        <v>0</v>
      </c>
      <c r="AH47">
        <v>0</v>
      </c>
      <c r="AI47">
        <v>0</v>
      </c>
      <c r="AJ47">
        <v>0</v>
      </c>
      <c r="AK47">
        <v>0</v>
      </c>
      <c r="AL47">
        <v>14</v>
      </c>
      <c r="AM47">
        <v>59</v>
      </c>
      <c r="AN47">
        <v>3</v>
      </c>
      <c r="AO47">
        <v>89</v>
      </c>
      <c r="AP47">
        <v>196</v>
      </c>
      <c r="AQ47">
        <v>4503</v>
      </c>
      <c r="AR47">
        <v>5</v>
      </c>
      <c r="AS47">
        <v>79</v>
      </c>
      <c r="AT47">
        <v>3</v>
      </c>
      <c r="AU47">
        <v>8</v>
      </c>
      <c r="AV47">
        <v>280</v>
      </c>
      <c r="AW47">
        <v>10695</v>
      </c>
      <c r="AX47">
        <v>482</v>
      </c>
      <c r="AY47">
        <v>8770</v>
      </c>
      <c r="BA47" s="10">
        <v>4798</v>
      </c>
      <c r="BB47" s="10">
        <v>77332</v>
      </c>
    </row>
    <row r="48" spans="1:66">
      <c r="D48">
        <f>D47/$BA$16</f>
        <v>3.751563151313047E-3</v>
      </c>
      <c r="E48">
        <f>E47/$BB$16</f>
        <v>1.4224383179020329E-3</v>
      </c>
      <c r="F48">
        <f t="shared" ref="F48" si="432">F47/$BA$16</f>
        <v>0.30700291788245104</v>
      </c>
      <c r="G48">
        <f t="shared" ref="G48" si="433">G47/$BB$16</f>
        <v>0.26365540785185954</v>
      </c>
      <c r="H48">
        <f t="shared" ref="H48" si="434">H47/$BA$16</f>
        <v>0.42517715714881199</v>
      </c>
      <c r="I48">
        <f t="shared" ref="I48" si="435">I47/$BB$16</f>
        <v>0.35195003362126931</v>
      </c>
      <c r="J48">
        <f t="shared" ref="J48" si="436">J47/$BA$16</f>
        <v>8.3368070029178826E-4</v>
      </c>
      <c r="K48">
        <f t="shared" ref="K48" si="437">K47/$BB$16</f>
        <v>1.4612320902084518E-3</v>
      </c>
      <c r="L48">
        <f t="shared" ref="L48" si="438">L47/$BA$16</f>
        <v>5.0020842017507294E-3</v>
      </c>
      <c r="M48">
        <f t="shared" ref="M48" si="439">M47/$BB$16</f>
        <v>5.8190658459628614E-3</v>
      </c>
      <c r="N48">
        <f t="shared" ref="N48" si="440">N47/$BA$16</f>
        <v>0</v>
      </c>
      <c r="O48">
        <f t="shared" ref="O48" si="441">O47/$BB$16</f>
        <v>0</v>
      </c>
      <c r="P48">
        <f t="shared" ref="P48" si="442">P47/$BA$16</f>
        <v>3.5014589412255104E-2</v>
      </c>
      <c r="Q48">
        <f t="shared" ref="Q48" si="443">Q47/$BB$16</f>
        <v>4.6358557906170793E-2</v>
      </c>
      <c r="R48">
        <f t="shared" ref="R48" si="444">R47/$BA$16</f>
        <v>0</v>
      </c>
      <c r="S48">
        <f t="shared" ref="S48" si="445">S47/$BB$16</f>
        <v>0</v>
      </c>
      <c r="T48">
        <f t="shared" ref="T48" si="446">T47/$BA$16</f>
        <v>6.4610254272613587E-3</v>
      </c>
      <c r="U48">
        <f t="shared" ref="U48" si="447">U47/$BB$16</f>
        <v>5.3276780634148868E-3</v>
      </c>
      <c r="X48">
        <f t="shared" ref="X48" si="448">X47/$BA$16</f>
        <v>8.3368070029178826E-4</v>
      </c>
      <c r="Y48">
        <f t="shared" ref="Y48" si="449">Y47/$BB$16</f>
        <v>3.6207520819324471E-4</v>
      </c>
      <c r="Z48">
        <f t="shared" ref="Z48" si="450">Z47/$BA$16</f>
        <v>0</v>
      </c>
      <c r="AA48">
        <f t="shared" ref="AA48" si="451">AA47/$BB$16</f>
        <v>0</v>
      </c>
      <c r="AB48">
        <f t="shared" ref="AB48" si="452">AB47/$BA$16</f>
        <v>6.2526052521884117E-4</v>
      </c>
      <c r="AC48">
        <f t="shared" ref="AC48" si="453">AC47/$BB$16</f>
        <v>7.888067035638545E-4</v>
      </c>
      <c r="AD48">
        <f t="shared" ref="AD48" si="454">AD47/$BA$16</f>
        <v>1.0421008753647354E-2</v>
      </c>
      <c r="AE48">
        <f t="shared" ref="AE48" si="455">AE47/$BB$16</f>
        <v>9.8794806807013906E-3</v>
      </c>
      <c r="AF48">
        <f t="shared" ref="AF48" si="456">AF47/$BA$16</f>
        <v>0</v>
      </c>
      <c r="AG48">
        <f t="shared" ref="AG48" si="457">AG47/$BB$16</f>
        <v>0</v>
      </c>
      <c r="AH48">
        <f t="shared" ref="AH48" si="458">AH47/$BA$16</f>
        <v>0</v>
      </c>
      <c r="AI48">
        <f t="shared" ref="AI48" si="459">AI47/$BB$16</f>
        <v>0</v>
      </c>
      <c r="AJ48">
        <f t="shared" ref="AJ48" si="460">AJ47/$BA$16</f>
        <v>0</v>
      </c>
      <c r="AK48">
        <f t="shared" ref="AK48" si="461">AK47/$BB$16</f>
        <v>0</v>
      </c>
      <c r="AL48">
        <f t="shared" ref="AL48" si="462">AL47/$BA$16</f>
        <v>2.9178824510212586E-3</v>
      </c>
      <c r="AM48">
        <f t="shared" ref="AM48" si="463">AM47/$BB$16</f>
        <v>7.6294418869290851E-4</v>
      </c>
      <c r="AN48">
        <f t="shared" ref="AN48" si="464">AN47/$BA$16</f>
        <v>6.2526052521884117E-4</v>
      </c>
      <c r="AO48">
        <f t="shared" ref="AO48" si="465">AO47/$BB$16</f>
        <v>1.1508819117570992E-3</v>
      </c>
      <c r="AP48">
        <f t="shared" ref="AP48" si="466">AP47/$BA$16</f>
        <v>4.0850354314297621E-2</v>
      </c>
      <c r="AQ48">
        <f t="shared" ref="AQ48" si="467">AQ47/$BB$16</f>
        <v>5.8229452231935035E-2</v>
      </c>
      <c r="AR48">
        <f t="shared" ref="AR48" si="468">AR47/$BA$16</f>
        <v>1.0421008753647354E-3</v>
      </c>
      <c r="AS48">
        <f t="shared" ref="AS48" si="469">AS47/$BB$16</f>
        <v>1.021569337402369E-3</v>
      </c>
      <c r="AT48">
        <f t="shared" ref="AT48" si="470">AT47/$BA$16</f>
        <v>6.2526052521884117E-4</v>
      </c>
      <c r="AU48">
        <f t="shared" ref="AU48" si="471">AU47/$BB$16</f>
        <v>1.034500594837842E-4</v>
      </c>
      <c r="AV48">
        <f t="shared" ref="AV48" si="472">AV47/$BA$16</f>
        <v>5.835764902042518E-2</v>
      </c>
      <c r="AW48">
        <f t="shared" ref="AW48" si="473">AW47/$BB$16</f>
        <v>0.13829979827238401</v>
      </c>
      <c r="AX48">
        <f t="shared" ref="AX48" si="474">AX47/$BA$16</f>
        <v>0.10045852438516048</v>
      </c>
      <c r="AY48">
        <f t="shared" ref="AY48" si="475">AY47/$BB$16</f>
        <v>0.11340712770909843</v>
      </c>
    </row>
    <row r="52" spans="1:47">
      <c r="A52" s="2" t="s">
        <v>641</v>
      </c>
      <c r="B52" s="2" t="s">
        <v>82</v>
      </c>
      <c r="C52" s="2">
        <v>97</v>
      </c>
      <c r="D52" s="32">
        <v>6.9468565474122956E-4</v>
      </c>
      <c r="E52" s="33">
        <v>6.4210610803435266E-4</v>
      </c>
      <c r="F52" s="32">
        <v>0.3549843695727683</v>
      </c>
      <c r="G52" s="33">
        <v>0.35866977017952217</v>
      </c>
      <c r="H52" s="32">
        <v>0.59013546370267456</v>
      </c>
      <c r="I52" s="33">
        <v>0.5672204831848463</v>
      </c>
      <c r="J52" s="32">
        <v>6.9468565474122956E-4</v>
      </c>
      <c r="K52" s="33">
        <v>2.3811434839607244E-3</v>
      </c>
      <c r="L52" s="32">
        <v>6.9468565474122956E-3</v>
      </c>
      <c r="M52" s="33">
        <v>9.7118548840195839E-3</v>
      </c>
      <c r="N52" s="32">
        <v>0</v>
      </c>
      <c r="O52" s="33">
        <v>0</v>
      </c>
      <c r="P52" s="32">
        <v>2.8134769017019799E-2</v>
      </c>
      <c r="Q52" s="33">
        <v>3.8526366482061161E-2</v>
      </c>
      <c r="R52" s="32">
        <v>0</v>
      </c>
      <c r="S52" s="33">
        <v>0</v>
      </c>
      <c r="T52" s="32">
        <v>3.4734282737061478E-4</v>
      </c>
      <c r="U52" s="33">
        <v>3.4780747518527437E-4</v>
      </c>
      <c r="V52" s="32">
        <v>3.4734282737061478E-4</v>
      </c>
      <c r="W52" s="33">
        <v>3.4780747518527437E-4</v>
      </c>
      <c r="X52" s="32">
        <v>0</v>
      </c>
      <c r="Y52" s="33">
        <v>0</v>
      </c>
      <c r="Z52" s="32">
        <v>0</v>
      </c>
      <c r="AA52" s="33">
        <v>0</v>
      </c>
      <c r="AB52" s="32">
        <v>6.9468565474122956E-4</v>
      </c>
      <c r="AC52" s="33">
        <v>1.043422425555823E-3</v>
      </c>
      <c r="AD52" s="32">
        <v>1.4241055922195206E-2</v>
      </c>
      <c r="AE52" s="33">
        <v>1.7925462182625678E-2</v>
      </c>
      <c r="AF52" s="32">
        <v>0</v>
      </c>
      <c r="AG52" s="33">
        <v>0</v>
      </c>
      <c r="AH52" s="32">
        <v>0</v>
      </c>
      <c r="AI52" s="33">
        <v>0</v>
      </c>
      <c r="AJ52" s="32">
        <v>0</v>
      </c>
      <c r="AK52" s="33">
        <v>0</v>
      </c>
      <c r="AL52" s="32">
        <v>0</v>
      </c>
      <c r="AM52" s="33">
        <v>0</v>
      </c>
      <c r="AN52" s="32">
        <v>1.0420284821118443E-3</v>
      </c>
      <c r="AO52" s="33">
        <v>2.3811434839607244E-3</v>
      </c>
      <c r="AP52" s="32">
        <v>2.0840569642236887E-3</v>
      </c>
      <c r="AQ52" s="33">
        <v>1.1504401102282152E-3</v>
      </c>
      <c r="AR52" s="32">
        <v>0</v>
      </c>
      <c r="AS52" s="33">
        <v>0</v>
      </c>
      <c r="AT52" s="32">
        <v>0</v>
      </c>
      <c r="AU52" s="33">
        <v>0</v>
      </c>
    </row>
    <row r="53" spans="1:47">
      <c r="A53" s="6" t="s">
        <v>513</v>
      </c>
      <c r="B53" s="6" t="s">
        <v>82</v>
      </c>
      <c r="C53" s="6">
        <v>98</v>
      </c>
      <c r="D53" s="32">
        <v>0.13333333333333333</v>
      </c>
      <c r="E53" s="33">
        <v>1.6260162601626018E-2</v>
      </c>
      <c r="F53" s="32">
        <v>0.6</v>
      </c>
      <c r="G53" s="33">
        <v>0.47967479674796748</v>
      </c>
      <c r="H53" s="32">
        <v>0</v>
      </c>
      <c r="I53" s="33">
        <v>0</v>
      </c>
      <c r="J53" s="32">
        <v>0</v>
      </c>
      <c r="K53" s="33">
        <v>0</v>
      </c>
      <c r="L53" s="32">
        <v>0</v>
      </c>
      <c r="M53" s="33">
        <v>0</v>
      </c>
      <c r="N53" s="32">
        <v>0</v>
      </c>
      <c r="O53" s="33">
        <v>0</v>
      </c>
      <c r="P53" s="32">
        <v>6.6666666666666666E-2</v>
      </c>
      <c r="Q53" s="33">
        <v>0.45528455284552843</v>
      </c>
      <c r="R53" s="32">
        <v>0</v>
      </c>
      <c r="S53" s="33">
        <v>0</v>
      </c>
      <c r="T53" s="32">
        <v>3.4734282737061478E-4</v>
      </c>
      <c r="U53" s="33">
        <v>3.4780747518527437E-4</v>
      </c>
      <c r="V53" s="32">
        <v>6.6666666666666666E-2</v>
      </c>
      <c r="W53" s="33">
        <v>1.6260162601626018E-2</v>
      </c>
      <c r="X53" s="32">
        <v>0</v>
      </c>
      <c r="Y53" s="33">
        <v>0</v>
      </c>
      <c r="Z53" s="32">
        <v>0</v>
      </c>
      <c r="AA53" s="33">
        <v>0</v>
      </c>
      <c r="AB53" s="32">
        <v>0</v>
      </c>
      <c r="AC53" s="33">
        <v>0</v>
      </c>
      <c r="AD53" s="32">
        <v>0</v>
      </c>
      <c r="AE53" s="33">
        <v>0</v>
      </c>
      <c r="AF53" s="32">
        <v>0</v>
      </c>
      <c r="AG53" s="33">
        <v>0</v>
      </c>
      <c r="AH53" s="32">
        <v>0</v>
      </c>
      <c r="AI53" s="33">
        <v>0</v>
      </c>
      <c r="AJ53" s="32">
        <v>0</v>
      </c>
      <c r="AK53" s="33">
        <v>0</v>
      </c>
      <c r="AL53" s="32">
        <v>0</v>
      </c>
      <c r="AM53" s="33">
        <v>0</v>
      </c>
      <c r="AN53" s="32">
        <v>0</v>
      </c>
      <c r="AO53" s="33">
        <v>0</v>
      </c>
      <c r="AP53" s="32">
        <v>6.6666666666666666E-2</v>
      </c>
      <c r="AQ53" s="33">
        <v>1.6260162601626018E-2</v>
      </c>
      <c r="AR53" s="32">
        <v>6.6666666666666666E-2</v>
      </c>
      <c r="AS53" s="33">
        <v>1.6260162601626018E-2</v>
      </c>
      <c r="AT53" s="32">
        <v>0</v>
      </c>
      <c r="AU53" s="33">
        <v>0</v>
      </c>
    </row>
    <row r="54" spans="1:47">
      <c r="A54" s="6" t="s">
        <v>519</v>
      </c>
      <c r="B54" s="6" t="s">
        <v>82</v>
      </c>
      <c r="C54" s="6">
        <v>99</v>
      </c>
      <c r="D54" s="32">
        <v>0.36363636363636365</v>
      </c>
      <c r="E54" s="33">
        <v>0.25862068965517243</v>
      </c>
      <c r="F54" s="32">
        <v>0.45454545454545453</v>
      </c>
      <c r="G54" s="33">
        <v>0.60344827586206895</v>
      </c>
      <c r="H54" s="32">
        <v>9.0909090909090912E-2</v>
      </c>
      <c r="I54" s="33">
        <v>1.7241379310344827E-2</v>
      </c>
      <c r="J54" s="32">
        <v>0</v>
      </c>
      <c r="K54" s="33">
        <v>0</v>
      </c>
      <c r="L54" s="32">
        <v>0</v>
      </c>
      <c r="M54" s="33">
        <v>0</v>
      </c>
      <c r="N54" s="32">
        <v>0</v>
      </c>
      <c r="O54" s="33">
        <v>0</v>
      </c>
      <c r="P54" s="32">
        <v>0</v>
      </c>
      <c r="Q54" s="33">
        <v>0</v>
      </c>
      <c r="R54" s="32">
        <v>0</v>
      </c>
      <c r="S54" s="33">
        <v>0</v>
      </c>
      <c r="T54" s="32">
        <v>0</v>
      </c>
      <c r="U54" s="33">
        <v>0</v>
      </c>
      <c r="V54" s="32">
        <v>3.4734282737061478E-4</v>
      </c>
      <c r="W54" s="33">
        <v>3.4780747518527437E-4</v>
      </c>
      <c r="X54" s="32">
        <v>0</v>
      </c>
      <c r="Y54" s="33">
        <v>0</v>
      </c>
      <c r="Z54" s="32">
        <v>0</v>
      </c>
      <c r="AA54" s="33">
        <v>0</v>
      </c>
      <c r="AB54" s="32">
        <v>0</v>
      </c>
      <c r="AC54" s="33">
        <v>0</v>
      </c>
      <c r="AD54" s="32">
        <v>9.0909090909090912E-2</v>
      </c>
      <c r="AE54" s="33">
        <v>0.1206896551724138</v>
      </c>
      <c r="AF54" s="32">
        <v>0</v>
      </c>
      <c r="AG54" s="33">
        <v>0</v>
      </c>
      <c r="AH54" s="32">
        <v>0</v>
      </c>
      <c r="AI54" s="33">
        <v>0</v>
      </c>
      <c r="AJ54" s="32">
        <v>0</v>
      </c>
      <c r="AK54" s="33">
        <v>0</v>
      </c>
      <c r="AL54" s="32">
        <v>0</v>
      </c>
      <c r="AM54" s="33">
        <v>0</v>
      </c>
      <c r="AN54" s="32">
        <v>0</v>
      </c>
      <c r="AO54" s="33">
        <v>0</v>
      </c>
      <c r="AP54" s="32">
        <v>0</v>
      </c>
      <c r="AQ54" s="33">
        <v>0</v>
      </c>
      <c r="AR54" s="32">
        <v>0</v>
      </c>
      <c r="AS54" s="33">
        <v>0</v>
      </c>
      <c r="AT54" s="32">
        <v>0</v>
      </c>
      <c r="AU54" s="33">
        <v>0</v>
      </c>
    </row>
    <row r="55" spans="1:47">
      <c r="A55" s="2" t="s">
        <v>81</v>
      </c>
      <c r="B55" s="2" t="s">
        <v>82</v>
      </c>
      <c r="C55" s="2">
        <v>100</v>
      </c>
      <c r="D55" s="32">
        <v>8.8417329796640146E-3</v>
      </c>
      <c r="E55" s="33">
        <v>3.3975084937712344E-3</v>
      </c>
      <c r="F55" s="32">
        <v>0.38638373121131742</v>
      </c>
      <c r="G55" s="33">
        <v>0.33920921758826134</v>
      </c>
      <c r="H55" s="32">
        <v>0.30061892130857648</v>
      </c>
      <c r="I55" s="33">
        <v>0.29617411000049237</v>
      </c>
      <c r="J55" s="32">
        <v>1.7683465959328027E-3</v>
      </c>
      <c r="K55" s="33">
        <v>1.1817420847899946E-3</v>
      </c>
      <c r="L55" s="32">
        <v>3.5366931918656055E-3</v>
      </c>
      <c r="M55" s="33">
        <v>4.2838150573637308E-3</v>
      </c>
      <c r="N55" s="32">
        <v>0</v>
      </c>
      <c r="O55" s="33">
        <v>0</v>
      </c>
      <c r="P55" s="32">
        <v>7.6038903625110524E-2</v>
      </c>
      <c r="Q55" s="33">
        <v>0.10286080063026244</v>
      </c>
      <c r="R55" s="32">
        <v>0</v>
      </c>
      <c r="S55" s="33">
        <v>0</v>
      </c>
      <c r="T55" s="32">
        <v>2.564102564102564E-2</v>
      </c>
      <c r="U55" s="33">
        <v>1.9547983652567828E-2</v>
      </c>
      <c r="V55" s="32">
        <v>3.4734282737061478E-4</v>
      </c>
      <c r="W55" s="33">
        <v>3.4780747518527437E-4</v>
      </c>
      <c r="X55" s="32">
        <v>3.5366931918656055E-3</v>
      </c>
      <c r="Y55" s="33">
        <v>1.3786990989216603E-3</v>
      </c>
      <c r="Z55" s="32">
        <v>0</v>
      </c>
      <c r="AA55" s="33">
        <v>0</v>
      </c>
      <c r="AB55" s="32">
        <v>8.8417329796640137E-4</v>
      </c>
      <c r="AC55" s="33">
        <v>1.0832635777241618E-3</v>
      </c>
      <c r="AD55" s="32">
        <v>7.073386383731211E-3</v>
      </c>
      <c r="AE55" s="33">
        <v>4.2838150573637308E-3</v>
      </c>
      <c r="AF55" s="32">
        <v>0</v>
      </c>
      <c r="AG55" s="33">
        <v>0</v>
      </c>
      <c r="AH55" s="32">
        <v>0</v>
      </c>
      <c r="AI55" s="33">
        <v>0</v>
      </c>
      <c r="AJ55" s="32">
        <v>0</v>
      </c>
      <c r="AK55" s="33">
        <v>0</v>
      </c>
      <c r="AL55" s="32">
        <v>1.237842617152962E-2</v>
      </c>
      <c r="AM55" s="33">
        <v>2.9051159584420698E-3</v>
      </c>
      <c r="AN55" s="32">
        <v>0</v>
      </c>
      <c r="AO55" s="33">
        <v>0</v>
      </c>
      <c r="AP55" s="32">
        <v>0.16710875331564987</v>
      </c>
      <c r="AQ55" s="33">
        <v>0.21950859224974151</v>
      </c>
      <c r="AR55" s="32">
        <v>3.5366931918656055E-3</v>
      </c>
      <c r="AS55" s="33">
        <v>3.7914225220345658E-3</v>
      </c>
      <c r="AT55" s="32">
        <v>2.6525198938992041E-3</v>
      </c>
      <c r="AU55" s="33">
        <v>3.9391402826333155E-4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7D660-568F-45B9-AFE4-F5C780917C69}">
  <dimension ref="A1:BL250"/>
  <sheetViews>
    <sheetView topLeftCell="A146" workbookViewId="0">
      <pane ySplit="2" topLeftCell="A238" activePane="bottomLeft" state="frozen"/>
      <selection pane="bottomLeft" activeCell="AB249" sqref="AB249"/>
    </sheetView>
  </sheetViews>
  <sheetFormatPr baseColWidth="10" defaultColWidth="8.83203125" defaultRowHeight="15"/>
  <cols>
    <col min="1" max="1" width="39.33203125" bestFit="1" customWidth="1"/>
    <col min="2" max="2" width="12.5" bestFit="1" customWidth="1"/>
  </cols>
  <sheetData>
    <row r="1" spans="1:64">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t="s">
        <v>17</v>
      </c>
      <c r="W1" s="12"/>
      <c r="X1" s="13" t="s">
        <v>18</v>
      </c>
      <c r="Y1" s="12"/>
      <c r="Z1" s="13" t="s">
        <v>19</v>
      </c>
      <c r="AA1" s="12"/>
      <c r="AB1" s="13" t="s">
        <v>20</v>
      </c>
      <c r="AC1" s="12"/>
      <c r="AD1" s="13" t="s">
        <v>21</v>
      </c>
      <c r="AE1" s="12"/>
      <c r="AF1" s="13" t="s">
        <v>22</v>
      </c>
      <c r="AG1" s="12"/>
      <c r="AH1" s="13" t="s">
        <v>23</v>
      </c>
      <c r="AI1" s="12"/>
      <c r="AJ1" s="13" t="s">
        <v>675</v>
      </c>
      <c r="AK1" s="12"/>
      <c r="AL1" s="13" t="s">
        <v>676</v>
      </c>
      <c r="AM1" s="12"/>
      <c r="AN1" s="13" t="s">
        <v>33</v>
      </c>
      <c r="AO1" s="12"/>
      <c r="AP1" s="13" t="s">
        <v>34</v>
      </c>
      <c r="AQ1" s="12"/>
      <c r="AR1" s="13" t="s">
        <v>35</v>
      </c>
      <c r="AS1" s="12"/>
      <c r="AT1" s="13" t="s">
        <v>36</v>
      </c>
      <c r="AU1" s="12"/>
      <c r="AV1" s="13" t="s">
        <v>37</v>
      </c>
      <c r="AW1" s="12"/>
      <c r="AX1" s="13"/>
      <c r="AY1" s="12" t="s">
        <v>616</v>
      </c>
      <c r="AZ1" s="12" t="s">
        <v>617</v>
      </c>
      <c r="BH1" t="s">
        <v>4</v>
      </c>
      <c r="BI1" t="s">
        <v>5</v>
      </c>
      <c r="BJ1" t="s">
        <v>6</v>
      </c>
      <c r="BK1" t="s">
        <v>616</v>
      </c>
      <c r="BL1" t="s">
        <v>617</v>
      </c>
    </row>
    <row r="2" spans="1:64">
      <c r="A2" s="2" t="s">
        <v>69</v>
      </c>
      <c r="B2" s="2" t="s">
        <v>42</v>
      </c>
      <c r="C2" s="2" t="s">
        <v>642</v>
      </c>
      <c r="D2" s="11">
        <v>65</v>
      </c>
      <c r="E2" s="10">
        <v>745</v>
      </c>
      <c r="F2" s="11">
        <v>765</v>
      </c>
      <c r="G2" s="10">
        <v>19455</v>
      </c>
      <c r="H2" s="11">
        <v>460</v>
      </c>
      <c r="I2" s="10">
        <v>12489</v>
      </c>
      <c r="J2" s="11">
        <v>27</v>
      </c>
      <c r="K2" s="10">
        <v>1088</v>
      </c>
      <c r="L2" s="11">
        <v>24</v>
      </c>
      <c r="M2" s="10">
        <v>710</v>
      </c>
      <c r="N2" s="11">
        <v>0</v>
      </c>
      <c r="O2" s="10">
        <v>0</v>
      </c>
      <c r="P2" s="11">
        <v>139</v>
      </c>
      <c r="Q2" s="10">
        <v>3680</v>
      </c>
      <c r="R2" s="11">
        <v>2</v>
      </c>
      <c r="S2" s="10">
        <v>31</v>
      </c>
      <c r="T2" s="11">
        <v>0</v>
      </c>
      <c r="U2" s="10">
        <v>0</v>
      </c>
      <c r="V2" s="11">
        <v>11</v>
      </c>
      <c r="W2" s="10">
        <v>133</v>
      </c>
      <c r="X2" s="11">
        <v>1</v>
      </c>
      <c r="Y2" s="10">
        <v>24</v>
      </c>
      <c r="Z2" s="11">
        <v>3</v>
      </c>
      <c r="AA2" s="10">
        <v>35</v>
      </c>
      <c r="AB2" s="11">
        <v>19</v>
      </c>
      <c r="AC2" s="10">
        <v>462</v>
      </c>
      <c r="AD2" s="11">
        <v>0</v>
      </c>
      <c r="AE2" s="10">
        <v>0</v>
      </c>
      <c r="AF2" s="11">
        <v>0</v>
      </c>
      <c r="AG2" s="10">
        <v>0</v>
      </c>
      <c r="AH2" s="11">
        <v>0</v>
      </c>
      <c r="AI2" s="10">
        <v>0</v>
      </c>
      <c r="AJ2" s="11">
        <v>59</v>
      </c>
      <c r="AK2" s="10">
        <v>499</v>
      </c>
      <c r="AL2" s="11">
        <v>2</v>
      </c>
      <c r="AM2" s="10">
        <v>75</v>
      </c>
      <c r="AN2" s="11">
        <v>1009</v>
      </c>
      <c r="AO2" s="10">
        <v>39998</v>
      </c>
      <c r="AP2" s="11">
        <v>17</v>
      </c>
      <c r="AQ2" s="10">
        <v>216</v>
      </c>
      <c r="AR2" s="11">
        <v>9</v>
      </c>
      <c r="AS2" s="10">
        <v>106</v>
      </c>
      <c r="AT2" s="11">
        <v>412</v>
      </c>
      <c r="AU2" s="10">
        <v>18940</v>
      </c>
      <c r="AV2" s="11">
        <v>171</v>
      </c>
      <c r="AW2" s="10">
        <v>3484</v>
      </c>
      <c r="AX2" s="11"/>
      <c r="AY2" s="10">
        <f t="shared" ref="AY2:AZ98" si="0">SUM(D2,F2,H2,J2,L2,N2,P2,R2,T2,V2,X2,Z2,AB2,AD2,AF2,AH2,AJ2,AL2,AN2,AP2,AR2,AT2,AV2)</f>
        <v>3195</v>
      </c>
      <c r="AZ2" s="10">
        <f t="shared" si="0"/>
        <v>102170</v>
      </c>
      <c r="BH2" t="s">
        <v>69</v>
      </c>
      <c r="BI2" t="s">
        <v>42</v>
      </c>
      <c r="BJ2" t="s">
        <v>642</v>
      </c>
      <c r="BK2">
        <v>2612</v>
      </c>
      <c r="BL2">
        <v>79746</v>
      </c>
    </row>
    <row r="3" spans="1:64">
      <c r="A3" s="2"/>
      <c r="B3" s="2"/>
      <c r="C3" s="2"/>
      <c r="D3" s="11">
        <f>D2/$AY$2</f>
        <v>2.0344287949921751E-2</v>
      </c>
      <c r="E3" s="10">
        <f>E2/$AZ$2</f>
        <v>7.2917686209259076E-3</v>
      </c>
      <c r="F3" s="11">
        <f t="shared" ref="F3" si="1">F2/$AY$2</f>
        <v>0.23943661971830985</v>
      </c>
      <c r="G3" s="10">
        <f t="shared" ref="G3" si="2">G2/$AZ$2</f>
        <v>0.19041793089948125</v>
      </c>
      <c r="H3" s="11">
        <f t="shared" ref="H3" si="3">H2/$AY$2</f>
        <v>0.14397496087636932</v>
      </c>
      <c r="I3" s="10">
        <f t="shared" ref="I3" si="4">I2/$AZ$2</f>
        <v>0.12223744739160224</v>
      </c>
      <c r="J3" s="11">
        <f t="shared" ref="J3" si="5">J2/$AY$2</f>
        <v>8.4507042253521118E-3</v>
      </c>
      <c r="K3" s="10">
        <f t="shared" ref="K3" si="6">K2/$AZ$2</f>
        <v>1.064891846921797E-2</v>
      </c>
      <c r="L3" s="11">
        <f t="shared" ref="L3" si="7">L2/$AY$2</f>
        <v>7.5117370892018778E-3</v>
      </c>
      <c r="M3" s="10">
        <f t="shared" ref="M3" si="8">M2/$AZ$2</f>
        <v>6.949202309875697E-3</v>
      </c>
      <c r="N3" s="11">
        <f t="shared" ref="N3" si="9">N2/$AY$2</f>
        <v>0</v>
      </c>
      <c r="O3" s="10">
        <f t="shared" ref="O3" si="10">O2/$AZ$2</f>
        <v>0</v>
      </c>
      <c r="P3" s="11">
        <f t="shared" ref="P3" si="11">P2/$AY$2</f>
        <v>4.350547730829421E-2</v>
      </c>
      <c r="Q3" s="10">
        <f t="shared" ref="Q3" si="12">Q2/$AZ$2</f>
        <v>3.601840070470784E-2</v>
      </c>
      <c r="R3" s="11">
        <f t="shared" ref="R3" si="13">R2/$AY$2</f>
        <v>6.2597809076682311E-4</v>
      </c>
      <c r="S3" s="10">
        <f t="shared" ref="S3" si="14">S2/$AZ$2</f>
        <v>3.0341587550161497E-4</v>
      </c>
      <c r="T3" s="11">
        <f t="shared" ref="T3" si="15">T2/$AY$2</f>
        <v>0</v>
      </c>
      <c r="U3" s="10">
        <f t="shared" ref="U3" si="16">U2/$AZ$2</f>
        <v>0</v>
      </c>
      <c r="V3" s="11">
        <f t="shared" ref="V3" si="17">V2/$AY$2</f>
        <v>3.4428794992175274E-3</v>
      </c>
      <c r="W3" s="10">
        <f t="shared" ref="W3" si="18">W2/$AZ$2</f>
        <v>1.3017519819907997E-3</v>
      </c>
      <c r="X3" s="11">
        <f t="shared" ref="X3" si="19">X2/$AY$2</f>
        <v>3.1298904538341156E-4</v>
      </c>
      <c r="Y3" s="10">
        <f t="shared" ref="Y3" si="20">Y2/$AZ$2</f>
        <v>2.3490261329157288E-4</v>
      </c>
      <c r="Z3" s="11">
        <f t="shared" ref="Z3" si="21">Z2/$AY$2</f>
        <v>9.3896713615023472E-4</v>
      </c>
      <c r="AA3" s="10">
        <f t="shared" ref="AA3" si="22">AA2/$AZ$2</f>
        <v>3.4256631105021042E-4</v>
      </c>
      <c r="AB3" s="11">
        <f t="shared" ref="AB3" si="23">AB2/$AY$2</f>
        <v>5.9467918622848198E-3</v>
      </c>
      <c r="AC3" s="10">
        <f t="shared" ref="AC3" si="24">AC2/$AZ$2</f>
        <v>4.5218753058627777E-3</v>
      </c>
      <c r="AD3" s="11">
        <f t="shared" ref="AD3" si="25">AD2/$AY$2</f>
        <v>0</v>
      </c>
      <c r="AE3" s="10">
        <f t="shared" ref="AE3" si="26">AE2/$AZ$2</f>
        <v>0</v>
      </c>
      <c r="AF3" s="11">
        <f t="shared" ref="AF3" si="27">AF2/$AY$2</f>
        <v>0</v>
      </c>
      <c r="AG3" s="10">
        <f t="shared" ref="AG3" si="28">AG2/$AZ$2</f>
        <v>0</v>
      </c>
      <c r="AH3" s="11">
        <f t="shared" ref="AH3" si="29">AH2/$AY$2</f>
        <v>0</v>
      </c>
      <c r="AI3" s="10">
        <f t="shared" ref="AI3" si="30">AI2/$AZ$2</f>
        <v>0</v>
      </c>
      <c r="AJ3" s="11">
        <f t="shared" ref="AJ3" si="31">AJ2/$AY$2</f>
        <v>1.8466353677621283E-2</v>
      </c>
      <c r="AK3" s="10">
        <f t="shared" ref="AK3" si="32">AK2/$AZ$2</f>
        <v>4.884016834687286E-3</v>
      </c>
      <c r="AL3" s="11">
        <f t="shared" ref="AL3" si="33">AL2/$AY$2</f>
        <v>6.2597809076682311E-4</v>
      </c>
      <c r="AM3" s="10">
        <f t="shared" ref="AM3" si="34">AM2/$AZ$2</f>
        <v>7.3407066653616521E-4</v>
      </c>
      <c r="AN3" s="11">
        <f t="shared" ref="AN3" si="35">AN2/$AY$2</f>
        <v>0.3158059467918623</v>
      </c>
      <c r="AO3" s="10">
        <f t="shared" ref="AO3" si="36">AO2/$AZ$2</f>
        <v>0.39148478026818051</v>
      </c>
      <c r="AP3" s="11">
        <f t="shared" ref="AP3" si="37">AP2/$AY$2</f>
        <v>5.3208137715179968E-3</v>
      </c>
      <c r="AQ3" s="10">
        <f t="shared" ref="AQ3" si="38">AQ2/$AZ$2</f>
        <v>2.1141235196241556E-3</v>
      </c>
      <c r="AR3" s="11">
        <f t="shared" ref="AR3" si="39">AR2/$AY$2</f>
        <v>2.8169014084507044E-3</v>
      </c>
      <c r="AS3" s="10">
        <f t="shared" ref="AS3" si="40">AS2/$AZ$2</f>
        <v>1.0374865420377801E-3</v>
      </c>
      <c r="AT3" s="11">
        <f t="shared" ref="AT3" si="41">AT2/$AY$2</f>
        <v>0.12895148669796558</v>
      </c>
      <c r="AU3" s="10">
        <f t="shared" ref="AU3" si="42">AU2/$AZ$2</f>
        <v>0.1853773123225996</v>
      </c>
      <c r="AV3" s="11">
        <f t="shared" ref="AV3" si="43">AV2/$AY$2</f>
        <v>5.3521126760563378E-2</v>
      </c>
      <c r="AW3" s="10">
        <f t="shared" ref="AW3" si="44">AW2/$AZ$2</f>
        <v>3.4100029362826662E-2</v>
      </c>
      <c r="AX3" s="11"/>
      <c r="AY3" s="10"/>
      <c r="AZ3" s="10"/>
      <c r="BH3" t="s">
        <v>588</v>
      </c>
      <c r="BI3" t="s">
        <v>42</v>
      </c>
      <c r="BJ3" t="s">
        <v>643</v>
      </c>
      <c r="BK3">
        <v>28</v>
      </c>
      <c r="BL3">
        <v>384</v>
      </c>
    </row>
    <row r="4" spans="1:64">
      <c r="A4" s="2" t="s">
        <v>69</v>
      </c>
      <c r="B4" s="2" t="s">
        <v>42</v>
      </c>
      <c r="C4" s="2" t="s">
        <v>642</v>
      </c>
      <c r="D4" s="11">
        <v>2.0344287949921751E-2</v>
      </c>
      <c r="E4" s="10">
        <v>7.2917686209259076E-3</v>
      </c>
      <c r="F4" s="11">
        <v>0.23943661971830985</v>
      </c>
      <c r="G4" s="10">
        <v>0.19041793089948125</v>
      </c>
      <c r="H4" s="11">
        <v>0.14397496087636932</v>
      </c>
      <c r="I4" s="10">
        <v>0.12223744739160224</v>
      </c>
      <c r="J4" s="11">
        <v>8.4507042253521118E-3</v>
      </c>
      <c r="K4" s="10">
        <v>1.064891846921797E-2</v>
      </c>
      <c r="L4" s="11">
        <v>7.5117370892018778E-3</v>
      </c>
      <c r="M4" s="10">
        <v>6.949202309875697E-3</v>
      </c>
      <c r="N4" s="11">
        <v>0</v>
      </c>
      <c r="O4" s="10">
        <v>0</v>
      </c>
      <c r="P4" s="11">
        <v>4.350547730829421E-2</v>
      </c>
      <c r="Q4" s="10">
        <v>3.601840070470784E-2</v>
      </c>
      <c r="R4" s="11">
        <v>6.2597809076682311E-4</v>
      </c>
      <c r="S4" s="10">
        <v>3.0341587550161497E-4</v>
      </c>
      <c r="T4" s="11">
        <v>0</v>
      </c>
      <c r="U4" s="10">
        <v>0</v>
      </c>
      <c r="V4" s="11">
        <v>3.4428794992175274E-3</v>
      </c>
      <c r="W4" s="10">
        <v>1.3017519819907997E-3</v>
      </c>
      <c r="X4" s="11">
        <v>3.1298904538341156E-4</v>
      </c>
      <c r="Y4" s="10">
        <v>2.3490261329157288E-4</v>
      </c>
      <c r="Z4" s="11">
        <v>9.3896713615023472E-4</v>
      </c>
      <c r="AA4" s="10">
        <v>3.4256631105021042E-4</v>
      </c>
      <c r="AB4" s="11">
        <v>5.9467918622848198E-3</v>
      </c>
      <c r="AC4" s="10">
        <v>4.5218753058627777E-3</v>
      </c>
      <c r="AD4" s="11">
        <v>0</v>
      </c>
      <c r="AE4" s="10">
        <v>0</v>
      </c>
      <c r="AF4" s="11">
        <v>0</v>
      </c>
      <c r="AG4" s="10">
        <v>0</v>
      </c>
      <c r="AH4" s="11">
        <v>0</v>
      </c>
      <c r="AI4" s="10">
        <v>0</v>
      </c>
      <c r="AJ4" s="11">
        <v>1.8466353677621283E-2</v>
      </c>
      <c r="AK4" s="10">
        <v>4.884016834687286E-3</v>
      </c>
      <c r="AL4" s="11">
        <v>6.2597809076682311E-4</v>
      </c>
      <c r="AM4" s="10">
        <v>7.3407066653616521E-4</v>
      </c>
      <c r="AN4" s="11">
        <v>0.3158059467918623</v>
      </c>
      <c r="AO4" s="10">
        <v>0.39148478026818051</v>
      </c>
      <c r="AP4" s="11">
        <v>5.3208137715179968E-3</v>
      </c>
      <c r="AQ4" s="10">
        <v>2.1141235196241556E-3</v>
      </c>
      <c r="AR4" s="11">
        <v>2.8169014084507044E-3</v>
      </c>
      <c r="AS4" s="10">
        <v>1.0374865420377801E-3</v>
      </c>
      <c r="AT4" s="11">
        <v>0.12895148669796558</v>
      </c>
      <c r="AU4" s="10">
        <v>0.1853773123225996</v>
      </c>
      <c r="AV4" s="11">
        <v>5.3521126760563378E-2</v>
      </c>
      <c r="AW4" s="10">
        <v>3.4100029362826662E-2</v>
      </c>
      <c r="AX4" s="11"/>
      <c r="AY4" s="10"/>
      <c r="AZ4" s="10"/>
      <c r="BH4" t="s">
        <v>553</v>
      </c>
      <c r="BI4" t="s">
        <v>42</v>
      </c>
      <c r="BJ4" t="s">
        <v>644</v>
      </c>
      <c r="BK4">
        <v>75</v>
      </c>
      <c r="BL4">
        <v>255</v>
      </c>
    </row>
    <row r="5" spans="1:64">
      <c r="A5" s="2" t="s">
        <v>588</v>
      </c>
      <c r="B5" s="2" t="s">
        <v>42</v>
      </c>
      <c r="C5" s="2" t="s">
        <v>643</v>
      </c>
      <c r="D5" s="11">
        <v>11</v>
      </c>
      <c r="E5" s="10">
        <v>173</v>
      </c>
      <c r="F5" s="11">
        <v>11</v>
      </c>
      <c r="G5" s="10">
        <v>106</v>
      </c>
      <c r="H5" s="11">
        <v>0</v>
      </c>
      <c r="I5" s="10">
        <v>0</v>
      </c>
      <c r="J5" s="11">
        <v>0</v>
      </c>
      <c r="K5" s="10">
        <v>0</v>
      </c>
      <c r="L5" s="11">
        <v>1</v>
      </c>
      <c r="M5" s="10">
        <v>4</v>
      </c>
      <c r="N5" s="11">
        <v>0</v>
      </c>
      <c r="O5" s="10">
        <v>0</v>
      </c>
      <c r="P5" s="11">
        <v>2</v>
      </c>
      <c r="Q5" s="10">
        <v>21</v>
      </c>
      <c r="R5" s="11">
        <v>0</v>
      </c>
      <c r="S5" s="10">
        <v>0</v>
      </c>
      <c r="T5" s="11">
        <v>0</v>
      </c>
      <c r="U5" s="10">
        <v>0</v>
      </c>
      <c r="V5" s="11">
        <v>0</v>
      </c>
      <c r="W5" s="10">
        <v>0</v>
      </c>
      <c r="X5" s="11">
        <v>0</v>
      </c>
      <c r="Y5" s="10">
        <v>0</v>
      </c>
      <c r="Z5" s="11">
        <v>0</v>
      </c>
      <c r="AA5" s="10">
        <v>0</v>
      </c>
      <c r="AB5" s="11">
        <v>1</v>
      </c>
      <c r="AC5" s="10">
        <v>12</v>
      </c>
      <c r="AD5" s="11">
        <v>0</v>
      </c>
      <c r="AE5" s="10">
        <v>0</v>
      </c>
      <c r="AF5" s="11">
        <v>0</v>
      </c>
      <c r="AG5" s="10">
        <v>0</v>
      </c>
      <c r="AH5" s="11">
        <v>0</v>
      </c>
      <c r="AI5" s="10">
        <v>0</v>
      </c>
      <c r="AJ5" s="11">
        <v>0</v>
      </c>
      <c r="AK5" s="10">
        <v>0</v>
      </c>
      <c r="AL5" s="11">
        <v>0</v>
      </c>
      <c r="AM5" s="10">
        <v>0</v>
      </c>
      <c r="AN5" s="11">
        <v>2</v>
      </c>
      <c r="AO5" s="10">
        <v>68</v>
      </c>
      <c r="AP5" s="11">
        <v>0</v>
      </c>
      <c r="AQ5" s="10">
        <v>0</v>
      </c>
      <c r="AR5" s="11">
        <v>0</v>
      </c>
      <c r="AS5" s="10">
        <v>0</v>
      </c>
      <c r="AT5" s="11">
        <v>0</v>
      </c>
      <c r="AU5" s="10">
        <v>0</v>
      </c>
      <c r="AV5" s="11">
        <v>0</v>
      </c>
      <c r="AW5" s="10">
        <v>0</v>
      </c>
      <c r="AX5" s="11"/>
      <c r="AY5" s="10">
        <f t="shared" si="0"/>
        <v>28</v>
      </c>
      <c r="AZ5" s="10">
        <f t="shared" si="0"/>
        <v>384</v>
      </c>
      <c r="BH5" t="s">
        <v>567</v>
      </c>
      <c r="BI5" t="s">
        <v>42</v>
      </c>
      <c r="BJ5" t="s">
        <v>645</v>
      </c>
      <c r="BK5">
        <v>79</v>
      </c>
      <c r="BL5">
        <v>1587</v>
      </c>
    </row>
    <row r="6" spans="1:64">
      <c r="A6" s="2"/>
      <c r="B6" s="2"/>
      <c r="C6" s="2"/>
      <c r="D6" s="11">
        <f>D5/$AY$5</f>
        <v>0.39285714285714285</v>
      </c>
      <c r="E6" s="10">
        <f>E5/$AZ$5</f>
        <v>0.45052083333333331</v>
      </c>
      <c r="F6" s="11">
        <f t="shared" ref="F6" si="45">F5/$AY$5</f>
        <v>0.39285714285714285</v>
      </c>
      <c r="G6" s="10">
        <f t="shared" ref="G6" si="46">G5/$AZ$5</f>
        <v>0.27604166666666669</v>
      </c>
      <c r="H6" s="11">
        <f t="shared" ref="H6" si="47">H5/$AY$5</f>
        <v>0</v>
      </c>
      <c r="I6" s="10">
        <f t="shared" ref="I6" si="48">I5/$AZ$5</f>
        <v>0</v>
      </c>
      <c r="J6" s="11">
        <f t="shared" ref="J6" si="49">J5/$AY$5</f>
        <v>0</v>
      </c>
      <c r="K6" s="10">
        <f t="shared" ref="K6" si="50">K5/$AZ$5</f>
        <v>0</v>
      </c>
      <c r="L6" s="11">
        <f t="shared" ref="L6" si="51">L5/$AY$5</f>
        <v>3.5714285714285712E-2</v>
      </c>
      <c r="M6" s="10">
        <f t="shared" ref="M6" si="52">M5/$AZ$5</f>
        <v>1.0416666666666666E-2</v>
      </c>
      <c r="N6" s="11">
        <f t="shared" ref="N6" si="53">N5/$AY$5</f>
        <v>0</v>
      </c>
      <c r="O6" s="10">
        <f t="shared" ref="O6" si="54">O5/$AZ$5</f>
        <v>0</v>
      </c>
      <c r="P6" s="11">
        <f t="shared" ref="P6" si="55">P5/$AY$5</f>
        <v>7.1428571428571425E-2</v>
      </c>
      <c r="Q6" s="10">
        <f t="shared" ref="Q6" si="56">Q5/$AZ$5</f>
        <v>5.46875E-2</v>
      </c>
      <c r="R6" s="11">
        <f t="shared" ref="R6" si="57">R5/$AY$5</f>
        <v>0</v>
      </c>
      <c r="S6" s="10">
        <f t="shared" ref="S6" si="58">S5/$AZ$5</f>
        <v>0</v>
      </c>
      <c r="T6" s="11">
        <f t="shared" ref="T6" si="59">T5/$AY$5</f>
        <v>0</v>
      </c>
      <c r="U6" s="10">
        <f t="shared" ref="U6" si="60">U5/$AZ$5</f>
        <v>0</v>
      </c>
      <c r="V6" s="11">
        <f t="shared" ref="V6" si="61">V5/$AY$5</f>
        <v>0</v>
      </c>
      <c r="W6" s="10">
        <f t="shared" ref="W6" si="62">W5/$AZ$5</f>
        <v>0</v>
      </c>
      <c r="X6" s="11">
        <f t="shared" ref="X6" si="63">X5/$AY$5</f>
        <v>0</v>
      </c>
      <c r="Y6" s="10">
        <f t="shared" ref="Y6" si="64">Y5/$AZ$5</f>
        <v>0</v>
      </c>
      <c r="Z6" s="11">
        <f t="shared" ref="Z6" si="65">Z5/$AY$5</f>
        <v>0</v>
      </c>
      <c r="AA6" s="10">
        <f t="shared" ref="AA6" si="66">AA5/$AZ$5</f>
        <v>0</v>
      </c>
      <c r="AB6" s="11">
        <f t="shared" ref="AB6" si="67">AB5/$AY$5</f>
        <v>3.5714285714285712E-2</v>
      </c>
      <c r="AC6" s="10">
        <f t="shared" ref="AC6" si="68">AC5/$AZ$5</f>
        <v>3.125E-2</v>
      </c>
      <c r="AD6" s="11">
        <f t="shared" ref="AD6" si="69">AD5/$AY$5</f>
        <v>0</v>
      </c>
      <c r="AE6" s="10">
        <f t="shared" ref="AE6" si="70">AE5/$AZ$5</f>
        <v>0</v>
      </c>
      <c r="AF6" s="11">
        <f t="shared" ref="AF6" si="71">AF5/$AY$5</f>
        <v>0</v>
      </c>
      <c r="AG6" s="10">
        <f t="shared" ref="AG6" si="72">AG5/$AZ$5</f>
        <v>0</v>
      </c>
      <c r="AH6" s="11">
        <f t="shared" ref="AH6" si="73">AH5/$AY$5</f>
        <v>0</v>
      </c>
      <c r="AI6" s="10">
        <f t="shared" ref="AI6" si="74">AI5/$AZ$5</f>
        <v>0</v>
      </c>
      <c r="AJ6" s="11">
        <f t="shared" ref="AJ6" si="75">AJ5/$AY$5</f>
        <v>0</v>
      </c>
      <c r="AK6" s="10">
        <f t="shared" ref="AK6" si="76">AK5/$AZ$5</f>
        <v>0</v>
      </c>
      <c r="AL6" s="11">
        <f t="shared" ref="AL6" si="77">AL5/$AY$5</f>
        <v>0</v>
      </c>
      <c r="AM6" s="10">
        <f t="shared" ref="AM6" si="78">AM5/$AZ$5</f>
        <v>0</v>
      </c>
      <c r="AN6" s="11">
        <f t="shared" ref="AN6" si="79">AN5/$AY$5</f>
        <v>7.1428571428571425E-2</v>
      </c>
      <c r="AO6" s="10">
        <f t="shared" ref="AO6" si="80">AO5/$AZ$5</f>
        <v>0.17708333333333334</v>
      </c>
      <c r="AP6" s="11">
        <f t="shared" ref="AP6" si="81">AP5/$AY$5</f>
        <v>0</v>
      </c>
      <c r="AQ6" s="10">
        <f t="shared" ref="AQ6" si="82">AQ5/$AZ$5</f>
        <v>0</v>
      </c>
      <c r="AR6" s="11">
        <f t="shared" ref="AR6" si="83">AR5/$AY$5</f>
        <v>0</v>
      </c>
      <c r="AS6" s="10">
        <f t="shared" ref="AS6" si="84">AS5/$AZ$5</f>
        <v>0</v>
      </c>
      <c r="AT6" s="11">
        <f t="shared" ref="AT6" si="85">AT5/$AY$5</f>
        <v>0</v>
      </c>
      <c r="AU6" s="10">
        <f t="shared" ref="AU6" si="86">AU5/$AZ$5</f>
        <v>0</v>
      </c>
      <c r="AV6" s="11">
        <f t="shared" ref="AV6" si="87">AV5/$AY$5</f>
        <v>0</v>
      </c>
      <c r="AW6" s="10">
        <f t="shared" ref="AW6" si="88">AW5/$AZ$5</f>
        <v>0</v>
      </c>
      <c r="AX6" s="11"/>
      <c r="AY6" s="10"/>
      <c r="AZ6" s="10"/>
      <c r="BH6" t="s">
        <v>577</v>
      </c>
      <c r="BI6" t="s">
        <v>42</v>
      </c>
      <c r="BJ6" t="s">
        <v>717</v>
      </c>
      <c r="BK6">
        <v>32</v>
      </c>
      <c r="BL6">
        <v>537</v>
      </c>
    </row>
    <row r="7" spans="1:64">
      <c r="A7" s="2" t="s">
        <v>588</v>
      </c>
      <c r="B7" s="2" t="s">
        <v>42</v>
      </c>
      <c r="C7" s="2" t="s">
        <v>643</v>
      </c>
      <c r="D7" s="11">
        <v>0.39285714285714285</v>
      </c>
      <c r="E7" s="10">
        <v>0.45052083333333331</v>
      </c>
      <c r="F7" s="11">
        <v>0.39285714285714285</v>
      </c>
      <c r="G7" s="10">
        <v>0.27604166666666669</v>
      </c>
      <c r="H7" s="11">
        <v>0</v>
      </c>
      <c r="I7" s="10">
        <v>0</v>
      </c>
      <c r="J7" s="11">
        <v>0</v>
      </c>
      <c r="K7" s="10">
        <v>0</v>
      </c>
      <c r="L7" s="11">
        <v>3.5714285714285712E-2</v>
      </c>
      <c r="M7" s="10">
        <v>1.0416666666666666E-2</v>
      </c>
      <c r="N7" s="11">
        <v>0</v>
      </c>
      <c r="O7" s="10">
        <v>0</v>
      </c>
      <c r="P7" s="11">
        <v>7.1428571428571425E-2</v>
      </c>
      <c r="Q7" s="10">
        <v>5.46875E-2</v>
      </c>
      <c r="R7" s="11">
        <v>0</v>
      </c>
      <c r="S7" s="10">
        <v>0</v>
      </c>
      <c r="T7" s="11">
        <v>0</v>
      </c>
      <c r="U7" s="10">
        <v>0</v>
      </c>
      <c r="V7" s="11">
        <v>0</v>
      </c>
      <c r="W7" s="10">
        <v>0</v>
      </c>
      <c r="X7" s="11">
        <v>0</v>
      </c>
      <c r="Y7" s="10">
        <v>0</v>
      </c>
      <c r="Z7" s="11">
        <v>0</v>
      </c>
      <c r="AA7" s="10">
        <v>0</v>
      </c>
      <c r="AB7" s="11">
        <v>3.5714285714285712E-2</v>
      </c>
      <c r="AC7" s="10">
        <v>3.125E-2</v>
      </c>
      <c r="AD7" s="11">
        <v>0</v>
      </c>
      <c r="AE7" s="10">
        <v>0</v>
      </c>
      <c r="AF7" s="11">
        <v>0</v>
      </c>
      <c r="AG7" s="10">
        <v>0</v>
      </c>
      <c r="AH7" s="11">
        <v>0</v>
      </c>
      <c r="AI7" s="10">
        <v>0</v>
      </c>
      <c r="AJ7" s="11">
        <v>0</v>
      </c>
      <c r="AK7" s="10">
        <v>0</v>
      </c>
      <c r="AL7" s="11">
        <v>0</v>
      </c>
      <c r="AM7" s="10">
        <v>0</v>
      </c>
      <c r="AN7" s="11">
        <v>7.1428571428571425E-2</v>
      </c>
      <c r="AO7" s="10">
        <v>0.17708333333333334</v>
      </c>
      <c r="AP7" s="11">
        <v>0</v>
      </c>
      <c r="AQ7" s="10">
        <v>0</v>
      </c>
      <c r="AR7" s="11">
        <v>0</v>
      </c>
      <c r="AS7" s="10">
        <v>0</v>
      </c>
      <c r="AT7" s="11">
        <v>0</v>
      </c>
      <c r="AU7" s="10">
        <v>0</v>
      </c>
      <c r="AV7" s="11">
        <v>0</v>
      </c>
      <c r="AW7" s="10">
        <v>0</v>
      </c>
      <c r="AX7" s="11"/>
      <c r="AY7" s="10"/>
      <c r="AZ7" s="10"/>
      <c r="BH7" t="s">
        <v>592</v>
      </c>
      <c r="BI7" t="s">
        <v>42</v>
      </c>
      <c r="BJ7" t="s">
        <v>646</v>
      </c>
      <c r="BK7">
        <v>27</v>
      </c>
      <c r="BL7">
        <v>262</v>
      </c>
    </row>
    <row r="8" spans="1:64">
      <c r="A8" s="2" t="s">
        <v>553</v>
      </c>
      <c r="B8" s="2" t="s">
        <v>42</v>
      </c>
      <c r="C8" s="2" t="s">
        <v>644</v>
      </c>
      <c r="D8" s="11">
        <v>1</v>
      </c>
      <c r="E8" s="10">
        <v>2</v>
      </c>
      <c r="F8" s="11">
        <v>56</v>
      </c>
      <c r="G8" s="10">
        <v>195</v>
      </c>
      <c r="H8" s="11">
        <v>5</v>
      </c>
      <c r="I8" s="10">
        <v>42</v>
      </c>
      <c r="J8" s="11">
        <v>0</v>
      </c>
      <c r="K8" s="10">
        <v>0</v>
      </c>
      <c r="L8" s="11">
        <v>0</v>
      </c>
      <c r="M8" s="10">
        <v>0</v>
      </c>
      <c r="N8" s="11">
        <v>0</v>
      </c>
      <c r="O8" s="10">
        <v>0</v>
      </c>
      <c r="P8" s="11">
        <v>0</v>
      </c>
      <c r="Q8" s="10">
        <v>0</v>
      </c>
      <c r="R8" s="11">
        <v>0</v>
      </c>
      <c r="S8" s="10">
        <v>0</v>
      </c>
      <c r="T8" s="11">
        <v>2</v>
      </c>
      <c r="U8" s="10">
        <v>4</v>
      </c>
      <c r="V8" s="11">
        <v>0</v>
      </c>
      <c r="W8" s="10">
        <v>0</v>
      </c>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2</v>
      </c>
      <c r="AO8" s="10">
        <v>2</v>
      </c>
      <c r="AP8" s="11">
        <v>7</v>
      </c>
      <c r="AQ8" s="10">
        <v>8</v>
      </c>
      <c r="AR8" s="11">
        <v>2</v>
      </c>
      <c r="AS8" s="10">
        <v>2</v>
      </c>
      <c r="AT8" s="11">
        <v>0</v>
      </c>
      <c r="AU8" s="10">
        <v>0</v>
      </c>
      <c r="AV8" s="11">
        <v>0</v>
      </c>
      <c r="AW8" s="10">
        <v>0</v>
      </c>
      <c r="AX8" s="11"/>
      <c r="AY8" s="10">
        <f t="shared" si="0"/>
        <v>75</v>
      </c>
      <c r="AZ8" s="10">
        <f t="shared" si="0"/>
        <v>255</v>
      </c>
      <c r="BH8" t="s">
        <v>538</v>
      </c>
      <c r="BI8" t="s">
        <v>42</v>
      </c>
      <c r="BJ8" t="s">
        <v>115</v>
      </c>
      <c r="BK8">
        <v>780</v>
      </c>
      <c r="BL8">
        <v>24236</v>
      </c>
    </row>
    <row r="9" spans="1:64">
      <c r="A9" s="2"/>
      <c r="B9" s="2"/>
      <c r="C9" s="2"/>
      <c r="D9" s="11">
        <f>D8/$AY$8</f>
        <v>1.3333333333333334E-2</v>
      </c>
      <c r="E9" s="10">
        <f>E8/$AZ$8</f>
        <v>7.8431372549019607E-3</v>
      </c>
      <c r="F9" s="11">
        <f t="shared" ref="F9" si="89">F8/$AY$8</f>
        <v>0.7466666666666667</v>
      </c>
      <c r="G9" s="10">
        <f t="shared" ref="G9" si="90">G8/$AZ$8</f>
        <v>0.76470588235294112</v>
      </c>
      <c r="H9" s="11">
        <f t="shared" ref="H9" si="91">H8/$AY$8</f>
        <v>6.6666666666666666E-2</v>
      </c>
      <c r="I9" s="10">
        <f t="shared" ref="I9" si="92">I8/$AZ$8</f>
        <v>0.16470588235294117</v>
      </c>
      <c r="J9" s="11">
        <f t="shared" ref="J9" si="93">J8/$AY$8</f>
        <v>0</v>
      </c>
      <c r="K9" s="10">
        <f t="shared" ref="K9" si="94">K8/$AZ$8</f>
        <v>0</v>
      </c>
      <c r="L9" s="11">
        <f t="shared" ref="L9" si="95">L8/$AY$8</f>
        <v>0</v>
      </c>
      <c r="M9" s="10">
        <f t="shared" ref="M9" si="96">M8/$AZ$8</f>
        <v>0</v>
      </c>
      <c r="N9" s="11">
        <f t="shared" ref="N9" si="97">N8/$AY$8</f>
        <v>0</v>
      </c>
      <c r="O9" s="10">
        <f t="shared" ref="O9" si="98">O8/$AZ$8</f>
        <v>0</v>
      </c>
      <c r="P9" s="11">
        <f t="shared" ref="P9" si="99">P8/$AY$8</f>
        <v>0</v>
      </c>
      <c r="Q9" s="10">
        <f t="shared" ref="Q9" si="100">Q8/$AZ$8</f>
        <v>0</v>
      </c>
      <c r="R9" s="11">
        <f t="shared" ref="R9" si="101">R8/$AY$8</f>
        <v>0</v>
      </c>
      <c r="S9" s="10">
        <f t="shared" ref="S9" si="102">S8/$AZ$8</f>
        <v>0</v>
      </c>
      <c r="T9" s="11">
        <f t="shared" ref="T9" si="103">T8/$AY$8</f>
        <v>2.6666666666666668E-2</v>
      </c>
      <c r="U9" s="10">
        <f t="shared" ref="U9" si="104">U8/$AZ$8</f>
        <v>1.5686274509803921E-2</v>
      </c>
      <c r="V9" s="11">
        <f t="shared" ref="V9" si="105">V8/$AY$8</f>
        <v>0</v>
      </c>
      <c r="W9" s="10">
        <f t="shared" ref="W9" si="106">W8/$AZ$8</f>
        <v>0</v>
      </c>
      <c r="X9" s="11">
        <f t="shared" ref="X9" si="107">X8/$AY$8</f>
        <v>0</v>
      </c>
      <c r="Y9" s="10">
        <f t="shared" ref="Y9" si="108">Y8/$AZ$8</f>
        <v>0</v>
      </c>
      <c r="Z9" s="11">
        <f t="shared" ref="Z9" si="109">Z8/$AY$8</f>
        <v>0</v>
      </c>
      <c r="AA9" s="10">
        <f t="shared" ref="AA9" si="110">AA8/$AZ$8</f>
        <v>0</v>
      </c>
      <c r="AB9" s="11">
        <f t="shared" ref="AB9" si="111">AB8/$AY$8</f>
        <v>0</v>
      </c>
      <c r="AC9" s="10">
        <f t="shared" ref="AC9" si="112">AC8/$AZ$8</f>
        <v>0</v>
      </c>
      <c r="AD9" s="11">
        <f t="shared" ref="AD9" si="113">AD8/$AY$8</f>
        <v>0</v>
      </c>
      <c r="AE9" s="10">
        <f t="shared" ref="AE9" si="114">AE8/$AZ$8</f>
        <v>0</v>
      </c>
      <c r="AF9" s="11">
        <f t="shared" ref="AF9" si="115">AF8/$AY$8</f>
        <v>0</v>
      </c>
      <c r="AG9" s="10">
        <f t="shared" ref="AG9" si="116">AG8/$AZ$8</f>
        <v>0</v>
      </c>
      <c r="AH9" s="11">
        <f t="shared" ref="AH9" si="117">AH8/$AY$8</f>
        <v>0</v>
      </c>
      <c r="AI9" s="10">
        <f t="shared" ref="AI9" si="118">AI8/$AZ$8</f>
        <v>0</v>
      </c>
      <c r="AJ9" s="11">
        <f t="shared" ref="AJ9" si="119">AJ8/$AY$8</f>
        <v>0</v>
      </c>
      <c r="AK9" s="10">
        <f t="shared" ref="AK9" si="120">AK8/$AZ$8</f>
        <v>0</v>
      </c>
      <c r="AL9" s="11">
        <f t="shared" ref="AL9" si="121">AL8/$AY$8</f>
        <v>0</v>
      </c>
      <c r="AM9" s="10">
        <f t="shared" ref="AM9" si="122">AM8/$AZ$8</f>
        <v>0</v>
      </c>
      <c r="AN9" s="11">
        <f t="shared" ref="AN9" si="123">AN8/$AY$8</f>
        <v>2.6666666666666668E-2</v>
      </c>
      <c r="AO9" s="10">
        <f t="shared" ref="AO9" si="124">AO8/$AZ$8</f>
        <v>7.8431372549019607E-3</v>
      </c>
      <c r="AP9" s="11">
        <f t="shared" ref="AP9" si="125">AP8/$AY$8</f>
        <v>9.3333333333333338E-2</v>
      </c>
      <c r="AQ9" s="10">
        <f t="shared" ref="AQ9" si="126">AQ8/$AZ$8</f>
        <v>3.1372549019607843E-2</v>
      </c>
      <c r="AR9" s="11">
        <f t="shared" ref="AR9" si="127">AR8/$AY$8</f>
        <v>2.6666666666666668E-2</v>
      </c>
      <c r="AS9" s="10">
        <f t="shared" ref="AS9" si="128">AS8/$AZ$8</f>
        <v>7.8431372549019607E-3</v>
      </c>
      <c r="AT9" s="11">
        <f t="shared" ref="AT9" si="129">AT8/$AY$8</f>
        <v>0</v>
      </c>
      <c r="AU9" s="10">
        <f t="shared" ref="AU9" si="130">AU8/$AZ$8</f>
        <v>0</v>
      </c>
      <c r="AV9" s="11">
        <f t="shared" ref="AV9" si="131">AV8/$AY$8</f>
        <v>0</v>
      </c>
      <c r="AW9" s="10">
        <f t="shared" ref="AW9" si="132">AW8/$AZ$8</f>
        <v>0</v>
      </c>
      <c r="AX9" s="11"/>
      <c r="AY9" s="10"/>
      <c r="AZ9" s="10"/>
      <c r="BH9" t="s">
        <v>53</v>
      </c>
      <c r="BI9" t="s">
        <v>42</v>
      </c>
      <c r="BJ9" t="s">
        <v>648</v>
      </c>
      <c r="BK9">
        <v>11816</v>
      </c>
      <c r="BL9">
        <v>138910</v>
      </c>
    </row>
    <row r="10" spans="1:64">
      <c r="A10" s="2" t="s">
        <v>553</v>
      </c>
      <c r="B10" s="2" t="s">
        <v>42</v>
      </c>
      <c r="C10" s="2" t="s">
        <v>644</v>
      </c>
      <c r="D10" s="11">
        <v>1.3333333333333334E-2</v>
      </c>
      <c r="E10" s="10">
        <v>7.8431372549019607E-3</v>
      </c>
      <c r="F10" s="11">
        <v>0.7466666666666667</v>
      </c>
      <c r="G10" s="10">
        <v>0.76470588235294112</v>
      </c>
      <c r="H10" s="11">
        <v>6.6666666666666666E-2</v>
      </c>
      <c r="I10" s="10">
        <v>0.16470588235294117</v>
      </c>
      <c r="J10" s="11">
        <v>0</v>
      </c>
      <c r="K10" s="10">
        <v>0</v>
      </c>
      <c r="L10" s="11">
        <v>0</v>
      </c>
      <c r="M10" s="10">
        <v>0</v>
      </c>
      <c r="N10" s="11">
        <v>0</v>
      </c>
      <c r="O10" s="10">
        <v>0</v>
      </c>
      <c r="P10" s="11">
        <v>0</v>
      </c>
      <c r="Q10" s="10">
        <v>0</v>
      </c>
      <c r="R10" s="11">
        <v>0</v>
      </c>
      <c r="S10" s="10">
        <v>0</v>
      </c>
      <c r="T10" s="11">
        <v>2.6666666666666668E-2</v>
      </c>
      <c r="U10" s="10">
        <v>1.5686274509803921E-2</v>
      </c>
      <c r="V10" s="11">
        <v>0</v>
      </c>
      <c r="W10" s="10">
        <v>0</v>
      </c>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2.6666666666666668E-2</v>
      </c>
      <c r="AO10" s="10">
        <v>7.8431372549019607E-3</v>
      </c>
      <c r="AP10" s="11">
        <v>9.3333333333333338E-2</v>
      </c>
      <c r="AQ10" s="10">
        <v>3.1372549019607843E-2</v>
      </c>
      <c r="AR10" s="11">
        <v>2.6666666666666668E-2</v>
      </c>
      <c r="AS10" s="10">
        <v>7.8431372549019607E-3</v>
      </c>
      <c r="AT10" s="11">
        <v>0</v>
      </c>
      <c r="AU10" s="10">
        <v>0</v>
      </c>
      <c r="AV10" s="11">
        <v>0</v>
      </c>
      <c r="AW10" s="10">
        <v>0</v>
      </c>
      <c r="AX10" s="11"/>
      <c r="AY10" s="10"/>
      <c r="AZ10" s="10"/>
      <c r="BH10" t="s">
        <v>98</v>
      </c>
      <c r="BI10" t="s">
        <v>42</v>
      </c>
      <c r="BJ10" t="s">
        <v>649</v>
      </c>
      <c r="BK10">
        <v>2084</v>
      </c>
      <c r="BL10">
        <v>32594</v>
      </c>
    </row>
    <row r="11" spans="1:64">
      <c r="A11" s="2" t="s">
        <v>567</v>
      </c>
      <c r="B11" s="2" t="s">
        <v>42</v>
      </c>
      <c r="C11" s="2" t="s">
        <v>645</v>
      </c>
      <c r="D11" s="11">
        <v>8</v>
      </c>
      <c r="E11" s="10">
        <v>81</v>
      </c>
      <c r="F11" s="11">
        <v>62</v>
      </c>
      <c r="G11" s="10">
        <v>1293</v>
      </c>
      <c r="H11" s="11">
        <v>0</v>
      </c>
      <c r="I11" s="10">
        <v>0</v>
      </c>
      <c r="J11" s="11">
        <v>0</v>
      </c>
      <c r="K11" s="10">
        <v>0</v>
      </c>
      <c r="L11" s="11">
        <v>1</v>
      </c>
      <c r="M11" s="10">
        <v>64</v>
      </c>
      <c r="N11" s="11">
        <v>0</v>
      </c>
      <c r="O11" s="10">
        <v>0</v>
      </c>
      <c r="P11" s="11">
        <v>1</v>
      </c>
      <c r="Q11" s="10">
        <v>27</v>
      </c>
      <c r="R11" s="11">
        <v>0</v>
      </c>
      <c r="S11" s="10">
        <v>0</v>
      </c>
      <c r="T11" s="11">
        <v>4</v>
      </c>
      <c r="U11" s="10">
        <v>66</v>
      </c>
      <c r="V11" s="11">
        <v>1</v>
      </c>
      <c r="W11" s="10">
        <v>6</v>
      </c>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0</v>
      </c>
      <c r="AQ11" s="10">
        <v>0</v>
      </c>
      <c r="AR11" s="11">
        <v>2</v>
      </c>
      <c r="AS11" s="10">
        <v>50</v>
      </c>
      <c r="AT11" s="11">
        <v>0</v>
      </c>
      <c r="AU11" s="10">
        <v>0</v>
      </c>
      <c r="AV11" s="11">
        <v>0</v>
      </c>
      <c r="AW11" s="10">
        <v>0</v>
      </c>
      <c r="AX11" s="11"/>
      <c r="AY11" s="10">
        <f t="shared" si="0"/>
        <v>79</v>
      </c>
      <c r="AZ11" s="10">
        <f t="shared" si="0"/>
        <v>1587</v>
      </c>
      <c r="BH11" t="s">
        <v>50</v>
      </c>
      <c r="BI11" t="s">
        <v>42</v>
      </c>
      <c r="BJ11" t="s">
        <v>650</v>
      </c>
      <c r="BK11">
        <v>7690</v>
      </c>
      <c r="BL11">
        <v>134658</v>
      </c>
    </row>
    <row r="12" spans="1:64">
      <c r="A12" s="2"/>
      <c r="B12" s="2"/>
      <c r="C12" s="2"/>
      <c r="D12" s="11">
        <f>D11/$AY$11</f>
        <v>0.10126582278481013</v>
      </c>
      <c r="E12" s="10">
        <f>E11/$AZ$11</f>
        <v>5.1039697542533083E-2</v>
      </c>
      <c r="F12" s="11">
        <f t="shared" ref="F12" si="133">F11/$AY$11</f>
        <v>0.78481012658227844</v>
      </c>
      <c r="G12" s="10">
        <f t="shared" ref="G12" si="134">G11/$AZ$11</f>
        <v>0.81474480151228734</v>
      </c>
      <c r="H12" s="11">
        <f t="shared" ref="H12" si="135">H11/$AY$11</f>
        <v>0</v>
      </c>
      <c r="I12" s="10">
        <f t="shared" ref="I12" si="136">I11/$AZ$11</f>
        <v>0</v>
      </c>
      <c r="J12" s="11">
        <f t="shared" ref="J12" si="137">J11/$AY$11</f>
        <v>0</v>
      </c>
      <c r="K12" s="10">
        <f t="shared" ref="K12" si="138">K11/$AZ$11</f>
        <v>0</v>
      </c>
      <c r="L12" s="11">
        <f t="shared" ref="L12" si="139">L11/$AY$11</f>
        <v>1.2658227848101266E-2</v>
      </c>
      <c r="M12" s="10">
        <f t="shared" ref="M12" si="140">M11/$AZ$11</f>
        <v>4.0327662255828609E-2</v>
      </c>
      <c r="N12" s="11">
        <f t="shared" ref="N12" si="141">N11/$AY$11</f>
        <v>0</v>
      </c>
      <c r="O12" s="10">
        <f t="shared" ref="O12" si="142">O11/$AZ$11</f>
        <v>0</v>
      </c>
      <c r="P12" s="11">
        <f t="shared" ref="P12" si="143">P11/$AY$11</f>
        <v>1.2658227848101266E-2</v>
      </c>
      <c r="Q12" s="10">
        <f t="shared" ref="Q12" si="144">Q11/$AZ$11</f>
        <v>1.7013232514177693E-2</v>
      </c>
      <c r="R12" s="11">
        <f t="shared" ref="R12" si="145">R11/$AY$11</f>
        <v>0</v>
      </c>
      <c r="S12" s="10">
        <f t="shared" ref="S12" si="146">S11/$AZ$11</f>
        <v>0</v>
      </c>
      <c r="T12" s="11">
        <f t="shared" ref="T12" si="147">T11/$AY$11</f>
        <v>5.0632911392405063E-2</v>
      </c>
      <c r="U12" s="10">
        <f t="shared" ref="U12" si="148">U11/$AZ$11</f>
        <v>4.1587901701323253E-2</v>
      </c>
      <c r="V12" s="11">
        <f t="shared" ref="V12" si="149">V11/$AY$11</f>
        <v>1.2658227848101266E-2</v>
      </c>
      <c r="W12" s="10">
        <f t="shared" ref="W12" si="150">W11/$AZ$11</f>
        <v>3.780718336483932E-3</v>
      </c>
      <c r="X12" s="11">
        <f t="shared" ref="X12" si="151">X11/$AY$11</f>
        <v>0</v>
      </c>
      <c r="Y12" s="10">
        <f t="shared" ref="Y12" si="152">Y11/$AZ$11</f>
        <v>0</v>
      </c>
      <c r="Z12" s="11">
        <f t="shared" ref="Z12" si="153">Z11/$AY$11</f>
        <v>0</v>
      </c>
      <c r="AA12" s="10">
        <f t="shared" ref="AA12" si="154">AA11/$AZ$11</f>
        <v>0</v>
      </c>
      <c r="AB12" s="11">
        <f t="shared" ref="AB12" si="155">AB11/$AY$11</f>
        <v>0</v>
      </c>
      <c r="AC12" s="10">
        <f t="shared" ref="AC12" si="156">AC11/$AZ$11</f>
        <v>0</v>
      </c>
      <c r="AD12" s="11">
        <f t="shared" ref="AD12" si="157">AD11/$AY$11</f>
        <v>0</v>
      </c>
      <c r="AE12" s="10">
        <f t="shared" ref="AE12" si="158">AE11/$AZ$11</f>
        <v>0</v>
      </c>
      <c r="AF12" s="11">
        <f t="shared" ref="AF12" si="159">AF11/$AY$11</f>
        <v>0</v>
      </c>
      <c r="AG12" s="10">
        <f t="shared" ref="AG12" si="160">AG11/$AZ$11</f>
        <v>0</v>
      </c>
      <c r="AH12" s="11">
        <f t="shared" ref="AH12" si="161">AH11/$AY$11</f>
        <v>0</v>
      </c>
      <c r="AI12" s="10">
        <f t="shared" ref="AI12" si="162">AI11/$AZ$11</f>
        <v>0</v>
      </c>
      <c r="AJ12" s="11">
        <f t="shared" ref="AJ12" si="163">AJ11/$AY$11</f>
        <v>0</v>
      </c>
      <c r="AK12" s="10">
        <f t="shared" ref="AK12" si="164">AK11/$AZ$11</f>
        <v>0</v>
      </c>
      <c r="AL12" s="11">
        <f t="shared" ref="AL12" si="165">AL11/$AY$11</f>
        <v>0</v>
      </c>
      <c r="AM12" s="10">
        <f t="shared" ref="AM12" si="166">AM11/$AZ$11</f>
        <v>0</v>
      </c>
      <c r="AN12" s="11">
        <f t="shared" ref="AN12" si="167">AN11/$AY$11</f>
        <v>0</v>
      </c>
      <c r="AO12" s="10">
        <f t="shared" ref="AO12" si="168">AO11/$AZ$11</f>
        <v>0</v>
      </c>
      <c r="AP12" s="11">
        <f t="shared" ref="AP12" si="169">AP11/$AY$11</f>
        <v>0</v>
      </c>
      <c r="AQ12" s="10">
        <f t="shared" ref="AQ12" si="170">AQ11/$AZ$11</f>
        <v>0</v>
      </c>
      <c r="AR12" s="11">
        <f t="shared" ref="AR12" si="171">AR11/$AY$11</f>
        <v>2.5316455696202531E-2</v>
      </c>
      <c r="AS12" s="10">
        <f t="shared" ref="AS12" si="172">AS11/$AZ$11</f>
        <v>3.1505986137366097E-2</v>
      </c>
      <c r="AT12" s="11">
        <f t="shared" ref="AT12" si="173">AT11/$AY$11</f>
        <v>0</v>
      </c>
      <c r="AU12" s="10">
        <f t="shared" ref="AU12" si="174">AU11/$AZ$11</f>
        <v>0</v>
      </c>
      <c r="AV12" s="11">
        <f t="shared" ref="AV12" si="175">AV11/$AY$11</f>
        <v>0</v>
      </c>
      <c r="AW12" s="10">
        <f t="shared" ref="AW12" si="176">AW11/$AZ$11</f>
        <v>0</v>
      </c>
      <c r="AX12" s="11"/>
      <c r="AY12" s="10"/>
      <c r="AZ12" s="10"/>
      <c r="BH12" t="s">
        <v>78</v>
      </c>
      <c r="BI12" t="s">
        <v>42</v>
      </c>
      <c r="BJ12" t="s">
        <v>651</v>
      </c>
      <c r="BK12">
        <v>2197</v>
      </c>
      <c r="BL12">
        <v>41641</v>
      </c>
    </row>
    <row r="13" spans="1:64">
      <c r="A13" s="2" t="s">
        <v>567</v>
      </c>
      <c r="B13" s="2" t="s">
        <v>42</v>
      </c>
      <c r="C13" s="2" t="s">
        <v>645</v>
      </c>
      <c r="D13" s="11">
        <v>0.10126582278481013</v>
      </c>
      <c r="E13" s="10">
        <v>5.1039697542533083E-2</v>
      </c>
      <c r="F13" s="11">
        <v>0.78481012658227844</v>
      </c>
      <c r="G13" s="10">
        <v>0.81474480151228734</v>
      </c>
      <c r="H13" s="11">
        <v>0</v>
      </c>
      <c r="I13" s="10">
        <v>0</v>
      </c>
      <c r="J13" s="11">
        <v>0</v>
      </c>
      <c r="K13" s="10">
        <v>0</v>
      </c>
      <c r="L13" s="11">
        <v>1.2658227848101266E-2</v>
      </c>
      <c r="M13" s="10">
        <v>4.0327662255828609E-2</v>
      </c>
      <c r="N13" s="11">
        <v>0</v>
      </c>
      <c r="O13" s="10">
        <v>0</v>
      </c>
      <c r="P13" s="11">
        <v>1.2658227848101266E-2</v>
      </c>
      <c r="Q13" s="10">
        <v>1.7013232514177693E-2</v>
      </c>
      <c r="R13" s="11">
        <v>0</v>
      </c>
      <c r="S13" s="10">
        <v>0</v>
      </c>
      <c r="T13" s="11">
        <v>5.0632911392405063E-2</v>
      </c>
      <c r="U13" s="10">
        <v>4.1587901701323253E-2</v>
      </c>
      <c r="V13" s="11">
        <v>1.2658227848101266E-2</v>
      </c>
      <c r="W13" s="10">
        <v>3.780718336483932E-3</v>
      </c>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0</v>
      </c>
      <c r="AO13" s="10">
        <v>0</v>
      </c>
      <c r="AP13" s="11">
        <v>0</v>
      </c>
      <c r="AQ13" s="10">
        <v>0</v>
      </c>
      <c r="AR13" s="11">
        <v>2.5316455696202531E-2</v>
      </c>
      <c r="AS13" s="10">
        <v>3.1505986137366097E-2</v>
      </c>
      <c r="AT13" s="11">
        <v>0</v>
      </c>
      <c r="AU13" s="10">
        <v>0</v>
      </c>
      <c r="AV13" s="11">
        <v>0</v>
      </c>
      <c r="AW13" s="10">
        <v>0</v>
      </c>
      <c r="AX13" s="11"/>
      <c r="AY13" s="10"/>
      <c r="AZ13" s="10"/>
      <c r="BH13" t="s">
        <v>116</v>
      </c>
      <c r="BI13" t="s">
        <v>42</v>
      </c>
      <c r="BJ13" t="s">
        <v>652</v>
      </c>
      <c r="BK13">
        <v>1019</v>
      </c>
      <c r="BL13">
        <v>13754</v>
      </c>
    </row>
    <row r="14" spans="1:64">
      <c r="A14" s="2" t="s">
        <v>577</v>
      </c>
      <c r="B14" s="2" t="s">
        <v>42</v>
      </c>
      <c r="C14" s="2" t="s">
        <v>717</v>
      </c>
      <c r="D14" s="11">
        <v>4</v>
      </c>
      <c r="E14" s="10">
        <v>51</v>
      </c>
      <c r="F14" s="11">
        <v>22</v>
      </c>
      <c r="G14" s="10">
        <v>429</v>
      </c>
      <c r="H14" s="11">
        <v>1</v>
      </c>
      <c r="I14" s="10">
        <v>29</v>
      </c>
      <c r="J14" s="11">
        <v>0</v>
      </c>
      <c r="K14" s="10">
        <v>0</v>
      </c>
      <c r="L14" s="11">
        <v>1</v>
      </c>
      <c r="M14" s="10">
        <v>9</v>
      </c>
      <c r="N14" s="11">
        <v>0</v>
      </c>
      <c r="O14" s="10">
        <v>0</v>
      </c>
      <c r="P14" s="11">
        <v>0</v>
      </c>
      <c r="Q14" s="10">
        <v>0</v>
      </c>
      <c r="R14" s="11">
        <v>0</v>
      </c>
      <c r="S14" s="10">
        <v>0</v>
      </c>
      <c r="T14" s="11">
        <v>0</v>
      </c>
      <c r="U14" s="10">
        <v>0</v>
      </c>
      <c r="V14" s="11">
        <v>0</v>
      </c>
      <c r="W14" s="10">
        <v>0</v>
      </c>
      <c r="X14" s="11">
        <v>0</v>
      </c>
      <c r="Y14" s="10">
        <v>0</v>
      </c>
      <c r="Z14" s="11">
        <v>0</v>
      </c>
      <c r="AA14" s="10">
        <v>0</v>
      </c>
      <c r="AB14" s="11">
        <v>0</v>
      </c>
      <c r="AC14" s="10">
        <v>0</v>
      </c>
      <c r="AD14" s="11">
        <v>0</v>
      </c>
      <c r="AE14" s="10">
        <v>0</v>
      </c>
      <c r="AF14" s="11">
        <v>0</v>
      </c>
      <c r="AG14" s="10">
        <v>0</v>
      </c>
      <c r="AH14" s="11">
        <v>0</v>
      </c>
      <c r="AI14" s="10">
        <v>0</v>
      </c>
      <c r="AJ14" s="11">
        <v>0</v>
      </c>
      <c r="AK14" s="10">
        <v>0</v>
      </c>
      <c r="AL14" s="11">
        <v>1</v>
      </c>
      <c r="AM14" s="10">
        <v>6</v>
      </c>
      <c r="AN14" s="11">
        <v>0</v>
      </c>
      <c r="AO14" s="10">
        <v>0</v>
      </c>
      <c r="AP14" s="11">
        <v>3</v>
      </c>
      <c r="AQ14" s="10">
        <v>13</v>
      </c>
      <c r="AR14" s="11">
        <v>0</v>
      </c>
      <c r="AS14" s="10">
        <v>0</v>
      </c>
      <c r="AT14" s="11">
        <v>1</v>
      </c>
      <c r="AU14" s="10">
        <v>10</v>
      </c>
      <c r="AV14" s="11">
        <v>2</v>
      </c>
      <c r="AW14" s="10">
        <v>24</v>
      </c>
      <c r="AX14" s="11"/>
      <c r="AY14" s="10">
        <f t="shared" si="0"/>
        <v>35</v>
      </c>
      <c r="AZ14" s="10">
        <f t="shared" si="0"/>
        <v>571</v>
      </c>
      <c r="BH14" t="s">
        <v>715</v>
      </c>
      <c r="BI14" t="s">
        <v>42</v>
      </c>
      <c r="BJ14" t="s">
        <v>653</v>
      </c>
      <c r="BK14">
        <v>527</v>
      </c>
      <c r="BL14">
        <v>15633</v>
      </c>
    </row>
    <row r="15" spans="1:64">
      <c r="A15" s="2"/>
      <c r="B15" s="2"/>
      <c r="C15" s="2"/>
      <c r="D15" s="11">
        <f>D14/$AY$14</f>
        <v>0.11428571428571428</v>
      </c>
      <c r="E15" s="10">
        <f>E14/$AZ$14</f>
        <v>8.9316987740805598E-2</v>
      </c>
      <c r="F15" s="11">
        <f t="shared" ref="F15" si="177">F14/$AY$14</f>
        <v>0.62857142857142856</v>
      </c>
      <c r="G15" s="10">
        <f t="shared" ref="G15" si="178">G14/$AZ$14</f>
        <v>0.75131348511383533</v>
      </c>
      <c r="H15" s="11">
        <f t="shared" ref="H15" si="179">H14/$AY$14</f>
        <v>2.8571428571428571E-2</v>
      </c>
      <c r="I15" s="10">
        <f t="shared" ref="I15" si="180">I14/$AZ$14</f>
        <v>5.0788091068301226E-2</v>
      </c>
      <c r="J15" s="11">
        <f t="shared" ref="J15" si="181">J14/$AY$14</f>
        <v>0</v>
      </c>
      <c r="K15" s="10">
        <f t="shared" ref="K15" si="182">K14/$AZ$14</f>
        <v>0</v>
      </c>
      <c r="L15" s="11">
        <f t="shared" ref="L15" si="183">L14/$AY$14</f>
        <v>2.8571428571428571E-2</v>
      </c>
      <c r="M15" s="10">
        <f t="shared" ref="M15" si="184">M14/$AZ$14</f>
        <v>1.5761821366024518E-2</v>
      </c>
      <c r="N15" s="11">
        <f t="shared" ref="N15" si="185">N14/$AY$14</f>
        <v>0</v>
      </c>
      <c r="O15" s="10">
        <f t="shared" ref="O15" si="186">O14/$AZ$14</f>
        <v>0</v>
      </c>
      <c r="P15" s="11">
        <f t="shared" ref="P15" si="187">P14/$AY$14</f>
        <v>0</v>
      </c>
      <c r="Q15" s="10">
        <f t="shared" ref="Q15" si="188">Q14/$AZ$14</f>
        <v>0</v>
      </c>
      <c r="R15" s="11">
        <f t="shared" ref="R15" si="189">R14/$AY$14</f>
        <v>0</v>
      </c>
      <c r="S15" s="10">
        <f t="shared" ref="S15" si="190">S14/$AZ$14</f>
        <v>0</v>
      </c>
      <c r="T15" s="11">
        <f t="shared" ref="T15" si="191">T14/$AY$14</f>
        <v>0</v>
      </c>
      <c r="U15" s="10">
        <f t="shared" ref="U15" si="192">U14/$AZ$14</f>
        <v>0</v>
      </c>
      <c r="V15" s="11">
        <f t="shared" ref="V15" si="193">V14/$AY$14</f>
        <v>0</v>
      </c>
      <c r="W15" s="10">
        <f t="shared" ref="W15" si="194">W14/$AZ$14</f>
        <v>0</v>
      </c>
      <c r="X15" s="11">
        <f t="shared" ref="X15" si="195">X14/$AY$14</f>
        <v>0</v>
      </c>
      <c r="Y15" s="10">
        <f t="shared" ref="Y15" si="196">Y14/$AZ$14</f>
        <v>0</v>
      </c>
      <c r="Z15" s="11">
        <f t="shared" ref="Z15" si="197">Z14/$AY$14</f>
        <v>0</v>
      </c>
      <c r="AA15" s="10">
        <f t="shared" ref="AA15" si="198">AA14/$AZ$14</f>
        <v>0</v>
      </c>
      <c r="AB15" s="11">
        <f t="shared" ref="AB15" si="199">AB14/$AY$14</f>
        <v>0</v>
      </c>
      <c r="AC15" s="10">
        <f t="shared" ref="AC15" si="200">AC14/$AZ$14</f>
        <v>0</v>
      </c>
      <c r="AD15" s="11">
        <f t="shared" ref="AD15" si="201">AD14/$AY$14</f>
        <v>0</v>
      </c>
      <c r="AE15" s="10">
        <f t="shared" ref="AE15" si="202">AE14/$AZ$14</f>
        <v>0</v>
      </c>
      <c r="AF15" s="11">
        <f t="shared" ref="AF15" si="203">AF14/$AY$14</f>
        <v>0</v>
      </c>
      <c r="AG15" s="10">
        <f t="shared" ref="AG15" si="204">AG14/$AZ$14</f>
        <v>0</v>
      </c>
      <c r="AH15" s="11">
        <f t="shared" ref="AH15" si="205">AH14/$AY$14</f>
        <v>0</v>
      </c>
      <c r="AI15" s="10">
        <f t="shared" ref="AI15" si="206">AI14/$AZ$14</f>
        <v>0</v>
      </c>
      <c r="AJ15" s="11">
        <f t="shared" ref="AJ15" si="207">AJ14/$AY$14</f>
        <v>0</v>
      </c>
      <c r="AK15" s="10">
        <f t="shared" ref="AK15" si="208">AK14/$AZ$14</f>
        <v>0</v>
      </c>
      <c r="AL15" s="11">
        <f t="shared" ref="AL15" si="209">AL14/$AY$14</f>
        <v>2.8571428571428571E-2</v>
      </c>
      <c r="AM15" s="10">
        <f t="shared" ref="AM15" si="210">AM14/$AZ$14</f>
        <v>1.0507880910683012E-2</v>
      </c>
      <c r="AN15" s="11">
        <f t="shared" ref="AN15" si="211">AN14/$AY$14</f>
        <v>0</v>
      </c>
      <c r="AO15" s="10">
        <f t="shared" ref="AO15" si="212">AO14/$AZ$14</f>
        <v>0</v>
      </c>
      <c r="AP15" s="11">
        <f t="shared" ref="AP15" si="213">AP14/$AY$14</f>
        <v>8.5714285714285715E-2</v>
      </c>
      <c r="AQ15" s="10">
        <f t="shared" ref="AQ15" si="214">AQ14/$AZ$14</f>
        <v>2.276707530647986E-2</v>
      </c>
      <c r="AR15" s="11">
        <f t="shared" ref="AR15" si="215">AR14/$AY$14</f>
        <v>0</v>
      </c>
      <c r="AS15" s="10">
        <f t="shared" ref="AS15" si="216">AS14/$AZ$14</f>
        <v>0</v>
      </c>
      <c r="AT15" s="11">
        <f t="shared" ref="AT15" si="217">AT14/$AY$14</f>
        <v>2.8571428571428571E-2</v>
      </c>
      <c r="AU15" s="10">
        <f t="shared" ref="AU15" si="218">AU14/$AZ$14</f>
        <v>1.7513134851138354E-2</v>
      </c>
      <c r="AV15" s="11">
        <f t="shared" ref="AV15" si="219">AV14/$AY$14</f>
        <v>5.7142857142857141E-2</v>
      </c>
      <c r="AW15" s="10">
        <f t="shared" ref="AW15" si="220">AW14/$AZ$14</f>
        <v>4.2031523642732049E-2</v>
      </c>
      <c r="AX15" s="11"/>
      <c r="AY15" s="10"/>
      <c r="AZ15" s="10"/>
      <c r="BH15" t="s">
        <v>86</v>
      </c>
      <c r="BI15" t="s">
        <v>42</v>
      </c>
      <c r="BJ15" t="s">
        <v>654</v>
      </c>
      <c r="BK15">
        <v>2504</v>
      </c>
      <c r="BL15">
        <v>35265</v>
      </c>
    </row>
    <row r="16" spans="1:64">
      <c r="A16" s="2" t="s">
        <v>577</v>
      </c>
      <c r="B16" s="2" t="s">
        <v>42</v>
      </c>
      <c r="C16" s="2" t="s">
        <v>717</v>
      </c>
      <c r="D16" s="11">
        <v>0.11428571428571428</v>
      </c>
      <c r="E16" s="10">
        <v>8.9316987740805598E-2</v>
      </c>
      <c r="F16" s="11">
        <v>0.62857142857142856</v>
      </c>
      <c r="G16" s="10">
        <v>0.75131348511383533</v>
      </c>
      <c r="H16" s="11">
        <v>2.8571428571428571E-2</v>
      </c>
      <c r="I16" s="10">
        <v>5.0788091068301226E-2</v>
      </c>
      <c r="J16" s="11">
        <v>0</v>
      </c>
      <c r="K16" s="10">
        <v>0</v>
      </c>
      <c r="L16" s="11">
        <v>2.8571428571428571E-2</v>
      </c>
      <c r="M16" s="10">
        <v>1.5761821366024518E-2</v>
      </c>
      <c r="N16" s="11">
        <v>0</v>
      </c>
      <c r="O16" s="10">
        <v>0</v>
      </c>
      <c r="P16" s="11">
        <v>0</v>
      </c>
      <c r="Q16" s="10">
        <v>0</v>
      </c>
      <c r="R16" s="11">
        <v>0</v>
      </c>
      <c r="S16" s="10">
        <v>0</v>
      </c>
      <c r="T16" s="11">
        <v>0</v>
      </c>
      <c r="U16" s="10">
        <v>0</v>
      </c>
      <c r="V16" s="11">
        <v>0</v>
      </c>
      <c r="W16" s="10">
        <v>0</v>
      </c>
      <c r="X16" s="11">
        <v>0</v>
      </c>
      <c r="Y16" s="10">
        <v>0</v>
      </c>
      <c r="Z16" s="11">
        <v>0</v>
      </c>
      <c r="AA16" s="10">
        <v>0</v>
      </c>
      <c r="AB16" s="11">
        <v>0</v>
      </c>
      <c r="AC16" s="10">
        <v>0</v>
      </c>
      <c r="AD16" s="11">
        <v>0</v>
      </c>
      <c r="AE16" s="10">
        <v>0</v>
      </c>
      <c r="AF16" s="11">
        <v>0</v>
      </c>
      <c r="AG16" s="10">
        <v>0</v>
      </c>
      <c r="AH16" s="11">
        <v>0</v>
      </c>
      <c r="AI16" s="10">
        <v>0</v>
      </c>
      <c r="AJ16" s="11">
        <v>0</v>
      </c>
      <c r="AK16" s="10">
        <v>0</v>
      </c>
      <c r="AL16" s="11">
        <v>2.8571428571428571E-2</v>
      </c>
      <c r="AM16" s="10">
        <v>1.0507880910683012E-2</v>
      </c>
      <c r="AN16" s="11">
        <v>0</v>
      </c>
      <c r="AO16" s="10">
        <v>0</v>
      </c>
      <c r="AP16" s="11">
        <v>8.5714285714285715E-2</v>
      </c>
      <c r="AQ16" s="10">
        <v>2.276707530647986E-2</v>
      </c>
      <c r="AR16" s="11">
        <v>0</v>
      </c>
      <c r="AS16" s="10">
        <v>0</v>
      </c>
      <c r="AT16" s="11">
        <v>2.8571428571428571E-2</v>
      </c>
      <c r="AU16" s="10">
        <v>1.7513134851138354E-2</v>
      </c>
      <c r="AV16" s="11">
        <v>5.7142857142857141E-2</v>
      </c>
      <c r="AW16" s="10">
        <v>4.2031523642732049E-2</v>
      </c>
      <c r="AX16" s="11"/>
      <c r="AY16" s="10"/>
      <c r="AZ16" s="10"/>
      <c r="BH16" t="s">
        <v>41</v>
      </c>
      <c r="BI16" t="s">
        <v>42</v>
      </c>
      <c r="BJ16" t="s">
        <v>655</v>
      </c>
      <c r="BK16">
        <v>2189</v>
      </c>
      <c r="BL16">
        <v>34923</v>
      </c>
    </row>
    <row r="17" spans="1:64">
      <c r="A17" s="2" t="s">
        <v>592</v>
      </c>
      <c r="B17" s="2" t="s">
        <v>42</v>
      </c>
      <c r="C17" s="2" t="s">
        <v>646</v>
      </c>
      <c r="D17" s="11">
        <v>2</v>
      </c>
      <c r="E17" s="10">
        <v>19</v>
      </c>
      <c r="F17" s="11">
        <v>21</v>
      </c>
      <c r="G17" s="10">
        <v>191</v>
      </c>
      <c r="H17" s="11">
        <v>2</v>
      </c>
      <c r="I17" s="10">
        <v>37</v>
      </c>
      <c r="J17" s="11">
        <v>0</v>
      </c>
      <c r="K17" s="10">
        <v>0</v>
      </c>
      <c r="L17" s="11">
        <v>0</v>
      </c>
      <c r="M17" s="10">
        <v>0</v>
      </c>
      <c r="N17" s="11">
        <v>0</v>
      </c>
      <c r="O17" s="10">
        <v>0</v>
      </c>
      <c r="P17" s="11">
        <v>1</v>
      </c>
      <c r="Q17" s="10">
        <v>7</v>
      </c>
      <c r="R17" s="11">
        <v>0</v>
      </c>
      <c r="S17" s="10">
        <v>0</v>
      </c>
      <c r="T17" s="11">
        <v>0</v>
      </c>
      <c r="U17" s="10">
        <v>0</v>
      </c>
      <c r="V17" s="11">
        <v>0</v>
      </c>
      <c r="W17" s="10">
        <v>0</v>
      </c>
      <c r="X17" s="11">
        <v>0</v>
      </c>
      <c r="Y17" s="10">
        <v>0</v>
      </c>
      <c r="Z17" s="11">
        <v>0</v>
      </c>
      <c r="AA17" s="10">
        <v>0</v>
      </c>
      <c r="AB17" s="11">
        <v>0</v>
      </c>
      <c r="AC17" s="10">
        <v>0</v>
      </c>
      <c r="AD17" s="11">
        <v>0</v>
      </c>
      <c r="AE17" s="10">
        <v>0</v>
      </c>
      <c r="AF17" s="11">
        <v>0</v>
      </c>
      <c r="AG17" s="10">
        <v>0</v>
      </c>
      <c r="AH17" s="11">
        <v>0</v>
      </c>
      <c r="AI17" s="10">
        <v>0</v>
      </c>
      <c r="AJ17" s="11">
        <v>0</v>
      </c>
      <c r="AK17" s="10">
        <v>0</v>
      </c>
      <c r="AL17" s="11">
        <v>0</v>
      </c>
      <c r="AM17" s="10">
        <v>0</v>
      </c>
      <c r="AN17" s="11">
        <v>0</v>
      </c>
      <c r="AO17" s="10">
        <v>0</v>
      </c>
      <c r="AP17" s="11">
        <v>0</v>
      </c>
      <c r="AQ17" s="10">
        <v>0</v>
      </c>
      <c r="AR17" s="11">
        <v>1</v>
      </c>
      <c r="AS17" s="10">
        <v>8</v>
      </c>
      <c r="AT17" s="11">
        <v>0</v>
      </c>
      <c r="AU17" s="10">
        <v>0</v>
      </c>
      <c r="AV17" s="11">
        <v>0</v>
      </c>
      <c r="AW17" s="10">
        <v>0</v>
      </c>
      <c r="AX17" s="11"/>
      <c r="AY17" s="10">
        <f t="shared" si="0"/>
        <v>27</v>
      </c>
      <c r="AZ17" s="10">
        <f t="shared" si="0"/>
        <v>262</v>
      </c>
      <c r="BH17" t="s">
        <v>113</v>
      </c>
      <c r="BI17" t="s">
        <v>42</v>
      </c>
      <c r="BJ17" t="s">
        <v>656</v>
      </c>
      <c r="BK17">
        <v>890</v>
      </c>
      <c r="BL17">
        <v>13550</v>
      </c>
    </row>
    <row r="18" spans="1:64">
      <c r="A18" s="2"/>
      <c r="B18" s="2"/>
      <c r="C18" s="2"/>
      <c r="D18" s="11">
        <f>D17/$AY$17</f>
        <v>7.407407407407407E-2</v>
      </c>
      <c r="E18" s="10">
        <f>E17/$AZ$17</f>
        <v>7.2519083969465645E-2</v>
      </c>
      <c r="F18" s="11">
        <f t="shared" ref="F18" si="221">F17/$AY$17</f>
        <v>0.77777777777777779</v>
      </c>
      <c r="G18" s="10">
        <f t="shared" ref="G18" si="222">G17/$AZ$17</f>
        <v>0.72900763358778631</v>
      </c>
      <c r="H18" s="11">
        <f t="shared" ref="H18" si="223">H17/$AY$17</f>
        <v>7.407407407407407E-2</v>
      </c>
      <c r="I18" s="10">
        <f t="shared" ref="I18" si="224">I17/$AZ$17</f>
        <v>0.14122137404580154</v>
      </c>
      <c r="J18" s="11">
        <f t="shared" ref="J18" si="225">J17/$AY$17</f>
        <v>0</v>
      </c>
      <c r="K18" s="10">
        <f t="shared" ref="K18" si="226">K17/$AZ$17</f>
        <v>0</v>
      </c>
      <c r="L18" s="11">
        <f t="shared" ref="L18" si="227">L17/$AY$17</f>
        <v>0</v>
      </c>
      <c r="M18" s="10">
        <f t="shared" ref="M18" si="228">M17/$AZ$17</f>
        <v>0</v>
      </c>
      <c r="N18" s="11">
        <f t="shared" ref="N18" si="229">N17/$AY$17</f>
        <v>0</v>
      </c>
      <c r="O18" s="10">
        <f t="shared" ref="O18" si="230">O17/$AZ$17</f>
        <v>0</v>
      </c>
      <c r="P18" s="11">
        <f t="shared" ref="P18" si="231">P17/$AY$17</f>
        <v>3.7037037037037035E-2</v>
      </c>
      <c r="Q18" s="10">
        <f t="shared" ref="Q18" si="232">Q17/$AZ$17</f>
        <v>2.6717557251908396E-2</v>
      </c>
      <c r="R18" s="11">
        <f t="shared" ref="R18" si="233">R17/$AY$17</f>
        <v>0</v>
      </c>
      <c r="S18" s="10">
        <f t="shared" ref="S18" si="234">S17/$AZ$17</f>
        <v>0</v>
      </c>
      <c r="T18" s="11">
        <f t="shared" ref="T18" si="235">T17/$AY$17</f>
        <v>0</v>
      </c>
      <c r="U18" s="10">
        <f t="shared" ref="U18" si="236">U17/$AZ$17</f>
        <v>0</v>
      </c>
      <c r="V18" s="11">
        <f t="shared" ref="V18" si="237">V17/$AY$17</f>
        <v>0</v>
      </c>
      <c r="W18" s="10">
        <f t="shared" ref="W18" si="238">W17/$AZ$17</f>
        <v>0</v>
      </c>
      <c r="X18" s="11">
        <f t="shared" ref="X18" si="239">X17/$AY$17</f>
        <v>0</v>
      </c>
      <c r="Y18" s="10">
        <f t="shared" ref="Y18" si="240">Y17/$AZ$17</f>
        <v>0</v>
      </c>
      <c r="Z18" s="11">
        <f t="shared" ref="Z18" si="241">Z17/$AY$17</f>
        <v>0</v>
      </c>
      <c r="AA18" s="10">
        <f t="shared" ref="AA18" si="242">AA17/$AZ$17</f>
        <v>0</v>
      </c>
      <c r="AB18" s="11">
        <f t="shared" ref="AB18" si="243">AB17/$AY$17</f>
        <v>0</v>
      </c>
      <c r="AC18" s="10">
        <f t="shared" ref="AC18" si="244">AC17/$AZ$17</f>
        <v>0</v>
      </c>
      <c r="AD18" s="11">
        <f t="shared" ref="AD18" si="245">AD17/$AY$17</f>
        <v>0</v>
      </c>
      <c r="AE18" s="10">
        <f t="shared" ref="AE18" si="246">AE17/$AZ$17</f>
        <v>0</v>
      </c>
      <c r="AF18" s="11">
        <f t="shared" ref="AF18" si="247">AF17/$AY$17</f>
        <v>0</v>
      </c>
      <c r="AG18" s="10">
        <f t="shared" ref="AG18" si="248">AG17/$AZ$17</f>
        <v>0</v>
      </c>
      <c r="AH18" s="11">
        <f t="shared" ref="AH18" si="249">AH17/$AY$17</f>
        <v>0</v>
      </c>
      <c r="AI18" s="10">
        <f t="shared" ref="AI18" si="250">AI17/$AZ$17</f>
        <v>0</v>
      </c>
      <c r="AJ18" s="11">
        <f t="shared" ref="AJ18" si="251">AJ17/$AY$17</f>
        <v>0</v>
      </c>
      <c r="AK18" s="10">
        <f t="shared" ref="AK18" si="252">AK17/$AZ$17</f>
        <v>0</v>
      </c>
      <c r="AL18" s="11">
        <f t="shared" ref="AL18" si="253">AL17/$AY$17</f>
        <v>0</v>
      </c>
      <c r="AM18" s="10">
        <f t="shared" ref="AM18" si="254">AM17/$AZ$17</f>
        <v>0</v>
      </c>
      <c r="AN18" s="11">
        <f t="shared" ref="AN18" si="255">AN17/$AY$17</f>
        <v>0</v>
      </c>
      <c r="AO18" s="10">
        <f t="shared" ref="AO18" si="256">AO17/$AZ$17</f>
        <v>0</v>
      </c>
      <c r="AP18" s="11">
        <f t="shared" ref="AP18" si="257">AP17/$AY$17</f>
        <v>0</v>
      </c>
      <c r="AQ18" s="10">
        <f t="shared" ref="AQ18" si="258">AQ17/$AZ$17</f>
        <v>0</v>
      </c>
      <c r="AR18" s="11">
        <f t="shared" ref="AR18" si="259">AR17/$AY$17</f>
        <v>3.7037037037037035E-2</v>
      </c>
      <c r="AS18" s="10">
        <f t="shared" ref="AS18" si="260">AS17/$AZ$17</f>
        <v>3.0534351145038167E-2</v>
      </c>
      <c r="AT18" s="11">
        <f t="shared" ref="AT18" si="261">AT17/$AY$17</f>
        <v>0</v>
      </c>
      <c r="AU18" s="10">
        <f t="shared" ref="AU18" si="262">AU17/$AZ$17</f>
        <v>0</v>
      </c>
      <c r="AV18" s="11">
        <f t="shared" ref="AV18" si="263">AV17/$AY$17</f>
        <v>0</v>
      </c>
      <c r="AW18" s="10">
        <f t="shared" ref="AW18" si="264">AW17/$AZ$17</f>
        <v>0</v>
      </c>
      <c r="AX18" s="11"/>
      <c r="AY18" s="10"/>
      <c r="AZ18" s="10"/>
      <c r="BH18" t="s">
        <v>62</v>
      </c>
      <c r="BI18" t="s">
        <v>42</v>
      </c>
      <c r="BJ18" t="s">
        <v>657</v>
      </c>
      <c r="BK18">
        <v>1189</v>
      </c>
      <c r="BL18">
        <v>21668</v>
      </c>
    </row>
    <row r="19" spans="1:64">
      <c r="A19" s="2" t="s">
        <v>592</v>
      </c>
      <c r="B19" s="2" t="s">
        <v>42</v>
      </c>
      <c r="C19" s="2" t="s">
        <v>646</v>
      </c>
      <c r="D19" s="11">
        <v>7.407407407407407E-2</v>
      </c>
      <c r="E19" s="10">
        <v>7.2519083969465645E-2</v>
      </c>
      <c r="F19" s="11">
        <v>0.77777777777777779</v>
      </c>
      <c r="G19" s="10">
        <v>0.72900763358778631</v>
      </c>
      <c r="H19" s="11">
        <v>7.407407407407407E-2</v>
      </c>
      <c r="I19" s="10">
        <v>0.14122137404580154</v>
      </c>
      <c r="J19" s="11">
        <v>0</v>
      </c>
      <c r="K19" s="10">
        <v>0</v>
      </c>
      <c r="L19" s="11">
        <v>0</v>
      </c>
      <c r="M19" s="10">
        <v>0</v>
      </c>
      <c r="N19" s="11">
        <v>0</v>
      </c>
      <c r="O19" s="10">
        <v>0</v>
      </c>
      <c r="P19" s="11">
        <v>3.7037037037037035E-2</v>
      </c>
      <c r="Q19" s="10">
        <v>2.6717557251908396E-2</v>
      </c>
      <c r="R19" s="11">
        <v>0</v>
      </c>
      <c r="S19" s="10">
        <v>0</v>
      </c>
      <c r="T19" s="11">
        <v>0</v>
      </c>
      <c r="U19" s="10">
        <v>0</v>
      </c>
      <c r="V19" s="11">
        <v>0</v>
      </c>
      <c r="W19" s="10">
        <v>0</v>
      </c>
      <c r="X19" s="11">
        <v>0</v>
      </c>
      <c r="Y19" s="10">
        <v>0</v>
      </c>
      <c r="Z19" s="11">
        <v>0</v>
      </c>
      <c r="AA19" s="10">
        <v>0</v>
      </c>
      <c r="AB19" s="11">
        <v>0</v>
      </c>
      <c r="AC19" s="10">
        <v>0</v>
      </c>
      <c r="AD19" s="11">
        <v>0</v>
      </c>
      <c r="AE19" s="10">
        <v>0</v>
      </c>
      <c r="AF19" s="11">
        <v>0</v>
      </c>
      <c r="AG19" s="10">
        <v>0</v>
      </c>
      <c r="AH19" s="11">
        <v>0</v>
      </c>
      <c r="AI19" s="10">
        <v>0</v>
      </c>
      <c r="AJ19" s="11">
        <v>0</v>
      </c>
      <c r="AK19" s="10">
        <v>0</v>
      </c>
      <c r="AL19" s="11">
        <v>0</v>
      </c>
      <c r="AM19" s="10">
        <v>0</v>
      </c>
      <c r="AN19" s="11">
        <v>0</v>
      </c>
      <c r="AO19" s="10">
        <v>0</v>
      </c>
      <c r="AP19" s="11">
        <v>0</v>
      </c>
      <c r="AQ19" s="10">
        <v>0</v>
      </c>
      <c r="AR19" s="11">
        <v>3.7037037037037035E-2</v>
      </c>
      <c r="AS19" s="10">
        <v>3.0534351145038167E-2</v>
      </c>
      <c r="AT19" s="11">
        <v>0</v>
      </c>
      <c r="AU19" s="10">
        <v>0</v>
      </c>
      <c r="AV19" s="11">
        <v>0</v>
      </c>
      <c r="AW19" s="10">
        <v>0</v>
      </c>
      <c r="AX19" s="11"/>
      <c r="AY19" s="10"/>
      <c r="AZ19" s="10"/>
      <c r="BH19" t="s">
        <v>598</v>
      </c>
      <c r="BI19" t="s">
        <v>42</v>
      </c>
      <c r="BJ19" t="s">
        <v>658</v>
      </c>
      <c r="BK19">
        <v>37</v>
      </c>
      <c r="BL19">
        <v>1286</v>
      </c>
    </row>
    <row r="20" spans="1:64">
      <c r="A20" s="2" t="s">
        <v>538</v>
      </c>
      <c r="B20" s="2" t="s">
        <v>42</v>
      </c>
      <c r="C20" s="2" t="s">
        <v>115</v>
      </c>
      <c r="D20" s="11">
        <v>2</v>
      </c>
      <c r="E20" s="10">
        <v>26</v>
      </c>
      <c r="F20" s="11">
        <v>663</v>
      </c>
      <c r="G20" s="10">
        <v>19188</v>
      </c>
      <c r="H20" s="11">
        <v>72</v>
      </c>
      <c r="I20" s="10">
        <v>2298</v>
      </c>
      <c r="J20" s="11">
        <v>0</v>
      </c>
      <c r="K20" s="10">
        <v>0</v>
      </c>
      <c r="L20" s="11">
        <v>10</v>
      </c>
      <c r="M20" s="10">
        <v>514</v>
      </c>
      <c r="N20" s="11">
        <v>0</v>
      </c>
      <c r="O20" s="10">
        <v>0</v>
      </c>
      <c r="P20" s="11">
        <v>12</v>
      </c>
      <c r="Q20" s="10">
        <v>1719</v>
      </c>
      <c r="R20" s="11">
        <v>0</v>
      </c>
      <c r="S20" s="10">
        <v>0</v>
      </c>
      <c r="T20" s="11">
        <v>0</v>
      </c>
      <c r="U20" s="10">
        <v>0</v>
      </c>
      <c r="V20" s="11">
        <v>0</v>
      </c>
      <c r="W20" s="10">
        <v>0</v>
      </c>
      <c r="X20" s="11">
        <v>0</v>
      </c>
      <c r="Y20" s="10">
        <v>0</v>
      </c>
      <c r="Z20" s="11">
        <v>1</v>
      </c>
      <c r="AA20" s="10">
        <v>18</v>
      </c>
      <c r="AB20" s="11">
        <v>13</v>
      </c>
      <c r="AC20" s="10">
        <v>363</v>
      </c>
      <c r="AD20" s="11">
        <v>2</v>
      </c>
      <c r="AE20" s="10">
        <v>23</v>
      </c>
      <c r="AF20" s="11">
        <v>0</v>
      </c>
      <c r="AG20" s="10">
        <v>0</v>
      </c>
      <c r="AH20" s="11">
        <v>0</v>
      </c>
      <c r="AI20" s="10">
        <v>0</v>
      </c>
      <c r="AJ20" s="11">
        <v>0</v>
      </c>
      <c r="AK20" s="10">
        <v>0</v>
      </c>
      <c r="AL20" s="11">
        <v>0</v>
      </c>
      <c r="AM20" s="10">
        <v>0</v>
      </c>
      <c r="AN20" s="11">
        <v>2</v>
      </c>
      <c r="AO20" s="10">
        <v>31</v>
      </c>
      <c r="AP20" s="11">
        <v>1</v>
      </c>
      <c r="AQ20" s="10">
        <v>16</v>
      </c>
      <c r="AR20" s="11">
        <v>2</v>
      </c>
      <c r="AS20" s="10">
        <v>40</v>
      </c>
      <c r="AT20" s="11">
        <v>25</v>
      </c>
      <c r="AU20" s="10">
        <v>1597</v>
      </c>
      <c r="AV20" s="11">
        <v>14</v>
      </c>
      <c r="AW20" s="10">
        <v>268</v>
      </c>
      <c r="AX20" s="11"/>
      <c r="AY20" s="10">
        <f t="shared" si="0"/>
        <v>819</v>
      </c>
      <c r="AZ20" s="10">
        <f t="shared" si="0"/>
        <v>26101</v>
      </c>
      <c r="BH20" t="s">
        <v>47</v>
      </c>
      <c r="BI20" t="s">
        <v>42</v>
      </c>
      <c r="BJ20" t="s">
        <v>659</v>
      </c>
      <c r="BK20">
        <v>3120</v>
      </c>
      <c r="BL20">
        <v>35641</v>
      </c>
    </row>
    <row r="21" spans="1:64">
      <c r="A21" s="2"/>
      <c r="B21" s="2"/>
      <c r="C21" s="2"/>
      <c r="D21" s="11">
        <f>D20/$AY$20</f>
        <v>2.442002442002442E-3</v>
      </c>
      <c r="E21" s="10">
        <f>E20/$AZ$20</f>
        <v>9.9613041645913955E-4</v>
      </c>
      <c r="F21" s="11">
        <f t="shared" ref="F21" si="265">F20/$AY$20</f>
        <v>0.80952380952380953</v>
      </c>
      <c r="G21" s="10">
        <f t="shared" ref="G21" si="266">G20/$AZ$20</f>
        <v>0.73514424734684491</v>
      </c>
      <c r="H21" s="11">
        <f t="shared" ref="H21" si="267">H20/$AY$20</f>
        <v>8.7912087912087919E-2</v>
      </c>
      <c r="I21" s="10">
        <f t="shared" ref="I21" si="268">I20/$AZ$20</f>
        <v>8.8042603731657787E-2</v>
      </c>
      <c r="J21" s="11">
        <f t="shared" ref="J21" si="269">J20/$AY$20</f>
        <v>0</v>
      </c>
      <c r="K21" s="10">
        <f t="shared" ref="K21" si="270">K20/$AZ$20</f>
        <v>0</v>
      </c>
      <c r="L21" s="11">
        <f t="shared" ref="L21" si="271">L20/$AY$20</f>
        <v>1.221001221001221E-2</v>
      </c>
      <c r="M21" s="10">
        <f t="shared" ref="M21" si="272">M20/$AZ$20</f>
        <v>1.9692732079230682E-2</v>
      </c>
      <c r="N21" s="11">
        <f t="shared" ref="N21" si="273">N20/$AY$20</f>
        <v>0</v>
      </c>
      <c r="O21" s="10">
        <f t="shared" ref="O21" si="274">O20/$AZ$20</f>
        <v>0</v>
      </c>
      <c r="P21" s="11">
        <f t="shared" ref="P21" si="275">P20/$AY$20</f>
        <v>1.4652014652014652E-2</v>
      </c>
      <c r="Q21" s="10">
        <f t="shared" ref="Q21" si="276">Q20/$AZ$20</f>
        <v>6.5859545611279255E-2</v>
      </c>
      <c r="R21" s="11">
        <f t="shared" ref="R21" si="277">R20/$AY$20</f>
        <v>0</v>
      </c>
      <c r="S21" s="10">
        <f t="shared" ref="S21" si="278">S20/$AZ$20</f>
        <v>0</v>
      </c>
      <c r="T21" s="11">
        <f t="shared" ref="T21" si="279">T20/$AY$20</f>
        <v>0</v>
      </c>
      <c r="U21" s="10">
        <f t="shared" ref="U21" si="280">U20/$AZ$20</f>
        <v>0</v>
      </c>
      <c r="V21" s="11">
        <f t="shared" ref="V21" si="281">V20/$AY$20</f>
        <v>0</v>
      </c>
      <c r="W21" s="10">
        <f t="shared" ref="W21" si="282">W20/$AZ$20</f>
        <v>0</v>
      </c>
      <c r="X21" s="11">
        <f t="shared" ref="X21" si="283">X20/$AY$20</f>
        <v>0</v>
      </c>
      <c r="Y21" s="10">
        <f t="shared" ref="Y21" si="284">Y20/$AZ$20</f>
        <v>0</v>
      </c>
      <c r="Z21" s="11">
        <f t="shared" ref="Z21" si="285">Z20/$AY$20</f>
        <v>1.221001221001221E-3</v>
      </c>
      <c r="AA21" s="10">
        <f t="shared" ref="AA21" si="286">AA20/$AZ$20</f>
        <v>6.8962874985632739E-4</v>
      </c>
      <c r="AB21" s="11">
        <f t="shared" ref="AB21" si="287">AB20/$AY$20</f>
        <v>1.5873015873015872E-2</v>
      </c>
      <c r="AC21" s="10">
        <f t="shared" ref="AC21" si="288">AC20/$AZ$20</f>
        <v>1.3907513122102602E-2</v>
      </c>
      <c r="AD21" s="11">
        <f t="shared" ref="AD21" si="289">AD20/$AY$20</f>
        <v>2.442002442002442E-3</v>
      </c>
      <c r="AE21" s="10">
        <f t="shared" ref="AE21" si="290">AE20/$AZ$20</f>
        <v>8.8119229148308489E-4</v>
      </c>
      <c r="AF21" s="11">
        <f t="shared" ref="AF21" si="291">AF20/$AY$20</f>
        <v>0</v>
      </c>
      <c r="AG21" s="10">
        <f t="shared" ref="AG21" si="292">AG20/$AZ$20</f>
        <v>0</v>
      </c>
      <c r="AH21" s="11">
        <f t="shared" ref="AH21" si="293">AH20/$AY$20</f>
        <v>0</v>
      </c>
      <c r="AI21" s="10">
        <f t="shared" ref="AI21" si="294">AI20/$AZ$20</f>
        <v>0</v>
      </c>
      <c r="AJ21" s="11">
        <f t="shared" ref="AJ21" si="295">AJ20/$AY$20</f>
        <v>0</v>
      </c>
      <c r="AK21" s="10">
        <f t="shared" ref="AK21" si="296">AK20/$AZ$20</f>
        <v>0</v>
      </c>
      <c r="AL21" s="11">
        <f t="shared" ref="AL21" si="297">AL20/$AY$20</f>
        <v>0</v>
      </c>
      <c r="AM21" s="10">
        <f t="shared" ref="AM21" si="298">AM20/$AZ$20</f>
        <v>0</v>
      </c>
      <c r="AN21" s="11">
        <f t="shared" ref="AN21" si="299">AN20/$AY$20</f>
        <v>2.442002442002442E-3</v>
      </c>
      <c r="AO21" s="10">
        <f t="shared" ref="AO21" si="300">AO20/$AZ$20</f>
        <v>1.1876939580858972E-3</v>
      </c>
      <c r="AP21" s="11">
        <f t="shared" ref="AP21" si="301">AP20/$AY$20</f>
        <v>1.221001221001221E-3</v>
      </c>
      <c r="AQ21" s="10">
        <f t="shared" ref="AQ21" si="302">AQ20/$AZ$20</f>
        <v>6.1300333320562432E-4</v>
      </c>
      <c r="AR21" s="11">
        <f t="shared" ref="AR21" si="303">AR20/$AY$20</f>
        <v>2.442002442002442E-3</v>
      </c>
      <c r="AS21" s="10">
        <f t="shared" ref="AS21" si="304">AS20/$AZ$20</f>
        <v>1.5325083330140607E-3</v>
      </c>
      <c r="AT21" s="11">
        <f t="shared" ref="AT21" si="305">AT20/$AY$20</f>
        <v>3.0525030525030524E-2</v>
      </c>
      <c r="AU21" s="10">
        <f t="shared" ref="AU21" si="306">AU20/$AZ$20</f>
        <v>6.1185395195586377E-2</v>
      </c>
      <c r="AV21" s="11">
        <f t="shared" ref="AV21" si="307">AV20/$AY$20</f>
        <v>1.7094017094017096E-2</v>
      </c>
      <c r="AW21" s="10">
        <f t="shared" ref="AW21" si="308">AW20/$AZ$20</f>
        <v>1.0267805831194207E-2</v>
      </c>
      <c r="AX21" s="11"/>
      <c r="AY21" s="10"/>
      <c r="AZ21" s="10"/>
      <c r="BH21" t="s">
        <v>55</v>
      </c>
      <c r="BI21" t="s">
        <v>42</v>
      </c>
      <c r="BJ21" t="s">
        <v>660</v>
      </c>
      <c r="BK21">
        <v>3717</v>
      </c>
      <c r="BL21">
        <v>64187</v>
      </c>
    </row>
    <row r="22" spans="1:64">
      <c r="A22" s="2" t="s">
        <v>538</v>
      </c>
      <c r="B22" s="2" t="s">
        <v>42</v>
      </c>
      <c r="C22" s="2" t="s">
        <v>115</v>
      </c>
      <c r="D22" s="11">
        <v>2.442002442002442E-3</v>
      </c>
      <c r="E22" s="10">
        <v>9.9613041645913955E-4</v>
      </c>
      <c r="F22" s="11">
        <v>0.80952380952380953</v>
      </c>
      <c r="G22" s="10">
        <v>0.73514424734684491</v>
      </c>
      <c r="H22" s="11">
        <v>8.7912087912087919E-2</v>
      </c>
      <c r="I22" s="10">
        <v>8.8042603731657787E-2</v>
      </c>
      <c r="J22" s="11">
        <v>0</v>
      </c>
      <c r="K22" s="10">
        <v>0</v>
      </c>
      <c r="L22" s="11">
        <v>1.221001221001221E-2</v>
      </c>
      <c r="M22" s="10">
        <v>1.9692732079230682E-2</v>
      </c>
      <c r="N22" s="11">
        <v>0</v>
      </c>
      <c r="O22" s="10">
        <v>0</v>
      </c>
      <c r="P22" s="11">
        <v>1.4652014652014652E-2</v>
      </c>
      <c r="Q22" s="10">
        <v>6.5859545611279255E-2</v>
      </c>
      <c r="R22" s="11">
        <v>0</v>
      </c>
      <c r="S22" s="10">
        <v>0</v>
      </c>
      <c r="T22" s="11">
        <v>0</v>
      </c>
      <c r="U22" s="10">
        <v>0</v>
      </c>
      <c r="V22" s="11">
        <v>0</v>
      </c>
      <c r="W22" s="10">
        <v>0</v>
      </c>
      <c r="X22" s="11">
        <v>0</v>
      </c>
      <c r="Y22" s="10">
        <v>0</v>
      </c>
      <c r="Z22" s="11">
        <v>1.221001221001221E-3</v>
      </c>
      <c r="AA22" s="10">
        <v>6.8962874985632739E-4</v>
      </c>
      <c r="AB22" s="11">
        <v>1.5873015873015872E-2</v>
      </c>
      <c r="AC22" s="10">
        <v>1.3907513122102602E-2</v>
      </c>
      <c r="AD22" s="11">
        <v>2.442002442002442E-3</v>
      </c>
      <c r="AE22" s="10">
        <v>8.8119229148308489E-4</v>
      </c>
      <c r="AF22" s="11">
        <v>0</v>
      </c>
      <c r="AG22" s="10">
        <v>0</v>
      </c>
      <c r="AH22" s="11">
        <v>0</v>
      </c>
      <c r="AI22" s="10">
        <v>0</v>
      </c>
      <c r="AJ22" s="11">
        <v>0</v>
      </c>
      <c r="AK22" s="10">
        <v>0</v>
      </c>
      <c r="AL22" s="11">
        <v>0</v>
      </c>
      <c r="AM22" s="10">
        <v>0</v>
      </c>
      <c r="AN22" s="11">
        <v>2.442002442002442E-3</v>
      </c>
      <c r="AO22" s="10">
        <v>1.1876939580858972E-3</v>
      </c>
      <c r="AP22" s="11">
        <v>1.221001221001221E-3</v>
      </c>
      <c r="AQ22" s="10">
        <v>6.1300333320562432E-4</v>
      </c>
      <c r="AR22" s="11">
        <v>2.442002442002442E-3</v>
      </c>
      <c r="AS22" s="10">
        <v>1.5325083330140607E-3</v>
      </c>
      <c r="AT22" s="11">
        <v>3.0525030525030524E-2</v>
      </c>
      <c r="AU22" s="10">
        <v>6.1185395195586377E-2</v>
      </c>
      <c r="AV22" s="11">
        <v>1.7094017094017096E-2</v>
      </c>
      <c r="AW22" s="10">
        <v>1.0267805831194207E-2</v>
      </c>
      <c r="AX22" s="11"/>
      <c r="AY22" s="10"/>
      <c r="AZ22" s="10"/>
      <c r="BH22" t="s">
        <v>57</v>
      </c>
      <c r="BI22" t="s">
        <v>42</v>
      </c>
      <c r="BJ22" t="s">
        <v>661</v>
      </c>
      <c r="BK22">
        <v>7147</v>
      </c>
      <c r="BL22">
        <v>152212</v>
      </c>
    </row>
    <row r="23" spans="1:64">
      <c r="A23" s="18" t="s">
        <v>558</v>
      </c>
      <c r="B23" s="18" t="s">
        <v>42</v>
      </c>
      <c r="C23" s="18" t="s">
        <v>647</v>
      </c>
      <c r="D23" s="19">
        <v>1</v>
      </c>
      <c r="E23" s="20">
        <v>9</v>
      </c>
      <c r="F23" s="19">
        <v>3</v>
      </c>
      <c r="G23" s="20">
        <v>61</v>
      </c>
      <c r="H23" s="19">
        <v>0</v>
      </c>
      <c r="I23" s="20">
        <v>0</v>
      </c>
      <c r="J23" s="19">
        <v>0</v>
      </c>
      <c r="K23" s="20">
        <v>0</v>
      </c>
      <c r="L23" s="19">
        <v>0</v>
      </c>
      <c r="M23" s="20">
        <v>0</v>
      </c>
      <c r="N23" s="19">
        <v>0</v>
      </c>
      <c r="O23" s="20">
        <v>0</v>
      </c>
      <c r="P23" s="19">
        <v>1</v>
      </c>
      <c r="Q23" s="20">
        <v>22</v>
      </c>
      <c r="R23" s="19">
        <v>0</v>
      </c>
      <c r="S23" s="20">
        <v>0</v>
      </c>
      <c r="T23" s="19">
        <v>1</v>
      </c>
      <c r="U23" s="20">
        <v>17</v>
      </c>
      <c r="V23" s="19">
        <v>0</v>
      </c>
      <c r="W23" s="20">
        <v>0</v>
      </c>
      <c r="X23" s="19">
        <v>0</v>
      </c>
      <c r="Y23" s="20">
        <v>0</v>
      </c>
      <c r="Z23" s="19">
        <v>0</v>
      </c>
      <c r="AA23" s="20">
        <v>0</v>
      </c>
      <c r="AB23" s="19">
        <v>0</v>
      </c>
      <c r="AC23" s="20">
        <v>0</v>
      </c>
      <c r="AD23" s="19">
        <v>0</v>
      </c>
      <c r="AE23" s="20">
        <v>0</v>
      </c>
      <c r="AF23" s="19">
        <v>0</v>
      </c>
      <c r="AG23" s="20">
        <v>0</v>
      </c>
      <c r="AH23" s="19">
        <v>0</v>
      </c>
      <c r="AI23" s="20">
        <v>0</v>
      </c>
      <c r="AJ23" s="11">
        <v>0</v>
      </c>
      <c r="AK23" s="10">
        <v>0</v>
      </c>
      <c r="AL23" s="19">
        <v>0</v>
      </c>
      <c r="AM23" s="20">
        <v>0</v>
      </c>
      <c r="AN23" s="19">
        <v>0</v>
      </c>
      <c r="AO23" s="20">
        <v>0</v>
      </c>
      <c r="AP23" s="19">
        <v>0</v>
      </c>
      <c r="AQ23" s="20">
        <v>0</v>
      </c>
      <c r="AR23" s="19">
        <v>0</v>
      </c>
      <c r="AS23" s="20">
        <v>0</v>
      </c>
      <c r="AT23" s="19">
        <v>1</v>
      </c>
      <c r="AU23" s="20">
        <v>21</v>
      </c>
      <c r="AV23" s="19">
        <v>1</v>
      </c>
      <c r="AW23" s="20">
        <v>20</v>
      </c>
      <c r="AX23" s="11"/>
      <c r="AY23" s="10">
        <f t="shared" si="0"/>
        <v>8</v>
      </c>
      <c r="AZ23" s="10">
        <f t="shared" si="0"/>
        <v>150</v>
      </c>
      <c r="BH23" t="s">
        <v>665</v>
      </c>
      <c r="BI23" t="s">
        <v>42</v>
      </c>
      <c r="BJ23" t="s">
        <v>662</v>
      </c>
      <c r="BK23">
        <v>61</v>
      </c>
      <c r="BL23">
        <v>2980</v>
      </c>
    </row>
    <row r="24" spans="1:64">
      <c r="A24" s="18"/>
      <c r="B24" s="18"/>
      <c r="C24" s="18"/>
      <c r="D24" s="11">
        <f>D23/$AY$23</f>
        <v>0.125</v>
      </c>
      <c r="E24" s="10">
        <f>E23/$AZ$23</f>
        <v>0.06</v>
      </c>
      <c r="F24" s="11">
        <f t="shared" ref="F24" si="309">F23/$AY$23</f>
        <v>0.375</v>
      </c>
      <c r="G24" s="10">
        <f t="shared" ref="G24" si="310">G23/$AZ$23</f>
        <v>0.40666666666666668</v>
      </c>
      <c r="H24" s="11">
        <f t="shared" ref="H24" si="311">H23/$AY$23</f>
        <v>0</v>
      </c>
      <c r="I24" s="10">
        <f t="shared" ref="I24" si="312">I23/$AZ$23</f>
        <v>0</v>
      </c>
      <c r="J24" s="11">
        <f t="shared" ref="J24" si="313">J23/$AY$23</f>
        <v>0</v>
      </c>
      <c r="K24" s="10">
        <f t="shared" ref="K24" si="314">K23/$AZ$23</f>
        <v>0</v>
      </c>
      <c r="L24" s="11">
        <f t="shared" ref="L24" si="315">L23/$AY$23</f>
        <v>0</v>
      </c>
      <c r="M24" s="10">
        <f t="shared" ref="M24" si="316">M23/$AZ$23</f>
        <v>0</v>
      </c>
      <c r="N24" s="11">
        <f t="shared" ref="N24" si="317">N23/$AY$23</f>
        <v>0</v>
      </c>
      <c r="O24" s="10">
        <f t="shared" ref="O24" si="318">O23/$AZ$23</f>
        <v>0</v>
      </c>
      <c r="P24" s="11">
        <f t="shared" ref="P24" si="319">P23/$AY$23</f>
        <v>0.125</v>
      </c>
      <c r="Q24" s="10">
        <f t="shared" ref="Q24" si="320">Q23/$AZ$23</f>
        <v>0.14666666666666667</v>
      </c>
      <c r="R24" s="11">
        <f t="shared" ref="R24" si="321">R23/$AY$23</f>
        <v>0</v>
      </c>
      <c r="S24" s="10">
        <f t="shared" ref="S24" si="322">S23/$AZ$23</f>
        <v>0</v>
      </c>
      <c r="T24" s="11">
        <f t="shared" ref="T24" si="323">T23/$AY$23</f>
        <v>0.125</v>
      </c>
      <c r="U24" s="10">
        <f t="shared" ref="U24" si="324">U23/$AZ$23</f>
        <v>0.11333333333333333</v>
      </c>
      <c r="V24" s="11">
        <f t="shared" ref="V24" si="325">V23/$AY$23</f>
        <v>0</v>
      </c>
      <c r="W24" s="10">
        <f t="shared" ref="W24" si="326">W23/$AZ$23</f>
        <v>0</v>
      </c>
      <c r="X24" s="11">
        <f t="shared" ref="X24" si="327">X23/$AY$23</f>
        <v>0</v>
      </c>
      <c r="Y24" s="10">
        <f t="shared" ref="Y24" si="328">Y23/$AZ$23</f>
        <v>0</v>
      </c>
      <c r="Z24" s="11">
        <f t="shared" ref="Z24" si="329">Z23/$AY$23</f>
        <v>0</v>
      </c>
      <c r="AA24" s="10">
        <f t="shared" ref="AA24" si="330">AA23/$AZ$23</f>
        <v>0</v>
      </c>
      <c r="AB24" s="11">
        <f t="shared" ref="AB24" si="331">AB23/$AY$23</f>
        <v>0</v>
      </c>
      <c r="AC24" s="10">
        <f t="shared" ref="AC24" si="332">AC23/$AZ$23</f>
        <v>0</v>
      </c>
      <c r="AD24" s="11">
        <f t="shared" ref="AD24" si="333">AD23/$AY$23</f>
        <v>0</v>
      </c>
      <c r="AE24" s="10">
        <f t="shared" ref="AE24" si="334">AE23/$AZ$23</f>
        <v>0</v>
      </c>
      <c r="AF24" s="11">
        <f t="shared" ref="AF24" si="335">AF23/$AY$23</f>
        <v>0</v>
      </c>
      <c r="AG24" s="10">
        <f t="shared" ref="AG24" si="336">AG23/$AZ$23</f>
        <v>0</v>
      </c>
      <c r="AH24" s="11">
        <f t="shared" ref="AH24" si="337">AH23/$AY$23</f>
        <v>0</v>
      </c>
      <c r="AI24" s="10">
        <f t="shared" ref="AI24" si="338">AI23/$AZ$23</f>
        <v>0</v>
      </c>
      <c r="AJ24" s="11">
        <f t="shared" ref="AJ24" si="339">AJ23/$AY$23</f>
        <v>0</v>
      </c>
      <c r="AK24" s="10">
        <f t="shared" ref="AK24" si="340">AK23/$AZ$23</f>
        <v>0</v>
      </c>
      <c r="AL24" s="11">
        <f t="shared" ref="AL24" si="341">AL23/$AY$23</f>
        <v>0</v>
      </c>
      <c r="AM24" s="10">
        <f t="shared" ref="AM24" si="342">AM23/$AZ$23</f>
        <v>0</v>
      </c>
      <c r="AN24" s="11">
        <f t="shared" ref="AN24" si="343">AN23/$AY$23</f>
        <v>0</v>
      </c>
      <c r="AO24" s="10">
        <f t="shared" ref="AO24" si="344">AO23/$AZ$23</f>
        <v>0</v>
      </c>
      <c r="AP24" s="11">
        <f t="shared" ref="AP24" si="345">AP23/$AY$23</f>
        <v>0</v>
      </c>
      <c r="AQ24" s="10">
        <f t="shared" ref="AQ24" si="346">AQ23/$AZ$23</f>
        <v>0</v>
      </c>
      <c r="AR24" s="11">
        <f t="shared" ref="AR24" si="347">AR23/$AY$23</f>
        <v>0</v>
      </c>
      <c r="AS24" s="10">
        <f t="shared" ref="AS24" si="348">AS23/$AZ$23</f>
        <v>0</v>
      </c>
      <c r="AT24" s="11">
        <f t="shared" ref="AT24" si="349">AT23/$AY$23</f>
        <v>0.125</v>
      </c>
      <c r="AU24" s="10">
        <f t="shared" ref="AU24" si="350">AU23/$AZ$23</f>
        <v>0.14000000000000001</v>
      </c>
      <c r="AV24" s="11">
        <f t="shared" ref="AV24" si="351">AV23/$AY$23</f>
        <v>0.125</v>
      </c>
      <c r="AW24" s="10">
        <f t="shared" ref="AW24" si="352">AW23/$AZ$23</f>
        <v>0.13333333333333333</v>
      </c>
      <c r="AX24" s="11"/>
      <c r="AY24" s="10"/>
      <c r="AZ24" s="10"/>
      <c r="BH24" t="s">
        <v>570</v>
      </c>
      <c r="BI24" t="s">
        <v>42</v>
      </c>
      <c r="BJ24" t="s">
        <v>663</v>
      </c>
      <c r="BK24">
        <v>156</v>
      </c>
      <c r="BL24">
        <v>3076</v>
      </c>
    </row>
    <row r="25" spans="1:64">
      <c r="A25" s="18" t="s">
        <v>558</v>
      </c>
      <c r="B25" s="18" t="s">
        <v>42</v>
      </c>
      <c r="C25" s="18" t="s">
        <v>647</v>
      </c>
      <c r="D25" s="19">
        <v>0.125</v>
      </c>
      <c r="E25" s="20">
        <v>0.06</v>
      </c>
      <c r="F25" s="19">
        <v>0.375</v>
      </c>
      <c r="G25" s="20">
        <v>0.40666666666666668</v>
      </c>
      <c r="H25" s="19">
        <v>0</v>
      </c>
      <c r="I25" s="20">
        <v>0</v>
      </c>
      <c r="J25" s="19">
        <v>0</v>
      </c>
      <c r="K25" s="20">
        <v>0</v>
      </c>
      <c r="L25" s="19">
        <v>0</v>
      </c>
      <c r="M25" s="20">
        <v>0</v>
      </c>
      <c r="N25" s="19">
        <v>0</v>
      </c>
      <c r="O25" s="20">
        <v>0</v>
      </c>
      <c r="P25" s="19">
        <v>0.125</v>
      </c>
      <c r="Q25" s="20">
        <v>0.14666666666666667</v>
      </c>
      <c r="R25" s="19">
        <v>0</v>
      </c>
      <c r="S25" s="20">
        <v>0</v>
      </c>
      <c r="T25" s="19">
        <v>0.125</v>
      </c>
      <c r="U25" s="20">
        <v>0.11333333333333333</v>
      </c>
      <c r="V25" s="19">
        <v>0</v>
      </c>
      <c r="W25" s="20">
        <v>0</v>
      </c>
      <c r="X25" s="19">
        <v>0</v>
      </c>
      <c r="Y25" s="20">
        <v>0</v>
      </c>
      <c r="Z25" s="19">
        <v>0</v>
      </c>
      <c r="AA25" s="20">
        <v>0</v>
      </c>
      <c r="AB25" s="19">
        <v>0</v>
      </c>
      <c r="AC25" s="20">
        <v>0</v>
      </c>
      <c r="AD25" s="19">
        <v>0</v>
      </c>
      <c r="AE25" s="20">
        <v>0</v>
      </c>
      <c r="AF25" s="19">
        <v>0</v>
      </c>
      <c r="AG25" s="20">
        <v>0</v>
      </c>
      <c r="AH25" s="19">
        <v>0</v>
      </c>
      <c r="AI25" s="20">
        <v>0</v>
      </c>
      <c r="AJ25" s="11">
        <v>0</v>
      </c>
      <c r="AK25" s="10">
        <v>0</v>
      </c>
      <c r="AL25" s="19">
        <v>0</v>
      </c>
      <c r="AM25" s="20">
        <v>0</v>
      </c>
      <c r="AN25" s="19">
        <v>0</v>
      </c>
      <c r="AO25" s="20">
        <v>0</v>
      </c>
      <c r="AP25" s="19">
        <v>0</v>
      </c>
      <c r="AQ25" s="20">
        <v>0</v>
      </c>
      <c r="AR25" s="19">
        <v>0</v>
      </c>
      <c r="AS25" s="20">
        <v>0</v>
      </c>
      <c r="AT25" s="19">
        <v>0.125</v>
      </c>
      <c r="AU25" s="20">
        <v>0.14000000000000001</v>
      </c>
      <c r="AV25" s="19">
        <v>0.125</v>
      </c>
      <c r="AW25" s="20">
        <v>0.13333333333333333</v>
      </c>
      <c r="AX25" s="11"/>
      <c r="AY25" s="10"/>
      <c r="AZ25" s="10"/>
      <c r="BH25" t="s">
        <v>71</v>
      </c>
      <c r="BI25" t="s">
        <v>42</v>
      </c>
      <c r="BJ25" t="s">
        <v>664</v>
      </c>
      <c r="BK25">
        <v>63</v>
      </c>
      <c r="BL25">
        <v>1342</v>
      </c>
    </row>
    <row r="26" spans="1:64">
      <c r="A26" s="2" t="s">
        <v>53</v>
      </c>
      <c r="B26" s="2" t="s">
        <v>42</v>
      </c>
      <c r="C26" s="2" t="s">
        <v>648</v>
      </c>
      <c r="D26" s="11">
        <v>1515</v>
      </c>
      <c r="E26" s="10">
        <v>9990</v>
      </c>
      <c r="F26" s="11">
        <v>7037</v>
      </c>
      <c r="G26" s="10">
        <v>87558</v>
      </c>
      <c r="H26" s="11">
        <v>664</v>
      </c>
      <c r="I26" s="10">
        <v>7262</v>
      </c>
      <c r="J26" s="11">
        <v>13</v>
      </c>
      <c r="K26" s="10">
        <v>116</v>
      </c>
      <c r="L26" s="11">
        <v>672</v>
      </c>
      <c r="M26" s="10">
        <v>10122</v>
      </c>
      <c r="N26" s="11">
        <v>0</v>
      </c>
      <c r="O26" s="10">
        <v>0</v>
      </c>
      <c r="P26" s="11">
        <v>99</v>
      </c>
      <c r="Q26" s="10">
        <v>1399</v>
      </c>
      <c r="R26" s="11">
        <v>161</v>
      </c>
      <c r="S26" s="10">
        <v>1935</v>
      </c>
      <c r="T26" s="11">
        <v>3</v>
      </c>
      <c r="U26" s="10">
        <v>106</v>
      </c>
      <c r="V26" s="11">
        <v>30</v>
      </c>
      <c r="W26" s="10">
        <v>463</v>
      </c>
      <c r="X26" s="11">
        <v>125</v>
      </c>
      <c r="Y26" s="10">
        <v>1475</v>
      </c>
      <c r="Z26" s="11">
        <v>6</v>
      </c>
      <c r="AA26" s="10">
        <v>260</v>
      </c>
      <c r="AB26" s="11">
        <v>264</v>
      </c>
      <c r="AC26" s="10">
        <v>2527</v>
      </c>
      <c r="AD26" s="11">
        <v>5</v>
      </c>
      <c r="AE26" s="10">
        <v>33</v>
      </c>
      <c r="AF26" s="11">
        <v>0</v>
      </c>
      <c r="AG26" s="10">
        <v>0</v>
      </c>
      <c r="AH26" s="11">
        <v>0</v>
      </c>
      <c r="AI26" s="10">
        <v>0</v>
      </c>
      <c r="AJ26" s="11">
        <v>109</v>
      </c>
      <c r="AK26" s="10">
        <v>518</v>
      </c>
      <c r="AL26" s="11">
        <v>5</v>
      </c>
      <c r="AM26" s="10">
        <v>35</v>
      </c>
      <c r="AN26" s="11">
        <v>911</v>
      </c>
      <c r="AO26" s="10">
        <v>13329</v>
      </c>
      <c r="AP26" s="11">
        <v>162</v>
      </c>
      <c r="AQ26" s="10">
        <v>1525</v>
      </c>
      <c r="AR26" s="11">
        <v>35</v>
      </c>
      <c r="AS26" s="10">
        <v>257</v>
      </c>
      <c r="AT26" s="11">
        <v>965</v>
      </c>
      <c r="AU26" s="10">
        <v>30085</v>
      </c>
      <c r="AV26" s="11">
        <v>369</v>
      </c>
      <c r="AW26" s="10">
        <v>5363</v>
      </c>
      <c r="AX26" s="11"/>
      <c r="AY26" s="10">
        <f t="shared" si="0"/>
        <v>13150</v>
      </c>
      <c r="AZ26" s="10">
        <f t="shared" si="0"/>
        <v>174358</v>
      </c>
      <c r="BH26" t="s">
        <v>669</v>
      </c>
      <c r="BI26" t="s">
        <v>42</v>
      </c>
      <c r="BJ26" t="s">
        <v>666</v>
      </c>
      <c r="BK26">
        <v>6823</v>
      </c>
      <c r="BL26">
        <v>144941</v>
      </c>
    </row>
    <row r="27" spans="1:64">
      <c r="A27" s="2"/>
      <c r="B27" s="2"/>
      <c r="C27" s="2"/>
      <c r="D27" s="11">
        <f>D26/$AY$26</f>
        <v>0.11520912547528517</v>
      </c>
      <c r="E27" s="10">
        <f>E26/$AZ$26</f>
        <v>5.7295908418311753E-2</v>
      </c>
      <c r="F27" s="11">
        <f t="shared" ref="F27" si="353">F26/$AY$26</f>
        <v>0.5351330798479087</v>
      </c>
      <c r="G27" s="10">
        <f t="shared" ref="G27" si="354">G26/$AZ$26</f>
        <v>0.50217368861767164</v>
      </c>
      <c r="H27" s="11">
        <f t="shared" ref="H27" si="355">H26/$AY$26</f>
        <v>5.0494296577946768E-2</v>
      </c>
      <c r="I27" s="10">
        <f t="shared" ref="I27" si="356">I26/$AZ$26</f>
        <v>4.1649938632010004E-2</v>
      </c>
      <c r="J27" s="11">
        <f t="shared" ref="J27" si="357">J26/$AY$26</f>
        <v>9.8859315589353621E-4</v>
      </c>
      <c r="K27" s="10">
        <f t="shared" ref="K27" si="358">K26/$AZ$26</f>
        <v>6.6529783548790414E-4</v>
      </c>
      <c r="L27" s="11">
        <f t="shared" ref="L27" si="359">L26/$AY$26</f>
        <v>5.1102661596958178E-2</v>
      </c>
      <c r="M27" s="10">
        <f t="shared" ref="M27" si="360">M26/$AZ$26</f>
        <v>5.8052971472487641E-2</v>
      </c>
      <c r="N27" s="11">
        <f t="shared" ref="N27" si="361">N26/$AY$26</f>
        <v>0</v>
      </c>
      <c r="O27" s="10">
        <f t="shared" ref="O27" si="362">O26/$AZ$26</f>
        <v>0</v>
      </c>
      <c r="P27" s="11">
        <f t="shared" ref="P27" si="363">P26/$AY$26</f>
        <v>7.5285171102661601E-3</v>
      </c>
      <c r="Q27" s="10">
        <f t="shared" ref="Q27" si="364">Q26/$AZ$26</f>
        <v>8.0237213090308453E-3</v>
      </c>
      <c r="R27" s="11">
        <f t="shared" ref="R27" si="365">R26/$AY$26</f>
        <v>1.2243346007604563E-2</v>
      </c>
      <c r="S27" s="10">
        <f t="shared" ref="S27" si="366">S26/$AZ$26</f>
        <v>1.1097856135078401E-2</v>
      </c>
      <c r="T27" s="11">
        <f t="shared" ref="T27" si="367">T26/$AY$26</f>
        <v>2.2813688212927757E-4</v>
      </c>
      <c r="U27" s="10">
        <f t="shared" ref="U27" si="368">U26/$AZ$26</f>
        <v>6.0794457380791245E-4</v>
      </c>
      <c r="V27" s="11">
        <f t="shared" ref="V27" si="369">V26/$AY$26</f>
        <v>2.2813688212927757E-3</v>
      </c>
      <c r="W27" s="10">
        <f t="shared" ref="W27" si="370">W26/$AZ$26</f>
        <v>2.6554560157836175E-3</v>
      </c>
      <c r="X27" s="11">
        <f t="shared" ref="X27" si="371">X26/$AY$26</f>
        <v>9.5057034220532317E-3</v>
      </c>
      <c r="Y27" s="10">
        <f t="shared" ref="Y27" si="372">Y26/$AZ$26</f>
        <v>8.4596060977987809E-3</v>
      </c>
      <c r="Z27" s="11">
        <f t="shared" ref="Z27" si="373">Z26/$AY$26</f>
        <v>4.5627376425855514E-4</v>
      </c>
      <c r="AA27" s="10">
        <f t="shared" ref="AA27" si="374">AA26/$AZ$26</f>
        <v>1.4911848036797853E-3</v>
      </c>
      <c r="AB27" s="11">
        <f t="shared" ref="AB27" si="375">AB26/$AY$26</f>
        <v>2.0076045627376426E-2</v>
      </c>
      <c r="AC27" s="10">
        <f t="shared" ref="AC27" si="376">AC26/$AZ$26</f>
        <v>1.4493169226533913E-2</v>
      </c>
      <c r="AD27" s="11">
        <f t="shared" ref="AD27" si="377">AD26/$AY$26</f>
        <v>3.8022813688212925E-4</v>
      </c>
      <c r="AE27" s="10">
        <f t="shared" ref="AE27" si="378">AE26/$AZ$26</f>
        <v>1.8926576354397274E-4</v>
      </c>
      <c r="AF27" s="11">
        <f t="shared" ref="AF27" si="379">AF26/$AY$26</f>
        <v>0</v>
      </c>
      <c r="AG27" s="10">
        <f t="shared" ref="AG27" si="380">AG26/$AZ$26</f>
        <v>0</v>
      </c>
      <c r="AH27" s="11">
        <f t="shared" ref="AH27" si="381">AH26/$AY$26</f>
        <v>0</v>
      </c>
      <c r="AI27" s="10">
        <f t="shared" ref="AI27" si="382">AI26/$AZ$26</f>
        <v>0</v>
      </c>
      <c r="AJ27" s="11">
        <f t="shared" ref="AJ27" si="383">AJ26/$AY$26</f>
        <v>8.2889733840304184E-3</v>
      </c>
      <c r="AK27" s="10">
        <f t="shared" ref="AK27" si="384">AK26/$AZ$26</f>
        <v>2.9708989550235724E-3</v>
      </c>
      <c r="AL27" s="11">
        <f t="shared" ref="AL27" si="385">AL26/$AY$26</f>
        <v>3.8022813688212925E-4</v>
      </c>
      <c r="AM27" s="10">
        <f t="shared" ref="AM27" si="386">AM26/$AZ$26</f>
        <v>2.0073641587997108E-4</v>
      </c>
      <c r="AN27" s="11">
        <f t="shared" ref="AN27" si="387">AN26/$AY$26</f>
        <v>6.9277566539923952E-2</v>
      </c>
      <c r="AO27" s="10">
        <f t="shared" ref="AO27" si="388">AO26/$AZ$26</f>
        <v>7.6446162493260986E-2</v>
      </c>
      <c r="AP27" s="11">
        <f t="shared" ref="AP27" si="389">AP26/$AY$26</f>
        <v>1.2319391634980989E-2</v>
      </c>
      <c r="AQ27" s="10">
        <f t="shared" ref="AQ27" si="390">AQ26/$AZ$26</f>
        <v>8.7463724061987401E-3</v>
      </c>
      <c r="AR27" s="11">
        <f t="shared" ref="AR27" si="391">AR26/$AY$26</f>
        <v>2.6615969581749049E-3</v>
      </c>
      <c r="AS27" s="10">
        <f t="shared" ref="AS27" si="392">AS26/$AZ$26</f>
        <v>1.4739788251757876E-3</v>
      </c>
      <c r="AT27" s="11">
        <f t="shared" ref="AT27" si="393">AT26/$AY$26</f>
        <v>7.3384030418250951E-2</v>
      </c>
      <c r="AU27" s="10">
        <f t="shared" ref="AU27" si="394">AU26/$AZ$26</f>
        <v>0.17254728776425515</v>
      </c>
      <c r="AV27" s="11">
        <f t="shared" ref="AV27" si="395">AV26/$AY$26</f>
        <v>2.8060836501901141E-2</v>
      </c>
      <c r="AW27" s="10">
        <f t="shared" ref="AW27" si="396">AW26/$AZ$26</f>
        <v>3.0758554238979569E-2</v>
      </c>
      <c r="AX27" s="11"/>
      <c r="AY27" s="10"/>
      <c r="AZ27" s="10"/>
      <c r="BH27" t="s">
        <v>540</v>
      </c>
      <c r="BI27" t="s">
        <v>42</v>
      </c>
      <c r="BJ27" t="s">
        <v>667</v>
      </c>
      <c r="BK27">
        <v>170</v>
      </c>
      <c r="BL27">
        <v>3285</v>
      </c>
    </row>
    <row r="28" spans="1:64">
      <c r="A28" s="2" t="s">
        <v>53</v>
      </c>
      <c r="B28" s="2" t="s">
        <v>42</v>
      </c>
      <c r="C28" s="2" t="s">
        <v>648</v>
      </c>
      <c r="D28" s="11">
        <v>0.11520912547528517</v>
      </c>
      <c r="E28" s="10">
        <v>5.7295908418311753E-2</v>
      </c>
      <c r="F28" s="11">
        <v>0.5351330798479087</v>
      </c>
      <c r="G28" s="10">
        <v>0.50217368861767164</v>
      </c>
      <c r="H28" s="11">
        <v>5.0494296577946768E-2</v>
      </c>
      <c r="I28" s="10">
        <v>4.1649938632010004E-2</v>
      </c>
      <c r="J28" s="11">
        <v>9.8859315589353621E-4</v>
      </c>
      <c r="K28" s="10">
        <v>6.6529783548790414E-4</v>
      </c>
      <c r="L28" s="11">
        <v>5.1102661596958178E-2</v>
      </c>
      <c r="M28" s="10">
        <v>5.8052971472487641E-2</v>
      </c>
      <c r="N28" s="11">
        <v>0</v>
      </c>
      <c r="O28" s="10">
        <v>0</v>
      </c>
      <c r="P28" s="11">
        <v>7.5285171102661601E-3</v>
      </c>
      <c r="Q28" s="10">
        <v>8.0237213090308453E-3</v>
      </c>
      <c r="R28" s="11">
        <v>1.2243346007604563E-2</v>
      </c>
      <c r="S28" s="10">
        <v>1.1097856135078401E-2</v>
      </c>
      <c r="T28" s="11">
        <v>2.2813688212927757E-4</v>
      </c>
      <c r="U28" s="10">
        <v>6.0794457380791245E-4</v>
      </c>
      <c r="V28" s="11">
        <v>2.2813688212927757E-3</v>
      </c>
      <c r="W28" s="10">
        <v>2.6554560157836175E-3</v>
      </c>
      <c r="X28" s="11">
        <v>9.5057034220532317E-3</v>
      </c>
      <c r="Y28" s="10">
        <v>8.4596060977987809E-3</v>
      </c>
      <c r="Z28" s="11">
        <v>4.5627376425855514E-4</v>
      </c>
      <c r="AA28" s="10">
        <v>1.4911848036797853E-3</v>
      </c>
      <c r="AB28" s="11">
        <v>2.0076045627376426E-2</v>
      </c>
      <c r="AC28" s="10">
        <v>1.4493169226533913E-2</v>
      </c>
      <c r="AD28" s="11">
        <v>3.8022813688212925E-4</v>
      </c>
      <c r="AE28" s="10">
        <v>1.8926576354397274E-4</v>
      </c>
      <c r="AF28" s="11">
        <v>0</v>
      </c>
      <c r="AG28" s="10">
        <v>0</v>
      </c>
      <c r="AH28" s="11">
        <v>0</v>
      </c>
      <c r="AI28" s="10">
        <v>0</v>
      </c>
      <c r="AJ28" s="11">
        <v>8.2889733840304184E-3</v>
      </c>
      <c r="AK28" s="10">
        <v>2.9708989550235724E-3</v>
      </c>
      <c r="AL28" s="11">
        <v>3.8022813688212925E-4</v>
      </c>
      <c r="AM28" s="10">
        <v>2.0073641587997108E-4</v>
      </c>
      <c r="AN28" s="11">
        <v>6.9277566539923952E-2</v>
      </c>
      <c r="AO28" s="10">
        <v>7.6446162493260986E-2</v>
      </c>
      <c r="AP28" s="11">
        <v>1.2319391634980989E-2</v>
      </c>
      <c r="AQ28" s="10">
        <v>8.7463724061987401E-3</v>
      </c>
      <c r="AR28" s="11">
        <v>2.6615969581749049E-3</v>
      </c>
      <c r="AS28" s="10">
        <v>1.4739788251757876E-3</v>
      </c>
      <c r="AT28" s="11">
        <v>7.3384030418250951E-2</v>
      </c>
      <c r="AU28" s="10">
        <v>0.17254728776425515</v>
      </c>
      <c r="AV28" s="11">
        <v>2.8060836501901141E-2</v>
      </c>
      <c r="AW28" s="10">
        <v>3.0758554238979569E-2</v>
      </c>
      <c r="AX28" s="11"/>
      <c r="AY28" s="10"/>
      <c r="AZ28" s="10"/>
      <c r="BH28" t="s">
        <v>527</v>
      </c>
      <c r="BI28" t="s">
        <v>42</v>
      </c>
      <c r="BJ28" t="s">
        <v>668</v>
      </c>
      <c r="BK28">
        <v>756</v>
      </c>
      <c r="BL28">
        <v>14447</v>
      </c>
    </row>
    <row r="29" spans="1:64">
      <c r="A29" s="2" t="s">
        <v>98</v>
      </c>
      <c r="B29" s="2" t="s">
        <v>42</v>
      </c>
      <c r="C29" s="2" t="s">
        <v>649</v>
      </c>
      <c r="D29" s="11">
        <v>18</v>
      </c>
      <c r="E29" s="10">
        <v>177</v>
      </c>
      <c r="F29" s="11">
        <v>1235</v>
      </c>
      <c r="G29" s="10">
        <v>21234</v>
      </c>
      <c r="H29" s="11">
        <v>262</v>
      </c>
      <c r="I29" s="10">
        <v>3796</v>
      </c>
      <c r="J29" s="11">
        <v>0</v>
      </c>
      <c r="K29" s="10">
        <v>0</v>
      </c>
      <c r="L29" s="11">
        <v>10</v>
      </c>
      <c r="M29" s="10">
        <v>89</v>
      </c>
      <c r="N29" s="11">
        <v>0</v>
      </c>
      <c r="O29" s="10">
        <v>0</v>
      </c>
      <c r="P29" s="11">
        <v>89</v>
      </c>
      <c r="Q29" s="10">
        <v>1220</v>
      </c>
      <c r="R29" s="11">
        <v>3</v>
      </c>
      <c r="S29" s="10">
        <v>35</v>
      </c>
      <c r="T29" s="11">
        <v>0</v>
      </c>
      <c r="U29" s="10">
        <v>0</v>
      </c>
      <c r="V29" s="11">
        <v>0</v>
      </c>
      <c r="W29" s="10">
        <v>0</v>
      </c>
      <c r="X29" s="11">
        <v>6</v>
      </c>
      <c r="Y29" s="10">
        <v>112</v>
      </c>
      <c r="Z29" s="11">
        <v>0</v>
      </c>
      <c r="AA29" s="10">
        <v>0</v>
      </c>
      <c r="AB29" s="11">
        <v>38</v>
      </c>
      <c r="AC29" s="10">
        <v>594</v>
      </c>
      <c r="AD29" s="11">
        <v>0</v>
      </c>
      <c r="AE29" s="10">
        <v>0</v>
      </c>
      <c r="AF29" s="11">
        <v>0</v>
      </c>
      <c r="AG29" s="10">
        <v>0</v>
      </c>
      <c r="AH29" s="11">
        <v>0</v>
      </c>
      <c r="AI29" s="10">
        <v>0</v>
      </c>
      <c r="AJ29" s="11">
        <v>75</v>
      </c>
      <c r="AK29" s="10">
        <v>451</v>
      </c>
      <c r="AL29" s="11">
        <v>0</v>
      </c>
      <c r="AM29" s="10">
        <v>0</v>
      </c>
      <c r="AN29" s="11">
        <v>342</v>
      </c>
      <c r="AO29" s="10">
        <v>4827</v>
      </c>
      <c r="AP29" s="11">
        <v>3</v>
      </c>
      <c r="AQ29" s="10">
        <v>18</v>
      </c>
      <c r="AR29" s="11">
        <v>3</v>
      </c>
      <c r="AS29" s="10">
        <v>41</v>
      </c>
      <c r="AT29" s="11">
        <v>274</v>
      </c>
      <c r="AU29" s="10">
        <v>7562</v>
      </c>
      <c r="AV29" s="11">
        <v>74</v>
      </c>
      <c r="AW29" s="10">
        <v>638</v>
      </c>
      <c r="AX29" s="11"/>
      <c r="AY29" s="10">
        <f t="shared" si="0"/>
        <v>2432</v>
      </c>
      <c r="AZ29" s="10">
        <f t="shared" si="0"/>
        <v>40794</v>
      </c>
      <c r="BH29" t="s">
        <v>596</v>
      </c>
      <c r="BI29" t="s">
        <v>42</v>
      </c>
      <c r="BJ29" t="s">
        <v>670</v>
      </c>
      <c r="BK29">
        <v>54</v>
      </c>
      <c r="BL29">
        <v>795</v>
      </c>
    </row>
    <row r="30" spans="1:64">
      <c r="A30" s="2"/>
      <c r="B30" s="2"/>
      <c r="C30" s="2"/>
      <c r="D30" s="11">
        <f>D29/$AY$29</f>
        <v>7.4013157894736838E-3</v>
      </c>
      <c r="E30" s="10">
        <f>E29/$AZ$29</f>
        <v>4.3388733637299602E-3</v>
      </c>
      <c r="F30" s="11">
        <f t="shared" ref="F30" si="397">F29/$AY$29</f>
        <v>0.5078125</v>
      </c>
      <c r="G30" s="10">
        <f t="shared" ref="G30" si="398">G29/$AZ$29</f>
        <v>0.52051772319458744</v>
      </c>
      <c r="H30" s="11">
        <f t="shared" ref="H30" si="399">H29/$AY$29</f>
        <v>0.10773026315789473</v>
      </c>
      <c r="I30" s="10">
        <f t="shared" ref="I30" si="400">I29/$AZ$29</f>
        <v>9.3052899936265143E-2</v>
      </c>
      <c r="J30" s="11">
        <f t="shared" ref="J30" si="401">J29/$AY$29</f>
        <v>0</v>
      </c>
      <c r="K30" s="10">
        <f t="shared" ref="K30" si="402">K29/$AZ$29</f>
        <v>0</v>
      </c>
      <c r="L30" s="11">
        <f t="shared" ref="L30" si="403">L29/$AY$29</f>
        <v>4.1118421052631577E-3</v>
      </c>
      <c r="M30" s="10">
        <f t="shared" ref="M30" si="404">M29/$AZ$29</f>
        <v>2.1816933862822963E-3</v>
      </c>
      <c r="N30" s="11">
        <f t="shared" ref="N30" si="405">N29/$AY$29</f>
        <v>0</v>
      </c>
      <c r="O30" s="10">
        <f t="shared" ref="O30" si="406">O29/$AZ$29</f>
        <v>0</v>
      </c>
      <c r="P30" s="11">
        <f t="shared" ref="P30" si="407">P29/$AY$29</f>
        <v>3.6595394736842105E-2</v>
      </c>
      <c r="Q30" s="10">
        <f t="shared" ref="Q30" si="408">Q29/$AZ$29</f>
        <v>2.9906358778251704E-2</v>
      </c>
      <c r="R30" s="11">
        <f t="shared" ref="R30" si="409">R29/$AY$29</f>
        <v>1.2335526315789473E-3</v>
      </c>
      <c r="S30" s="10">
        <f t="shared" ref="S30" si="410">S29/$AZ$29</f>
        <v>8.5796930921213906E-4</v>
      </c>
      <c r="T30" s="11">
        <f t="shared" ref="T30" si="411">T29/$AY$29</f>
        <v>0</v>
      </c>
      <c r="U30" s="10">
        <f t="shared" ref="U30" si="412">U29/$AZ$29</f>
        <v>0</v>
      </c>
      <c r="V30" s="11">
        <f t="shared" ref="V30" si="413">V29/$AY$29</f>
        <v>0</v>
      </c>
      <c r="W30" s="10">
        <f t="shared" ref="W30" si="414">W29/$AZ$29</f>
        <v>0</v>
      </c>
      <c r="X30" s="11">
        <f t="shared" ref="X30" si="415">X29/$AY$29</f>
        <v>2.4671052631578946E-3</v>
      </c>
      <c r="Y30" s="10">
        <f t="shared" ref="Y30" si="416">Y29/$AZ$29</f>
        <v>2.7455017894788447E-3</v>
      </c>
      <c r="Z30" s="11">
        <f t="shared" ref="Z30" si="417">Z29/$AY$29</f>
        <v>0</v>
      </c>
      <c r="AA30" s="10">
        <f t="shared" ref="AA30" si="418">AA29/$AZ$29</f>
        <v>0</v>
      </c>
      <c r="AB30" s="11">
        <f t="shared" ref="AB30" si="419">AB29/$AY$29</f>
        <v>1.5625E-2</v>
      </c>
      <c r="AC30" s="10">
        <f t="shared" ref="AC30" si="420">AC29/$AZ$29</f>
        <v>1.456096484777173E-2</v>
      </c>
      <c r="AD30" s="11">
        <f t="shared" ref="AD30" si="421">AD29/$AY$29</f>
        <v>0</v>
      </c>
      <c r="AE30" s="10">
        <f t="shared" ref="AE30" si="422">AE29/$AZ$29</f>
        <v>0</v>
      </c>
      <c r="AF30" s="11">
        <f t="shared" ref="AF30" si="423">AF29/$AY$29</f>
        <v>0</v>
      </c>
      <c r="AG30" s="10">
        <f t="shared" ref="AG30" si="424">AG29/$AZ$29</f>
        <v>0</v>
      </c>
      <c r="AH30" s="11">
        <f t="shared" ref="AH30" si="425">AH29/$AY$29</f>
        <v>0</v>
      </c>
      <c r="AI30" s="10">
        <f t="shared" ref="AI30" si="426">AI29/$AZ$29</f>
        <v>0</v>
      </c>
      <c r="AJ30" s="11">
        <f t="shared" ref="AJ30" si="427">AJ29/$AY$29</f>
        <v>3.0838815789473683E-2</v>
      </c>
      <c r="AK30" s="10">
        <f t="shared" ref="AK30" si="428">AK29/$AZ$29</f>
        <v>1.1055547384419277E-2</v>
      </c>
      <c r="AL30" s="11">
        <f t="shared" ref="AL30" si="429">AL29/$AY$29</f>
        <v>0</v>
      </c>
      <c r="AM30" s="10">
        <f t="shared" ref="AM30" si="430">AM29/$AZ$29</f>
        <v>0</v>
      </c>
      <c r="AN30" s="11">
        <f t="shared" ref="AN30" si="431">AN29/$AY$29</f>
        <v>0.140625</v>
      </c>
      <c r="AO30" s="10">
        <f t="shared" ref="AO30" si="432">AO29/$AZ$29</f>
        <v>0.11832622444477128</v>
      </c>
      <c r="AP30" s="11">
        <f t="shared" ref="AP30" si="433">AP29/$AY$29</f>
        <v>1.2335526315789473E-3</v>
      </c>
      <c r="AQ30" s="10">
        <f t="shared" ref="AQ30" si="434">AQ29/$AZ$29</f>
        <v>4.4124135902338577E-4</v>
      </c>
      <c r="AR30" s="11">
        <f t="shared" ref="AR30" si="435">AR29/$AY$29</f>
        <v>1.2335526315789473E-3</v>
      </c>
      <c r="AS30" s="10">
        <f t="shared" ref="AS30" si="436">AS29/$AZ$29</f>
        <v>1.0050497622199344E-3</v>
      </c>
      <c r="AT30" s="11">
        <f t="shared" ref="AT30" si="437">AT29/$AY$29</f>
        <v>0.11266447368421052</v>
      </c>
      <c r="AU30" s="10">
        <f t="shared" ref="AU30" si="438">AU29/$AZ$29</f>
        <v>0.1853703976074913</v>
      </c>
      <c r="AV30" s="11">
        <f t="shared" ref="AV30" si="439">AV29/$AY$29</f>
        <v>3.0427631578947369E-2</v>
      </c>
      <c r="AW30" s="10">
        <f t="shared" ref="AW30" si="440">AW29/$AZ$29</f>
        <v>1.5639554836495564E-2</v>
      </c>
      <c r="AX30" s="11"/>
      <c r="AY30" s="10"/>
      <c r="AZ30" s="10"/>
      <c r="BH30" t="s">
        <v>551</v>
      </c>
      <c r="BI30" t="s">
        <v>42</v>
      </c>
      <c r="BJ30" t="s">
        <v>671</v>
      </c>
      <c r="BK30">
        <v>475</v>
      </c>
      <c r="BL30">
        <v>5524</v>
      </c>
    </row>
    <row r="31" spans="1:64">
      <c r="A31" s="2" t="s">
        <v>98</v>
      </c>
      <c r="B31" s="2" t="s">
        <v>42</v>
      </c>
      <c r="C31" s="2" t="s">
        <v>649</v>
      </c>
      <c r="D31" s="11">
        <v>7.4013157894736838E-3</v>
      </c>
      <c r="E31" s="10">
        <v>4.3388733637299602E-3</v>
      </c>
      <c r="F31" s="11">
        <v>0.5078125</v>
      </c>
      <c r="G31" s="10">
        <v>0.52051772319458744</v>
      </c>
      <c r="H31" s="11">
        <v>0.10773026315789473</v>
      </c>
      <c r="I31" s="10">
        <v>9.3052899936265143E-2</v>
      </c>
      <c r="J31" s="11">
        <v>0</v>
      </c>
      <c r="K31" s="10">
        <v>0</v>
      </c>
      <c r="L31" s="11">
        <v>4.1118421052631577E-3</v>
      </c>
      <c r="M31" s="10">
        <v>2.1816933862822963E-3</v>
      </c>
      <c r="N31" s="11">
        <v>0</v>
      </c>
      <c r="O31" s="10">
        <v>0</v>
      </c>
      <c r="P31" s="11">
        <v>3.6595394736842105E-2</v>
      </c>
      <c r="Q31" s="10">
        <v>2.9906358778251704E-2</v>
      </c>
      <c r="R31" s="11">
        <v>1.2335526315789473E-3</v>
      </c>
      <c r="S31" s="10">
        <v>8.5796930921213906E-4</v>
      </c>
      <c r="T31" s="11">
        <v>0</v>
      </c>
      <c r="U31" s="10">
        <v>0</v>
      </c>
      <c r="V31" s="11">
        <v>0</v>
      </c>
      <c r="W31" s="10">
        <v>0</v>
      </c>
      <c r="X31" s="11">
        <v>2.4671052631578946E-3</v>
      </c>
      <c r="Y31" s="10">
        <v>2.7455017894788447E-3</v>
      </c>
      <c r="Z31" s="11">
        <v>0</v>
      </c>
      <c r="AA31" s="10">
        <v>0</v>
      </c>
      <c r="AB31" s="11">
        <v>1.5625E-2</v>
      </c>
      <c r="AC31" s="10">
        <v>1.456096484777173E-2</v>
      </c>
      <c r="AD31" s="11">
        <v>0</v>
      </c>
      <c r="AE31" s="10">
        <v>0</v>
      </c>
      <c r="AF31" s="11">
        <v>0</v>
      </c>
      <c r="AG31" s="10">
        <v>0</v>
      </c>
      <c r="AH31" s="11">
        <v>0</v>
      </c>
      <c r="AI31" s="10">
        <v>0</v>
      </c>
      <c r="AJ31" s="11">
        <v>3.0838815789473683E-2</v>
      </c>
      <c r="AK31" s="10">
        <v>1.1055547384419277E-2</v>
      </c>
      <c r="AL31" s="11">
        <v>0</v>
      </c>
      <c r="AM31" s="10">
        <v>0</v>
      </c>
      <c r="AN31" s="11">
        <v>0.140625</v>
      </c>
      <c r="AO31" s="10">
        <v>0.11832622444477128</v>
      </c>
      <c r="AP31" s="11">
        <v>1.2335526315789473E-3</v>
      </c>
      <c r="AQ31" s="10">
        <v>4.4124135902338577E-4</v>
      </c>
      <c r="AR31" s="11">
        <v>1.2335526315789473E-3</v>
      </c>
      <c r="AS31" s="10">
        <v>1.0050497622199344E-3</v>
      </c>
      <c r="AT31" s="11">
        <v>0.11266447368421052</v>
      </c>
      <c r="AU31" s="10">
        <v>0.1853703976074913</v>
      </c>
      <c r="AV31" s="11">
        <v>3.0427631578947369E-2</v>
      </c>
      <c r="AW31" s="10">
        <v>1.5639554836495564E-2</v>
      </c>
      <c r="AX31" s="11"/>
      <c r="AY31" s="10"/>
      <c r="AZ31" s="10"/>
      <c r="BH31" t="s">
        <v>584</v>
      </c>
      <c r="BI31" t="s">
        <v>42</v>
      </c>
      <c r="BJ31" t="s">
        <v>672</v>
      </c>
      <c r="BK31">
        <v>28</v>
      </c>
      <c r="BL31">
        <v>354</v>
      </c>
    </row>
    <row r="32" spans="1:64">
      <c r="A32" s="2" t="s">
        <v>50</v>
      </c>
      <c r="B32" s="2" t="s">
        <v>42</v>
      </c>
      <c r="C32" s="2" t="s">
        <v>650</v>
      </c>
      <c r="D32" s="11">
        <v>1865</v>
      </c>
      <c r="E32" s="10">
        <v>19791</v>
      </c>
      <c r="F32" s="11">
        <v>3693</v>
      </c>
      <c r="G32" s="10">
        <v>76622</v>
      </c>
      <c r="H32" s="11">
        <v>443</v>
      </c>
      <c r="I32" s="10">
        <v>8612</v>
      </c>
      <c r="J32" s="11">
        <v>28</v>
      </c>
      <c r="K32" s="10">
        <v>360</v>
      </c>
      <c r="L32" s="11">
        <v>238</v>
      </c>
      <c r="M32" s="10">
        <v>4481</v>
      </c>
      <c r="N32" s="11">
        <v>103</v>
      </c>
      <c r="O32" s="10">
        <v>1367</v>
      </c>
      <c r="P32" s="11">
        <v>207</v>
      </c>
      <c r="Q32" s="10">
        <v>3705</v>
      </c>
      <c r="R32" s="11">
        <v>13</v>
      </c>
      <c r="S32" s="10">
        <v>218</v>
      </c>
      <c r="T32" s="11">
        <v>52</v>
      </c>
      <c r="U32" s="10">
        <v>969</v>
      </c>
      <c r="V32" s="11">
        <v>206</v>
      </c>
      <c r="W32" s="10">
        <v>3440</v>
      </c>
      <c r="X32" s="11">
        <v>142</v>
      </c>
      <c r="Y32" s="10">
        <v>2917</v>
      </c>
      <c r="Z32" s="11">
        <v>10</v>
      </c>
      <c r="AA32" s="10">
        <v>211</v>
      </c>
      <c r="AB32" s="11">
        <v>10</v>
      </c>
      <c r="AC32" s="10">
        <v>106</v>
      </c>
      <c r="AD32" s="11">
        <v>101</v>
      </c>
      <c r="AE32" s="10">
        <v>1540</v>
      </c>
      <c r="AF32" s="11">
        <v>3</v>
      </c>
      <c r="AG32" s="10">
        <v>68</v>
      </c>
      <c r="AH32" s="11">
        <v>5</v>
      </c>
      <c r="AI32" s="10">
        <v>47</v>
      </c>
      <c r="AJ32" s="11">
        <v>57</v>
      </c>
      <c r="AK32" s="10">
        <v>656</v>
      </c>
      <c r="AL32" s="11">
        <v>0</v>
      </c>
      <c r="AM32" s="10">
        <v>0</v>
      </c>
      <c r="AN32" s="11">
        <v>305</v>
      </c>
      <c r="AO32" s="10">
        <v>6337</v>
      </c>
      <c r="AP32" s="11">
        <v>166</v>
      </c>
      <c r="AQ32" s="10">
        <v>2743</v>
      </c>
      <c r="AR32" s="11">
        <v>43</v>
      </c>
      <c r="AS32" s="10">
        <v>468</v>
      </c>
      <c r="AT32" s="11">
        <v>262</v>
      </c>
      <c r="AU32" s="10">
        <v>11992</v>
      </c>
      <c r="AV32" s="11">
        <v>136</v>
      </c>
      <c r="AW32" s="10">
        <v>3101</v>
      </c>
      <c r="AX32" s="11"/>
      <c r="AY32" s="10">
        <f t="shared" si="0"/>
        <v>8088</v>
      </c>
      <c r="AZ32" s="10">
        <f t="shared" si="0"/>
        <v>149751</v>
      </c>
      <c r="BH32" t="s">
        <v>544</v>
      </c>
      <c r="BI32" t="s">
        <v>42</v>
      </c>
      <c r="BJ32" t="s">
        <v>673</v>
      </c>
      <c r="BK32">
        <v>6757</v>
      </c>
      <c r="BL32">
        <v>110935</v>
      </c>
    </row>
    <row r="33" spans="1:64">
      <c r="A33" s="2"/>
      <c r="B33" s="2"/>
      <c r="C33" s="2"/>
      <c r="D33" s="11">
        <f>D32/$AY$32</f>
        <v>0.23058852621167161</v>
      </c>
      <c r="E33" s="10">
        <f>E32/$AZ$32</f>
        <v>0.13215938457840015</v>
      </c>
      <c r="F33" s="11">
        <f t="shared" ref="F33" si="441">F32/$AY$32</f>
        <v>0.45660237388724034</v>
      </c>
      <c r="G33" s="10">
        <f t="shared" ref="G33" si="442">G32/$AZ$32</f>
        <v>0.51166269340438464</v>
      </c>
      <c r="H33" s="11">
        <f t="shared" ref="H33" si="443">H32/$AY$32</f>
        <v>5.477250247279921E-2</v>
      </c>
      <c r="I33" s="10">
        <f t="shared" ref="I33" si="444">I32/$AZ$32</f>
        <v>5.7508797937910264E-2</v>
      </c>
      <c r="J33" s="11">
        <f t="shared" ref="J33" si="445">J32/$AY$32</f>
        <v>3.4619188921859545E-3</v>
      </c>
      <c r="K33" s="10">
        <f t="shared" ref="K33" si="446">K32/$AZ$32</f>
        <v>2.4039906244365649E-3</v>
      </c>
      <c r="L33" s="11">
        <f t="shared" ref="L33" si="447">L32/$AY$32</f>
        <v>2.9426310583580612E-2</v>
      </c>
      <c r="M33" s="10">
        <f t="shared" ref="M33" si="448">M32/$AZ$32</f>
        <v>2.9923005522500684E-2</v>
      </c>
      <c r="N33" s="11">
        <f t="shared" ref="N33" si="449">N32/$AY$32</f>
        <v>1.2734915924826904E-2</v>
      </c>
      <c r="O33" s="10">
        <f t="shared" ref="O33" si="450">O32/$AZ$32</f>
        <v>9.1284866211244001E-3</v>
      </c>
      <c r="P33" s="11">
        <f t="shared" ref="P33" si="451">P32/$AY$32</f>
        <v>2.559347181008902E-2</v>
      </c>
      <c r="Q33" s="10">
        <f t="shared" ref="Q33" si="452">Q32/$AZ$32</f>
        <v>2.4741070176492977E-2</v>
      </c>
      <c r="R33" s="11">
        <f t="shared" ref="R33" si="453">R32/$AY$32</f>
        <v>1.6073194856577645E-3</v>
      </c>
      <c r="S33" s="10">
        <f t="shared" ref="S33" si="454">S32/$AZ$32</f>
        <v>1.4557498781310309E-3</v>
      </c>
      <c r="T33" s="11">
        <f t="shared" ref="T33" si="455">T32/$AY$32</f>
        <v>6.429277942631058E-3</v>
      </c>
      <c r="U33" s="10">
        <f t="shared" ref="U33" si="456">U32/$AZ$32</f>
        <v>6.4707414307750869E-3</v>
      </c>
      <c r="V33" s="11">
        <f t="shared" ref="V33" si="457">V32/$AY$32</f>
        <v>2.5469831849653807E-2</v>
      </c>
      <c r="W33" s="10">
        <f t="shared" ref="W33" si="458">W32/$AZ$32</f>
        <v>2.2971465966838286E-2</v>
      </c>
      <c r="X33" s="11">
        <f t="shared" ref="X33" si="459">X32/$AY$32</f>
        <v>1.7556874381800199E-2</v>
      </c>
      <c r="Y33" s="10">
        <f t="shared" ref="Y33" si="460">Y32/$AZ$32</f>
        <v>1.9479001809670719E-2</v>
      </c>
      <c r="Z33" s="11">
        <f t="shared" ref="Z33" si="461">Z32/$AY$32</f>
        <v>1.2363996043521265E-3</v>
      </c>
      <c r="AA33" s="10">
        <f t="shared" ref="AA33" si="462">AA32/$AZ$32</f>
        <v>1.4090056159892087E-3</v>
      </c>
      <c r="AB33" s="11">
        <f t="shared" ref="AB33" si="463">AB32/$AY$32</f>
        <v>1.2363996043521265E-3</v>
      </c>
      <c r="AC33" s="10">
        <f t="shared" ref="AC33" si="464">AC32/$AZ$32</f>
        <v>7.0784168386187735E-4</v>
      </c>
      <c r="AD33" s="11">
        <f t="shared" ref="AD33" si="465">AD32/$AY$32</f>
        <v>1.2487636003956479E-2</v>
      </c>
      <c r="AE33" s="10">
        <f t="shared" ref="AE33" si="466">AE32/$AZ$32</f>
        <v>1.028373767120086E-2</v>
      </c>
      <c r="AF33" s="11">
        <f t="shared" ref="AF33" si="467">AF32/$AY$32</f>
        <v>3.70919881305638E-4</v>
      </c>
      <c r="AG33" s="10">
        <f t="shared" ref="AG33" si="468">AG32/$AZ$32</f>
        <v>4.5408711794912886E-4</v>
      </c>
      <c r="AH33" s="11">
        <f t="shared" ref="AH33" si="469">AH32/$AY$32</f>
        <v>6.1819980217606325E-4</v>
      </c>
      <c r="AI33" s="10">
        <f t="shared" ref="AI33" si="470">AI32/$AZ$32</f>
        <v>3.138543315236626E-4</v>
      </c>
      <c r="AJ33" s="11">
        <f t="shared" ref="AJ33" si="471">AJ32/$AY$32</f>
        <v>7.0474777448071213E-3</v>
      </c>
      <c r="AK33" s="10">
        <f t="shared" ref="AK33" si="472">AK32/$AZ$32</f>
        <v>4.3806051378621844E-3</v>
      </c>
      <c r="AL33" s="11">
        <f t="shared" ref="AL33" si="473">AL32/$AY$32</f>
        <v>0</v>
      </c>
      <c r="AM33" s="10">
        <f t="shared" ref="AM33" si="474">AM32/$AZ$32</f>
        <v>0</v>
      </c>
      <c r="AN33" s="11">
        <f t="shared" ref="AN33" si="475">AN32/$AY$32</f>
        <v>3.7710187932739864E-2</v>
      </c>
      <c r="AO33" s="10">
        <f t="shared" ref="AO33" si="476">AO32/$AZ$32</f>
        <v>4.2316912741818084E-2</v>
      </c>
      <c r="AP33" s="11">
        <f t="shared" ref="AP33" si="477">AP32/$AY$32</f>
        <v>2.0524233432245301E-2</v>
      </c>
      <c r="AQ33" s="10">
        <f t="shared" ref="AQ33" si="478">AQ32/$AZ$32</f>
        <v>1.8317073007859713E-2</v>
      </c>
      <c r="AR33" s="11">
        <f t="shared" ref="AR33" si="479">AR32/$AY$32</f>
        <v>5.3165182987141447E-3</v>
      </c>
      <c r="AS33" s="10">
        <f t="shared" ref="AS33" si="480">AS32/$AZ$32</f>
        <v>3.125187811767534E-3</v>
      </c>
      <c r="AT33" s="11">
        <f t="shared" ref="AT33" si="481">AT32/$AY$32</f>
        <v>3.2393669634025714E-2</v>
      </c>
      <c r="AU33" s="10">
        <f t="shared" ref="AU33" si="482">AU32/$AZ$32</f>
        <v>8.0079598800675791E-2</v>
      </c>
      <c r="AV33" s="11">
        <f t="shared" ref="AV33" si="483">AV32/$AY$32</f>
        <v>1.6815034619188922E-2</v>
      </c>
      <c r="AW33" s="10">
        <f t="shared" ref="AW33" si="484">AW32/$AZ$32</f>
        <v>2.0707708128827187E-2</v>
      </c>
      <c r="AX33" s="11"/>
      <c r="AY33" s="10"/>
      <c r="AZ33" s="10"/>
      <c r="BH33" t="s">
        <v>565</v>
      </c>
      <c r="BI33" t="s">
        <v>42</v>
      </c>
      <c r="BJ33" t="s">
        <v>674</v>
      </c>
      <c r="BK33">
        <v>78</v>
      </c>
      <c r="BL33">
        <v>1188</v>
      </c>
    </row>
    <row r="34" spans="1:64">
      <c r="A34" s="2" t="s">
        <v>50</v>
      </c>
      <c r="B34" s="2" t="s">
        <v>42</v>
      </c>
      <c r="C34" s="2" t="s">
        <v>650</v>
      </c>
      <c r="D34" s="11">
        <v>0.23058852621167161</v>
      </c>
      <c r="E34" s="10">
        <v>0.13215938457840015</v>
      </c>
      <c r="F34" s="11">
        <v>0.45660237388724034</v>
      </c>
      <c r="G34" s="10">
        <v>0.51166269340438464</v>
      </c>
      <c r="H34" s="11">
        <v>5.477250247279921E-2</v>
      </c>
      <c r="I34" s="10">
        <v>5.7508797937910264E-2</v>
      </c>
      <c r="J34" s="11">
        <v>3.4619188921859545E-3</v>
      </c>
      <c r="K34" s="10">
        <v>2.4039906244365649E-3</v>
      </c>
      <c r="L34" s="11">
        <v>2.9426310583580612E-2</v>
      </c>
      <c r="M34" s="10">
        <v>2.9923005522500684E-2</v>
      </c>
      <c r="N34" s="11">
        <v>1.2734915924826904E-2</v>
      </c>
      <c r="O34" s="10">
        <v>9.1284866211244001E-3</v>
      </c>
      <c r="P34" s="11">
        <v>2.559347181008902E-2</v>
      </c>
      <c r="Q34" s="10">
        <v>2.4741070176492977E-2</v>
      </c>
      <c r="R34" s="11">
        <v>1.6073194856577645E-3</v>
      </c>
      <c r="S34" s="10">
        <v>1.4557498781310309E-3</v>
      </c>
      <c r="T34" s="11">
        <v>6.429277942631058E-3</v>
      </c>
      <c r="U34" s="10">
        <v>6.4707414307750869E-3</v>
      </c>
      <c r="V34" s="11">
        <v>2.5469831849653807E-2</v>
      </c>
      <c r="W34" s="10">
        <v>2.2971465966838286E-2</v>
      </c>
      <c r="X34" s="11">
        <v>1.7556874381800199E-2</v>
      </c>
      <c r="Y34" s="10">
        <v>1.9479001809670719E-2</v>
      </c>
      <c r="Z34" s="11">
        <v>1.2363996043521265E-3</v>
      </c>
      <c r="AA34" s="10">
        <v>1.4090056159892087E-3</v>
      </c>
      <c r="AB34" s="11">
        <v>1.2363996043521265E-3</v>
      </c>
      <c r="AC34" s="10">
        <v>7.0784168386187735E-4</v>
      </c>
      <c r="AD34" s="11">
        <v>1.2487636003956479E-2</v>
      </c>
      <c r="AE34" s="10">
        <v>1.028373767120086E-2</v>
      </c>
      <c r="AF34" s="11">
        <v>3.70919881305638E-4</v>
      </c>
      <c r="AG34" s="10">
        <v>4.5408711794912886E-4</v>
      </c>
      <c r="AH34" s="11">
        <v>6.1819980217606325E-4</v>
      </c>
      <c r="AI34" s="10">
        <v>3.138543315236626E-4</v>
      </c>
      <c r="AJ34" s="11">
        <v>7.0474777448071213E-3</v>
      </c>
      <c r="AK34" s="10">
        <v>4.3806051378621844E-3</v>
      </c>
      <c r="AL34" s="11">
        <v>0</v>
      </c>
      <c r="AM34" s="10">
        <v>0</v>
      </c>
      <c r="AN34" s="11">
        <v>3.7710187932739864E-2</v>
      </c>
      <c r="AO34" s="10">
        <v>4.2316912741818084E-2</v>
      </c>
      <c r="AP34" s="11">
        <v>2.0524233432245301E-2</v>
      </c>
      <c r="AQ34" s="10">
        <v>1.8317073007859713E-2</v>
      </c>
      <c r="AR34" s="11">
        <v>5.3165182987141447E-3</v>
      </c>
      <c r="AS34" s="10">
        <v>3.125187811767534E-3</v>
      </c>
      <c r="AT34" s="11">
        <v>3.2393669634025714E-2</v>
      </c>
      <c r="AU34" s="10">
        <v>8.0079598800675791E-2</v>
      </c>
      <c r="AV34" s="11">
        <v>1.6815034619188922E-2</v>
      </c>
      <c r="AW34" s="10">
        <v>2.0707708128827187E-2</v>
      </c>
      <c r="AX34" s="11"/>
      <c r="AY34" s="10"/>
      <c r="AZ34" s="10"/>
    </row>
    <row r="35" spans="1:64">
      <c r="A35" s="2" t="s">
        <v>78</v>
      </c>
      <c r="B35" s="2" t="s">
        <v>42</v>
      </c>
      <c r="C35" s="2" t="s">
        <v>651</v>
      </c>
      <c r="D35" s="11">
        <v>86</v>
      </c>
      <c r="E35" s="10">
        <v>821</v>
      </c>
      <c r="F35" s="11">
        <v>1306</v>
      </c>
      <c r="G35" s="10">
        <v>22520</v>
      </c>
      <c r="H35" s="11">
        <v>353</v>
      </c>
      <c r="I35" s="10">
        <v>8644</v>
      </c>
      <c r="J35" s="11">
        <v>13</v>
      </c>
      <c r="K35" s="10">
        <v>460</v>
      </c>
      <c r="L35" s="11">
        <v>31</v>
      </c>
      <c r="M35" s="10">
        <v>628</v>
      </c>
      <c r="N35" s="11">
        <v>4</v>
      </c>
      <c r="O35" s="10">
        <v>44</v>
      </c>
      <c r="P35" s="11">
        <v>63</v>
      </c>
      <c r="Q35" s="10">
        <v>898</v>
      </c>
      <c r="R35" s="11">
        <v>0</v>
      </c>
      <c r="S35" s="10">
        <v>0</v>
      </c>
      <c r="T35" s="11">
        <v>103</v>
      </c>
      <c r="U35" s="10">
        <v>2640</v>
      </c>
      <c r="V35" s="11">
        <v>2</v>
      </c>
      <c r="W35" s="10">
        <v>10</v>
      </c>
      <c r="X35" s="11">
        <v>1</v>
      </c>
      <c r="Y35" s="10">
        <v>4</v>
      </c>
      <c r="Z35" s="11">
        <v>5</v>
      </c>
      <c r="AA35" s="10">
        <v>94</v>
      </c>
      <c r="AB35" s="11">
        <v>1</v>
      </c>
      <c r="AC35" s="10">
        <v>17</v>
      </c>
      <c r="AD35" s="11">
        <v>3</v>
      </c>
      <c r="AE35" s="10">
        <v>15</v>
      </c>
      <c r="AF35" s="11">
        <v>0</v>
      </c>
      <c r="AG35" s="10">
        <v>0</v>
      </c>
      <c r="AH35" s="11">
        <v>0</v>
      </c>
      <c r="AI35" s="10">
        <v>0</v>
      </c>
      <c r="AJ35" s="11">
        <v>14</v>
      </c>
      <c r="AK35" s="10">
        <v>51</v>
      </c>
      <c r="AL35" s="11">
        <v>2</v>
      </c>
      <c r="AM35" s="10">
        <v>8</v>
      </c>
      <c r="AN35" s="11">
        <v>191</v>
      </c>
      <c r="AO35" s="10">
        <v>4422</v>
      </c>
      <c r="AP35" s="11">
        <v>8</v>
      </c>
      <c r="AQ35" s="10">
        <v>255</v>
      </c>
      <c r="AR35" s="11">
        <v>11</v>
      </c>
      <c r="AS35" s="10">
        <v>110</v>
      </c>
      <c r="AT35" s="11">
        <v>233</v>
      </c>
      <c r="AU35" s="10">
        <v>12829</v>
      </c>
      <c r="AV35" s="11">
        <v>159</v>
      </c>
      <c r="AW35" s="10">
        <v>4833</v>
      </c>
      <c r="AX35" s="11"/>
      <c r="AY35" s="10">
        <f t="shared" si="0"/>
        <v>2589</v>
      </c>
      <c r="AZ35" s="10">
        <f t="shared" si="0"/>
        <v>59303</v>
      </c>
      <c r="BK35">
        <f>SUM(BK1:BK33)</f>
        <v>65180</v>
      </c>
      <c r="BL35">
        <f>SUM(BL1:BL33)</f>
        <v>1131796</v>
      </c>
    </row>
    <row r="36" spans="1:64">
      <c r="A36" s="2"/>
      <c r="B36" s="2"/>
      <c r="C36" s="2"/>
      <c r="D36" s="11">
        <f>D35/$AY$35</f>
        <v>3.3217458478176899E-2</v>
      </c>
      <c r="E36" s="10">
        <f>E35/$AZ$35</f>
        <v>1.3844156282144242E-2</v>
      </c>
      <c r="F36" s="11">
        <f t="shared" ref="F36" si="485">F35/$AY$35</f>
        <v>0.50444186944766323</v>
      </c>
      <c r="G36" s="10">
        <f t="shared" ref="G36" si="486">G35/$AZ$35</f>
        <v>0.37974470094261675</v>
      </c>
      <c r="H36" s="11">
        <f t="shared" ref="H36" si="487">H35/$AY$35</f>
        <v>0.13634607956740055</v>
      </c>
      <c r="I36" s="10">
        <f t="shared" ref="I36" si="488">I35/$AZ$35</f>
        <v>0.14575991096571844</v>
      </c>
      <c r="J36" s="11">
        <f t="shared" ref="J36" si="489">J35/$AY$35</f>
        <v>5.0212437234453461E-3</v>
      </c>
      <c r="K36" s="10">
        <f t="shared" ref="K36" si="490">K35/$AZ$35</f>
        <v>7.756774530799454E-3</v>
      </c>
      <c r="L36" s="11">
        <f t="shared" ref="L36" si="491">L35/$AY$35</f>
        <v>1.1973735032831209E-2</v>
      </c>
      <c r="M36" s="10">
        <f t="shared" ref="M36" si="492">M35/$AZ$35</f>
        <v>1.0589683489874036E-2</v>
      </c>
      <c r="N36" s="11">
        <f t="shared" ref="N36" si="493">N35/$AY$35</f>
        <v>1.544998068752414E-3</v>
      </c>
      <c r="O36" s="10">
        <f t="shared" ref="O36" si="494">O35/$AZ$35</f>
        <v>7.4195234642429554E-4</v>
      </c>
      <c r="P36" s="11">
        <f t="shared" ref="P36" si="495">P35/$AY$35</f>
        <v>2.4333719582850522E-2</v>
      </c>
      <c r="Q36" s="10">
        <f t="shared" ref="Q36" si="496">Q35/$AZ$35</f>
        <v>1.514257288838676E-2</v>
      </c>
      <c r="R36" s="11">
        <f t="shared" ref="R36" si="497">R35/$AY$35</f>
        <v>0</v>
      </c>
      <c r="S36" s="10">
        <f t="shared" ref="S36" si="498">S35/$AZ$35</f>
        <v>0</v>
      </c>
      <c r="T36" s="11">
        <f t="shared" ref="T36" si="499">T35/$AY$35</f>
        <v>3.9783700270374665E-2</v>
      </c>
      <c r="U36" s="10">
        <f t="shared" ref="U36" si="500">U35/$AZ$35</f>
        <v>4.4517140785457737E-2</v>
      </c>
      <c r="V36" s="11">
        <f t="shared" ref="V36" si="501">V35/$AY$35</f>
        <v>7.7249903437620702E-4</v>
      </c>
      <c r="W36" s="10">
        <f t="shared" ref="W36" si="502">W35/$AZ$35</f>
        <v>1.68625533278249E-4</v>
      </c>
      <c r="X36" s="11">
        <f t="shared" ref="X36" si="503">X35/$AY$35</f>
        <v>3.8624951718810351E-4</v>
      </c>
      <c r="Y36" s="10">
        <f t="shared" ref="Y36" si="504">Y35/$AZ$35</f>
        <v>6.74502133112996E-5</v>
      </c>
      <c r="Z36" s="11">
        <f t="shared" ref="Z36" si="505">Z35/$AY$35</f>
        <v>1.9312475859405175E-3</v>
      </c>
      <c r="AA36" s="10">
        <f t="shared" ref="AA36" si="506">AA35/$AZ$35</f>
        <v>1.5850800128155405E-3</v>
      </c>
      <c r="AB36" s="11">
        <f t="shared" ref="AB36" si="507">AB35/$AY$35</f>
        <v>3.8624951718810351E-4</v>
      </c>
      <c r="AC36" s="10">
        <f t="shared" ref="AC36" si="508">AC35/$AZ$35</f>
        <v>2.8666340657302328E-4</v>
      </c>
      <c r="AD36" s="11">
        <f t="shared" ref="AD36" si="509">AD35/$AY$35</f>
        <v>1.1587485515643105E-3</v>
      </c>
      <c r="AE36" s="10">
        <f t="shared" ref="AE36" si="510">AE35/$AZ$35</f>
        <v>2.5293829991737351E-4</v>
      </c>
      <c r="AF36" s="11">
        <f t="shared" ref="AF36" si="511">AF35/$AY$35</f>
        <v>0</v>
      </c>
      <c r="AG36" s="10">
        <f t="shared" ref="AG36" si="512">AG35/$AZ$35</f>
        <v>0</v>
      </c>
      <c r="AH36" s="11">
        <f t="shared" ref="AH36" si="513">AH35/$AY$35</f>
        <v>0</v>
      </c>
      <c r="AI36" s="10">
        <f t="shared" ref="AI36" si="514">AI35/$AZ$35</f>
        <v>0</v>
      </c>
      <c r="AJ36" s="11">
        <f t="shared" ref="AJ36" si="515">AJ35/$AY$35</f>
        <v>5.4074932406334491E-3</v>
      </c>
      <c r="AK36" s="10">
        <f t="shared" ref="AK36" si="516">AK35/$AZ$35</f>
        <v>8.5999021971906991E-4</v>
      </c>
      <c r="AL36" s="11">
        <f t="shared" ref="AL36" si="517">AL35/$AY$35</f>
        <v>7.7249903437620702E-4</v>
      </c>
      <c r="AM36" s="10">
        <f t="shared" ref="AM36" si="518">AM35/$AZ$35</f>
        <v>1.349004266225992E-4</v>
      </c>
      <c r="AN36" s="11">
        <f t="shared" ref="AN36" si="519">AN35/$AY$35</f>
        <v>7.3773657782927771E-2</v>
      </c>
      <c r="AO36" s="10">
        <f t="shared" ref="AO36" si="520">AO35/$AZ$35</f>
        <v>7.4566210815641701E-2</v>
      </c>
      <c r="AP36" s="11">
        <f t="shared" ref="AP36" si="521">AP35/$AY$35</f>
        <v>3.0899961375048281E-3</v>
      </c>
      <c r="AQ36" s="10">
        <f t="shared" ref="AQ36" si="522">AQ35/$AZ$35</f>
        <v>4.2999510985953495E-3</v>
      </c>
      <c r="AR36" s="11">
        <f t="shared" ref="AR36" si="523">AR35/$AY$35</f>
        <v>4.248744689069139E-3</v>
      </c>
      <c r="AS36" s="10">
        <f t="shared" ref="AS36" si="524">AS35/$AZ$35</f>
        <v>1.8548808660607389E-3</v>
      </c>
      <c r="AT36" s="11">
        <f t="shared" ref="AT36" si="525">AT35/$AY$35</f>
        <v>8.9996137504828114E-2</v>
      </c>
      <c r="AU36" s="10">
        <f t="shared" ref="AU36" si="526">AU35/$AZ$35</f>
        <v>0.21632969664266563</v>
      </c>
      <c r="AV36" s="11">
        <f t="shared" ref="AV36" si="527">AV35/$AY$35</f>
        <v>6.1413673232908458E-2</v>
      </c>
      <c r="AW36" s="10">
        <f t="shared" ref="AW36" si="528">AW35/$AZ$35</f>
        <v>8.1496720233377742E-2</v>
      </c>
      <c r="AX36" s="11"/>
      <c r="AY36" s="10"/>
      <c r="AZ36" s="10"/>
    </row>
    <row r="37" spans="1:64">
      <c r="A37" s="2" t="s">
        <v>78</v>
      </c>
      <c r="B37" s="2" t="s">
        <v>42</v>
      </c>
      <c r="C37" s="2" t="s">
        <v>651</v>
      </c>
      <c r="D37" s="11">
        <v>3.3217458478176899E-2</v>
      </c>
      <c r="E37" s="10">
        <v>1.3844156282144242E-2</v>
      </c>
      <c r="F37" s="11">
        <v>0.50444186944766323</v>
      </c>
      <c r="G37" s="10">
        <v>0.37974470094261675</v>
      </c>
      <c r="H37" s="11">
        <v>0.13634607956740055</v>
      </c>
      <c r="I37" s="10">
        <v>0.14575991096571844</v>
      </c>
      <c r="J37" s="11">
        <v>5.0212437234453461E-3</v>
      </c>
      <c r="K37" s="10">
        <v>7.756774530799454E-3</v>
      </c>
      <c r="L37" s="11">
        <v>1.1973735032831209E-2</v>
      </c>
      <c r="M37" s="10">
        <v>1.0589683489874036E-2</v>
      </c>
      <c r="N37" s="11">
        <v>1.544998068752414E-3</v>
      </c>
      <c r="O37" s="10">
        <v>7.4195234642429554E-4</v>
      </c>
      <c r="P37" s="11">
        <v>2.4333719582850522E-2</v>
      </c>
      <c r="Q37" s="10">
        <v>1.514257288838676E-2</v>
      </c>
      <c r="R37" s="11">
        <v>0</v>
      </c>
      <c r="S37" s="10">
        <v>0</v>
      </c>
      <c r="T37" s="11">
        <v>3.9783700270374665E-2</v>
      </c>
      <c r="U37" s="10">
        <v>4.4517140785457737E-2</v>
      </c>
      <c r="V37" s="11">
        <v>7.7249903437620702E-4</v>
      </c>
      <c r="W37" s="10">
        <v>1.68625533278249E-4</v>
      </c>
      <c r="X37" s="11">
        <v>3.8624951718810351E-4</v>
      </c>
      <c r="Y37" s="10">
        <v>6.74502133112996E-5</v>
      </c>
      <c r="Z37" s="11">
        <v>1.9312475859405175E-3</v>
      </c>
      <c r="AA37" s="10">
        <v>1.5850800128155405E-3</v>
      </c>
      <c r="AB37" s="11">
        <v>3.8624951718810351E-4</v>
      </c>
      <c r="AC37" s="10">
        <v>2.8666340657302328E-4</v>
      </c>
      <c r="AD37" s="11">
        <v>1.1587485515643105E-3</v>
      </c>
      <c r="AE37" s="10">
        <v>2.5293829991737351E-4</v>
      </c>
      <c r="AF37" s="11">
        <v>0</v>
      </c>
      <c r="AG37" s="10">
        <v>0</v>
      </c>
      <c r="AH37" s="11">
        <v>0</v>
      </c>
      <c r="AI37" s="10">
        <v>0</v>
      </c>
      <c r="AJ37" s="11">
        <v>5.4074932406334491E-3</v>
      </c>
      <c r="AK37" s="10">
        <v>8.5999021971906991E-4</v>
      </c>
      <c r="AL37" s="11">
        <v>7.7249903437620702E-4</v>
      </c>
      <c r="AM37" s="10">
        <v>1.349004266225992E-4</v>
      </c>
      <c r="AN37" s="11">
        <v>7.3773657782927771E-2</v>
      </c>
      <c r="AO37" s="10">
        <v>7.4566210815641701E-2</v>
      </c>
      <c r="AP37" s="11">
        <v>3.0899961375048281E-3</v>
      </c>
      <c r="AQ37" s="10">
        <v>4.2999510985953495E-3</v>
      </c>
      <c r="AR37" s="11">
        <v>4.248744689069139E-3</v>
      </c>
      <c r="AS37" s="10">
        <v>1.8548808660607389E-3</v>
      </c>
      <c r="AT37" s="11">
        <v>8.9996137504828114E-2</v>
      </c>
      <c r="AU37" s="10">
        <v>0.21632969664266563</v>
      </c>
      <c r="AV37" s="11">
        <v>6.1413673232908458E-2</v>
      </c>
      <c r="AW37" s="10">
        <v>8.1496720233377742E-2</v>
      </c>
      <c r="AX37" s="11"/>
      <c r="AY37" s="10"/>
      <c r="AZ37" s="10"/>
    </row>
    <row r="38" spans="1:64">
      <c r="A38" s="2" t="s">
        <v>116</v>
      </c>
      <c r="B38" s="2" t="s">
        <v>42</v>
      </c>
      <c r="C38" s="2" t="s">
        <v>652</v>
      </c>
      <c r="D38" s="11">
        <v>17</v>
      </c>
      <c r="E38" s="10">
        <v>107</v>
      </c>
      <c r="F38" s="11">
        <v>646</v>
      </c>
      <c r="G38" s="10">
        <v>8995</v>
      </c>
      <c r="H38" s="11">
        <v>124</v>
      </c>
      <c r="I38" s="10">
        <v>1673</v>
      </c>
      <c r="J38" s="11">
        <v>0</v>
      </c>
      <c r="K38" s="10">
        <v>0</v>
      </c>
      <c r="L38" s="11">
        <v>20</v>
      </c>
      <c r="M38" s="10">
        <v>311</v>
      </c>
      <c r="N38" s="11">
        <v>1</v>
      </c>
      <c r="O38" s="10">
        <v>32</v>
      </c>
      <c r="P38" s="11">
        <v>67</v>
      </c>
      <c r="Q38" s="10">
        <v>639</v>
      </c>
      <c r="R38" s="11">
        <v>0</v>
      </c>
      <c r="S38" s="10">
        <v>0</v>
      </c>
      <c r="T38" s="11">
        <v>24</v>
      </c>
      <c r="U38" s="10">
        <v>476</v>
      </c>
      <c r="V38" s="11">
        <v>2</v>
      </c>
      <c r="W38" s="10">
        <v>10</v>
      </c>
      <c r="X38" s="11">
        <v>0</v>
      </c>
      <c r="Y38" s="10">
        <v>0</v>
      </c>
      <c r="Z38" s="11">
        <v>0</v>
      </c>
      <c r="AA38" s="10">
        <v>0</v>
      </c>
      <c r="AB38" s="11">
        <v>0</v>
      </c>
      <c r="AC38" s="10">
        <v>0</v>
      </c>
      <c r="AD38" s="11">
        <v>0</v>
      </c>
      <c r="AE38" s="10">
        <v>0</v>
      </c>
      <c r="AF38" s="11">
        <v>1</v>
      </c>
      <c r="AG38" s="10">
        <v>14</v>
      </c>
      <c r="AH38" s="11">
        <v>0</v>
      </c>
      <c r="AI38" s="10">
        <v>0</v>
      </c>
      <c r="AJ38" s="11">
        <v>1</v>
      </c>
      <c r="AK38" s="10">
        <v>1</v>
      </c>
      <c r="AL38" s="11">
        <v>4</v>
      </c>
      <c r="AM38" s="10">
        <v>36</v>
      </c>
      <c r="AN38" s="11">
        <v>103</v>
      </c>
      <c r="AO38" s="10">
        <v>1337</v>
      </c>
      <c r="AP38" s="11">
        <v>5</v>
      </c>
      <c r="AQ38" s="10">
        <v>102</v>
      </c>
      <c r="AR38" s="11">
        <v>4</v>
      </c>
      <c r="AS38" s="10">
        <v>21</v>
      </c>
      <c r="AT38" s="11">
        <v>5</v>
      </c>
      <c r="AU38" s="10">
        <v>142</v>
      </c>
      <c r="AV38" s="11">
        <v>2</v>
      </c>
      <c r="AW38" s="10">
        <v>14</v>
      </c>
      <c r="AX38" s="11"/>
      <c r="AY38" s="10">
        <f t="shared" si="0"/>
        <v>1026</v>
      </c>
      <c r="AZ38" s="10">
        <f t="shared" si="0"/>
        <v>13910</v>
      </c>
    </row>
    <row r="39" spans="1:64">
      <c r="A39" s="2"/>
      <c r="B39" s="2"/>
      <c r="C39" s="2"/>
      <c r="D39" s="11">
        <f>D38/$AY$38</f>
        <v>1.6569200779727095E-2</v>
      </c>
      <c r="E39" s="10">
        <f>E38/$AZ$38</f>
        <v>7.6923076923076927E-3</v>
      </c>
      <c r="F39" s="11">
        <f t="shared" ref="F39" si="529">F38/$AY$38</f>
        <v>0.62962962962962965</v>
      </c>
      <c r="G39" s="10">
        <f t="shared" ref="G39" si="530">G38/$AZ$38</f>
        <v>0.64665708123652044</v>
      </c>
      <c r="H39" s="11">
        <f t="shared" ref="H39" si="531">H38/$AY$38</f>
        <v>0.12085769980506822</v>
      </c>
      <c r="I39" s="10">
        <f t="shared" ref="I39" si="532">I38/$AZ$38</f>
        <v>0.12027318475916607</v>
      </c>
      <c r="J39" s="11">
        <f t="shared" ref="J39" si="533">J38/$AY$38</f>
        <v>0</v>
      </c>
      <c r="K39" s="10">
        <f t="shared" ref="K39" si="534">K38/$AZ$38</f>
        <v>0</v>
      </c>
      <c r="L39" s="11">
        <f t="shared" ref="L39" si="535">L38/$AY$38</f>
        <v>1.9493177387914229E-2</v>
      </c>
      <c r="M39" s="10">
        <f t="shared" ref="M39" si="536">M38/$AZ$38</f>
        <v>2.2358015815959743E-2</v>
      </c>
      <c r="N39" s="11">
        <f t="shared" ref="N39" si="537">N38/$AY$38</f>
        <v>9.7465886939571145E-4</v>
      </c>
      <c r="O39" s="10">
        <f t="shared" ref="O39" si="538">O38/$AZ$38</f>
        <v>2.3005032350826744E-3</v>
      </c>
      <c r="P39" s="11">
        <f t="shared" ref="P39" si="539">P38/$AY$38</f>
        <v>6.5302144249512667E-2</v>
      </c>
      <c r="Q39" s="10">
        <f t="shared" ref="Q39" si="540">Q38/$AZ$38</f>
        <v>4.5938173975557155E-2</v>
      </c>
      <c r="R39" s="11">
        <f t="shared" ref="R39" si="541">R38/$AY$38</f>
        <v>0</v>
      </c>
      <c r="S39" s="10">
        <f t="shared" ref="S39" si="542">S38/$AZ$38</f>
        <v>0</v>
      </c>
      <c r="T39" s="11">
        <f t="shared" ref="T39" si="543">T38/$AY$38</f>
        <v>2.3391812865497075E-2</v>
      </c>
      <c r="U39" s="10">
        <f t="shared" ref="U39" si="544">U38/$AZ$38</f>
        <v>3.4219985621854777E-2</v>
      </c>
      <c r="V39" s="11">
        <f t="shared" ref="V39" si="545">V38/$AY$38</f>
        <v>1.9493177387914229E-3</v>
      </c>
      <c r="W39" s="10">
        <f t="shared" ref="W39" si="546">W38/$AZ$38</f>
        <v>7.1890726096333576E-4</v>
      </c>
      <c r="X39" s="11">
        <f t="shared" ref="X39" si="547">X38/$AY$38</f>
        <v>0</v>
      </c>
      <c r="Y39" s="10">
        <f t="shared" ref="Y39" si="548">Y38/$AZ$38</f>
        <v>0</v>
      </c>
      <c r="Z39" s="11">
        <f t="shared" ref="Z39" si="549">Z38/$AY$38</f>
        <v>0</v>
      </c>
      <c r="AA39" s="10">
        <f t="shared" ref="AA39" si="550">AA38/$AZ$38</f>
        <v>0</v>
      </c>
      <c r="AB39" s="11">
        <f t="shared" ref="AB39" si="551">AB38/$AY$38</f>
        <v>0</v>
      </c>
      <c r="AC39" s="10">
        <f t="shared" ref="AC39" si="552">AC38/$AZ$38</f>
        <v>0</v>
      </c>
      <c r="AD39" s="11">
        <f t="shared" ref="AD39" si="553">AD38/$AY$38</f>
        <v>0</v>
      </c>
      <c r="AE39" s="10">
        <f t="shared" ref="AE39" si="554">AE38/$AZ$38</f>
        <v>0</v>
      </c>
      <c r="AF39" s="11">
        <f t="shared" ref="AF39" si="555">AF38/$AY$38</f>
        <v>9.7465886939571145E-4</v>
      </c>
      <c r="AG39" s="10">
        <f t="shared" ref="AG39" si="556">AG38/$AZ$38</f>
        <v>1.0064701653486701E-3</v>
      </c>
      <c r="AH39" s="11">
        <f t="shared" ref="AH39" si="557">AH38/$AY$38</f>
        <v>0</v>
      </c>
      <c r="AI39" s="10">
        <f t="shared" ref="AI39" si="558">AI38/$AZ$38</f>
        <v>0</v>
      </c>
      <c r="AJ39" s="11">
        <f t="shared" ref="AJ39" si="559">AJ38/$AY$38</f>
        <v>9.7465886939571145E-4</v>
      </c>
      <c r="AK39" s="10">
        <f t="shared" ref="AK39" si="560">AK38/$AZ$38</f>
        <v>7.1890726096333576E-5</v>
      </c>
      <c r="AL39" s="11">
        <f t="shared" ref="AL39" si="561">AL38/$AY$38</f>
        <v>3.8986354775828458E-3</v>
      </c>
      <c r="AM39" s="10">
        <f t="shared" ref="AM39" si="562">AM38/$AZ$38</f>
        <v>2.5880661394680087E-3</v>
      </c>
      <c r="AN39" s="11">
        <f t="shared" ref="AN39" si="563">AN38/$AY$38</f>
        <v>0.10038986354775828</v>
      </c>
      <c r="AO39" s="10">
        <f t="shared" ref="AO39" si="564">AO38/$AZ$38</f>
        <v>9.6117900790797989E-2</v>
      </c>
      <c r="AP39" s="11">
        <f t="shared" ref="AP39" si="565">AP38/$AY$38</f>
        <v>4.8732943469785572E-3</v>
      </c>
      <c r="AQ39" s="10">
        <f t="shared" ref="AQ39" si="566">AQ38/$AZ$38</f>
        <v>7.3328540618260241E-3</v>
      </c>
      <c r="AR39" s="11">
        <f t="shared" ref="AR39" si="567">AR38/$AY$38</f>
        <v>3.8986354775828458E-3</v>
      </c>
      <c r="AS39" s="10">
        <f t="shared" ref="AS39" si="568">AS38/$AZ$38</f>
        <v>1.509705248023005E-3</v>
      </c>
      <c r="AT39" s="11">
        <f t="shared" ref="AT39" si="569">AT38/$AY$38</f>
        <v>4.8732943469785572E-3</v>
      </c>
      <c r="AU39" s="10">
        <f t="shared" ref="AU39" si="570">AU38/$AZ$38</f>
        <v>1.0208483105679367E-2</v>
      </c>
      <c r="AV39" s="11">
        <f t="shared" ref="AV39" si="571">AV38/$AY$38</f>
        <v>1.9493177387914229E-3</v>
      </c>
      <c r="AW39" s="10">
        <f t="shared" ref="AW39" si="572">AW38/$AZ$38</f>
        <v>1.0064701653486701E-3</v>
      </c>
      <c r="AX39" s="11"/>
      <c r="AY39" s="10"/>
      <c r="AZ39" s="10"/>
    </row>
    <row r="40" spans="1:64">
      <c r="A40" s="2" t="s">
        <v>116</v>
      </c>
      <c r="B40" s="2" t="s">
        <v>42</v>
      </c>
      <c r="C40" s="2" t="s">
        <v>652</v>
      </c>
      <c r="D40" s="11">
        <v>1.6569200779727095E-2</v>
      </c>
      <c r="E40" s="10">
        <v>7.6923076923076927E-3</v>
      </c>
      <c r="F40" s="11">
        <v>0.62962962962962965</v>
      </c>
      <c r="G40" s="10">
        <v>0.64665708123652044</v>
      </c>
      <c r="H40" s="11">
        <v>0.12085769980506822</v>
      </c>
      <c r="I40" s="10">
        <v>0.12027318475916607</v>
      </c>
      <c r="J40" s="11">
        <v>0</v>
      </c>
      <c r="K40" s="10">
        <v>0</v>
      </c>
      <c r="L40" s="11">
        <v>1.9493177387914229E-2</v>
      </c>
      <c r="M40" s="10">
        <v>2.2358015815959743E-2</v>
      </c>
      <c r="N40" s="11">
        <v>9.7465886939571145E-4</v>
      </c>
      <c r="O40" s="10">
        <v>2.3005032350826744E-3</v>
      </c>
      <c r="P40" s="11">
        <v>6.5302144249512667E-2</v>
      </c>
      <c r="Q40" s="10">
        <v>4.5938173975557155E-2</v>
      </c>
      <c r="R40" s="11">
        <v>0</v>
      </c>
      <c r="S40" s="10">
        <v>0</v>
      </c>
      <c r="T40" s="11">
        <v>2.3391812865497075E-2</v>
      </c>
      <c r="U40" s="10">
        <v>3.4219985621854777E-2</v>
      </c>
      <c r="V40" s="11">
        <v>1.9493177387914229E-3</v>
      </c>
      <c r="W40" s="10">
        <v>7.1890726096333576E-4</v>
      </c>
      <c r="X40" s="11">
        <v>0</v>
      </c>
      <c r="Y40" s="10">
        <v>0</v>
      </c>
      <c r="Z40" s="11">
        <v>0</v>
      </c>
      <c r="AA40" s="10">
        <v>0</v>
      </c>
      <c r="AB40" s="11">
        <v>0</v>
      </c>
      <c r="AC40" s="10">
        <v>0</v>
      </c>
      <c r="AD40" s="11">
        <v>0</v>
      </c>
      <c r="AE40" s="10">
        <v>0</v>
      </c>
      <c r="AF40" s="11">
        <v>9.7465886939571145E-4</v>
      </c>
      <c r="AG40" s="10">
        <v>1.0064701653486701E-3</v>
      </c>
      <c r="AH40" s="11">
        <v>0</v>
      </c>
      <c r="AI40" s="10">
        <v>0</v>
      </c>
      <c r="AJ40" s="11">
        <v>9.7465886939571145E-4</v>
      </c>
      <c r="AK40" s="10">
        <v>7.1890726096333576E-5</v>
      </c>
      <c r="AL40" s="11">
        <v>3.8986354775828458E-3</v>
      </c>
      <c r="AM40" s="10">
        <v>2.5880661394680087E-3</v>
      </c>
      <c r="AN40" s="11">
        <v>0.10038986354775828</v>
      </c>
      <c r="AO40" s="10">
        <v>9.6117900790797989E-2</v>
      </c>
      <c r="AP40" s="11">
        <v>4.8732943469785572E-3</v>
      </c>
      <c r="AQ40" s="10">
        <v>7.3328540618260241E-3</v>
      </c>
      <c r="AR40" s="11">
        <v>3.8986354775828458E-3</v>
      </c>
      <c r="AS40" s="10">
        <v>1.509705248023005E-3</v>
      </c>
      <c r="AT40" s="11">
        <v>4.8732943469785572E-3</v>
      </c>
      <c r="AU40" s="10">
        <v>1.0208483105679367E-2</v>
      </c>
      <c r="AV40" s="11">
        <v>1.9493177387914229E-3</v>
      </c>
      <c r="AW40" s="10">
        <v>1.0064701653486701E-3</v>
      </c>
      <c r="AX40" s="11"/>
      <c r="AY40" s="10"/>
      <c r="AZ40" s="10"/>
    </row>
    <row r="41" spans="1:64">
      <c r="A41" s="2" t="s">
        <v>715</v>
      </c>
      <c r="B41" s="2" t="s">
        <v>42</v>
      </c>
      <c r="C41" s="2" t="s">
        <v>653</v>
      </c>
      <c r="D41" s="11">
        <v>51</v>
      </c>
      <c r="E41" s="10">
        <v>453</v>
      </c>
      <c r="F41" s="11">
        <v>264</v>
      </c>
      <c r="G41" s="10">
        <v>8086</v>
      </c>
      <c r="H41" s="11">
        <v>49</v>
      </c>
      <c r="I41" s="10">
        <v>506</v>
      </c>
      <c r="J41" s="11">
        <v>2</v>
      </c>
      <c r="K41" s="10">
        <v>24</v>
      </c>
      <c r="L41" s="11">
        <v>8</v>
      </c>
      <c r="M41" s="10">
        <v>98</v>
      </c>
      <c r="N41" s="11">
        <v>0</v>
      </c>
      <c r="O41" s="10">
        <v>0</v>
      </c>
      <c r="P41" s="11">
        <v>11</v>
      </c>
      <c r="Q41" s="10">
        <v>200</v>
      </c>
      <c r="R41" s="11">
        <v>3</v>
      </c>
      <c r="S41" s="10">
        <v>36</v>
      </c>
      <c r="T41" s="11">
        <v>13</v>
      </c>
      <c r="U41" s="10">
        <v>414</v>
      </c>
      <c r="V41" s="11">
        <v>7</v>
      </c>
      <c r="W41" s="10">
        <v>56</v>
      </c>
      <c r="X41" s="11">
        <v>4</v>
      </c>
      <c r="Y41" s="10">
        <v>57</v>
      </c>
      <c r="Z41" s="11">
        <v>2</v>
      </c>
      <c r="AA41" s="10">
        <v>74</v>
      </c>
      <c r="AB41" s="11">
        <v>0</v>
      </c>
      <c r="AC41" s="10">
        <v>0</v>
      </c>
      <c r="AD41" s="11">
        <v>0</v>
      </c>
      <c r="AE41" s="10">
        <v>0</v>
      </c>
      <c r="AF41" s="11">
        <v>0</v>
      </c>
      <c r="AG41" s="10">
        <v>0</v>
      </c>
      <c r="AH41" s="11">
        <v>0</v>
      </c>
      <c r="AI41" s="10">
        <v>0</v>
      </c>
      <c r="AJ41" s="11">
        <v>10</v>
      </c>
      <c r="AK41" s="10">
        <v>34</v>
      </c>
      <c r="AL41" s="11">
        <v>0</v>
      </c>
      <c r="AM41" s="10">
        <v>0</v>
      </c>
      <c r="AN41" s="11">
        <v>93</v>
      </c>
      <c r="AO41" s="10">
        <v>5230</v>
      </c>
      <c r="AP41" s="11">
        <v>4</v>
      </c>
      <c r="AQ41" s="10">
        <v>43</v>
      </c>
      <c r="AR41" s="11">
        <v>6</v>
      </c>
      <c r="AS41" s="10">
        <v>322</v>
      </c>
      <c r="AT41" s="11">
        <v>59</v>
      </c>
      <c r="AU41" s="10">
        <v>2614</v>
      </c>
      <c r="AV41" s="11">
        <v>4</v>
      </c>
      <c r="AW41" s="10">
        <v>145</v>
      </c>
      <c r="AX41" s="11"/>
      <c r="AY41" s="10">
        <f t="shared" ref="AY41:AZ41" si="573">SUM(D41,F41,H41,J41,L41,N41,P41,R41,T41,V41,X41,Z41,AB41,AD41,AF41,AH41,AJ41,AL41,AN41,AP41,AR41,AT41,AV41)</f>
        <v>590</v>
      </c>
      <c r="AZ41" s="10">
        <f t="shared" si="573"/>
        <v>18392</v>
      </c>
    </row>
    <row r="42" spans="1:64">
      <c r="A42" s="2"/>
      <c r="B42" s="2"/>
      <c r="C42" s="2"/>
      <c r="D42" s="11">
        <f>D41/$AY$41</f>
        <v>8.6440677966101692E-2</v>
      </c>
      <c r="E42" s="10">
        <f>E41/$AZ$41</f>
        <v>2.4630274032187909E-2</v>
      </c>
      <c r="F42" s="11">
        <f t="shared" ref="F42" si="574">F41/$AY$41</f>
        <v>0.44745762711864406</v>
      </c>
      <c r="G42" s="10">
        <f t="shared" ref="G42" si="575">G41/$AZ$41</f>
        <v>0.43964767290126144</v>
      </c>
      <c r="H42" s="11">
        <f t="shared" ref="H42" si="576">H41/$AY$41</f>
        <v>8.3050847457627114E-2</v>
      </c>
      <c r="I42" s="10">
        <f t="shared" ref="I42" si="577">I41/$AZ$41</f>
        <v>2.751196172248804E-2</v>
      </c>
      <c r="J42" s="11">
        <f t="shared" ref="J42" si="578">J41/$AY$41</f>
        <v>3.3898305084745762E-3</v>
      </c>
      <c r="K42" s="10">
        <f t="shared" ref="K42" si="579">K41/$AZ$41</f>
        <v>1.3049151805132667E-3</v>
      </c>
      <c r="L42" s="11">
        <f t="shared" ref="L42" si="580">L41/$AY$41</f>
        <v>1.3559322033898305E-2</v>
      </c>
      <c r="M42" s="10">
        <f t="shared" ref="M42" si="581">M41/$AZ$41</f>
        <v>5.3284036537625057E-3</v>
      </c>
      <c r="N42" s="11">
        <f t="shared" ref="N42" si="582">N41/$AY$41</f>
        <v>0</v>
      </c>
      <c r="O42" s="10">
        <f t="shared" ref="O42" si="583">O41/$AZ$41</f>
        <v>0</v>
      </c>
      <c r="P42" s="11">
        <f t="shared" ref="P42" si="584">P41/$AY$41</f>
        <v>1.864406779661017E-2</v>
      </c>
      <c r="Q42" s="10">
        <f t="shared" ref="Q42" si="585">Q41/$AZ$41</f>
        <v>1.0874293170943889E-2</v>
      </c>
      <c r="R42" s="11">
        <f t="shared" ref="R42" si="586">R41/$AY$41</f>
        <v>5.084745762711864E-3</v>
      </c>
      <c r="S42" s="10">
        <f t="shared" ref="S42" si="587">S41/$AZ$41</f>
        <v>1.9573727707698999E-3</v>
      </c>
      <c r="T42" s="11">
        <f t="shared" ref="T42" si="588">T41/$AY$41</f>
        <v>2.2033898305084745E-2</v>
      </c>
      <c r="U42" s="10">
        <f t="shared" ref="U42" si="589">U41/$AZ$41</f>
        <v>2.250978686385385E-2</v>
      </c>
      <c r="V42" s="11">
        <f t="shared" ref="V42" si="590">V41/$AY$41</f>
        <v>1.1864406779661017E-2</v>
      </c>
      <c r="W42" s="10">
        <f t="shared" ref="W42" si="591">W41/$AZ$41</f>
        <v>3.0448020878642889E-3</v>
      </c>
      <c r="X42" s="11">
        <f t="shared" ref="X42" si="592">X41/$AY$41</f>
        <v>6.7796610169491523E-3</v>
      </c>
      <c r="Y42" s="10">
        <f t="shared" ref="Y42" si="593">Y41/$AZ$41</f>
        <v>3.0991735537190084E-3</v>
      </c>
      <c r="Z42" s="11">
        <f t="shared" ref="Z42" si="594">Z41/$AY$41</f>
        <v>3.3898305084745762E-3</v>
      </c>
      <c r="AA42" s="10">
        <f t="shared" ref="AA42" si="595">AA41/$AZ$41</f>
        <v>4.0234884732492388E-3</v>
      </c>
      <c r="AB42" s="11">
        <f t="shared" ref="AB42" si="596">AB41/$AY$41</f>
        <v>0</v>
      </c>
      <c r="AC42" s="10">
        <f t="shared" ref="AC42" si="597">AC41/$AZ$41</f>
        <v>0</v>
      </c>
      <c r="AD42" s="11">
        <f t="shared" ref="AD42" si="598">AD41/$AY$41</f>
        <v>0</v>
      </c>
      <c r="AE42" s="10">
        <f t="shared" ref="AE42" si="599">AE41/$AZ$41</f>
        <v>0</v>
      </c>
      <c r="AF42" s="11">
        <f t="shared" ref="AF42" si="600">AF41/$AY$41</f>
        <v>0</v>
      </c>
      <c r="AG42" s="10">
        <f t="shared" ref="AG42" si="601">AG41/$AZ$41</f>
        <v>0</v>
      </c>
      <c r="AH42" s="11">
        <f t="shared" ref="AH42" si="602">AH41/$AY$41</f>
        <v>0</v>
      </c>
      <c r="AI42" s="10">
        <f t="shared" ref="AI42" si="603">AI41/$AZ$41</f>
        <v>0</v>
      </c>
      <c r="AJ42" s="11">
        <f t="shared" ref="AJ42" si="604">AJ41/$AY$41</f>
        <v>1.6949152542372881E-2</v>
      </c>
      <c r="AK42" s="10">
        <f t="shared" ref="AK42" si="605">AK41/$AZ$41</f>
        <v>1.8486298390604612E-3</v>
      </c>
      <c r="AL42" s="11">
        <f t="shared" ref="AL42" si="606">AL41/$AY$41</f>
        <v>0</v>
      </c>
      <c r="AM42" s="10">
        <f t="shared" ref="AM42" si="607">AM41/$AZ$41</f>
        <v>0</v>
      </c>
      <c r="AN42" s="11">
        <f t="shared" ref="AN42" si="608">AN41/$AY$41</f>
        <v>0.15762711864406781</v>
      </c>
      <c r="AO42" s="10">
        <f t="shared" ref="AO42" si="609">AO41/$AZ$41</f>
        <v>0.28436276642018271</v>
      </c>
      <c r="AP42" s="11">
        <f t="shared" ref="AP42" si="610">AP41/$AY$41</f>
        <v>6.7796610169491523E-3</v>
      </c>
      <c r="AQ42" s="10">
        <f t="shared" ref="AQ42" si="611">AQ41/$AZ$41</f>
        <v>2.3379730317529359E-3</v>
      </c>
      <c r="AR42" s="11">
        <f t="shared" ref="AR42" si="612">AR41/$AY$41</f>
        <v>1.0169491525423728E-2</v>
      </c>
      <c r="AS42" s="10">
        <f t="shared" ref="AS42" si="613">AS41/$AZ$41</f>
        <v>1.750761200521966E-2</v>
      </c>
      <c r="AT42" s="11">
        <f t="shared" ref="AT42" si="614">AT41/$AY$41</f>
        <v>0.1</v>
      </c>
      <c r="AU42" s="10">
        <f t="shared" ref="AU42" si="615">AU41/$AZ$41</f>
        <v>0.14212701174423661</v>
      </c>
      <c r="AV42" s="11">
        <f t="shared" ref="AV42" si="616">AV41/$AY$41</f>
        <v>6.7796610169491523E-3</v>
      </c>
      <c r="AW42" s="10">
        <f t="shared" ref="AW42" si="617">AW41/$AZ$41</f>
        <v>7.88386254893432E-3</v>
      </c>
      <c r="AX42" s="11"/>
      <c r="AY42" s="10"/>
      <c r="AZ42" s="10"/>
    </row>
    <row r="43" spans="1:64">
      <c r="A43" s="2" t="s">
        <v>715</v>
      </c>
      <c r="B43" s="2" t="s">
        <v>42</v>
      </c>
      <c r="C43" s="2" t="s">
        <v>653</v>
      </c>
      <c r="D43" s="11">
        <v>8.6440677966101692E-2</v>
      </c>
      <c r="E43" s="10">
        <v>2.4630274032187909E-2</v>
      </c>
      <c r="F43" s="11">
        <v>0.44745762711864406</v>
      </c>
      <c r="G43" s="10">
        <v>0.43964767290126144</v>
      </c>
      <c r="H43" s="11">
        <v>8.3050847457627114E-2</v>
      </c>
      <c r="I43" s="10">
        <v>2.751196172248804E-2</v>
      </c>
      <c r="J43" s="11">
        <v>3.3898305084745762E-3</v>
      </c>
      <c r="K43" s="10">
        <v>1.3049151805132667E-3</v>
      </c>
      <c r="L43" s="11">
        <v>1.3559322033898305E-2</v>
      </c>
      <c r="M43" s="10">
        <v>5.3284036537625057E-3</v>
      </c>
      <c r="N43" s="11">
        <v>0</v>
      </c>
      <c r="O43" s="10">
        <v>0</v>
      </c>
      <c r="P43" s="11">
        <v>1.864406779661017E-2</v>
      </c>
      <c r="Q43" s="10">
        <v>1.0874293170943889E-2</v>
      </c>
      <c r="R43" s="11">
        <v>5.084745762711864E-3</v>
      </c>
      <c r="S43" s="10">
        <v>1.9573727707698999E-3</v>
      </c>
      <c r="T43" s="11">
        <v>2.2033898305084745E-2</v>
      </c>
      <c r="U43" s="10">
        <v>2.250978686385385E-2</v>
      </c>
      <c r="V43" s="11">
        <v>1.1864406779661017E-2</v>
      </c>
      <c r="W43" s="10">
        <v>3.0448020878642889E-3</v>
      </c>
      <c r="X43" s="11">
        <v>6.7796610169491523E-3</v>
      </c>
      <c r="Y43" s="10">
        <v>3.0991735537190084E-3</v>
      </c>
      <c r="Z43" s="11">
        <v>3.3898305084745762E-3</v>
      </c>
      <c r="AA43" s="10">
        <v>4.0234884732492388E-3</v>
      </c>
      <c r="AB43" s="11">
        <v>0</v>
      </c>
      <c r="AC43" s="10">
        <v>0</v>
      </c>
      <c r="AD43" s="11">
        <v>0</v>
      </c>
      <c r="AE43" s="10">
        <v>0</v>
      </c>
      <c r="AF43" s="11">
        <v>0</v>
      </c>
      <c r="AG43" s="10">
        <v>0</v>
      </c>
      <c r="AH43" s="11">
        <v>0</v>
      </c>
      <c r="AI43" s="10">
        <v>0</v>
      </c>
      <c r="AJ43" s="11">
        <v>1.6949152542372881E-2</v>
      </c>
      <c r="AK43" s="10">
        <v>1.8486298390604612E-3</v>
      </c>
      <c r="AL43" s="11">
        <v>0</v>
      </c>
      <c r="AM43" s="10">
        <v>0</v>
      </c>
      <c r="AN43" s="11">
        <v>0.15762711864406781</v>
      </c>
      <c r="AO43" s="10">
        <v>0.28436276642018271</v>
      </c>
      <c r="AP43" s="11">
        <v>6.7796610169491523E-3</v>
      </c>
      <c r="AQ43" s="10">
        <v>2.3379730317529359E-3</v>
      </c>
      <c r="AR43" s="11">
        <v>1.0169491525423728E-2</v>
      </c>
      <c r="AS43" s="10">
        <v>1.750761200521966E-2</v>
      </c>
      <c r="AT43" s="11">
        <v>0.1</v>
      </c>
      <c r="AU43" s="10">
        <v>0.14212701174423661</v>
      </c>
      <c r="AV43" s="11">
        <v>6.7796610169491523E-3</v>
      </c>
      <c r="AW43" s="10">
        <v>7.88386254893432E-3</v>
      </c>
      <c r="AX43" s="11"/>
      <c r="AY43" s="10"/>
      <c r="AZ43" s="10"/>
    </row>
    <row r="44" spans="1:64">
      <c r="A44" s="2" t="s">
        <v>86</v>
      </c>
      <c r="B44" s="2" t="s">
        <v>42</v>
      </c>
      <c r="C44" s="2" t="s">
        <v>654</v>
      </c>
      <c r="D44" s="11">
        <v>333</v>
      </c>
      <c r="E44" s="10">
        <v>2656</v>
      </c>
      <c r="F44" s="11">
        <v>1549</v>
      </c>
      <c r="G44" s="10">
        <v>23457</v>
      </c>
      <c r="H44" s="11">
        <v>111</v>
      </c>
      <c r="I44" s="10">
        <v>1492</v>
      </c>
      <c r="J44" s="11">
        <v>17</v>
      </c>
      <c r="K44" s="10">
        <v>214</v>
      </c>
      <c r="L44" s="11">
        <v>117</v>
      </c>
      <c r="M44" s="10">
        <v>2496</v>
      </c>
      <c r="N44" s="11">
        <v>0</v>
      </c>
      <c r="O44" s="10">
        <v>0</v>
      </c>
      <c r="P44" s="11">
        <v>36</v>
      </c>
      <c r="Q44" s="10">
        <v>487</v>
      </c>
      <c r="R44" s="11">
        <v>5</v>
      </c>
      <c r="S44" s="10">
        <v>117</v>
      </c>
      <c r="T44" s="11">
        <v>35</v>
      </c>
      <c r="U44" s="10">
        <v>576</v>
      </c>
      <c r="V44" s="11">
        <v>8</v>
      </c>
      <c r="W44" s="10">
        <v>38</v>
      </c>
      <c r="X44" s="11">
        <v>6</v>
      </c>
      <c r="Y44" s="10">
        <v>78</v>
      </c>
      <c r="Z44" s="11">
        <v>9</v>
      </c>
      <c r="AA44" s="10">
        <v>93</v>
      </c>
      <c r="AB44" s="11">
        <v>54</v>
      </c>
      <c r="AC44" s="10">
        <v>909</v>
      </c>
      <c r="AD44" s="11">
        <v>0</v>
      </c>
      <c r="AE44" s="10">
        <v>0</v>
      </c>
      <c r="AF44" s="11">
        <v>0</v>
      </c>
      <c r="AG44" s="10">
        <v>0</v>
      </c>
      <c r="AH44" s="11">
        <v>0</v>
      </c>
      <c r="AI44" s="10">
        <v>0</v>
      </c>
      <c r="AJ44" s="11">
        <v>3</v>
      </c>
      <c r="AK44" s="10">
        <v>68</v>
      </c>
      <c r="AL44" s="11">
        <v>0</v>
      </c>
      <c r="AM44" s="10">
        <v>0</v>
      </c>
      <c r="AN44" s="11">
        <v>135</v>
      </c>
      <c r="AO44" s="10">
        <v>1741</v>
      </c>
      <c r="AP44" s="11">
        <v>34</v>
      </c>
      <c r="AQ44" s="10">
        <v>258</v>
      </c>
      <c r="AR44" s="11">
        <v>52</v>
      </c>
      <c r="AS44" s="10">
        <v>585</v>
      </c>
      <c r="AT44" s="11">
        <v>108</v>
      </c>
      <c r="AU44" s="10">
        <v>4645</v>
      </c>
      <c r="AV44" s="11">
        <v>65</v>
      </c>
      <c r="AW44" s="10">
        <v>1778</v>
      </c>
      <c r="AX44" s="11"/>
      <c r="AY44" s="10">
        <f t="shared" si="0"/>
        <v>2677</v>
      </c>
      <c r="AZ44" s="10">
        <f t="shared" si="0"/>
        <v>41688</v>
      </c>
    </row>
    <row r="45" spans="1:64">
      <c r="A45" s="2"/>
      <c r="B45" s="2"/>
      <c r="C45" s="2"/>
      <c r="D45" s="11">
        <f>D44/$AY$44</f>
        <v>0.12439297721329846</v>
      </c>
      <c r="E45" s="10">
        <f>E44/$AZ$44</f>
        <v>6.371137977355594E-2</v>
      </c>
      <c r="F45" s="11">
        <f t="shared" ref="F45" si="618">F44/$AY$44</f>
        <v>0.57863279790810607</v>
      </c>
      <c r="G45" s="10">
        <f t="shared" ref="G45" si="619">G44/$AZ$44</f>
        <v>0.56267990788716182</v>
      </c>
      <c r="H45" s="11">
        <f t="shared" ref="H45" si="620">H44/$AY$44</f>
        <v>4.1464325737766157E-2</v>
      </c>
      <c r="I45" s="10">
        <f t="shared" ref="I45" si="621">I44/$AZ$44</f>
        <v>3.5789675686048746E-2</v>
      </c>
      <c r="J45" s="11">
        <f t="shared" ref="J45" si="622">J44/$AY$44</f>
        <v>6.3503922301083298E-3</v>
      </c>
      <c r="K45" s="10">
        <f t="shared" ref="K45" si="623">K44/$AZ$44</f>
        <v>5.1333717136825942E-3</v>
      </c>
      <c r="L45" s="11">
        <f t="shared" ref="L45" si="624">L44/$AY$44</f>
        <v>4.3705640642510271E-2</v>
      </c>
      <c r="M45" s="10">
        <f t="shared" ref="M45" si="625">M44/$AZ$44</f>
        <v>5.9873344847438115E-2</v>
      </c>
      <c r="N45" s="11">
        <f t="shared" ref="N45" si="626">N44/$AY$44</f>
        <v>0</v>
      </c>
      <c r="O45" s="10">
        <f t="shared" ref="O45" si="627">O44/$AZ$44</f>
        <v>0</v>
      </c>
      <c r="P45" s="11">
        <f t="shared" ref="P45" si="628">P44/$AY$44</f>
        <v>1.3447889428464699E-2</v>
      </c>
      <c r="Q45" s="10">
        <f t="shared" ref="Q45" si="629">Q44/$AZ$44</f>
        <v>1.1682018806371137E-2</v>
      </c>
      <c r="R45" s="11">
        <f t="shared" ref="R45" si="630">R44/$AY$44</f>
        <v>1.8677624206200972E-3</v>
      </c>
      <c r="S45" s="10">
        <f t="shared" ref="S45" si="631">S44/$AZ$44</f>
        <v>2.8065630397236616E-3</v>
      </c>
      <c r="T45" s="11">
        <f t="shared" ref="T45" si="632">T44/$AY$44</f>
        <v>1.3074336944340679E-2</v>
      </c>
      <c r="U45" s="10">
        <f t="shared" ref="U45" si="633">U44/$AZ$44</f>
        <v>1.3816925734024179E-2</v>
      </c>
      <c r="V45" s="11">
        <f t="shared" ref="V45" si="634">V44/$AY$44</f>
        <v>2.9884198729921555E-3</v>
      </c>
      <c r="W45" s="10">
        <f t="shared" ref="W45" si="635">W44/$AZ$44</f>
        <v>9.1153329495298409E-4</v>
      </c>
      <c r="X45" s="11">
        <f t="shared" ref="X45" si="636">X44/$AY$44</f>
        <v>2.2413149047441168E-3</v>
      </c>
      <c r="Y45" s="10">
        <f t="shared" ref="Y45" si="637">Y44/$AZ$44</f>
        <v>1.8710420264824411E-3</v>
      </c>
      <c r="Z45" s="11">
        <f t="shared" ref="Z45" si="638">Z44/$AY$44</f>
        <v>3.3619723571161747E-3</v>
      </c>
      <c r="AA45" s="10">
        <f t="shared" ref="AA45" si="639">AA44/$AZ$44</f>
        <v>2.2308578008059872E-3</v>
      </c>
      <c r="AB45" s="11">
        <f t="shared" ref="AB45" si="640">AB44/$AY$44</f>
        <v>2.0171834142697048E-2</v>
      </c>
      <c r="AC45" s="10">
        <f t="shared" ref="AC45" si="641">AC44/$AZ$44</f>
        <v>2.1804835924006907E-2</v>
      </c>
      <c r="AD45" s="11">
        <f t="shared" ref="AD45" si="642">AD44/$AY$44</f>
        <v>0</v>
      </c>
      <c r="AE45" s="10">
        <f t="shared" ref="AE45" si="643">AE44/$AZ$44</f>
        <v>0</v>
      </c>
      <c r="AF45" s="11">
        <f t="shared" ref="AF45" si="644">AF44/$AY$44</f>
        <v>0</v>
      </c>
      <c r="AG45" s="10">
        <f t="shared" ref="AG45" si="645">AG44/$AZ$44</f>
        <v>0</v>
      </c>
      <c r="AH45" s="11">
        <f t="shared" ref="AH45" si="646">AH44/$AY$44</f>
        <v>0</v>
      </c>
      <c r="AI45" s="10">
        <f t="shared" ref="AI45" si="647">AI44/$AZ$44</f>
        <v>0</v>
      </c>
      <c r="AJ45" s="11">
        <f t="shared" ref="AJ45" si="648">AJ44/$AY$44</f>
        <v>1.1206574523720584E-3</v>
      </c>
      <c r="AK45" s="10">
        <f t="shared" ref="AK45" si="649">AK44/$AZ$44</f>
        <v>1.6311648436000768E-3</v>
      </c>
      <c r="AL45" s="11">
        <f t="shared" ref="AL45" si="650">AL44/$AY$44</f>
        <v>0</v>
      </c>
      <c r="AM45" s="10">
        <f t="shared" ref="AM45" si="651">AM44/$AZ$44</f>
        <v>0</v>
      </c>
      <c r="AN45" s="11">
        <f t="shared" ref="AN45" si="652">AN44/$AY$44</f>
        <v>5.0429585356742621E-2</v>
      </c>
      <c r="AO45" s="10">
        <f t="shared" ref="AO45" si="653">AO44/$AZ$44</f>
        <v>4.1762617539819614E-2</v>
      </c>
      <c r="AP45" s="11">
        <f t="shared" ref="AP45" si="654">AP44/$AY$44</f>
        <v>1.270078446021666E-2</v>
      </c>
      <c r="AQ45" s="10">
        <f t="shared" ref="AQ45" si="655">AQ44/$AZ$44</f>
        <v>6.1888313183649972E-3</v>
      </c>
      <c r="AR45" s="11">
        <f t="shared" ref="AR45" si="656">AR44/$AY$44</f>
        <v>1.9424729174449009E-2</v>
      </c>
      <c r="AS45" s="10">
        <f t="shared" ref="AS45" si="657">AS44/$AZ$44</f>
        <v>1.4032815198618308E-2</v>
      </c>
      <c r="AT45" s="11">
        <f t="shared" ref="AT45" si="658">AT44/$AY$44</f>
        <v>4.0343668285394096E-2</v>
      </c>
      <c r="AU45" s="10">
        <f t="shared" ref="AU45" si="659">AU44/$AZ$44</f>
        <v>0.11142295144885818</v>
      </c>
      <c r="AV45" s="11">
        <f t="shared" ref="AV45" si="660">AV44/$AY$44</f>
        <v>2.4280911468061262E-2</v>
      </c>
      <c r="AW45" s="10">
        <f t="shared" ref="AW45" si="661">AW44/$AZ$44</f>
        <v>4.2650163116484362E-2</v>
      </c>
      <c r="AX45" s="11"/>
      <c r="AY45" s="10"/>
      <c r="AZ45" s="10"/>
    </row>
    <row r="46" spans="1:64">
      <c r="A46" s="2" t="s">
        <v>86</v>
      </c>
      <c r="B46" s="2" t="s">
        <v>42</v>
      </c>
      <c r="C46" s="2" t="s">
        <v>654</v>
      </c>
      <c r="D46" s="11">
        <v>0.12439297721329846</v>
      </c>
      <c r="E46" s="10">
        <v>6.371137977355594E-2</v>
      </c>
      <c r="F46" s="11">
        <v>0.57863279790810607</v>
      </c>
      <c r="G46" s="10">
        <v>0.56267990788716182</v>
      </c>
      <c r="H46" s="11">
        <v>4.1464325737766157E-2</v>
      </c>
      <c r="I46" s="10">
        <v>3.5789675686048746E-2</v>
      </c>
      <c r="J46" s="11">
        <v>6.3503922301083298E-3</v>
      </c>
      <c r="K46" s="10">
        <v>5.1333717136825942E-3</v>
      </c>
      <c r="L46" s="11">
        <v>4.3705640642510271E-2</v>
      </c>
      <c r="M46" s="10">
        <v>5.9873344847438115E-2</v>
      </c>
      <c r="N46" s="11">
        <v>0</v>
      </c>
      <c r="O46" s="10">
        <v>0</v>
      </c>
      <c r="P46" s="11">
        <v>1.3447889428464699E-2</v>
      </c>
      <c r="Q46" s="10">
        <v>1.1682018806371137E-2</v>
      </c>
      <c r="R46" s="11">
        <v>1.8677624206200972E-3</v>
      </c>
      <c r="S46" s="10">
        <v>2.8065630397236616E-3</v>
      </c>
      <c r="T46" s="11">
        <v>1.3074336944340679E-2</v>
      </c>
      <c r="U46" s="10">
        <v>1.3816925734024179E-2</v>
      </c>
      <c r="V46" s="11">
        <v>2.9884198729921555E-3</v>
      </c>
      <c r="W46" s="10">
        <v>9.1153329495298409E-4</v>
      </c>
      <c r="X46" s="11">
        <v>2.2413149047441168E-3</v>
      </c>
      <c r="Y46" s="10">
        <v>1.8710420264824411E-3</v>
      </c>
      <c r="Z46" s="11">
        <v>3.3619723571161747E-3</v>
      </c>
      <c r="AA46" s="10">
        <v>2.2308578008059872E-3</v>
      </c>
      <c r="AB46" s="11">
        <v>2.0171834142697048E-2</v>
      </c>
      <c r="AC46" s="10">
        <v>2.1804835924006907E-2</v>
      </c>
      <c r="AD46" s="11">
        <v>0</v>
      </c>
      <c r="AE46" s="10">
        <v>0</v>
      </c>
      <c r="AF46" s="11">
        <v>0</v>
      </c>
      <c r="AG46" s="10">
        <v>0</v>
      </c>
      <c r="AH46" s="11">
        <v>0</v>
      </c>
      <c r="AI46" s="10">
        <v>0</v>
      </c>
      <c r="AJ46" s="11">
        <v>1.1206574523720584E-3</v>
      </c>
      <c r="AK46" s="10">
        <v>1.6311648436000768E-3</v>
      </c>
      <c r="AL46" s="11">
        <v>0</v>
      </c>
      <c r="AM46" s="10">
        <v>0</v>
      </c>
      <c r="AN46" s="11">
        <v>5.0429585356742621E-2</v>
      </c>
      <c r="AO46" s="10">
        <v>4.1762617539819614E-2</v>
      </c>
      <c r="AP46" s="11">
        <v>1.270078446021666E-2</v>
      </c>
      <c r="AQ46" s="10">
        <v>6.1888313183649972E-3</v>
      </c>
      <c r="AR46" s="11">
        <v>1.9424729174449009E-2</v>
      </c>
      <c r="AS46" s="10">
        <v>1.4032815198618308E-2</v>
      </c>
      <c r="AT46" s="11">
        <v>4.0343668285394096E-2</v>
      </c>
      <c r="AU46" s="10">
        <v>0.11142295144885818</v>
      </c>
      <c r="AV46" s="11">
        <v>2.4280911468061262E-2</v>
      </c>
      <c r="AW46" s="10">
        <v>4.2650163116484362E-2</v>
      </c>
      <c r="AX46" s="11"/>
      <c r="AY46" s="10"/>
      <c r="AZ46" s="10"/>
    </row>
    <row r="47" spans="1:64">
      <c r="A47" s="2" t="s">
        <v>41</v>
      </c>
      <c r="B47" s="2" t="s">
        <v>42</v>
      </c>
      <c r="C47" s="2" t="s">
        <v>655</v>
      </c>
      <c r="D47" s="11">
        <v>387</v>
      </c>
      <c r="E47" s="10">
        <v>3256</v>
      </c>
      <c r="F47" s="11">
        <v>1300</v>
      </c>
      <c r="G47" s="10">
        <v>23974</v>
      </c>
      <c r="H47" s="11">
        <v>100</v>
      </c>
      <c r="I47" s="10">
        <v>1226</v>
      </c>
      <c r="J47" s="11">
        <v>17</v>
      </c>
      <c r="K47" s="10">
        <v>259</v>
      </c>
      <c r="L47" s="11">
        <v>102</v>
      </c>
      <c r="M47" s="10">
        <v>1704</v>
      </c>
      <c r="N47" s="11">
        <v>0</v>
      </c>
      <c r="O47" s="10">
        <v>0</v>
      </c>
      <c r="P47" s="11">
        <v>32</v>
      </c>
      <c r="Q47" s="10">
        <v>241</v>
      </c>
      <c r="R47" s="11">
        <v>5</v>
      </c>
      <c r="S47" s="10">
        <v>39</v>
      </c>
      <c r="T47" s="11">
        <v>23</v>
      </c>
      <c r="U47" s="10">
        <v>250</v>
      </c>
      <c r="V47" s="11">
        <v>7</v>
      </c>
      <c r="W47" s="10">
        <v>166</v>
      </c>
      <c r="X47" s="11">
        <v>46</v>
      </c>
      <c r="Y47" s="10">
        <v>534</v>
      </c>
      <c r="Z47" s="11">
        <v>1</v>
      </c>
      <c r="AA47" s="10">
        <v>11</v>
      </c>
      <c r="AB47" s="11">
        <v>6</v>
      </c>
      <c r="AC47" s="10">
        <v>163</v>
      </c>
      <c r="AD47" s="11">
        <v>8</v>
      </c>
      <c r="AE47" s="10">
        <v>50</v>
      </c>
      <c r="AF47" s="11">
        <v>3</v>
      </c>
      <c r="AG47" s="10">
        <v>151</v>
      </c>
      <c r="AH47" s="11">
        <v>1</v>
      </c>
      <c r="AI47" s="10">
        <v>30</v>
      </c>
      <c r="AJ47" s="11">
        <v>41</v>
      </c>
      <c r="AK47" s="10">
        <v>1308</v>
      </c>
      <c r="AL47" s="11">
        <v>0</v>
      </c>
      <c r="AM47" s="10">
        <v>0</v>
      </c>
      <c r="AN47" s="11">
        <v>73</v>
      </c>
      <c r="AO47" s="10">
        <v>1060</v>
      </c>
      <c r="AP47" s="11">
        <v>32</v>
      </c>
      <c r="AQ47" s="10">
        <v>423</v>
      </c>
      <c r="AR47" s="11">
        <v>5</v>
      </c>
      <c r="AS47" s="10">
        <v>78</v>
      </c>
      <c r="AT47" s="11">
        <v>90</v>
      </c>
      <c r="AU47" s="10">
        <v>3956</v>
      </c>
      <c r="AV47" s="11">
        <v>25</v>
      </c>
      <c r="AW47" s="10">
        <v>415</v>
      </c>
      <c r="AX47" s="11"/>
      <c r="AY47" s="10">
        <f t="shared" si="0"/>
        <v>2304</v>
      </c>
      <c r="AZ47" s="10">
        <f t="shared" si="0"/>
        <v>39294</v>
      </c>
    </row>
    <row r="48" spans="1:64">
      <c r="A48" s="2"/>
      <c r="B48" s="2"/>
      <c r="C48" s="2"/>
      <c r="D48" s="11">
        <f>D47/$AY$47</f>
        <v>0.16796875</v>
      </c>
      <c r="E48" s="10">
        <f>E47/$AZ$47</f>
        <v>8.2862523540489647E-2</v>
      </c>
      <c r="F48" s="11">
        <f t="shared" ref="F48" si="662">F47/$AY$47</f>
        <v>0.56423611111111116</v>
      </c>
      <c r="G48" s="10">
        <f t="shared" ref="G48" si="663">G47/$AZ$47</f>
        <v>0.61011859316944062</v>
      </c>
      <c r="H48" s="11">
        <f t="shared" ref="H48" si="664">H47/$AY$47</f>
        <v>4.3402777777777776E-2</v>
      </c>
      <c r="I48" s="10">
        <f t="shared" ref="I48" si="665">I47/$AZ$47</f>
        <v>3.1200692217641369E-2</v>
      </c>
      <c r="J48" s="11">
        <f t="shared" ref="J48" si="666">J47/$AY$47</f>
        <v>7.378472222222222E-3</v>
      </c>
      <c r="K48" s="10">
        <f t="shared" ref="K48" si="667">K47/$AZ$47</f>
        <v>6.5913370998116763E-3</v>
      </c>
      <c r="L48" s="11">
        <f t="shared" ref="L48" si="668">L47/$AY$47</f>
        <v>4.4270833333333336E-2</v>
      </c>
      <c r="M48" s="10">
        <f t="shared" ref="M48" si="669">M47/$AZ$47</f>
        <v>4.3365399297602684E-2</v>
      </c>
      <c r="N48" s="11">
        <f t="shared" ref="N48" si="670">N47/$AY$47</f>
        <v>0</v>
      </c>
      <c r="O48" s="10">
        <f t="shared" ref="O48" si="671">O47/$AZ$47</f>
        <v>0</v>
      </c>
      <c r="P48" s="11">
        <f t="shared" ref="P48" si="672">P47/$AY$47</f>
        <v>1.3888888888888888E-2</v>
      </c>
      <c r="Q48" s="10">
        <f t="shared" ref="Q48" si="673">Q47/$AZ$47</f>
        <v>6.1332518959637608E-3</v>
      </c>
      <c r="R48" s="11">
        <f t="shared" ref="R48" si="674">R47/$AY$47</f>
        <v>2.170138888888889E-3</v>
      </c>
      <c r="S48" s="10">
        <f t="shared" ref="S48" si="675">S47/$AZ$47</f>
        <v>9.9251794167048405E-4</v>
      </c>
      <c r="T48" s="11">
        <f t="shared" ref="T48" si="676">T47/$AY$47</f>
        <v>9.9826388888888881E-3</v>
      </c>
      <c r="U48" s="10">
        <f t="shared" ref="U48" si="677">U47/$AZ$47</f>
        <v>6.3622944978877181E-3</v>
      </c>
      <c r="V48" s="11">
        <f t="shared" ref="V48" si="678">V47/$AY$47</f>
        <v>3.0381944444444445E-3</v>
      </c>
      <c r="W48" s="10">
        <f t="shared" ref="W48" si="679">W47/$AZ$47</f>
        <v>4.224563546597445E-3</v>
      </c>
      <c r="X48" s="11">
        <f t="shared" ref="X48" si="680">X47/$AY$47</f>
        <v>1.9965277777777776E-2</v>
      </c>
      <c r="Y48" s="10">
        <f t="shared" ref="Y48" si="681">Y47/$AZ$47</f>
        <v>1.3589861047488166E-2</v>
      </c>
      <c r="Z48" s="11">
        <f t="shared" ref="Z48" si="682">Z47/$AY$47</f>
        <v>4.3402777777777775E-4</v>
      </c>
      <c r="AA48" s="10">
        <f t="shared" ref="AA48" si="683">AA47/$AZ$47</f>
        <v>2.7994095790705962E-4</v>
      </c>
      <c r="AB48" s="11">
        <f t="shared" ref="AB48" si="684">AB47/$AY$47</f>
        <v>2.6041666666666665E-3</v>
      </c>
      <c r="AC48" s="10">
        <f t="shared" ref="AC48" si="685">AC47/$AZ$47</f>
        <v>4.1482160126227923E-3</v>
      </c>
      <c r="AD48" s="11">
        <f t="shared" ref="AD48" si="686">AD47/$AY$47</f>
        <v>3.472222222222222E-3</v>
      </c>
      <c r="AE48" s="10">
        <f t="shared" ref="AE48" si="687">AE47/$AZ$47</f>
        <v>1.2724588995775437E-3</v>
      </c>
      <c r="AF48" s="11">
        <f t="shared" ref="AF48" si="688">AF47/$AY$47</f>
        <v>1.3020833333333333E-3</v>
      </c>
      <c r="AG48" s="10">
        <f t="shared" ref="AG48" si="689">AG47/$AZ$47</f>
        <v>3.8428258767241818E-3</v>
      </c>
      <c r="AH48" s="11">
        <f t="shared" ref="AH48" si="690">AH47/$AY$47</f>
        <v>4.3402777777777775E-4</v>
      </c>
      <c r="AI48" s="10">
        <f t="shared" ref="AI48" si="691">AI47/$AZ$47</f>
        <v>7.6347533974652616E-4</v>
      </c>
      <c r="AJ48" s="11">
        <f t="shared" ref="AJ48" si="692">AJ47/$AY$47</f>
        <v>1.7795138888888888E-2</v>
      </c>
      <c r="AK48" s="10">
        <f t="shared" ref="AK48" si="693">AK47/$AZ$47</f>
        <v>3.3287524812948541E-2</v>
      </c>
      <c r="AL48" s="11">
        <f t="shared" ref="AL48" si="694">AL47/$AY$47</f>
        <v>0</v>
      </c>
      <c r="AM48" s="10">
        <f t="shared" ref="AM48" si="695">AM47/$AZ$47</f>
        <v>0</v>
      </c>
      <c r="AN48" s="11">
        <f t="shared" ref="AN48" si="696">AN47/$AY$47</f>
        <v>3.1684027777777776E-2</v>
      </c>
      <c r="AO48" s="10">
        <f t="shared" ref="AO48" si="697">AO47/$AZ$47</f>
        <v>2.6976128671043924E-2</v>
      </c>
      <c r="AP48" s="11">
        <f t="shared" ref="AP48" si="698">AP47/$AY$47</f>
        <v>1.3888888888888888E-2</v>
      </c>
      <c r="AQ48" s="10">
        <f t="shared" ref="AQ48" si="699">AQ47/$AZ$47</f>
        <v>1.0765002290426019E-2</v>
      </c>
      <c r="AR48" s="11">
        <f t="shared" ref="AR48" si="700">AR47/$AY$47</f>
        <v>2.170138888888889E-3</v>
      </c>
      <c r="AS48" s="10">
        <f t="shared" ref="AS48" si="701">AS47/$AZ$47</f>
        <v>1.9850358833409681E-3</v>
      </c>
      <c r="AT48" s="11">
        <f t="shared" ref="AT48" si="702">AT47/$AY$47</f>
        <v>3.90625E-2</v>
      </c>
      <c r="AU48" s="10">
        <f t="shared" ref="AU48" si="703">AU47/$AZ$47</f>
        <v>0.10067694813457526</v>
      </c>
      <c r="AV48" s="11">
        <f t="shared" ref="AV48" si="704">AV47/$AY$47</f>
        <v>1.0850694444444444E-2</v>
      </c>
      <c r="AW48" s="10">
        <f t="shared" ref="AW48" si="705">AW47/$AZ$47</f>
        <v>1.0561408866493613E-2</v>
      </c>
      <c r="AX48" s="11"/>
      <c r="AY48" s="10"/>
      <c r="AZ48" s="10"/>
    </row>
    <row r="49" spans="1:52">
      <c r="A49" s="2" t="s">
        <v>41</v>
      </c>
      <c r="B49" s="2" t="s">
        <v>42</v>
      </c>
      <c r="C49" s="2" t="s">
        <v>655</v>
      </c>
      <c r="D49" s="11">
        <v>0.16796875</v>
      </c>
      <c r="E49" s="10">
        <v>8.2862523540489647E-2</v>
      </c>
      <c r="F49" s="11">
        <v>0.56423611111111116</v>
      </c>
      <c r="G49" s="10">
        <v>0.61011859316944062</v>
      </c>
      <c r="H49" s="11">
        <v>4.3402777777777776E-2</v>
      </c>
      <c r="I49" s="10">
        <v>3.1200692217641369E-2</v>
      </c>
      <c r="J49" s="11">
        <v>7.378472222222222E-3</v>
      </c>
      <c r="K49" s="10">
        <v>6.5913370998116763E-3</v>
      </c>
      <c r="L49" s="11">
        <v>4.4270833333333336E-2</v>
      </c>
      <c r="M49" s="10">
        <v>4.3365399297602684E-2</v>
      </c>
      <c r="N49" s="11">
        <v>0</v>
      </c>
      <c r="O49" s="10">
        <v>0</v>
      </c>
      <c r="P49" s="11">
        <v>1.3888888888888888E-2</v>
      </c>
      <c r="Q49" s="10">
        <v>6.1332518959637608E-3</v>
      </c>
      <c r="R49" s="11">
        <v>2.170138888888889E-3</v>
      </c>
      <c r="S49" s="10">
        <v>9.9251794167048405E-4</v>
      </c>
      <c r="T49" s="11">
        <v>9.9826388888888881E-3</v>
      </c>
      <c r="U49" s="10">
        <v>6.3622944978877181E-3</v>
      </c>
      <c r="V49" s="11">
        <v>3.0381944444444445E-3</v>
      </c>
      <c r="W49" s="10">
        <v>4.224563546597445E-3</v>
      </c>
      <c r="X49" s="11">
        <v>1.9965277777777776E-2</v>
      </c>
      <c r="Y49" s="10">
        <v>1.3589861047488166E-2</v>
      </c>
      <c r="Z49" s="11">
        <v>4.3402777777777775E-4</v>
      </c>
      <c r="AA49" s="10">
        <v>2.7994095790705962E-4</v>
      </c>
      <c r="AB49" s="11">
        <v>2.6041666666666665E-3</v>
      </c>
      <c r="AC49" s="10">
        <v>4.1482160126227923E-3</v>
      </c>
      <c r="AD49" s="11">
        <v>3.472222222222222E-3</v>
      </c>
      <c r="AE49" s="10">
        <v>1.2724588995775437E-3</v>
      </c>
      <c r="AF49" s="11">
        <v>1.3020833333333333E-3</v>
      </c>
      <c r="AG49" s="10">
        <v>3.8428258767241818E-3</v>
      </c>
      <c r="AH49" s="11">
        <v>4.3402777777777775E-4</v>
      </c>
      <c r="AI49" s="10">
        <v>7.6347533974652616E-4</v>
      </c>
      <c r="AJ49" s="11">
        <v>1.7795138888888888E-2</v>
      </c>
      <c r="AK49" s="10">
        <v>3.3287524812948541E-2</v>
      </c>
      <c r="AL49" s="11">
        <v>0</v>
      </c>
      <c r="AM49" s="10">
        <v>0</v>
      </c>
      <c r="AN49" s="11">
        <v>3.1684027777777776E-2</v>
      </c>
      <c r="AO49" s="10">
        <v>2.6976128671043924E-2</v>
      </c>
      <c r="AP49" s="11">
        <v>1.3888888888888888E-2</v>
      </c>
      <c r="AQ49" s="10">
        <v>1.0765002290426019E-2</v>
      </c>
      <c r="AR49" s="11">
        <v>2.170138888888889E-3</v>
      </c>
      <c r="AS49" s="10">
        <v>1.9850358833409681E-3</v>
      </c>
      <c r="AT49" s="11">
        <v>3.90625E-2</v>
      </c>
      <c r="AU49" s="10">
        <v>0.10067694813457526</v>
      </c>
      <c r="AV49" s="11">
        <v>1.0850694444444444E-2</v>
      </c>
      <c r="AW49" s="10">
        <v>1.0561408866493613E-2</v>
      </c>
      <c r="AX49" s="11"/>
      <c r="AY49" s="10"/>
      <c r="AZ49" s="10"/>
    </row>
    <row r="50" spans="1:52">
      <c r="A50" s="2" t="s">
        <v>113</v>
      </c>
      <c r="B50" s="2" t="s">
        <v>42</v>
      </c>
      <c r="C50" s="2" t="s">
        <v>656</v>
      </c>
      <c r="D50" s="11">
        <v>52</v>
      </c>
      <c r="E50" s="10">
        <v>439</v>
      </c>
      <c r="F50" s="11">
        <v>676</v>
      </c>
      <c r="G50" s="10">
        <v>10674</v>
      </c>
      <c r="H50" s="11">
        <v>50</v>
      </c>
      <c r="I50" s="10">
        <v>589</v>
      </c>
      <c r="J50" s="11">
        <v>2</v>
      </c>
      <c r="K50" s="10">
        <v>10</v>
      </c>
      <c r="L50" s="11">
        <v>18</v>
      </c>
      <c r="M50" s="10">
        <v>318</v>
      </c>
      <c r="N50" s="11">
        <v>0</v>
      </c>
      <c r="O50" s="10">
        <v>0</v>
      </c>
      <c r="P50" s="11">
        <v>5</v>
      </c>
      <c r="Q50" s="10">
        <v>56</v>
      </c>
      <c r="R50" s="11">
        <v>2</v>
      </c>
      <c r="S50" s="10">
        <v>6</v>
      </c>
      <c r="T50" s="11">
        <v>0</v>
      </c>
      <c r="U50" s="10">
        <v>0</v>
      </c>
      <c r="V50" s="11">
        <v>0</v>
      </c>
      <c r="W50" s="10">
        <v>0</v>
      </c>
      <c r="X50" s="11">
        <v>7</v>
      </c>
      <c r="Y50" s="10">
        <v>86</v>
      </c>
      <c r="Z50" s="11">
        <v>0</v>
      </c>
      <c r="AA50" s="10">
        <v>0</v>
      </c>
      <c r="AB50" s="11">
        <v>4</v>
      </c>
      <c r="AC50" s="10">
        <v>25</v>
      </c>
      <c r="AD50" s="11">
        <v>0</v>
      </c>
      <c r="AE50" s="10">
        <v>0</v>
      </c>
      <c r="AF50" s="11">
        <v>0</v>
      </c>
      <c r="AG50" s="10">
        <v>0</v>
      </c>
      <c r="AH50" s="11">
        <v>0</v>
      </c>
      <c r="AI50" s="10">
        <v>0</v>
      </c>
      <c r="AJ50" s="11">
        <v>1</v>
      </c>
      <c r="AK50" s="10">
        <v>5</v>
      </c>
      <c r="AL50" s="11">
        <v>0</v>
      </c>
      <c r="AM50" s="10">
        <v>0</v>
      </c>
      <c r="AN50" s="11">
        <v>55</v>
      </c>
      <c r="AO50" s="10">
        <v>857</v>
      </c>
      <c r="AP50" s="11">
        <v>5</v>
      </c>
      <c r="AQ50" s="10">
        <v>86</v>
      </c>
      <c r="AR50" s="11">
        <v>13</v>
      </c>
      <c r="AS50" s="10">
        <v>399</v>
      </c>
      <c r="AT50" s="11">
        <v>208</v>
      </c>
      <c r="AU50" s="10">
        <v>7313</v>
      </c>
      <c r="AV50" s="11">
        <v>33</v>
      </c>
      <c r="AW50" s="10">
        <v>484</v>
      </c>
      <c r="AX50" s="11"/>
      <c r="AY50" s="10">
        <f t="shared" si="0"/>
        <v>1131</v>
      </c>
      <c r="AZ50" s="10">
        <f t="shared" si="0"/>
        <v>21347</v>
      </c>
    </row>
    <row r="51" spans="1:52">
      <c r="A51" s="2"/>
      <c r="B51" s="2"/>
      <c r="C51" s="2"/>
      <c r="D51" s="11">
        <f>D50/$AY$50</f>
        <v>4.5977011494252873E-2</v>
      </c>
      <c r="E51" s="10">
        <f>E50/$AZ$50</f>
        <v>2.0564950578535624E-2</v>
      </c>
      <c r="F51" s="11">
        <f t="shared" ref="F51" si="706">F50/$AY$50</f>
        <v>0.5977011494252874</v>
      </c>
      <c r="G51" s="10">
        <f t="shared" ref="G51" si="707">G50/$AZ$50</f>
        <v>0.50002342249496412</v>
      </c>
      <c r="H51" s="11">
        <f t="shared" ref="H51" si="708">H50/$AY$50</f>
        <v>4.4208664898320073E-2</v>
      </c>
      <c r="I51" s="10">
        <f t="shared" ref="I51" si="709">I50/$AZ$50</f>
        <v>2.7591699067784699E-2</v>
      </c>
      <c r="J51" s="11">
        <f t="shared" ref="J51" si="710">J50/$AY$50</f>
        <v>1.7683465959328027E-3</v>
      </c>
      <c r="K51" s="10">
        <f t="shared" ref="K51" si="711">K50/$AZ$50</f>
        <v>4.6844989928327167E-4</v>
      </c>
      <c r="L51" s="11">
        <f t="shared" ref="L51" si="712">L50/$AY$50</f>
        <v>1.5915119363395226E-2</v>
      </c>
      <c r="M51" s="10">
        <f t="shared" ref="M51" si="713">M50/$AZ$50</f>
        <v>1.4896706797208038E-2</v>
      </c>
      <c r="N51" s="11">
        <f t="shared" ref="N51" si="714">N50/$AY$50</f>
        <v>0</v>
      </c>
      <c r="O51" s="10">
        <f t="shared" ref="O51" si="715">O50/$AZ$50</f>
        <v>0</v>
      </c>
      <c r="P51" s="11">
        <f t="shared" ref="P51" si="716">P50/$AY$50</f>
        <v>4.4208664898320073E-3</v>
      </c>
      <c r="Q51" s="10">
        <f t="shared" ref="Q51" si="717">Q50/$AZ$50</f>
        <v>2.6233194359863211E-3</v>
      </c>
      <c r="R51" s="11">
        <f t="shared" ref="R51" si="718">R50/$AY$50</f>
        <v>1.7683465959328027E-3</v>
      </c>
      <c r="S51" s="10">
        <f t="shared" ref="S51" si="719">S50/$AZ$50</f>
        <v>2.8106993956996301E-4</v>
      </c>
      <c r="T51" s="11">
        <f t="shared" ref="T51" si="720">T50/$AY$50</f>
        <v>0</v>
      </c>
      <c r="U51" s="10">
        <f t="shared" ref="U51" si="721">U50/$AZ$50</f>
        <v>0</v>
      </c>
      <c r="V51" s="11">
        <f t="shared" ref="V51" si="722">V50/$AY$50</f>
        <v>0</v>
      </c>
      <c r="W51" s="10">
        <f t="shared" ref="W51" si="723">W50/$AZ$50</f>
        <v>0</v>
      </c>
      <c r="X51" s="11">
        <f t="shared" ref="X51" si="724">X50/$AY$50</f>
        <v>6.18921308576481E-3</v>
      </c>
      <c r="Y51" s="10">
        <f t="shared" ref="Y51" si="725">Y50/$AZ$50</f>
        <v>4.0286691338361361E-3</v>
      </c>
      <c r="Z51" s="11">
        <f t="shared" ref="Z51" si="726">Z50/$AY$50</f>
        <v>0</v>
      </c>
      <c r="AA51" s="10">
        <f t="shared" ref="AA51" si="727">AA50/$AZ$50</f>
        <v>0</v>
      </c>
      <c r="AB51" s="11">
        <f t="shared" ref="AB51" si="728">AB50/$AY$50</f>
        <v>3.5366931918656055E-3</v>
      </c>
      <c r="AC51" s="10">
        <f t="shared" ref="AC51" si="729">AC50/$AZ$50</f>
        <v>1.1711247482081792E-3</v>
      </c>
      <c r="AD51" s="11">
        <f t="shared" ref="AD51" si="730">AD50/$AY$50</f>
        <v>0</v>
      </c>
      <c r="AE51" s="10">
        <f t="shared" ref="AE51" si="731">AE50/$AZ$50</f>
        <v>0</v>
      </c>
      <c r="AF51" s="11">
        <f t="shared" ref="AF51" si="732">AF50/$AY$50</f>
        <v>0</v>
      </c>
      <c r="AG51" s="10">
        <f t="shared" ref="AG51" si="733">AG50/$AZ$50</f>
        <v>0</v>
      </c>
      <c r="AH51" s="11">
        <f t="shared" ref="AH51" si="734">AH50/$AY$50</f>
        <v>0</v>
      </c>
      <c r="AI51" s="10">
        <f t="shared" ref="AI51" si="735">AI50/$AZ$50</f>
        <v>0</v>
      </c>
      <c r="AJ51" s="11">
        <f t="shared" ref="AJ51" si="736">AJ50/$AY$50</f>
        <v>8.8417329796640137E-4</v>
      </c>
      <c r="AK51" s="10">
        <f t="shared" ref="AK51" si="737">AK50/$AZ$50</f>
        <v>2.3422494964163583E-4</v>
      </c>
      <c r="AL51" s="11">
        <f t="shared" ref="AL51" si="738">AL50/$AY$50</f>
        <v>0</v>
      </c>
      <c r="AM51" s="10">
        <f t="shared" ref="AM51" si="739">AM50/$AZ$50</f>
        <v>0</v>
      </c>
      <c r="AN51" s="11">
        <f t="shared" ref="AN51" si="740">AN50/$AY$50</f>
        <v>4.8629531388152077E-2</v>
      </c>
      <c r="AO51" s="10">
        <f t="shared" ref="AO51" si="741">AO50/$AZ$50</f>
        <v>4.014615636857638E-2</v>
      </c>
      <c r="AP51" s="11">
        <f t="shared" ref="AP51" si="742">AP50/$AY$50</f>
        <v>4.4208664898320073E-3</v>
      </c>
      <c r="AQ51" s="10">
        <f t="shared" ref="AQ51" si="743">AQ50/$AZ$50</f>
        <v>4.0286691338361361E-3</v>
      </c>
      <c r="AR51" s="11">
        <f t="shared" ref="AR51" si="744">AR50/$AY$50</f>
        <v>1.1494252873563218E-2</v>
      </c>
      <c r="AS51" s="10">
        <f t="shared" ref="AS51" si="745">AS50/$AZ$50</f>
        <v>1.8691150981402539E-2</v>
      </c>
      <c r="AT51" s="11">
        <f t="shared" ref="AT51" si="746">AT50/$AY$50</f>
        <v>0.18390804597701149</v>
      </c>
      <c r="AU51" s="10">
        <f t="shared" ref="AU51" si="747">AU50/$AZ$50</f>
        <v>0.34257741134585656</v>
      </c>
      <c r="AV51" s="11">
        <f t="shared" ref="AV51" si="748">AV50/$AY$50</f>
        <v>2.9177718832891247E-2</v>
      </c>
      <c r="AW51" s="10">
        <f t="shared" ref="AW51" si="749">AW50/$AZ$50</f>
        <v>2.2672975125310347E-2</v>
      </c>
      <c r="AX51" s="11"/>
      <c r="AY51" s="10"/>
      <c r="AZ51" s="10"/>
    </row>
    <row r="52" spans="1:52">
      <c r="A52" s="2" t="s">
        <v>113</v>
      </c>
      <c r="B52" s="2" t="s">
        <v>42</v>
      </c>
      <c r="C52" s="2" t="s">
        <v>656</v>
      </c>
      <c r="D52" s="11">
        <v>4.5977011494252873E-2</v>
      </c>
      <c r="E52" s="10">
        <v>2.0564950578535624E-2</v>
      </c>
      <c r="F52" s="11">
        <v>0.5977011494252874</v>
      </c>
      <c r="G52" s="10">
        <v>0.50002342249496412</v>
      </c>
      <c r="H52" s="11">
        <v>4.4208664898320073E-2</v>
      </c>
      <c r="I52" s="10">
        <v>2.7591699067784699E-2</v>
      </c>
      <c r="J52" s="11">
        <v>1.7683465959328027E-3</v>
      </c>
      <c r="K52" s="10">
        <v>4.6844989928327167E-4</v>
      </c>
      <c r="L52" s="11">
        <v>1.5915119363395226E-2</v>
      </c>
      <c r="M52" s="10">
        <v>1.4896706797208038E-2</v>
      </c>
      <c r="N52" s="11">
        <v>0</v>
      </c>
      <c r="O52" s="10">
        <v>0</v>
      </c>
      <c r="P52" s="11">
        <v>4.4208664898320073E-3</v>
      </c>
      <c r="Q52" s="10">
        <v>2.6233194359863211E-3</v>
      </c>
      <c r="R52" s="11">
        <v>1.7683465959328027E-3</v>
      </c>
      <c r="S52" s="10">
        <v>2.8106993956996301E-4</v>
      </c>
      <c r="T52" s="11">
        <v>0</v>
      </c>
      <c r="U52" s="10">
        <v>0</v>
      </c>
      <c r="V52" s="11">
        <v>0</v>
      </c>
      <c r="W52" s="10">
        <v>0</v>
      </c>
      <c r="X52" s="11">
        <v>6.18921308576481E-3</v>
      </c>
      <c r="Y52" s="10">
        <v>4.0286691338361361E-3</v>
      </c>
      <c r="Z52" s="11">
        <v>0</v>
      </c>
      <c r="AA52" s="10">
        <v>0</v>
      </c>
      <c r="AB52" s="11">
        <v>3.5366931918656055E-3</v>
      </c>
      <c r="AC52" s="10">
        <v>1.1711247482081792E-3</v>
      </c>
      <c r="AD52" s="11">
        <v>0</v>
      </c>
      <c r="AE52" s="10">
        <v>0</v>
      </c>
      <c r="AF52" s="11">
        <v>0</v>
      </c>
      <c r="AG52" s="10">
        <v>0</v>
      </c>
      <c r="AH52" s="11">
        <v>0</v>
      </c>
      <c r="AI52" s="10">
        <v>0</v>
      </c>
      <c r="AJ52" s="11">
        <v>8.8417329796640137E-4</v>
      </c>
      <c r="AK52" s="10">
        <v>2.3422494964163583E-4</v>
      </c>
      <c r="AL52" s="11">
        <v>0</v>
      </c>
      <c r="AM52" s="10">
        <v>0</v>
      </c>
      <c r="AN52" s="11">
        <v>4.8629531388152077E-2</v>
      </c>
      <c r="AO52" s="10">
        <v>4.014615636857638E-2</v>
      </c>
      <c r="AP52" s="11">
        <v>4.4208664898320073E-3</v>
      </c>
      <c r="AQ52" s="10">
        <v>4.0286691338361361E-3</v>
      </c>
      <c r="AR52" s="11">
        <v>1.1494252873563218E-2</v>
      </c>
      <c r="AS52" s="10">
        <v>1.8691150981402539E-2</v>
      </c>
      <c r="AT52" s="11">
        <v>0.18390804597701149</v>
      </c>
      <c r="AU52" s="10">
        <v>0.34257741134585656</v>
      </c>
      <c r="AV52" s="11">
        <v>2.9177718832891247E-2</v>
      </c>
      <c r="AW52" s="10">
        <v>2.2672975125310347E-2</v>
      </c>
      <c r="AX52" s="11"/>
      <c r="AY52" s="10"/>
      <c r="AZ52" s="10"/>
    </row>
    <row r="53" spans="1:52">
      <c r="A53" s="2" t="s">
        <v>62</v>
      </c>
      <c r="B53" s="2" t="s">
        <v>42</v>
      </c>
      <c r="C53" s="2" t="s">
        <v>657</v>
      </c>
      <c r="D53" s="11">
        <v>99</v>
      </c>
      <c r="E53" s="10">
        <v>958</v>
      </c>
      <c r="F53" s="11">
        <v>601</v>
      </c>
      <c r="G53" s="10">
        <v>11966</v>
      </c>
      <c r="H53" s="11">
        <v>213</v>
      </c>
      <c r="I53" s="10">
        <v>2849</v>
      </c>
      <c r="J53" s="11">
        <v>3</v>
      </c>
      <c r="K53" s="10">
        <v>39</v>
      </c>
      <c r="L53" s="11">
        <v>22</v>
      </c>
      <c r="M53" s="10">
        <v>258</v>
      </c>
      <c r="N53" s="11">
        <v>0</v>
      </c>
      <c r="O53" s="10">
        <v>0</v>
      </c>
      <c r="P53" s="11">
        <v>45</v>
      </c>
      <c r="Q53" s="10">
        <v>1234</v>
      </c>
      <c r="R53" s="11">
        <v>2</v>
      </c>
      <c r="S53" s="10">
        <v>18</v>
      </c>
      <c r="T53" s="11">
        <v>25</v>
      </c>
      <c r="U53" s="10">
        <v>1266</v>
      </c>
      <c r="V53" s="11">
        <v>0</v>
      </c>
      <c r="W53" s="10">
        <v>0</v>
      </c>
      <c r="X53" s="11">
        <v>1</v>
      </c>
      <c r="Y53" s="10">
        <v>42</v>
      </c>
      <c r="Z53" s="11">
        <v>1</v>
      </c>
      <c r="AA53" s="10">
        <v>8</v>
      </c>
      <c r="AB53" s="11">
        <v>17</v>
      </c>
      <c r="AC53" s="10">
        <v>137</v>
      </c>
      <c r="AD53" s="11">
        <v>0</v>
      </c>
      <c r="AE53" s="10">
        <v>0</v>
      </c>
      <c r="AF53" s="11">
        <v>0</v>
      </c>
      <c r="AG53" s="10">
        <v>0</v>
      </c>
      <c r="AH53" s="11">
        <v>0</v>
      </c>
      <c r="AI53" s="10">
        <v>0</v>
      </c>
      <c r="AJ53" s="11">
        <v>15</v>
      </c>
      <c r="AK53" s="10">
        <v>139</v>
      </c>
      <c r="AL53" s="11">
        <v>3</v>
      </c>
      <c r="AM53" s="10">
        <v>42</v>
      </c>
      <c r="AN53" s="11">
        <v>112</v>
      </c>
      <c r="AO53" s="10">
        <v>2089</v>
      </c>
      <c r="AP53" s="11">
        <v>22</v>
      </c>
      <c r="AQ53" s="10">
        <v>477</v>
      </c>
      <c r="AR53" s="11">
        <v>8</v>
      </c>
      <c r="AS53" s="10">
        <v>146</v>
      </c>
      <c r="AT53" s="11">
        <v>182</v>
      </c>
      <c r="AU53" s="10">
        <v>4885</v>
      </c>
      <c r="AV53" s="11">
        <v>88</v>
      </c>
      <c r="AW53" s="10">
        <v>1032</v>
      </c>
      <c r="AX53" s="11"/>
      <c r="AY53" s="10">
        <f t="shared" si="0"/>
        <v>1459</v>
      </c>
      <c r="AZ53" s="10">
        <f t="shared" si="0"/>
        <v>27585</v>
      </c>
    </row>
    <row r="54" spans="1:52">
      <c r="A54" s="2"/>
      <c r="B54" s="2"/>
      <c r="C54" s="2"/>
      <c r="D54" s="11">
        <f>D53/$AY$53</f>
        <v>6.7854694996572998E-2</v>
      </c>
      <c r="E54" s="10">
        <f>E53/$AZ$53</f>
        <v>3.4729019394598513E-2</v>
      </c>
      <c r="F54" s="11">
        <f t="shared" ref="F54" si="750">F53/$AY$53</f>
        <v>0.41192597669636738</v>
      </c>
      <c r="G54" s="10">
        <f t="shared" ref="G54" si="751">G53/$AZ$53</f>
        <v>0.43378647815841942</v>
      </c>
      <c r="H54" s="11">
        <f t="shared" ref="H54" si="752">H53/$AY$53</f>
        <v>0.14599040438656613</v>
      </c>
      <c r="I54" s="10">
        <f t="shared" ref="I54" si="753">I53/$AZ$53</f>
        <v>0.10328076853362335</v>
      </c>
      <c r="J54" s="11">
        <f t="shared" ref="J54" si="754">J53/$AY$53</f>
        <v>2.0562028786840301E-3</v>
      </c>
      <c r="K54" s="10">
        <f t="shared" ref="K54" si="755">K53/$AZ$53</f>
        <v>1.4138118542686242E-3</v>
      </c>
      <c r="L54" s="11">
        <f t="shared" ref="L54" si="756">L53/$AY$53</f>
        <v>1.5078821110349555E-2</v>
      </c>
      <c r="M54" s="10">
        <f t="shared" ref="M54" si="757">M53/$AZ$53</f>
        <v>9.352909189777053E-3</v>
      </c>
      <c r="N54" s="11">
        <f t="shared" ref="N54" si="758">N53/$AY$53</f>
        <v>0</v>
      </c>
      <c r="O54" s="10">
        <f t="shared" ref="O54" si="759">O53/$AZ$53</f>
        <v>0</v>
      </c>
      <c r="P54" s="11">
        <f t="shared" ref="P54" si="760">P53/$AY$53</f>
        <v>3.0843043180260453E-2</v>
      </c>
      <c r="Q54" s="10">
        <f t="shared" ref="Q54" si="761">Q53/$AZ$53</f>
        <v>4.4734457132499544E-2</v>
      </c>
      <c r="R54" s="11">
        <f t="shared" ref="R54" si="762">R53/$AY$53</f>
        <v>1.3708019191226869E-3</v>
      </c>
      <c r="S54" s="10">
        <f t="shared" ref="S54" si="763">S53/$AZ$53</f>
        <v>6.5252854812398043E-4</v>
      </c>
      <c r="T54" s="11">
        <f t="shared" ref="T54" si="764">T53/$AY$53</f>
        <v>1.7135023989033583E-2</v>
      </c>
      <c r="U54" s="10">
        <f t="shared" ref="U54" si="765">U53/$AZ$53</f>
        <v>4.5894507884719958E-2</v>
      </c>
      <c r="V54" s="11">
        <f t="shared" ref="V54" si="766">V53/$AY$53</f>
        <v>0</v>
      </c>
      <c r="W54" s="10">
        <f t="shared" ref="W54" si="767">W53/$AZ$53</f>
        <v>0</v>
      </c>
      <c r="X54" s="11">
        <f t="shared" ref="X54" si="768">X53/$AY$53</f>
        <v>6.8540095956134343E-4</v>
      </c>
      <c r="Y54" s="10">
        <f t="shared" ref="Y54" si="769">Y53/$AZ$53</f>
        <v>1.5225666122892876E-3</v>
      </c>
      <c r="Z54" s="11">
        <f t="shared" ref="Z54" si="770">Z53/$AY$53</f>
        <v>6.8540095956134343E-4</v>
      </c>
      <c r="AA54" s="10">
        <f t="shared" ref="AA54" si="771">AA53/$AZ$53</f>
        <v>2.900126880551024E-4</v>
      </c>
      <c r="AB54" s="11">
        <f t="shared" ref="AB54" si="772">AB53/$AY$53</f>
        <v>1.1651816312542838E-2</v>
      </c>
      <c r="AC54" s="10">
        <f t="shared" ref="AC54" si="773">AC53/$AZ$53</f>
        <v>4.966467282943629E-3</v>
      </c>
      <c r="AD54" s="11">
        <f t="shared" ref="AD54" si="774">AD53/$AY$53</f>
        <v>0</v>
      </c>
      <c r="AE54" s="10">
        <f t="shared" ref="AE54" si="775">AE53/$AZ$53</f>
        <v>0</v>
      </c>
      <c r="AF54" s="11">
        <f t="shared" ref="AF54" si="776">AF53/$AY$53</f>
        <v>0</v>
      </c>
      <c r="AG54" s="10">
        <f t="shared" ref="AG54" si="777">AG53/$AZ$53</f>
        <v>0</v>
      </c>
      <c r="AH54" s="11">
        <f t="shared" ref="AH54" si="778">AH53/$AY$53</f>
        <v>0</v>
      </c>
      <c r="AI54" s="10">
        <f t="shared" ref="AI54" si="779">AI53/$AZ$53</f>
        <v>0</v>
      </c>
      <c r="AJ54" s="11">
        <f t="shared" ref="AJ54" si="780">AJ53/$AY$53</f>
        <v>1.028101439342015E-2</v>
      </c>
      <c r="AK54" s="10">
        <f t="shared" ref="AK54" si="781">AK53/$AZ$53</f>
        <v>5.0389704549574045E-3</v>
      </c>
      <c r="AL54" s="11">
        <f t="shared" ref="AL54" si="782">AL53/$AY$53</f>
        <v>2.0562028786840301E-3</v>
      </c>
      <c r="AM54" s="10">
        <f t="shared" ref="AM54" si="783">AM53/$AZ$53</f>
        <v>1.5225666122892876E-3</v>
      </c>
      <c r="AN54" s="11">
        <f t="shared" ref="AN54" si="784">AN53/$AY$53</f>
        <v>7.6764907470870461E-2</v>
      </c>
      <c r="AO54" s="10">
        <f t="shared" ref="AO54" si="785">AO53/$AZ$53</f>
        <v>7.5729563168388622E-2</v>
      </c>
      <c r="AP54" s="11">
        <f t="shared" ref="AP54" si="786">AP53/$AY$53</f>
        <v>1.5078821110349555E-2</v>
      </c>
      <c r="AQ54" s="10">
        <f t="shared" ref="AQ54" si="787">AQ53/$AZ$53</f>
        <v>1.729200652528548E-2</v>
      </c>
      <c r="AR54" s="11">
        <f t="shared" ref="AR54" si="788">AR53/$AY$53</f>
        <v>5.4832076764907475E-3</v>
      </c>
      <c r="AS54" s="10">
        <f t="shared" ref="AS54" si="789">AS53/$AZ$53</f>
        <v>5.2927315570056189E-3</v>
      </c>
      <c r="AT54" s="11">
        <f t="shared" ref="AT54" si="790">AT53/$AY$53</f>
        <v>0.1247429746401645</v>
      </c>
      <c r="AU54" s="10">
        <f t="shared" ref="AU54" si="791">AU53/$AZ$53</f>
        <v>0.17708899764364691</v>
      </c>
      <c r="AV54" s="11">
        <f t="shared" ref="AV54" si="792">AV53/$AY$53</f>
        <v>6.031528444139822E-2</v>
      </c>
      <c r="AW54" s="10">
        <f t="shared" ref="AW54" si="793">AW53/$AZ$53</f>
        <v>3.7411636759108212E-2</v>
      </c>
      <c r="AX54" s="11"/>
      <c r="AY54" s="10"/>
      <c r="AZ54" s="10"/>
    </row>
    <row r="55" spans="1:52">
      <c r="A55" s="2" t="s">
        <v>62</v>
      </c>
      <c r="B55" s="2" t="s">
        <v>42</v>
      </c>
      <c r="C55" s="2" t="s">
        <v>657</v>
      </c>
      <c r="D55" s="11">
        <v>6.7854694996572998E-2</v>
      </c>
      <c r="E55" s="10">
        <v>3.4729019394598513E-2</v>
      </c>
      <c r="F55" s="11">
        <v>0.41192597669636738</v>
      </c>
      <c r="G55" s="10">
        <v>0.43378647815841942</v>
      </c>
      <c r="H55" s="11">
        <v>0.14599040438656613</v>
      </c>
      <c r="I55" s="10">
        <v>0.10328076853362335</v>
      </c>
      <c r="J55" s="11">
        <v>2.0562028786840301E-3</v>
      </c>
      <c r="K55" s="10">
        <v>1.4138118542686242E-3</v>
      </c>
      <c r="L55" s="11">
        <v>1.5078821110349555E-2</v>
      </c>
      <c r="M55" s="10">
        <v>9.352909189777053E-3</v>
      </c>
      <c r="N55" s="11">
        <v>0</v>
      </c>
      <c r="O55" s="10">
        <v>0</v>
      </c>
      <c r="P55" s="11">
        <v>3.0843043180260453E-2</v>
      </c>
      <c r="Q55" s="10">
        <v>4.4734457132499544E-2</v>
      </c>
      <c r="R55" s="11">
        <v>1.3708019191226869E-3</v>
      </c>
      <c r="S55" s="10">
        <v>6.5252854812398043E-4</v>
      </c>
      <c r="T55" s="11">
        <v>1.7135023989033583E-2</v>
      </c>
      <c r="U55" s="10">
        <v>4.5894507884719958E-2</v>
      </c>
      <c r="V55" s="11">
        <v>0</v>
      </c>
      <c r="W55" s="10">
        <v>0</v>
      </c>
      <c r="X55" s="11">
        <v>6.8540095956134343E-4</v>
      </c>
      <c r="Y55" s="10">
        <v>1.5225666122892876E-3</v>
      </c>
      <c r="Z55" s="11">
        <v>6.8540095956134343E-4</v>
      </c>
      <c r="AA55" s="10">
        <v>2.900126880551024E-4</v>
      </c>
      <c r="AB55" s="11">
        <v>1.1651816312542838E-2</v>
      </c>
      <c r="AC55" s="10">
        <v>4.966467282943629E-3</v>
      </c>
      <c r="AD55" s="11">
        <v>0</v>
      </c>
      <c r="AE55" s="10">
        <v>0</v>
      </c>
      <c r="AF55" s="11">
        <v>0</v>
      </c>
      <c r="AG55" s="10">
        <v>0</v>
      </c>
      <c r="AH55" s="11">
        <v>0</v>
      </c>
      <c r="AI55" s="10">
        <v>0</v>
      </c>
      <c r="AJ55" s="11">
        <v>1.028101439342015E-2</v>
      </c>
      <c r="AK55" s="10">
        <v>5.0389704549574045E-3</v>
      </c>
      <c r="AL55" s="11">
        <v>2.0562028786840301E-3</v>
      </c>
      <c r="AM55" s="10">
        <v>1.5225666122892876E-3</v>
      </c>
      <c r="AN55" s="11">
        <v>7.6764907470870461E-2</v>
      </c>
      <c r="AO55" s="10">
        <v>7.5729563168388622E-2</v>
      </c>
      <c r="AP55" s="11">
        <v>1.5078821110349555E-2</v>
      </c>
      <c r="AQ55" s="10">
        <v>1.729200652528548E-2</v>
      </c>
      <c r="AR55" s="11">
        <v>5.4832076764907475E-3</v>
      </c>
      <c r="AS55" s="10">
        <v>5.2927315570056189E-3</v>
      </c>
      <c r="AT55" s="11">
        <v>0.1247429746401645</v>
      </c>
      <c r="AU55" s="10">
        <v>0.17708899764364691</v>
      </c>
      <c r="AV55" s="11">
        <v>6.031528444139822E-2</v>
      </c>
      <c r="AW55" s="10">
        <v>3.7411636759108212E-2</v>
      </c>
      <c r="AX55" s="11"/>
      <c r="AY55" s="10"/>
      <c r="AZ55" s="10"/>
    </row>
    <row r="56" spans="1:52">
      <c r="A56" s="2" t="s">
        <v>598</v>
      </c>
      <c r="B56" s="2" t="s">
        <v>42</v>
      </c>
      <c r="C56" s="2" t="s">
        <v>658</v>
      </c>
      <c r="D56" s="11">
        <v>4</v>
      </c>
      <c r="E56" s="10">
        <v>40</v>
      </c>
      <c r="F56" s="11">
        <v>20</v>
      </c>
      <c r="G56" s="10">
        <v>772</v>
      </c>
      <c r="H56" s="11">
        <v>5</v>
      </c>
      <c r="I56" s="10">
        <v>305</v>
      </c>
      <c r="J56" s="11">
        <v>1</v>
      </c>
      <c r="K56" s="10">
        <v>13</v>
      </c>
      <c r="L56" s="11">
        <v>3</v>
      </c>
      <c r="M56" s="10">
        <v>77</v>
      </c>
      <c r="N56" s="11">
        <v>0</v>
      </c>
      <c r="O56" s="10">
        <v>0</v>
      </c>
      <c r="P56" s="11">
        <v>0</v>
      </c>
      <c r="Q56" s="10">
        <v>0</v>
      </c>
      <c r="R56" s="11">
        <v>2</v>
      </c>
      <c r="S56" s="10">
        <v>45</v>
      </c>
      <c r="T56" s="11">
        <v>0</v>
      </c>
      <c r="U56" s="10">
        <v>0</v>
      </c>
      <c r="V56" s="11">
        <v>0</v>
      </c>
      <c r="W56" s="10">
        <v>0</v>
      </c>
      <c r="X56" s="11">
        <v>0</v>
      </c>
      <c r="Y56" s="10">
        <v>0</v>
      </c>
      <c r="Z56" s="11">
        <v>0</v>
      </c>
      <c r="AA56" s="10">
        <v>0</v>
      </c>
      <c r="AB56" s="11">
        <v>0</v>
      </c>
      <c r="AC56" s="10">
        <v>0</v>
      </c>
      <c r="AD56" s="11">
        <v>0</v>
      </c>
      <c r="AE56" s="10">
        <v>0</v>
      </c>
      <c r="AF56" s="11">
        <v>0</v>
      </c>
      <c r="AG56" s="10">
        <v>0</v>
      </c>
      <c r="AH56" s="11">
        <v>0</v>
      </c>
      <c r="AI56" s="10">
        <v>0</v>
      </c>
      <c r="AJ56" s="11">
        <v>0</v>
      </c>
      <c r="AK56" s="10">
        <v>0</v>
      </c>
      <c r="AL56" s="11">
        <v>0</v>
      </c>
      <c r="AM56" s="10">
        <v>0</v>
      </c>
      <c r="AN56" s="11">
        <v>1</v>
      </c>
      <c r="AO56" s="10">
        <v>7</v>
      </c>
      <c r="AP56" s="11">
        <v>1</v>
      </c>
      <c r="AQ56" s="10">
        <v>27</v>
      </c>
      <c r="AR56" s="11">
        <v>0</v>
      </c>
      <c r="AS56" s="10">
        <v>0</v>
      </c>
      <c r="AT56" s="11">
        <v>4</v>
      </c>
      <c r="AU56" s="10">
        <v>266</v>
      </c>
      <c r="AV56" s="11">
        <v>5</v>
      </c>
      <c r="AW56" s="10">
        <v>62</v>
      </c>
      <c r="AX56" s="11"/>
      <c r="AY56" s="10">
        <f t="shared" si="0"/>
        <v>46</v>
      </c>
      <c r="AZ56" s="10">
        <f t="shared" si="0"/>
        <v>1614</v>
      </c>
    </row>
    <row r="57" spans="1:52">
      <c r="A57" s="2"/>
      <c r="B57" s="2"/>
      <c r="C57" s="2"/>
      <c r="D57" s="11">
        <f>D56/$AY$56</f>
        <v>8.6956521739130432E-2</v>
      </c>
      <c r="E57" s="10">
        <f>E56/$AZ$56</f>
        <v>2.4783147459727387E-2</v>
      </c>
      <c r="F57" s="11">
        <f t="shared" ref="F57" si="794">F56/$AY$56</f>
        <v>0.43478260869565216</v>
      </c>
      <c r="G57" s="10">
        <f t="shared" ref="G57" si="795">G56/$AZ$56</f>
        <v>0.47831474597273854</v>
      </c>
      <c r="H57" s="11">
        <f t="shared" ref="H57" si="796">H56/$AY$56</f>
        <v>0.10869565217391304</v>
      </c>
      <c r="I57" s="10">
        <f t="shared" ref="I57" si="797">I56/$AZ$56</f>
        <v>0.18897149938042132</v>
      </c>
      <c r="J57" s="11">
        <f t="shared" ref="J57" si="798">J56/$AY$56</f>
        <v>2.1739130434782608E-2</v>
      </c>
      <c r="K57" s="10">
        <f t="shared" ref="K57" si="799">K56/$AZ$56</f>
        <v>8.0545229244113996E-3</v>
      </c>
      <c r="L57" s="11">
        <f t="shared" ref="L57" si="800">L56/$AY$56</f>
        <v>6.5217391304347824E-2</v>
      </c>
      <c r="M57" s="10">
        <f t="shared" ref="M57" si="801">M56/$AZ$56</f>
        <v>4.770755885997522E-2</v>
      </c>
      <c r="N57" s="11">
        <f t="shared" ref="N57" si="802">N56/$AY$56</f>
        <v>0</v>
      </c>
      <c r="O57" s="10">
        <f t="shared" ref="O57" si="803">O56/$AZ$56</f>
        <v>0</v>
      </c>
      <c r="P57" s="11">
        <f t="shared" ref="P57" si="804">P56/$AY$56</f>
        <v>0</v>
      </c>
      <c r="Q57" s="10">
        <f t="shared" ref="Q57" si="805">Q56/$AZ$56</f>
        <v>0</v>
      </c>
      <c r="R57" s="11">
        <f t="shared" ref="R57" si="806">R56/$AY$56</f>
        <v>4.3478260869565216E-2</v>
      </c>
      <c r="S57" s="10">
        <f t="shared" ref="S57" si="807">S56/$AZ$56</f>
        <v>2.7881040892193308E-2</v>
      </c>
      <c r="T57" s="11">
        <f t="shared" ref="T57" si="808">T56/$AY$56</f>
        <v>0</v>
      </c>
      <c r="U57" s="10">
        <f t="shared" ref="U57" si="809">U56/$AZ$56</f>
        <v>0</v>
      </c>
      <c r="V57" s="11">
        <f t="shared" ref="V57" si="810">V56/$AY$56</f>
        <v>0</v>
      </c>
      <c r="W57" s="10">
        <f t="shared" ref="W57" si="811">W56/$AZ$56</f>
        <v>0</v>
      </c>
      <c r="X57" s="11">
        <f t="shared" ref="X57" si="812">X56/$AY$56</f>
        <v>0</v>
      </c>
      <c r="Y57" s="10">
        <f t="shared" ref="Y57" si="813">Y56/$AZ$56</f>
        <v>0</v>
      </c>
      <c r="Z57" s="11">
        <f t="shared" ref="Z57" si="814">Z56/$AY$56</f>
        <v>0</v>
      </c>
      <c r="AA57" s="10">
        <f t="shared" ref="AA57" si="815">AA56/$AZ$56</f>
        <v>0</v>
      </c>
      <c r="AB57" s="11">
        <f t="shared" ref="AB57" si="816">AB56/$AY$56</f>
        <v>0</v>
      </c>
      <c r="AC57" s="10">
        <f t="shared" ref="AC57" si="817">AC56/$AZ$56</f>
        <v>0</v>
      </c>
      <c r="AD57" s="11">
        <f t="shared" ref="AD57" si="818">AD56/$AY$56</f>
        <v>0</v>
      </c>
      <c r="AE57" s="10">
        <f t="shared" ref="AE57" si="819">AE56/$AZ$56</f>
        <v>0</v>
      </c>
      <c r="AF57" s="11">
        <f t="shared" ref="AF57" si="820">AF56/$AY$56</f>
        <v>0</v>
      </c>
      <c r="AG57" s="10">
        <f t="shared" ref="AG57" si="821">AG56/$AZ$56</f>
        <v>0</v>
      </c>
      <c r="AH57" s="11">
        <f t="shared" ref="AH57" si="822">AH56/$AY$56</f>
        <v>0</v>
      </c>
      <c r="AI57" s="10">
        <f t="shared" ref="AI57" si="823">AI56/$AZ$56</f>
        <v>0</v>
      </c>
      <c r="AJ57" s="11">
        <f t="shared" ref="AJ57" si="824">AJ56/$AY$56</f>
        <v>0</v>
      </c>
      <c r="AK57" s="10">
        <f t="shared" ref="AK57" si="825">AK56/$AZ$56</f>
        <v>0</v>
      </c>
      <c r="AL57" s="11">
        <f t="shared" ref="AL57" si="826">AL56/$AY$56</f>
        <v>0</v>
      </c>
      <c r="AM57" s="10">
        <f t="shared" ref="AM57" si="827">AM56/$AZ$56</f>
        <v>0</v>
      </c>
      <c r="AN57" s="11">
        <f t="shared" ref="AN57" si="828">AN56/$AY$56</f>
        <v>2.1739130434782608E-2</v>
      </c>
      <c r="AO57" s="10">
        <f t="shared" ref="AO57" si="829">AO56/$AZ$56</f>
        <v>4.3370508054522928E-3</v>
      </c>
      <c r="AP57" s="11">
        <f t="shared" ref="AP57" si="830">AP56/$AY$56</f>
        <v>2.1739130434782608E-2</v>
      </c>
      <c r="AQ57" s="10">
        <f t="shared" ref="AQ57" si="831">AQ56/$AZ$56</f>
        <v>1.6728624535315983E-2</v>
      </c>
      <c r="AR57" s="11">
        <f t="shared" ref="AR57" si="832">AR56/$AY$56</f>
        <v>0</v>
      </c>
      <c r="AS57" s="10">
        <f t="shared" ref="AS57" si="833">AS56/$AZ$56</f>
        <v>0</v>
      </c>
      <c r="AT57" s="11">
        <f t="shared" ref="AT57" si="834">AT56/$AY$56</f>
        <v>8.6956521739130432E-2</v>
      </c>
      <c r="AU57" s="10">
        <f t="shared" ref="AU57" si="835">AU56/$AZ$56</f>
        <v>0.16480793060718713</v>
      </c>
      <c r="AV57" s="11">
        <f t="shared" ref="AV57" si="836">AV56/$AY$56</f>
        <v>0.10869565217391304</v>
      </c>
      <c r="AW57" s="10">
        <f t="shared" ref="AW57" si="837">AW56/$AZ$56</f>
        <v>3.8413878562577448E-2</v>
      </c>
      <c r="AX57" s="11"/>
      <c r="AY57" s="10"/>
      <c r="AZ57" s="10"/>
    </row>
    <row r="58" spans="1:52">
      <c r="A58" s="2" t="s">
        <v>598</v>
      </c>
      <c r="B58" s="2" t="s">
        <v>42</v>
      </c>
      <c r="C58" s="2" t="s">
        <v>658</v>
      </c>
      <c r="D58" s="11">
        <v>8.6956521739130432E-2</v>
      </c>
      <c r="E58" s="10">
        <v>2.4783147459727387E-2</v>
      </c>
      <c r="F58" s="11">
        <v>0.43478260869565216</v>
      </c>
      <c r="G58" s="10">
        <v>0.47831474597273854</v>
      </c>
      <c r="H58" s="11">
        <v>0.10869565217391304</v>
      </c>
      <c r="I58" s="10">
        <v>0.18897149938042132</v>
      </c>
      <c r="J58" s="11">
        <v>2.1739130434782608E-2</v>
      </c>
      <c r="K58" s="10">
        <v>8.0545229244113996E-3</v>
      </c>
      <c r="L58" s="11">
        <v>6.5217391304347824E-2</v>
      </c>
      <c r="M58" s="10">
        <v>4.770755885997522E-2</v>
      </c>
      <c r="N58" s="11">
        <v>0</v>
      </c>
      <c r="O58" s="10">
        <v>0</v>
      </c>
      <c r="P58" s="11">
        <v>0</v>
      </c>
      <c r="Q58" s="10">
        <v>0</v>
      </c>
      <c r="R58" s="11">
        <v>4.3478260869565216E-2</v>
      </c>
      <c r="S58" s="10">
        <v>2.7881040892193308E-2</v>
      </c>
      <c r="T58" s="11">
        <v>0</v>
      </c>
      <c r="U58" s="10">
        <v>0</v>
      </c>
      <c r="V58" s="11">
        <v>0</v>
      </c>
      <c r="W58" s="10">
        <v>0</v>
      </c>
      <c r="X58" s="11">
        <v>0</v>
      </c>
      <c r="Y58" s="10">
        <v>0</v>
      </c>
      <c r="Z58" s="11">
        <v>0</v>
      </c>
      <c r="AA58" s="10">
        <v>0</v>
      </c>
      <c r="AB58" s="11">
        <v>0</v>
      </c>
      <c r="AC58" s="10">
        <v>0</v>
      </c>
      <c r="AD58" s="11">
        <v>0</v>
      </c>
      <c r="AE58" s="10">
        <v>0</v>
      </c>
      <c r="AF58" s="11">
        <v>0</v>
      </c>
      <c r="AG58" s="10">
        <v>0</v>
      </c>
      <c r="AH58" s="11">
        <v>0</v>
      </c>
      <c r="AI58" s="10">
        <v>0</v>
      </c>
      <c r="AJ58" s="11">
        <v>0</v>
      </c>
      <c r="AK58" s="10">
        <v>0</v>
      </c>
      <c r="AL58" s="11">
        <v>0</v>
      </c>
      <c r="AM58" s="10">
        <v>0</v>
      </c>
      <c r="AN58" s="11">
        <v>2.1739130434782608E-2</v>
      </c>
      <c r="AO58" s="10">
        <v>4.3370508054522928E-3</v>
      </c>
      <c r="AP58" s="11">
        <v>2.1739130434782608E-2</v>
      </c>
      <c r="AQ58" s="10">
        <v>1.6728624535315983E-2</v>
      </c>
      <c r="AR58" s="11">
        <v>0</v>
      </c>
      <c r="AS58" s="10">
        <v>0</v>
      </c>
      <c r="AT58" s="11">
        <v>8.6956521739130432E-2</v>
      </c>
      <c r="AU58" s="10">
        <v>0.16480793060718713</v>
      </c>
      <c r="AV58" s="11">
        <v>0.10869565217391304</v>
      </c>
      <c r="AW58" s="10">
        <v>3.8413878562577448E-2</v>
      </c>
      <c r="AX58" s="11"/>
      <c r="AY58" s="10"/>
      <c r="AZ58" s="10"/>
    </row>
    <row r="59" spans="1:52">
      <c r="A59" s="2" t="s">
        <v>47</v>
      </c>
      <c r="B59" s="2" t="s">
        <v>42</v>
      </c>
      <c r="C59" s="2" t="s">
        <v>659</v>
      </c>
      <c r="D59" s="11">
        <v>678</v>
      </c>
      <c r="E59" s="10">
        <v>5437</v>
      </c>
      <c r="F59" s="11">
        <v>1644</v>
      </c>
      <c r="G59" s="10">
        <v>21151</v>
      </c>
      <c r="H59" s="11">
        <v>254</v>
      </c>
      <c r="I59" s="10">
        <v>1997</v>
      </c>
      <c r="J59" s="11">
        <v>0</v>
      </c>
      <c r="K59" s="10">
        <v>0</v>
      </c>
      <c r="L59" s="11">
        <v>100</v>
      </c>
      <c r="M59" s="10">
        <v>1807</v>
      </c>
      <c r="N59" s="11">
        <v>0</v>
      </c>
      <c r="O59" s="10">
        <v>0</v>
      </c>
      <c r="P59" s="11">
        <v>20</v>
      </c>
      <c r="Q59" s="10">
        <v>186</v>
      </c>
      <c r="R59" s="11">
        <v>2</v>
      </c>
      <c r="S59" s="10">
        <v>50</v>
      </c>
      <c r="T59" s="11">
        <v>244</v>
      </c>
      <c r="U59" s="10">
        <v>3075</v>
      </c>
      <c r="V59" s="11">
        <v>0</v>
      </c>
      <c r="W59" s="10">
        <v>0</v>
      </c>
      <c r="X59" s="11">
        <v>18</v>
      </c>
      <c r="Y59" s="10">
        <v>224</v>
      </c>
      <c r="Z59" s="11">
        <v>2</v>
      </c>
      <c r="AA59" s="10">
        <v>10</v>
      </c>
      <c r="AB59" s="11">
        <v>0</v>
      </c>
      <c r="AC59" s="10">
        <v>0</v>
      </c>
      <c r="AD59" s="11">
        <v>0</v>
      </c>
      <c r="AE59" s="10">
        <v>0</v>
      </c>
      <c r="AF59" s="11">
        <v>1</v>
      </c>
      <c r="AG59" s="10">
        <v>2</v>
      </c>
      <c r="AH59" s="11">
        <v>0</v>
      </c>
      <c r="AI59" s="10">
        <v>0</v>
      </c>
      <c r="AJ59" s="11">
        <v>9</v>
      </c>
      <c r="AK59" s="10">
        <v>99</v>
      </c>
      <c r="AL59" s="11">
        <v>0</v>
      </c>
      <c r="AM59" s="10">
        <v>0</v>
      </c>
      <c r="AN59" s="11">
        <v>39</v>
      </c>
      <c r="AO59" s="10">
        <v>291</v>
      </c>
      <c r="AP59" s="11">
        <v>67</v>
      </c>
      <c r="AQ59" s="10">
        <v>947</v>
      </c>
      <c r="AR59" s="11">
        <v>42</v>
      </c>
      <c r="AS59" s="10">
        <v>365</v>
      </c>
      <c r="AT59" s="11">
        <v>26</v>
      </c>
      <c r="AU59" s="10">
        <v>495</v>
      </c>
      <c r="AV59" s="11">
        <v>3</v>
      </c>
      <c r="AW59" s="10">
        <v>73</v>
      </c>
      <c r="AX59" s="11"/>
      <c r="AY59" s="10">
        <f t="shared" si="0"/>
        <v>3149</v>
      </c>
      <c r="AZ59" s="10">
        <f t="shared" si="0"/>
        <v>36209</v>
      </c>
    </row>
    <row r="60" spans="1:52">
      <c r="A60" s="2"/>
      <c r="B60" s="2"/>
      <c r="C60" s="2"/>
      <c r="D60" s="11">
        <f>D59/$AY$59</f>
        <v>0.21530644649094952</v>
      </c>
      <c r="E60" s="10">
        <f>E59/$AZ$59</f>
        <v>0.15015603855395068</v>
      </c>
      <c r="F60" s="11">
        <f t="shared" ref="F60" si="838">F59/$AY$59</f>
        <v>0.52207049857097487</v>
      </c>
      <c r="G60" s="10">
        <f t="shared" ref="G60" si="839">G59/$AZ$59</f>
        <v>0.58413654063906761</v>
      </c>
      <c r="H60" s="11">
        <f t="shared" ref="H60" si="840">H59/$AY$59</f>
        <v>8.066052715147666E-2</v>
      </c>
      <c r="I60" s="10">
        <f t="shared" ref="I60" si="841">I59/$AZ$59</f>
        <v>5.5152034024689996E-2</v>
      </c>
      <c r="J60" s="11">
        <f t="shared" ref="J60" si="842">J59/$AY$59</f>
        <v>0</v>
      </c>
      <c r="K60" s="10">
        <f t="shared" ref="K60" si="843">K59/$AZ$59</f>
        <v>0</v>
      </c>
      <c r="L60" s="11">
        <f t="shared" ref="L60" si="844">L59/$AY$59</f>
        <v>3.1756113051762465E-2</v>
      </c>
      <c r="M60" s="10">
        <f t="shared" ref="M60" si="845">M59/$AZ$59</f>
        <v>4.9904719821038966E-2</v>
      </c>
      <c r="N60" s="11">
        <f t="shared" ref="N60" si="846">N59/$AY$59</f>
        <v>0</v>
      </c>
      <c r="O60" s="10">
        <f t="shared" ref="O60" si="847">O59/$AZ$59</f>
        <v>0</v>
      </c>
      <c r="P60" s="11">
        <f t="shared" ref="P60" si="848">P59/$AY$59</f>
        <v>6.3512226103524926E-3</v>
      </c>
      <c r="Q60" s="10">
        <f t="shared" ref="Q60" si="849">Q59/$AZ$59</f>
        <v>5.1368444309425835E-3</v>
      </c>
      <c r="R60" s="11">
        <f t="shared" ref="R60" si="850">R59/$AY$59</f>
        <v>6.3512226103524931E-4</v>
      </c>
      <c r="S60" s="10">
        <f t="shared" ref="S60" si="851">S59/$AZ$59</f>
        <v>1.3808721588555331E-3</v>
      </c>
      <c r="T60" s="11">
        <f t="shared" ref="T60" si="852">T59/$AY$59</f>
        <v>7.7484915846300406E-2</v>
      </c>
      <c r="U60" s="10">
        <f t="shared" ref="U60" si="853">U59/$AZ$59</f>
        <v>8.4923637769615284E-2</v>
      </c>
      <c r="V60" s="11">
        <f t="shared" ref="V60" si="854">V59/$AY$59</f>
        <v>0</v>
      </c>
      <c r="W60" s="10">
        <f t="shared" ref="W60" si="855">W59/$AZ$59</f>
        <v>0</v>
      </c>
      <c r="X60" s="11">
        <f t="shared" ref="X60" si="856">X59/$AY$59</f>
        <v>5.7161003493172435E-3</v>
      </c>
      <c r="Y60" s="10">
        <f t="shared" ref="Y60" si="857">Y59/$AZ$59</f>
        <v>6.1863072716727887E-3</v>
      </c>
      <c r="Z60" s="11">
        <f t="shared" ref="Z60" si="858">Z59/$AY$59</f>
        <v>6.3512226103524931E-4</v>
      </c>
      <c r="AA60" s="10">
        <f t="shared" ref="AA60" si="859">AA59/$AZ$59</f>
        <v>2.7617443177110662E-4</v>
      </c>
      <c r="AB60" s="11">
        <f t="shared" ref="AB60" si="860">AB59/$AY$59</f>
        <v>0</v>
      </c>
      <c r="AC60" s="10">
        <f t="shared" ref="AC60" si="861">AC59/$AZ$59</f>
        <v>0</v>
      </c>
      <c r="AD60" s="11">
        <f t="shared" ref="AD60" si="862">AD59/$AY$59</f>
        <v>0</v>
      </c>
      <c r="AE60" s="10">
        <f t="shared" ref="AE60" si="863">AE59/$AZ$59</f>
        <v>0</v>
      </c>
      <c r="AF60" s="11">
        <f t="shared" ref="AF60" si="864">AF59/$AY$59</f>
        <v>3.1756113051762465E-4</v>
      </c>
      <c r="AG60" s="10">
        <f t="shared" ref="AG60" si="865">AG59/$AZ$59</f>
        <v>5.5234886354221329E-5</v>
      </c>
      <c r="AH60" s="11">
        <f t="shared" ref="AH60" si="866">AH59/$AY$59</f>
        <v>0</v>
      </c>
      <c r="AI60" s="10">
        <f t="shared" ref="AI60" si="867">AI59/$AZ$59</f>
        <v>0</v>
      </c>
      <c r="AJ60" s="11">
        <f t="shared" ref="AJ60" si="868">AJ59/$AY$59</f>
        <v>2.8580501746586218E-3</v>
      </c>
      <c r="AK60" s="10">
        <f t="shared" ref="AK60" si="869">AK59/$AZ$59</f>
        <v>2.7341268745339556E-3</v>
      </c>
      <c r="AL60" s="11">
        <f t="shared" ref="AL60" si="870">AL59/$AY$59</f>
        <v>0</v>
      </c>
      <c r="AM60" s="10">
        <f t="shared" ref="AM60" si="871">AM59/$AZ$59</f>
        <v>0</v>
      </c>
      <c r="AN60" s="11">
        <f t="shared" ref="AN60" si="872">AN59/$AY$59</f>
        <v>1.2384884090187362E-2</v>
      </c>
      <c r="AO60" s="10">
        <f t="shared" ref="AO60" si="873">AO59/$AZ$59</f>
        <v>8.0366759645392038E-3</v>
      </c>
      <c r="AP60" s="11">
        <f t="shared" ref="AP60" si="874">AP59/$AY$59</f>
        <v>2.1276595744680851E-2</v>
      </c>
      <c r="AQ60" s="10">
        <f t="shared" ref="AQ60" si="875">AQ59/$AZ$59</f>
        <v>2.61537186887238E-2</v>
      </c>
      <c r="AR60" s="11">
        <f t="shared" ref="AR60" si="876">AR59/$AY$59</f>
        <v>1.3337567481740234E-2</v>
      </c>
      <c r="AS60" s="10">
        <f t="shared" ref="AS60" si="877">AS59/$AZ$59</f>
        <v>1.0080366759645392E-2</v>
      </c>
      <c r="AT60" s="11">
        <f t="shared" ref="AT60" si="878">AT59/$AY$59</f>
        <v>8.2565893934582399E-3</v>
      </c>
      <c r="AU60" s="10">
        <f t="shared" ref="AU60" si="879">AU59/$AZ$59</f>
        <v>1.3670634372669778E-2</v>
      </c>
      <c r="AV60" s="11">
        <f t="shared" ref="AV60" si="880">AV59/$AY$59</f>
        <v>9.5268339155287396E-4</v>
      </c>
      <c r="AW60" s="10">
        <f t="shared" ref="AW60" si="881">AW59/$AZ$59</f>
        <v>2.0160733519290785E-3</v>
      </c>
      <c r="AX60" s="11"/>
      <c r="AY60" s="10"/>
      <c r="AZ60" s="10"/>
    </row>
    <row r="61" spans="1:52">
      <c r="A61" s="2" t="s">
        <v>47</v>
      </c>
      <c r="B61" s="2" t="s">
        <v>42</v>
      </c>
      <c r="C61" s="2" t="s">
        <v>659</v>
      </c>
      <c r="D61" s="11">
        <v>0.21530644649094952</v>
      </c>
      <c r="E61" s="10">
        <v>0.15015603855395068</v>
      </c>
      <c r="F61" s="11">
        <v>0.52207049857097487</v>
      </c>
      <c r="G61" s="10">
        <v>0.58413654063906761</v>
      </c>
      <c r="H61" s="11">
        <v>8.066052715147666E-2</v>
      </c>
      <c r="I61" s="10">
        <v>5.5152034024689996E-2</v>
      </c>
      <c r="J61" s="11">
        <v>0</v>
      </c>
      <c r="K61" s="10">
        <v>0</v>
      </c>
      <c r="L61" s="11">
        <v>3.1756113051762465E-2</v>
      </c>
      <c r="M61" s="10">
        <v>4.9904719821038966E-2</v>
      </c>
      <c r="N61" s="11">
        <v>0</v>
      </c>
      <c r="O61" s="10">
        <v>0</v>
      </c>
      <c r="P61" s="11">
        <v>6.3512226103524926E-3</v>
      </c>
      <c r="Q61" s="10">
        <v>5.1368444309425835E-3</v>
      </c>
      <c r="R61" s="11">
        <v>6.3512226103524931E-4</v>
      </c>
      <c r="S61" s="10">
        <v>1.3808721588555331E-3</v>
      </c>
      <c r="T61" s="11">
        <v>7.7484915846300406E-2</v>
      </c>
      <c r="U61" s="10">
        <v>8.4923637769615284E-2</v>
      </c>
      <c r="V61" s="11">
        <v>0</v>
      </c>
      <c r="W61" s="10">
        <v>0</v>
      </c>
      <c r="X61" s="11">
        <v>5.7161003493172435E-3</v>
      </c>
      <c r="Y61" s="10">
        <v>6.1863072716727887E-3</v>
      </c>
      <c r="Z61" s="11">
        <v>6.3512226103524931E-4</v>
      </c>
      <c r="AA61" s="10">
        <v>2.7617443177110662E-4</v>
      </c>
      <c r="AB61" s="11">
        <v>0</v>
      </c>
      <c r="AC61" s="10">
        <v>0</v>
      </c>
      <c r="AD61" s="11">
        <v>0</v>
      </c>
      <c r="AE61" s="10">
        <v>0</v>
      </c>
      <c r="AF61" s="11">
        <v>3.1756113051762465E-4</v>
      </c>
      <c r="AG61" s="10">
        <v>5.5234886354221329E-5</v>
      </c>
      <c r="AH61" s="11">
        <v>0</v>
      </c>
      <c r="AI61" s="10">
        <v>0</v>
      </c>
      <c r="AJ61" s="11">
        <v>2.8580501746586218E-3</v>
      </c>
      <c r="AK61" s="10">
        <v>2.7341268745339556E-3</v>
      </c>
      <c r="AL61" s="11">
        <v>0</v>
      </c>
      <c r="AM61" s="10">
        <v>0</v>
      </c>
      <c r="AN61" s="11">
        <v>1.2384884090187362E-2</v>
      </c>
      <c r="AO61" s="10">
        <v>8.0366759645392038E-3</v>
      </c>
      <c r="AP61" s="11">
        <v>2.1276595744680851E-2</v>
      </c>
      <c r="AQ61" s="10">
        <v>2.61537186887238E-2</v>
      </c>
      <c r="AR61" s="11">
        <v>1.3337567481740234E-2</v>
      </c>
      <c r="AS61" s="10">
        <v>1.0080366759645392E-2</v>
      </c>
      <c r="AT61" s="11">
        <v>8.2565893934582399E-3</v>
      </c>
      <c r="AU61" s="10">
        <v>1.3670634372669778E-2</v>
      </c>
      <c r="AV61" s="11">
        <v>9.5268339155287396E-4</v>
      </c>
      <c r="AW61" s="10">
        <v>2.0160733519290785E-3</v>
      </c>
      <c r="AX61" s="11"/>
      <c r="AY61" s="10"/>
      <c r="AZ61" s="10"/>
    </row>
    <row r="62" spans="1:52">
      <c r="A62" s="2" t="s">
        <v>55</v>
      </c>
      <c r="B62" s="2" t="s">
        <v>42</v>
      </c>
      <c r="C62" s="2" t="s">
        <v>660</v>
      </c>
      <c r="D62" s="11">
        <v>482</v>
      </c>
      <c r="E62" s="10">
        <v>4695</v>
      </c>
      <c r="F62" s="11">
        <v>2593</v>
      </c>
      <c r="G62" s="10">
        <v>45223</v>
      </c>
      <c r="H62" s="11">
        <v>154</v>
      </c>
      <c r="I62" s="10">
        <v>2650</v>
      </c>
      <c r="J62" s="11">
        <v>13</v>
      </c>
      <c r="K62" s="10">
        <v>171</v>
      </c>
      <c r="L62" s="11">
        <v>152</v>
      </c>
      <c r="M62" s="10">
        <v>3041</v>
      </c>
      <c r="N62" s="11">
        <v>3</v>
      </c>
      <c r="O62" s="10">
        <v>11</v>
      </c>
      <c r="P62" s="11">
        <v>72</v>
      </c>
      <c r="Q62" s="10">
        <v>1712</v>
      </c>
      <c r="R62" s="11">
        <v>11</v>
      </c>
      <c r="S62" s="10">
        <v>137</v>
      </c>
      <c r="T62" s="11">
        <v>23</v>
      </c>
      <c r="U62" s="10">
        <v>2262</v>
      </c>
      <c r="V62" s="11">
        <v>47</v>
      </c>
      <c r="W62" s="10">
        <v>501</v>
      </c>
      <c r="X62" s="11">
        <v>7</v>
      </c>
      <c r="Y62" s="10">
        <v>92</v>
      </c>
      <c r="Z62" s="11">
        <v>1</v>
      </c>
      <c r="AA62" s="10">
        <v>20</v>
      </c>
      <c r="AB62" s="11">
        <v>6</v>
      </c>
      <c r="AC62" s="10">
        <v>94</v>
      </c>
      <c r="AD62" s="11">
        <v>1</v>
      </c>
      <c r="AE62" s="10">
        <v>4</v>
      </c>
      <c r="AF62" s="11">
        <v>0</v>
      </c>
      <c r="AG62" s="10">
        <v>0</v>
      </c>
      <c r="AH62" s="11">
        <v>0</v>
      </c>
      <c r="AI62" s="10">
        <v>0</v>
      </c>
      <c r="AJ62" s="11">
        <v>10</v>
      </c>
      <c r="AK62" s="10">
        <v>158</v>
      </c>
      <c r="AL62" s="11">
        <v>1</v>
      </c>
      <c r="AM62" s="10">
        <v>3</v>
      </c>
      <c r="AN62" s="11">
        <v>62</v>
      </c>
      <c r="AO62" s="10">
        <v>2032</v>
      </c>
      <c r="AP62" s="11">
        <v>43</v>
      </c>
      <c r="AQ62" s="10">
        <v>930</v>
      </c>
      <c r="AR62" s="11">
        <v>36</v>
      </c>
      <c r="AS62" s="10">
        <v>451</v>
      </c>
      <c r="AT62" s="11">
        <v>118</v>
      </c>
      <c r="AU62" s="10">
        <v>4600</v>
      </c>
      <c r="AV62" s="11">
        <v>31</v>
      </c>
      <c r="AW62" s="10">
        <v>668</v>
      </c>
      <c r="AX62" s="11"/>
      <c r="AY62" s="10">
        <f t="shared" si="0"/>
        <v>3866</v>
      </c>
      <c r="AZ62" s="10">
        <f t="shared" si="0"/>
        <v>69455</v>
      </c>
    </row>
    <row r="63" spans="1:52">
      <c r="A63" s="2"/>
      <c r="B63" s="2"/>
      <c r="C63" s="2"/>
      <c r="D63" s="11">
        <f>D62/$AY$62</f>
        <v>0.12467666839110192</v>
      </c>
      <c r="E63" s="10">
        <f>E62/$AZ$62</f>
        <v>6.7597725145777846E-2</v>
      </c>
      <c r="F63" s="11">
        <f t="shared" ref="F63" si="882">F62/$AY$62</f>
        <v>0.67071908949818937</v>
      </c>
      <c r="G63" s="10">
        <f t="shared" ref="G63" si="883">G62/$AZ$62</f>
        <v>0.65111223094089699</v>
      </c>
      <c r="H63" s="11">
        <f t="shared" ref="H63" si="884">H62/$AY$62</f>
        <v>3.9834454216244181E-2</v>
      </c>
      <c r="I63" s="10">
        <f t="shared" ref="I63" si="885">I62/$AZ$62</f>
        <v>3.8154200561514647E-2</v>
      </c>
      <c r="J63" s="11">
        <f t="shared" ref="J63" si="886">J62/$AY$62</f>
        <v>3.362648732540093E-3</v>
      </c>
      <c r="K63" s="10">
        <f t="shared" ref="K63" si="887">K62/$AZ$62</f>
        <v>2.4620257720826435E-3</v>
      </c>
      <c r="L63" s="11">
        <f t="shared" ref="L63" si="888">L62/$AY$62</f>
        <v>3.9317123642007241E-2</v>
      </c>
      <c r="M63" s="10">
        <f t="shared" ref="M63" si="889">M62/$AZ$62</f>
        <v>4.3783744870779642E-2</v>
      </c>
      <c r="N63" s="11">
        <f t="shared" ref="N63" si="890">N62/$AY$62</f>
        <v>7.7599586135540608E-4</v>
      </c>
      <c r="O63" s="10">
        <f t="shared" ref="O63" si="891">O62/$AZ$62</f>
        <v>1.5837592685911741E-4</v>
      </c>
      <c r="P63" s="11">
        <f t="shared" ref="P63" si="892">P62/$AY$62</f>
        <v>1.8623900672529746E-2</v>
      </c>
      <c r="Q63" s="10">
        <f t="shared" ref="Q63" si="893">Q62/$AZ$62</f>
        <v>2.4649053343891728E-2</v>
      </c>
      <c r="R63" s="11">
        <f t="shared" ref="R63" si="894">R62/$AY$62</f>
        <v>2.8453181583031556E-3</v>
      </c>
      <c r="S63" s="10">
        <f t="shared" ref="S63" si="895">S62/$AZ$62</f>
        <v>1.9725001799726443E-3</v>
      </c>
      <c r="T63" s="11">
        <f t="shared" ref="T63" si="896">T62/$AY$62</f>
        <v>5.94930160372478E-3</v>
      </c>
      <c r="U63" s="10">
        <f t="shared" ref="U63" si="897">U62/$AZ$62</f>
        <v>3.2567849686847603E-2</v>
      </c>
      <c r="V63" s="11">
        <f t="shared" ref="V63" si="898">V62/$AY$62</f>
        <v>1.2157268494568029E-2</v>
      </c>
      <c r="W63" s="10">
        <f t="shared" ref="W63" si="899">W62/$AZ$62</f>
        <v>7.2133035778561656E-3</v>
      </c>
      <c r="X63" s="11">
        <f t="shared" ref="X63" si="900">X62/$AY$62</f>
        <v>1.8106570098292809E-3</v>
      </c>
      <c r="Y63" s="10">
        <f t="shared" ref="Y63" si="901">Y62/$AZ$62</f>
        <v>1.3245986610035275E-3</v>
      </c>
      <c r="Z63" s="11">
        <f t="shared" ref="Z63" si="902">Z62/$AY$62</f>
        <v>2.5866528711846869E-4</v>
      </c>
      <c r="AA63" s="10">
        <f t="shared" ref="AA63" si="903">AA62/$AZ$62</f>
        <v>2.8795623065294078E-4</v>
      </c>
      <c r="AB63" s="11">
        <f t="shared" ref="AB63" si="904">AB62/$AY$62</f>
        <v>1.5519917227108122E-3</v>
      </c>
      <c r="AC63" s="10">
        <f t="shared" ref="AC63" si="905">AC62/$AZ$62</f>
        <v>1.3533942840688216E-3</v>
      </c>
      <c r="AD63" s="11">
        <f t="shared" ref="AD63" si="906">AD62/$AY$62</f>
        <v>2.5866528711846869E-4</v>
      </c>
      <c r="AE63" s="10">
        <f t="shared" ref="AE63" si="907">AE62/$AZ$62</f>
        <v>5.7591246130588151E-5</v>
      </c>
      <c r="AF63" s="11">
        <f t="shared" ref="AF63" si="908">AF62/$AY$62</f>
        <v>0</v>
      </c>
      <c r="AG63" s="10">
        <f t="shared" ref="AG63" si="909">AG62/$AZ$62</f>
        <v>0</v>
      </c>
      <c r="AH63" s="11">
        <f t="shared" ref="AH63" si="910">AH62/$AY$62</f>
        <v>0</v>
      </c>
      <c r="AI63" s="10">
        <f t="shared" ref="AI63" si="911">AI62/$AZ$62</f>
        <v>0</v>
      </c>
      <c r="AJ63" s="11">
        <f t="shared" ref="AJ63" si="912">AJ62/$AY$62</f>
        <v>2.5866528711846869E-3</v>
      </c>
      <c r="AK63" s="10">
        <f t="shared" ref="AK63" si="913">AK62/$AZ$62</f>
        <v>2.2748542221582321E-3</v>
      </c>
      <c r="AL63" s="11">
        <f t="shared" ref="AL63" si="914">AL62/$AY$62</f>
        <v>2.5866528711846869E-4</v>
      </c>
      <c r="AM63" s="10">
        <f t="shared" ref="AM63" si="915">AM62/$AZ$62</f>
        <v>4.3193434597941115E-5</v>
      </c>
      <c r="AN63" s="11">
        <f t="shared" ref="AN63" si="916">AN62/$AY$62</f>
        <v>1.6037247801345061E-2</v>
      </c>
      <c r="AO63" s="10">
        <f t="shared" ref="AO63" si="917">AO62/$AZ$62</f>
        <v>2.9256353034338781E-2</v>
      </c>
      <c r="AP63" s="11">
        <f t="shared" ref="AP63" si="918">AP62/$AY$62</f>
        <v>1.1122607346094155E-2</v>
      </c>
      <c r="AQ63" s="10">
        <f t="shared" ref="AQ63" si="919">AQ62/$AZ$62</f>
        <v>1.3389964725361745E-2</v>
      </c>
      <c r="AR63" s="11">
        <f t="shared" ref="AR63" si="920">AR62/$AY$62</f>
        <v>9.311950336264873E-3</v>
      </c>
      <c r="AS63" s="10">
        <f t="shared" ref="AS63" si="921">AS62/$AZ$62</f>
        <v>6.4934130012238135E-3</v>
      </c>
      <c r="AT63" s="11">
        <f t="shared" ref="AT63" si="922">AT62/$AY$62</f>
        <v>3.0522503879979308E-2</v>
      </c>
      <c r="AU63" s="10">
        <f t="shared" ref="AU63" si="923">AU62/$AZ$62</f>
        <v>6.6229933050176368E-2</v>
      </c>
      <c r="AV63" s="11">
        <f t="shared" ref="AV63" si="924">AV62/$AY$62</f>
        <v>8.0186239006725304E-3</v>
      </c>
      <c r="AW63" s="10">
        <f t="shared" ref="AW63" si="925">AW62/$AZ$62</f>
        <v>9.6177381038082214E-3</v>
      </c>
      <c r="AX63" s="11"/>
      <c r="AY63" s="10"/>
      <c r="AZ63" s="10"/>
    </row>
    <row r="64" spans="1:52">
      <c r="A64" s="2" t="s">
        <v>55</v>
      </c>
      <c r="B64" s="2" t="s">
        <v>42</v>
      </c>
      <c r="C64" s="2" t="s">
        <v>660</v>
      </c>
      <c r="D64" s="11">
        <v>0.12467666839110192</v>
      </c>
      <c r="E64" s="10">
        <v>6.7597725145777846E-2</v>
      </c>
      <c r="F64" s="11">
        <v>0.67071908949818937</v>
      </c>
      <c r="G64" s="10">
        <v>0.65111223094089699</v>
      </c>
      <c r="H64" s="11">
        <v>3.9834454216244181E-2</v>
      </c>
      <c r="I64" s="10">
        <v>3.8154200561514647E-2</v>
      </c>
      <c r="J64" s="11">
        <v>3.362648732540093E-3</v>
      </c>
      <c r="K64" s="10">
        <v>2.4620257720826435E-3</v>
      </c>
      <c r="L64" s="11">
        <v>3.9317123642007241E-2</v>
      </c>
      <c r="M64" s="10">
        <v>4.3783744870779642E-2</v>
      </c>
      <c r="N64" s="11">
        <v>7.7599586135540608E-4</v>
      </c>
      <c r="O64" s="10">
        <v>1.5837592685911741E-4</v>
      </c>
      <c r="P64" s="11">
        <v>1.8623900672529746E-2</v>
      </c>
      <c r="Q64" s="10">
        <v>2.4649053343891728E-2</v>
      </c>
      <c r="R64" s="11">
        <v>2.8453181583031556E-3</v>
      </c>
      <c r="S64" s="10">
        <v>1.9725001799726443E-3</v>
      </c>
      <c r="T64" s="11">
        <v>5.94930160372478E-3</v>
      </c>
      <c r="U64" s="10">
        <v>3.2567849686847603E-2</v>
      </c>
      <c r="V64" s="11">
        <v>1.2157268494568029E-2</v>
      </c>
      <c r="W64" s="10">
        <v>7.2133035778561656E-3</v>
      </c>
      <c r="X64" s="11">
        <v>1.8106570098292809E-3</v>
      </c>
      <c r="Y64" s="10">
        <v>1.3245986610035275E-3</v>
      </c>
      <c r="Z64" s="11">
        <v>2.5866528711846869E-4</v>
      </c>
      <c r="AA64" s="10">
        <v>2.8795623065294078E-4</v>
      </c>
      <c r="AB64" s="11">
        <v>1.5519917227108122E-3</v>
      </c>
      <c r="AC64" s="10">
        <v>1.3533942840688216E-3</v>
      </c>
      <c r="AD64" s="11">
        <v>2.5866528711846869E-4</v>
      </c>
      <c r="AE64" s="10">
        <v>5.7591246130588151E-5</v>
      </c>
      <c r="AF64" s="11">
        <v>0</v>
      </c>
      <c r="AG64" s="10">
        <v>0</v>
      </c>
      <c r="AH64" s="11">
        <v>0</v>
      </c>
      <c r="AI64" s="10">
        <v>0</v>
      </c>
      <c r="AJ64" s="11">
        <v>2.5866528711846869E-3</v>
      </c>
      <c r="AK64" s="10">
        <v>2.2748542221582321E-3</v>
      </c>
      <c r="AL64" s="11">
        <v>2.5866528711846869E-4</v>
      </c>
      <c r="AM64" s="10">
        <v>4.3193434597941115E-5</v>
      </c>
      <c r="AN64" s="11">
        <v>1.6037247801345061E-2</v>
      </c>
      <c r="AO64" s="10">
        <v>2.9256353034338781E-2</v>
      </c>
      <c r="AP64" s="11">
        <v>1.1122607346094155E-2</v>
      </c>
      <c r="AQ64" s="10">
        <v>1.3389964725361745E-2</v>
      </c>
      <c r="AR64" s="11">
        <v>9.311950336264873E-3</v>
      </c>
      <c r="AS64" s="10">
        <v>6.4934130012238135E-3</v>
      </c>
      <c r="AT64" s="11">
        <v>3.0522503879979308E-2</v>
      </c>
      <c r="AU64" s="10">
        <v>6.6229933050176368E-2</v>
      </c>
      <c r="AV64" s="11">
        <v>8.0186239006725304E-3</v>
      </c>
      <c r="AW64" s="10">
        <v>9.6177381038082214E-3</v>
      </c>
      <c r="AX64" s="11"/>
      <c r="AY64" s="10"/>
      <c r="AZ64" s="10"/>
    </row>
    <row r="65" spans="1:52">
      <c r="A65" s="2" t="s">
        <v>57</v>
      </c>
      <c r="B65" s="2" t="s">
        <v>42</v>
      </c>
      <c r="C65" s="2" t="s">
        <v>661</v>
      </c>
      <c r="D65" s="11">
        <v>1141</v>
      </c>
      <c r="E65" s="10">
        <v>13438</v>
      </c>
      <c r="F65" s="11">
        <v>4932</v>
      </c>
      <c r="G65" s="10">
        <v>115023</v>
      </c>
      <c r="H65" s="11">
        <v>163</v>
      </c>
      <c r="I65" s="10">
        <v>4030</v>
      </c>
      <c r="J65" s="11">
        <v>56</v>
      </c>
      <c r="K65" s="10">
        <v>2274</v>
      </c>
      <c r="L65" s="11">
        <v>335</v>
      </c>
      <c r="M65" s="10">
        <v>7762</v>
      </c>
      <c r="N65" s="11">
        <v>6</v>
      </c>
      <c r="O65" s="10">
        <v>71</v>
      </c>
      <c r="P65" s="11">
        <v>82</v>
      </c>
      <c r="Q65" s="10">
        <v>1582</v>
      </c>
      <c r="R65" s="11">
        <v>18</v>
      </c>
      <c r="S65" s="10">
        <v>270</v>
      </c>
      <c r="T65" s="11">
        <v>140</v>
      </c>
      <c r="U65" s="10">
        <v>2935</v>
      </c>
      <c r="V65" s="11">
        <v>21</v>
      </c>
      <c r="W65" s="10">
        <v>287</v>
      </c>
      <c r="X65" s="11">
        <v>22</v>
      </c>
      <c r="Y65" s="10">
        <v>375</v>
      </c>
      <c r="Z65" s="11">
        <v>0</v>
      </c>
      <c r="AA65" s="10">
        <v>0</v>
      </c>
      <c r="AB65" s="11">
        <v>11</v>
      </c>
      <c r="AC65" s="10">
        <v>209</v>
      </c>
      <c r="AD65" s="11">
        <v>20</v>
      </c>
      <c r="AE65" s="10">
        <v>239</v>
      </c>
      <c r="AF65" s="11">
        <v>2</v>
      </c>
      <c r="AG65" s="10">
        <v>77</v>
      </c>
      <c r="AH65" s="11">
        <v>0</v>
      </c>
      <c r="AI65" s="10">
        <v>0</v>
      </c>
      <c r="AJ65" s="11">
        <v>4</v>
      </c>
      <c r="AK65" s="10">
        <v>89</v>
      </c>
      <c r="AL65" s="11">
        <v>0</v>
      </c>
      <c r="AM65" s="10">
        <v>0</v>
      </c>
      <c r="AN65" s="11">
        <v>30</v>
      </c>
      <c r="AO65" s="10">
        <v>427</v>
      </c>
      <c r="AP65" s="11">
        <v>123</v>
      </c>
      <c r="AQ65" s="10">
        <v>2599</v>
      </c>
      <c r="AR65" s="11">
        <v>41</v>
      </c>
      <c r="AS65" s="10">
        <v>525</v>
      </c>
      <c r="AT65" s="11">
        <v>3</v>
      </c>
      <c r="AU65" s="10">
        <v>64</v>
      </c>
      <c r="AV65" s="11">
        <v>0</v>
      </c>
      <c r="AW65" s="10">
        <v>0</v>
      </c>
      <c r="AX65" s="11"/>
      <c r="AY65" s="10">
        <f t="shared" si="0"/>
        <v>7150</v>
      </c>
      <c r="AZ65" s="10">
        <f t="shared" si="0"/>
        <v>152276</v>
      </c>
    </row>
    <row r="66" spans="1:52">
      <c r="A66" s="2"/>
      <c r="B66" s="2"/>
      <c r="C66" s="2"/>
      <c r="D66" s="11">
        <f>D65/$AY$65</f>
        <v>0.15958041958041957</v>
      </c>
      <c r="E66" s="10">
        <f>E65/$AZ$65</f>
        <v>8.8247655572775752E-2</v>
      </c>
      <c r="F66" s="11">
        <f t="shared" ref="F66" si="926">F65/$AY$65</f>
        <v>0.68979020979020977</v>
      </c>
      <c r="G66" s="10">
        <f t="shared" ref="G66" si="927">G65/$AZ$65</f>
        <v>0.75535869079828732</v>
      </c>
      <c r="H66" s="11">
        <f t="shared" ref="H66" si="928">H65/$AY$65</f>
        <v>2.2797202797202796E-2</v>
      </c>
      <c r="I66" s="10">
        <f t="shared" ref="I66" si="929">I65/$AZ$65</f>
        <v>2.646510283958076E-2</v>
      </c>
      <c r="J66" s="11">
        <f t="shared" ref="J66" si="930">J65/$AY$65</f>
        <v>7.8321678321678322E-3</v>
      </c>
      <c r="K66" s="10">
        <f t="shared" ref="K66" si="931">K65/$AZ$65</f>
        <v>1.4933410386403636E-2</v>
      </c>
      <c r="L66" s="11">
        <f t="shared" ref="L66" si="932">L65/$AY$65</f>
        <v>4.685314685314685E-2</v>
      </c>
      <c r="M66" s="10">
        <f t="shared" ref="M66" si="933">M65/$AZ$65</f>
        <v>5.0973232814100711E-2</v>
      </c>
      <c r="N66" s="11">
        <f t="shared" ref="N66" si="934">N65/$AY$65</f>
        <v>8.3916083916083916E-4</v>
      </c>
      <c r="O66" s="10">
        <f t="shared" ref="O66" si="935">O65/$AZ$65</f>
        <v>4.662586356352938E-4</v>
      </c>
      <c r="P66" s="11">
        <f t="shared" ref="P66" si="936">P65/$AY$65</f>
        <v>1.1468531468531469E-2</v>
      </c>
      <c r="Q66" s="10">
        <f t="shared" ref="Q66" si="937">Q65/$AZ$65</f>
        <v>1.03890304447188E-2</v>
      </c>
      <c r="R66" s="11">
        <f t="shared" ref="R66" si="938">R65/$AY$65</f>
        <v>2.5174825174825175E-3</v>
      </c>
      <c r="S66" s="10">
        <f t="shared" ref="S66" si="939">S65/$AZ$65</f>
        <v>1.7730962200215399E-3</v>
      </c>
      <c r="T66" s="11">
        <f t="shared" ref="T66" si="940">T65/$AY$65</f>
        <v>1.9580419580419582E-2</v>
      </c>
      <c r="U66" s="10">
        <f t="shared" ref="U66" si="941">U65/$AZ$65</f>
        <v>1.9274212613937851E-2</v>
      </c>
      <c r="V66" s="11">
        <f t="shared" ref="V66" si="942">V65/$AY$65</f>
        <v>2.9370629370629371E-3</v>
      </c>
      <c r="W66" s="10">
        <f t="shared" ref="W66" si="943">W65/$AZ$65</f>
        <v>1.8847356116525257E-3</v>
      </c>
      <c r="X66" s="11">
        <f t="shared" ref="X66" si="944">X65/$AY$65</f>
        <v>3.0769230769230769E-3</v>
      </c>
      <c r="Y66" s="10">
        <f t="shared" ref="Y66" si="945">Y65/$AZ$65</f>
        <v>2.4626336389188051E-3</v>
      </c>
      <c r="Z66" s="11">
        <f t="shared" ref="Z66" si="946">Z65/$AY$65</f>
        <v>0</v>
      </c>
      <c r="AA66" s="10">
        <f t="shared" ref="AA66" si="947">AA65/$AZ$65</f>
        <v>0</v>
      </c>
      <c r="AB66" s="11">
        <f t="shared" ref="AB66" si="948">AB65/$AY$65</f>
        <v>1.5384615384615385E-3</v>
      </c>
      <c r="AC66" s="10">
        <f t="shared" ref="AC66" si="949">AC65/$AZ$65</f>
        <v>1.3725078147574141E-3</v>
      </c>
      <c r="AD66" s="11">
        <f t="shared" ref="AD66" si="950">AD65/$AY$65</f>
        <v>2.7972027972027972E-3</v>
      </c>
      <c r="AE66" s="10">
        <f t="shared" ref="AE66" si="951">AE65/$AZ$65</f>
        <v>1.5695185058709185E-3</v>
      </c>
      <c r="AF66" s="11">
        <f t="shared" ref="AF66" si="952">AF65/$AY$65</f>
        <v>2.7972027972027972E-4</v>
      </c>
      <c r="AG66" s="10">
        <f t="shared" ref="AG66" si="953">AG65/$AZ$65</f>
        <v>5.0566077385799473E-4</v>
      </c>
      <c r="AH66" s="11">
        <f t="shared" ref="AH66" si="954">AH65/$AY$65</f>
        <v>0</v>
      </c>
      <c r="AI66" s="10">
        <f t="shared" ref="AI66" si="955">AI65/$AZ$65</f>
        <v>0</v>
      </c>
      <c r="AJ66" s="11">
        <f t="shared" ref="AJ66" si="956">AJ65/$AY$65</f>
        <v>5.5944055944055944E-4</v>
      </c>
      <c r="AK66" s="10">
        <f t="shared" ref="AK66" si="957">AK65/$AZ$65</f>
        <v>5.8446505030339648E-4</v>
      </c>
      <c r="AL66" s="11">
        <f t="shared" ref="AL66" si="958">AL65/$AY$65</f>
        <v>0</v>
      </c>
      <c r="AM66" s="10">
        <f t="shared" ref="AM66" si="959">AM65/$AZ$65</f>
        <v>0</v>
      </c>
      <c r="AN66" s="11">
        <f t="shared" ref="AN66" si="960">AN65/$AY$65</f>
        <v>4.1958041958041958E-3</v>
      </c>
      <c r="AO66" s="10">
        <f t="shared" ref="AO66" si="961">AO65/$AZ$65</f>
        <v>2.8041188368488797E-3</v>
      </c>
      <c r="AP66" s="11">
        <f t="shared" ref="AP66" si="962">AP65/$AY$65</f>
        <v>1.7202797202797201E-2</v>
      </c>
      <c r="AQ66" s="10">
        <f t="shared" ref="AQ66" si="963">AQ65/$AZ$65</f>
        <v>1.70676928734666E-2</v>
      </c>
      <c r="AR66" s="11">
        <f t="shared" ref="AR66" si="964">AR65/$AY$65</f>
        <v>5.7342657342657347E-3</v>
      </c>
      <c r="AS66" s="10">
        <f t="shared" ref="AS66" si="965">AS65/$AZ$65</f>
        <v>3.4476870944863272E-3</v>
      </c>
      <c r="AT66" s="11">
        <f t="shared" ref="AT66" si="966">AT65/$AY$65</f>
        <v>4.1958041958041958E-4</v>
      </c>
      <c r="AU66" s="10">
        <f t="shared" ref="AU66" si="967">AU65/$AZ$65</f>
        <v>4.2028947437547609E-4</v>
      </c>
      <c r="AV66" s="11">
        <f t="shared" ref="AV66" si="968">AV65/$AY$65</f>
        <v>0</v>
      </c>
      <c r="AW66" s="10">
        <f t="shared" ref="AW66" si="969">AW65/$AZ$65</f>
        <v>0</v>
      </c>
      <c r="AX66" s="11"/>
      <c r="AY66" s="10"/>
      <c r="AZ66" s="10"/>
    </row>
    <row r="67" spans="1:52">
      <c r="A67" s="2" t="s">
        <v>57</v>
      </c>
      <c r="B67" s="2" t="s">
        <v>42</v>
      </c>
      <c r="C67" s="2" t="s">
        <v>661</v>
      </c>
      <c r="D67" s="11">
        <v>0.15958041958041957</v>
      </c>
      <c r="E67" s="10">
        <v>8.8247655572775752E-2</v>
      </c>
      <c r="F67" s="11">
        <v>0.68979020979020977</v>
      </c>
      <c r="G67" s="10">
        <v>0.75535869079828732</v>
      </c>
      <c r="H67" s="11">
        <v>2.2797202797202796E-2</v>
      </c>
      <c r="I67" s="10">
        <v>2.646510283958076E-2</v>
      </c>
      <c r="J67" s="11">
        <v>7.8321678321678322E-3</v>
      </c>
      <c r="K67" s="10">
        <v>1.4933410386403636E-2</v>
      </c>
      <c r="L67" s="11">
        <v>4.685314685314685E-2</v>
      </c>
      <c r="M67" s="10">
        <v>5.0973232814100711E-2</v>
      </c>
      <c r="N67" s="11">
        <v>8.3916083916083916E-4</v>
      </c>
      <c r="O67" s="10">
        <v>4.662586356352938E-4</v>
      </c>
      <c r="P67" s="11">
        <v>1.1468531468531469E-2</v>
      </c>
      <c r="Q67" s="10">
        <v>1.03890304447188E-2</v>
      </c>
      <c r="R67" s="11">
        <v>2.5174825174825175E-3</v>
      </c>
      <c r="S67" s="10">
        <v>1.7730962200215399E-3</v>
      </c>
      <c r="T67" s="11">
        <v>1.9580419580419582E-2</v>
      </c>
      <c r="U67" s="10">
        <v>1.9274212613937851E-2</v>
      </c>
      <c r="V67" s="11">
        <v>2.9370629370629371E-3</v>
      </c>
      <c r="W67" s="10">
        <v>1.8847356116525257E-3</v>
      </c>
      <c r="X67" s="11">
        <v>3.0769230769230769E-3</v>
      </c>
      <c r="Y67" s="10">
        <v>2.4626336389188051E-3</v>
      </c>
      <c r="Z67" s="11">
        <v>0</v>
      </c>
      <c r="AA67" s="10">
        <v>0</v>
      </c>
      <c r="AB67" s="11">
        <v>1.5384615384615385E-3</v>
      </c>
      <c r="AC67" s="10">
        <v>1.3725078147574141E-3</v>
      </c>
      <c r="AD67" s="11">
        <v>2.7972027972027972E-3</v>
      </c>
      <c r="AE67" s="10">
        <v>1.5695185058709185E-3</v>
      </c>
      <c r="AF67" s="11">
        <v>2.7972027972027972E-4</v>
      </c>
      <c r="AG67" s="10">
        <v>5.0566077385799473E-4</v>
      </c>
      <c r="AH67" s="11">
        <v>0</v>
      </c>
      <c r="AI67" s="10">
        <v>0</v>
      </c>
      <c r="AJ67" s="11">
        <v>5.5944055944055944E-4</v>
      </c>
      <c r="AK67" s="10">
        <v>5.8446505030339648E-4</v>
      </c>
      <c r="AL67" s="11">
        <v>0</v>
      </c>
      <c r="AM67" s="10">
        <v>0</v>
      </c>
      <c r="AN67" s="11">
        <v>4.1958041958041958E-3</v>
      </c>
      <c r="AO67" s="10">
        <v>2.8041188368488797E-3</v>
      </c>
      <c r="AP67" s="11">
        <v>1.7202797202797201E-2</v>
      </c>
      <c r="AQ67" s="10">
        <v>1.70676928734666E-2</v>
      </c>
      <c r="AR67" s="11">
        <v>5.7342657342657347E-3</v>
      </c>
      <c r="AS67" s="10">
        <v>3.4476870944863272E-3</v>
      </c>
      <c r="AT67" s="11">
        <v>4.1958041958041958E-4</v>
      </c>
      <c r="AU67" s="10">
        <v>4.2028947437547609E-4</v>
      </c>
      <c r="AV67" s="11">
        <v>0</v>
      </c>
      <c r="AW67" s="10">
        <v>0</v>
      </c>
      <c r="AX67" s="11"/>
      <c r="AY67" s="10"/>
      <c r="AZ67" s="10"/>
    </row>
    <row r="68" spans="1:52">
      <c r="A68" s="2" t="s">
        <v>665</v>
      </c>
      <c r="B68" s="2" t="s">
        <v>42</v>
      </c>
      <c r="C68" s="2" t="s">
        <v>662</v>
      </c>
      <c r="D68" s="11">
        <v>5</v>
      </c>
      <c r="E68" s="10">
        <v>34</v>
      </c>
      <c r="F68" s="11">
        <v>31</v>
      </c>
      <c r="G68" s="10">
        <v>1665</v>
      </c>
      <c r="H68" s="11">
        <v>9</v>
      </c>
      <c r="I68" s="10">
        <v>336</v>
      </c>
      <c r="J68" s="11">
        <v>0</v>
      </c>
      <c r="K68" s="10">
        <v>0</v>
      </c>
      <c r="L68" s="11">
        <v>3</v>
      </c>
      <c r="M68" s="10">
        <v>88</v>
      </c>
      <c r="N68" s="11">
        <v>0</v>
      </c>
      <c r="O68" s="10">
        <v>0</v>
      </c>
      <c r="P68" s="11">
        <v>5</v>
      </c>
      <c r="Q68" s="10">
        <v>756</v>
      </c>
      <c r="R68" s="11">
        <v>0</v>
      </c>
      <c r="S68" s="10">
        <v>0</v>
      </c>
      <c r="T68" s="11">
        <v>0</v>
      </c>
      <c r="U68" s="10">
        <v>0</v>
      </c>
      <c r="V68" s="11">
        <v>0</v>
      </c>
      <c r="W68" s="10">
        <v>0</v>
      </c>
      <c r="X68" s="11">
        <v>1</v>
      </c>
      <c r="Y68" s="10">
        <v>16</v>
      </c>
      <c r="Z68" s="11">
        <v>0</v>
      </c>
      <c r="AA68" s="10">
        <v>0</v>
      </c>
      <c r="AB68" s="11">
        <v>0</v>
      </c>
      <c r="AC68" s="10">
        <v>0</v>
      </c>
      <c r="AD68" s="11">
        <v>0</v>
      </c>
      <c r="AE68" s="10">
        <v>0</v>
      </c>
      <c r="AF68" s="11">
        <v>0</v>
      </c>
      <c r="AG68" s="10">
        <v>0</v>
      </c>
      <c r="AH68" s="11">
        <v>0</v>
      </c>
      <c r="AI68" s="10">
        <v>0</v>
      </c>
      <c r="AJ68" s="11">
        <v>0</v>
      </c>
      <c r="AK68" s="10">
        <v>0</v>
      </c>
      <c r="AL68" s="11">
        <v>0</v>
      </c>
      <c r="AM68" s="10">
        <v>0</v>
      </c>
      <c r="AN68" s="11">
        <v>3</v>
      </c>
      <c r="AO68" s="10">
        <v>19</v>
      </c>
      <c r="AP68" s="11">
        <v>1</v>
      </c>
      <c r="AQ68" s="10">
        <v>39</v>
      </c>
      <c r="AR68" s="11">
        <v>3</v>
      </c>
      <c r="AS68" s="10">
        <v>27</v>
      </c>
      <c r="AT68" s="11">
        <v>2</v>
      </c>
      <c r="AU68" s="10">
        <v>127</v>
      </c>
      <c r="AV68" s="11">
        <v>1</v>
      </c>
      <c r="AW68" s="10">
        <v>18</v>
      </c>
      <c r="AX68" s="11"/>
      <c r="AY68" s="10">
        <f t="shared" si="0"/>
        <v>64</v>
      </c>
      <c r="AZ68" s="10">
        <f t="shared" si="0"/>
        <v>3125</v>
      </c>
    </row>
    <row r="69" spans="1:52">
      <c r="A69" s="2"/>
      <c r="B69" s="2"/>
      <c r="C69" s="2"/>
      <c r="D69" s="11">
        <f>D68/$AY$68</f>
        <v>7.8125E-2</v>
      </c>
      <c r="E69" s="10">
        <f>E68/$AZ$68</f>
        <v>1.0880000000000001E-2</v>
      </c>
      <c r="F69" s="11">
        <f t="shared" ref="F69" si="970">F68/$AY$68</f>
        <v>0.484375</v>
      </c>
      <c r="G69" s="10">
        <f t="shared" ref="G69" si="971">G68/$AZ$68</f>
        <v>0.53280000000000005</v>
      </c>
      <c r="H69" s="11">
        <f t="shared" ref="H69" si="972">H68/$AY$68</f>
        <v>0.140625</v>
      </c>
      <c r="I69" s="10">
        <f t="shared" ref="I69" si="973">I68/$AZ$68</f>
        <v>0.10752</v>
      </c>
      <c r="J69" s="11">
        <f t="shared" ref="J69" si="974">J68/$AY$68</f>
        <v>0</v>
      </c>
      <c r="K69" s="10">
        <f t="shared" ref="K69" si="975">K68/$AZ$68</f>
        <v>0</v>
      </c>
      <c r="L69" s="11">
        <f t="shared" ref="L69" si="976">L68/$AY$68</f>
        <v>4.6875E-2</v>
      </c>
      <c r="M69" s="10">
        <f t="shared" ref="M69" si="977">M68/$AZ$68</f>
        <v>2.8160000000000001E-2</v>
      </c>
      <c r="N69" s="11">
        <f t="shared" ref="N69" si="978">N68/$AY$68</f>
        <v>0</v>
      </c>
      <c r="O69" s="10">
        <f t="shared" ref="O69" si="979">O68/$AZ$68</f>
        <v>0</v>
      </c>
      <c r="P69" s="11">
        <f t="shared" ref="P69" si="980">P68/$AY$68</f>
        <v>7.8125E-2</v>
      </c>
      <c r="Q69" s="10">
        <f t="shared" ref="Q69" si="981">Q68/$AZ$68</f>
        <v>0.24192</v>
      </c>
      <c r="R69" s="11">
        <f t="shared" ref="R69" si="982">R68/$AY$68</f>
        <v>0</v>
      </c>
      <c r="S69" s="10">
        <f t="shared" ref="S69" si="983">S68/$AZ$68</f>
        <v>0</v>
      </c>
      <c r="T69" s="11">
        <f t="shared" ref="T69" si="984">T68/$AY$68</f>
        <v>0</v>
      </c>
      <c r="U69" s="10">
        <f t="shared" ref="U69" si="985">U68/$AZ$68</f>
        <v>0</v>
      </c>
      <c r="V69" s="11">
        <f t="shared" ref="V69" si="986">V68/$AY$68</f>
        <v>0</v>
      </c>
      <c r="W69" s="10">
        <f t="shared" ref="W69" si="987">W68/$AZ$68</f>
        <v>0</v>
      </c>
      <c r="X69" s="11">
        <f t="shared" ref="X69" si="988">X68/$AY$68</f>
        <v>1.5625E-2</v>
      </c>
      <c r="Y69" s="10">
        <f t="shared" ref="Y69" si="989">Y68/$AZ$68</f>
        <v>5.1200000000000004E-3</v>
      </c>
      <c r="Z69" s="11">
        <f t="shared" ref="Z69" si="990">Z68/$AY$68</f>
        <v>0</v>
      </c>
      <c r="AA69" s="10">
        <f t="shared" ref="AA69" si="991">AA68/$AZ$68</f>
        <v>0</v>
      </c>
      <c r="AB69" s="11">
        <f t="shared" ref="AB69" si="992">AB68/$AY$68</f>
        <v>0</v>
      </c>
      <c r="AC69" s="10">
        <f t="shared" ref="AC69" si="993">AC68/$AZ$68</f>
        <v>0</v>
      </c>
      <c r="AD69" s="11">
        <f t="shared" ref="AD69" si="994">AD68/$AY$68</f>
        <v>0</v>
      </c>
      <c r="AE69" s="10">
        <f t="shared" ref="AE69" si="995">AE68/$AZ$68</f>
        <v>0</v>
      </c>
      <c r="AF69" s="11">
        <f t="shared" ref="AF69" si="996">AF68/$AY$68</f>
        <v>0</v>
      </c>
      <c r="AG69" s="10">
        <f t="shared" ref="AG69" si="997">AG68/$AZ$68</f>
        <v>0</v>
      </c>
      <c r="AH69" s="11">
        <f t="shared" ref="AH69" si="998">AH68/$AY$68</f>
        <v>0</v>
      </c>
      <c r="AI69" s="10">
        <f t="shared" ref="AI69" si="999">AI68/$AZ$68</f>
        <v>0</v>
      </c>
      <c r="AJ69" s="11">
        <f t="shared" ref="AJ69" si="1000">AJ68/$AY$68</f>
        <v>0</v>
      </c>
      <c r="AK69" s="10">
        <f t="shared" ref="AK69" si="1001">AK68/$AZ$68</f>
        <v>0</v>
      </c>
      <c r="AL69" s="11">
        <f t="shared" ref="AL69" si="1002">AL68/$AY$68</f>
        <v>0</v>
      </c>
      <c r="AM69" s="10">
        <f t="shared" ref="AM69" si="1003">AM68/$AZ$68</f>
        <v>0</v>
      </c>
      <c r="AN69" s="11">
        <f t="shared" ref="AN69" si="1004">AN68/$AY$68</f>
        <v>4.6875E-2</v>
      </c>
      <c r="AO69" s="10">
        <f t="shared" ref="AO69" si="1005">AO68/$AZ$68</f>
        <v>6.0800000000000003E-3</v>
      </c>
      <c r="AP69" s="11">
        <f t="shared" ref="AP69" si="1006">AP68/$AY$68</f>
        <v>1.5625E-2</v>
      </c>
      <c r="AQ69" s="10">
        <f t="shared" ref="AQ69" si="1007">AQ68/$AZ$68</f>
        <v>1.248E-2</v>
      </c>
      <c r="AR69" s="11">
        <f t="shared" ref="AR69" si="1008">AR68/$AY$68</f>
        <v>4.6875E-2</v>
      </c>
      <c r="AS69" s="10">
        <f t="shared" ref="AS69" si="1009">AS68/$AZ$68</f>
        <v>8.6400000000000001E-3</v>
      </c>
      <c r="AT69" s="11">
        <f t="shared" ref="AT69" si="1010">AT68/$AY$68</f>
        <v>3.125E-2</v>
      </c>
      <c r="AU69" s="10">
        <f t="shared" ref="AU69" si="1011">AU68/$AZ$68</f>
        <v>4.0640000000000003E-2</v>
      </c>
      <c r="AV69" s="11">
        <f t="shared" ref="AV69" si="1012">AV68/$AY$68</f>
        <v>1.5625E-2</v>
      </c>
      <c r="AW69" s="10">
        <f t="shared" ref="AW69" si="1013">AW68/$AZ$68</f>
        <v>5.7600000000000004E-3</v>
      </c>
      <c r="AX69" s="11"/>
      <c r="AY69" s="10"/>
      <c r="AZ69" s="10"/>
    </row>
    <row r="70" spans="1:52">
      <c r="A70" s="2" t="s">
        <v>665</v>
      </c>
      <c r="B70" s="2" t="s">
        <v>42</v>
      </c>
      <c r="C70" s="2" t="s">
        <v>662</v>
      </c>
      <c r="D70" s="11">
        <v>7.8125E-2</v>
      </c>
      <c r="E70" s="10">
        <v>1.0880000000000001E-2</v>
      </c>
      <c r="F70" s="11">
        <v>0.484375</v>
      </c>
      <c r="G70" s="10">
        <v>0.53280000000000005</v>
      </c>
      <c r="H70" s="11">
        <v>0.140625</v>
      </c>
      <c r="I70" s="10">
        <v>0.10752</v>
      </c>
      <c r="J70" s="11">
        <v>0</v>
      </c>
      <c r="K70" s="10">
        <v>0</v>
      </c>
      <c r="L70" s="11">
        <v>4.6875E-2</v>
      </c>
      <c r="M70" s="10">
        <v>2.8160000000000001E-2</v>
      </c>
      <c r="N70" s="11">
        <v>0</v>
      </c>
      <c r="O70" s="10">
        <v>0</v>
      </c>
      <c r="P70" s="11">
        <v>7.8125E-2</v>
      </c>
      <c r="Q70" s="10">
        <v>0.24192</v>
      </c>
      <c r="R70" s="11">
        <v>0</v>
      </c>
      <c r="S70" s="10">
        <v>0</v>
      </c>
      <c r="T70" s="11">
        <v>0</v>
      </c>
      <c r="U70" s="10">
        <v>0</v>
      </c>
      <c r="V70" s="11">
        <v>0</v>
      </c>
      <c r="W70" s="10">
        <v>0</v>
      </c>
      <c r="X70" s="11">
        <v>1.5625E-2</v>
      </c>
      <c r="Y70" s="10">
        <v>5.1200000000000004E-3</v>
      </c>
      <c r="Z70" s="11">
        <v>0</v>
      </c>
      <c r="AA70" s="10">
        <v>0</v>
      </c>
      <c r="AB70" s="11">
        <v>0</v>
      </c>
      <c r="AC70" s="10">
        <v>0</v>
      </c>
      <c r="AD70" s="11">
        <v>0</v>
      </c>
      <c r="AE70" s="10">
        <v>0</v>
      </c>
      <c r="AF70" s="11">
        <v>0</v>
      </c>
      <c r="AG70" s="10">
        <v>0</v>
      </c>
      <c r="AH70" s="11">
        <v>0</v>
      </c>
      <c r="AI70" s="10">
        <v>0</v>
      </c>
      <c r="AJ70" s="11">
        <v>0</v>
      </c>
      <c r="AK70" s="10">
        <v>0</v>
      </c>
      <c r="AL70" s="11">
        <v>0</v>
      </c>
      <c r="AM70" s="10">
        <v>0</v>
      </c>
      <c r="AN70" s="11">
        <v>4.6875E-2</v>
      </c>
      <c r="AO70" s="10">
        <v>6.0800000000000003E-3</v>
      </c>
      <c r="AP70" s="11">
        <v>1.5625E-2</v>
      </c>
      <c r="AQ70" s="10">
        <v>1.248E-2</v>
      </c>
      <c r="AR70" s="11">
        <v>4.6875E-2</v>
      </c>
      <c r="AS70" s="10">
        <v>8.6400000000000001E-3</v>
      </c>
      <c r="AT70" s="11">
        <v>3.125E-2</v>
      </c>
      <c r="AU70" s="10">
        <v>4.0640000000000003E-2</v>
      </c>
      <c r="AV70" s="11">
        <v>1.5625E-2</v>
      </c>
      <c r="AW70" s="10">
        <v>5.7600000000000004E-3</v>
      </c>
      <c r="AX70" s="11"/>
      <c r="AY70" s="10"/>
      <c r="AZ70" s="10"/>
    </row>
    <row r="71" spans="1:52">
      <c r="A71" s="2" t="s">
        <v>570</v>
      </c>
      <c r="B71" s="2" t="s">
        <v>42</v>
      </c>
      <c r="C71" s="2" t="s">
        <v>663</v>
      </c>
      <c r="D71" s="11">
        <v>8</v>
      </c>
      <c r="E71" s="10">
        <v>117</v>
      </c>
      <c r="F71" s="11">
        <v>101</v>
      </c>
      <c r="G71" s="10">
        <v>2044</v>
      </c>
      <c r="H71" s="11">
        <v>19</v>
      </c>
      <c r="I71" s="10">
        <v>250</v>
      </c>
      <c r="J71" s="11">
        <v>0</v>
      </c>
      <c r="K71" s="10">
        <v>0</v>
      </c>
      <c r="L71" s="11">
        <v>6</v>
      </c>
      <c r="M71" s="10">
        <v>233</v>
      </c>
      <c r="N71" s="11">
        <v>0</v>
      </c>
      <c r="O71" s="10">
        <v>0</v>
      </c>
      <c r="P71" s="11">
        <v>1</v>
      </c>
      <c r="Q71" s="10">
        <v>5</v>
      </c>
      <c r="R71" s="11">
        <v>1</v>
      </c>
      <c r="S71" s="10">
        <v>4</v>
      </c>
      <c r="T71" s="11">
        <v>4</v>
      </c>
      <c r="U71" s="10">
        <v>54</v>
      </c>
      <c r="V71" s="11">
        <v>0</v>
      </c>
      <c r="W71" s="10">
        <v>0</v>
      </c>
      <c r="X71" s="11">
        <v>0</v>
      </c>
      <c r="Y71" s="10">
        <v>0</v>
      </c>
      <c r="Z71" s="11">
        <v>0</v>
      </c>
      <c r="AA71" s="10">
        <v>0</v>
      </c>
      <c r="AB71" s="11">
        <v>0</v>
      </c>
      <c r="AC71" s="10">
        <v>0</v>
      </c>
      <c r="AD71" s="11">
        <v>0</v>
      </c>
      <c r="AE71" s="10">
        <v>0</v>
      </c>
      <c r="AF71" s="11">
        <v>0</v>
      </c>
      <c r="AG71" s="10">
        <v>0</v>
      </c>
      <c r="AH71" s="11">
        <v>0</v>
      </c>
      <c r="AI71" s="10">
        <v>0</v>
      </c>
      <c r="AJ71" s="11">
        <v>1</v>
      </c>
      <c r="AK71" s="10">
        <v>1</v>
      </c>
      <c r="AL71" s="11">
        <v>0</v>
      </c>
      <c r="AM71" s="10">
        <v>0</v>
      </c>
      <c r="AN71" s="11">
        <v>13</v>
      </c>
      <c r="AO71" s="10">
        <v>321</v>
      </c>
      <c r="AP71" s="11">
        <v>0</v>
      </c>
      <c r="AQ71" s="10">
        <v>0</v>
      </c>
      <c r="AR71" s="11">
        <v>2</v>
      </c>
      <c r="AS71" s="10">
        <v>47</v>
      </c>
      <c r="AT71" s="11">
        <v>17</v>
      </c>
      <c r="AU71" s="10">
        <v>770</v>
      </c>
      <c r="AV71" s="11">
        <v>6</v>
      </c>
      <c r="AW71" s="10">
        <v>390</v>
      </c>
      <c r="AX71" s="11"/>
      <c r="AY71" s="10">
        <f t="shared" si="0"/>
        <v>179</v>
      </c>
      <c r="AZ71" s="10">
        <f t="shared" si="0"/>
        <v>4236</v>
      </c>
    </row>
    <row r="72" spans="1:52">
      <c r="A72" s="2"/>
      <c r="B72" s="2"/>
      <c r="C72" s="2"/>
      <c r="D72" s="11">
        <f>D71/$AY$71</f>
        <v>4.4692737430167599E-2</v>
      </c>
      <c r="E72" s="10">
        <f>E71/$AZ$71</f>
        <v>2.7620396600566571E-2</v>
      </c>
      <c r="F72" s="11">
        <f t="shared" ref="F72" si="1014">F71/$AY$71</f>
        <v>0.56424581005586594</v>
      </c>
      <c r="G72" s="10">
        <f t="shared" ref="G72" si="1015">G71/$AZ$71</f>
        <v>0.48253068932955617</v>
      </c>
      <c r="H72" s="11">
        <f t="shared" ref="H72" si="1016">H71/$AY$71</f>
        <v>0.10614525139664804</v>
      </c>
      <c r="I72" s="10">
        <f t="shared" ref="I72" si="1017">I71/$AZ$71</f>
        <v>5.9017941454202076E-2</v>
      </c>
      <c r="J72" s="11">
        <f t="shared" ref="J72" si="1018">J71/$AY$71</f>
        <v>0</v>
      </c>
      <c r="K72" s="10">
        <f t="shared" ref="K72" si="1019">K71/$AZ$71</f>
        <v>0</v>
      </c>
      <c r="L72" s="11">
        <f t="shared" ref="L72" si="1020">L71/$AY$71</f>
        <v>3.3519553072625698E-2</v>
      </c>
      <c r="M72" s="10">
        <f t="shared" ref="M72" si="1021">M71/$AZ$71</f>
        <v>5.5004721435316338E-2</v>
      </c>
      <c r="N72" s="11">
        <f t="shared" ref="N72" si="1022">N71/$AY$71</f>
        <v>0</v>
      </c>
      <c r="O72" s="10">
        <f t="shared" ref="O72" si="1023">O71/$AZ$71</f>
        <v>0</v>
      </c>
      <c r="P72" s="11">
        <f t="shared" ref="P72" si="1024">P71/$AY$71</f>
        <v>5.5865921787709499E-3</v>
      </c>
      <c r="Q72" s="10">
        <f t="shared" ref="Q72" si="1025">Q71/$AZ$71</f>
        <v>1.1803588290840415E-3</v>
      </c>
      <c r="R72" s="11">
        <f t="shared" ref="R72" si="1026">R71/$AY$71</f>
        <v>5.5865921787709499E-3</v>
      </c>
      <c r="S72" s="10">
        <f t="shared" ref="S72" si="1027">S71/$AZ$71</f>
        <v>9.4428706326723328E-4</v>
      </c>
      <c r="T72" s="11">
        <f t="shared" ref="T72" si="1028">T71/$AY$71</f>
        <v>2.23463687150838E-2</v>
      </c>
      <c r="U72" s="10">
        <f t="shared" ref="U72" si="1029">U71/$AZ$71</f>
        <v>1.2747875354107648E-2</v>
      </c>
      <c r="V72" s="11">
        <f t="shared" ref="V72" si="1030">V71/$AY$71</f>
        <v>0</v>
      </c>
      <c r="W72" s="10">
        <f t="shared" ref="W72" si="1031">W71/$AZ$71</f>
        <v>0</v>
      </c>
      <c r="X72" s="11">
        <f t="shared" ref="X72" si="1032">X71/$AY$71</f>
        <v>0</v>
      </c>
      <c r="Y72" s="10">
        <f t="shared" ref="Y72" si="1033">Y71/$AZ$71</f>
        <v>0</v>
      </c>
      <c r="Z72" s="11">
        <f t="shared" ref="Z72" si="1034">Z71/$AY$71</f>
        <v>0</v>
      </c>
      <c r="AA72" s="10">
        <f t="shared" ref="AA72" si="1035">AA71/$AZ$71</f>
        <v>0</v>
      </c>
      <c r="AB72" s="11">
        <f t="shared" ref="AB72" si="1036">AB71/$AY$71</f>
        <v>0</v>
      </c>
      <c r="AC72" s="10">
        <f t="shared" ref="AC72" si="1037">AC71/$AZ$71</f>
        <v>0</v>
      </c>
      <c r="AD72" s="11">
        <f t="shared" ref="AD72" si="1038">AD71/$AY$71</f>
        <v>0</v>
      </c>
      <c r="AE72" s="10">
        <f t="shared" ref="AE72" si="1039">AE71/$AZ$71</f>
        <v>0</v>
      </c>
      <c r="AF72" s="11">
        <f t="shared" ref="AF72" si="1040">AF71/$AY$71</f>
        <v>0</v>
      </c>
      <c r="AG72" s="10">
        <f t="shared" ref="AG72" si="1041">AG71/$AZ$71</f>
        <v>0</v>
      </c>
      <c r="AH72" s="11">
        <f t="shared" ref="AH72" si="1042">AH71/$AY$71</f>
        <v>0</v>
      </c>
      <c r="AI72" s="10">
        <f t="shared" ref="AI72" si="1043">AI71/$AZ$71</f>
        <v>0</v>
      </c>
      <c r="AJ72" s="11">
        <f t="shared" ref="AJ72" si="1044">AJ71/$AY$71</f>
        <v>5.5865921787709499E-3</v>
      </c>
      <c r="AK72" s="10">
        <f t="shared" ref="AK72" si="1045">AK71/$AZ$71</f>
        <v>2.3607176581680832E-4</v>
      </c>
      <c r="AL72" s="11">
        <f t="shared" ref="AL72" si="1046">AL71/$AY$71</f>
        <v>0</v>
      </c>
      <c r="AM72" s="10">
        <f t="shared" ref="AM72" si="1047">AM71/$AZ$71</f>
        <v>0</v>
      </c>
      <c r="AN72" s="11">
        <f t="shared" ref="AN72" si="1048">AN71/$AY$71</f>
        <v>7.2625698324022353E-2</v>
      </c>
      <c r="AO72" s="10">
        <f t="shared" ref="AO72" si="1049">AO71/$AZ$71</f>
        <v>7.5779036827195473E-2</v>
      </c>
      <c r="AP72" s="11">
        <f t="shared" ref="AP72" si="1050">AP71/$AY$71</f>
        <v>0</v>
      </c>
      <c r="AQ72" s="10">
        <f t="shared" ref="AQ72" si="1051">AQ71/$AZ$71</f>
        <v>0</v>
      </c>
      <c r="AR72" s="11">
        <f t="shared" ref="AR72" si="1052">AR71/$AY$71</f>
        <v>1.11731843575419E-2</v>
      </c>
      <c r="AS72" s="10">
        <f t="shared" ref="AS72" si="1053">AS71/$AZ$71</f>
        <v>1.1095372993389991E-2</v>
      </c>
      <c r="AT72" s="11">
        <f t="shared" ref="AT72" si="1054">AT71/$AY$71</f>
        <v>9.4972067039106142E-2</v>
      </c>
      <c r="AU72" s="10">
        <f t="shared" ref="AU72" si="1055">AU71/$AZ$71</f>
        <v>0.1817752596789424</v>
      </c>
      <c r="AV72" s="11">
        <f t="shared" ref="AV72" si="1056">AV71/$AY$71</f>
        <v>3.3519553072625698E-2</v>
      </c>
      <c r="AW72" s="10">
        <f t="shared" ref="AW72" si="1057">AW71/$AZ$71</f>
        <v>9.2067988668555242E-2</v>
      </c>
      <c r="AX72" s="11"/>
      <c r="AY72" s="10"/>
      <c r="AZ72" s="10"/>
    </row>
    <row r="73" spans="1:52">
      <c r="A73" s="2" t="s">
        <v>570</v>
      </c>
      <c r="B73" s="2" t="s">
        <v>42</v>
      </c>
      <c r="C73" s="2" t="s">
        <v>663</v>
      </c>
      <c r="D73" s="11">
        <v>4.4692737430167599E-2</v>
      </c>
      <c r="E73" s="10">
        <v>2.7620396600566571E-2</v>
      </c>
      <c r="F73" s="11">
        <v>0.56424581005586594</v>
      </c>
      <c r="G73" s="10">
        <v>0.48253068932955617</v>
      </c>
      <c r="H73" s="11">
        <v>0.10614525139664804</v>
      </c>
      <c r="I73" s="10">
        <v>5.9017941454202076E-2</v>
      </c>
      <c r="J73" s="11">
        <v>0</v>
      </c>
      <c r="K73" s="10">
        <v>0</v>
      </c>
      <c r="L73" s="11">
        <v>3.3519553072625698E-2</v>
      </c>
      <c r="M73" s="10">
        <v>5.5004721435316338E-2</v>
      </c>
      <c r="N73" s="11">
        <v>0</v>
      </c>
      <c r="O73" s="10">
        <v>0</v>
      </c>
      <c r="P73" s="11">
        <v>5.5865921787709499E-3</v>
      </c>
      <c r="Q73" s="10">
        <v>1.1803588290840415E-3</v>
      </c>
      <c r="R73" s="11">
        <v>5.5865921787709499E-3</v>
      </c>
      <c r="S73" s="10">
        <v>9.4428706326723328E-4</v>
      </c>
      <c r="T73" s="11">
        <v>2.23463687150838E-2</v>
      </c>
      <c r="U73" s="10">
        <v>1.2747875354107648E-2</v>
      </c>
      <c r="V73" s="11">
        <v>0</v>
      </c>
      <c r="W73" s="10">
        <v>0</v>
      </c>
      <c r="X73" s="11">
        <v>0</v>
      </c>
      <c r="Y73" s="10">
        <v>0</v>
      </c>
      <c r="Z73" s="11">
        <v>0</v>
      </c>
      <c r="AA73" s="10">
        <v>0</v>
      </c>
      <c r="AB73" s="11">
        <v>0</v>
      </c>
      <c r="AC73" s="10">
        <v>0</v>
      </c>
      <c r="AD73" s="11">
        <v>0</v>
      </c>
      <c r="AE73" s="10">
        <v>0</v>
      </c>
      <c r="AF73" s="11">
        <v>0</v>
      </c>
      <c r="AG73" s="10">
        <v>0</v>
      </c>
      <c r="AH73" s="11">
        <v>0</v>
      </c>
      <c r="AI73" s="10">
        <v>0</v>
      </c>
      <c r="AJ73" s="11">
        <v>5.5865921787709499E-3</v>
      </c>
      <c r="AK73" s="10">
        <v>2.3607176581680832E-4</v>
      </c>
      <c r="AL73" s="11">
        <v>0</v>
      </c>
      <c r="AM73" s="10">
        <v>0</v>
      </c>
      <c r="AN73" s="11">
        <v>7.2625698324022353E-2</v>
      </c>
      <c r="AO73" s="10">
        <v>7.5779036827195473E-2</v>
      </c>
      <c r="AP73" s="11">
        <v>0</v>
      </c>
      <c r="AQ73" s="10">
        <v>0</v>
      </c>
      <c r="AR73" s="11">
        <v>1.11731843575419E-2</v>
      </c>
      <c r="AS73" s="10">
        <v>1.1095372993389991E-2</v>
      </c>
      <c r="AT73" s="11">
        <v>9.4972067039106142E-2</v>
      </c>
      <c r="AU73" s="10">
        <v>0.1817752596789424</v>
      </c>
      <c r="AV73" s="11">
        <v>3.3519553072625698E-2</v>
      </c>
      <c r="AW73" s="10">
        <v>9.2067988668555242E-2</v>
      </c>
      <c r="AX73" s="11"/>
      <c r="AY73" s="10"/>
      <c r="AZ73" s="10"/>
    </row>
    <row r="74" spans="1:52">
      <c r="A74" s="2" t="s">
        <v>71</v>
      </c>
      <c r="B74" s="2" t="s">
        <v>42</v>
      </c>
      <c r="C74" s="2" t="s">
        <v>664</v>
      </c>
      <c r="D74" s="11">
        <v>2</v>
      </c>
      <c r="E74" s="10">
        <v>21</v>
      </c>
      <c r="F74" s="11">
        <v>21</v>
      </c>
      <c r="G74" s="10">
        <v>308</v>
      </c>
      <c r="H74" s="11">
        <v>22</v>
      </c>
      <c r="I74" s="10">
        <v>569</v>
      </c>
      <c r="J74" s="11">
        <v>0</v>
      </c>
      <c r="K74" s="10">
        <v>0</v>
      </c>
      <c r="L74" s="11">
        <v>1</v>
      </c>
      <c r="M74" s="10">
        <v>34</v>
      </c>
      <c r="N74" s="11">
        <v>0</v>
      </c>
      <c r="O74" s="10">
        <v>0</v>
      </c>
      <c r="P74" s="11">
        <v>1</v>
      </c>
      <c r="Q74" s="10">
        <v>8</v>
      </c>
      <c r="R74" s="11">
        <v>0</v>
      </c>
      <c r="S74" s="10">
        <v>0</v>
      </c>
      <c r="T74" s="11">
        <v>2</v>
      </c>
      <c r="U74" s="10">
        <v>62</v>
      </c>
      <c r="V74" s="11">
        <v>0</v>
      </c>
      <c r="W74" s="10">
        <v>0</v>
      </c>
      <c r="X74" s="11">
        <v>0</v>
      </c>
      <c r="Y74" s="10">
        <v>0</v>
      </c>
      <c r="Z74" s="11">
        <v>0</v>
      </c>
      <c r="AA74" s="10">
        <v>0</v>
      </c>
      <c r="AB74" s="11">
        <v>0</v>
      </c>
      <c r="AC74" s="10">
        <v>0</v>
      </c>
      <c r="AD74" s="11">
        <v>0</v>
      </c>
      <c r="AE74" s="10">
        <v>0</v>
      </c>
      <c r="AF74" s="11">
        <v>0</v>
      </c>
      <c r="AG74" s="10">
        <v>0</v>
      </c>
      <c r="AH74" s="11">
        <v>0</v>
      </c>
      <c r="AI74" s="10">
        <v>0</v>
      </c>
      <c r="AJ74" s="11">
        <v>2</v>
      </c>
      <c r="AK74" s="10">
        <v>39</v>
      </c>
      <c r="AL74" s="11">
        <v>0</v>
      </c>
      <c r="AM74" s="10">
        <v>0</v>
      </c>
      <c r="AN74" s="11">
        <v>11</v>
      </c>
      <c r="AO74" s="10">
        <v>298</v>
      </c>
      <c r="AP74" s="11">
        <v>0</v>
      </c>
      <c r="AQ74" s="10">
        <v>0</v>
      </c>
      <c r="AR74" s="11">
        <v>1</v>
      </c>
      <c r="AS74" s="10">
        <v>3</v>
      </c>
      <c r="AT74" s="11">
        <v>12</v>
      </c>
      <c r="AU74" s="10">
        <v>1034</v>
      </c>
      <c r="AV74" s="11">
        <v>2</v>
      </c>
      <c r="AW74" s="10">
        <v>185</v>
      </c>
      <c r="AX74" s="11"/>
      <c r="AY74" s="10">
        <f t="shared" si="0"/>
        <v>77</v>
      </c>
      <c r="AZ74" s="10">
        <f t="shared" si="0"/>
        <v>2561</v>
      </c>
    </row>
    <row r="75" spans="1:52">
      <c r="A75" s="2"/>
      <c r="B75" s="2"/>
      <c r="C75" s="2"/>
      <c r="D75" s="11">
        <f>D74/$AY$74</f>
        <v>2.5974025974025976E-2</v>
      </c>
      <c r="E75" s="10">
        <f>E74/$AZ$74</f>
        <v>8.1999219055056624E-3</v>
      </c>
      <c r="F75" s="11">
        <f t="shared" ref="F75" si="1058">F74/$AY$74</f>
        <v>0.27272727272727271</v>
      </c>
      <c r="G75" s="10">
        <f t="shared" ref="G75" si="1059">G74/$AZ$74</f>
        <v>0.1202655212807497</v>
      </c>
      <c r="H75" s="11">
        <f t="shared" ref="H75" si="1060">H74/$AY$74</f>
        <v>0.2857142857142857</v>
      </c>
      <c r="I75" s="10">
        <f t="shared" ref="I75" si="1061">I74/$AZ$74</f>
        <v>0.22217883639203437</v>
      </c>
      <c r="J75" s="11">
        <f t="shared" ref="J75" si="1062">J74/$AY$74</f>
        <v>0</v>
      </c>
      <c r="K75" s="10">
        <f t="shared" ref="K75" si="1063">K74/$AZ$74</f>
        <v>0</v>
      </c>
      <c r="L75" s="11">
        <f t="shared" ref="L75" si="1064">L74/$AY$74</f>
        <v>1.2987012987012988E-2</v>
      </c>
      <c r="M75" s="10">
        <f t="shared" ref="M75" si="1065">M74/$AZ$74</f>
        <v>1.3276064037485357E-2</v>
      </c>
      <c r="N75" s="11">
        <f t="shared" ref="N75" si="1066">N74/$AY$74</f>
        <v>0</v>
      </c>
      <c r="O75" s="10">
        <f t="shared" ref="O75" si="1067">O74/$AZ$74</f>
        <v>0</v>
      </c>
      <c r="P75" s="11">
        <f t="shared" ref="P75" si="1068">P74/$AY$74</f>
        <v>1.2987012987012988E-2</v>
      </c>
      <c r="Q75" s="10">
        <f t="shared" ref="Q75" si="1069">Q74/$AZ$74</f>
        <v>3.1237797735259665E-3</v>
      </c>
      <c r="R75" s="11">
        <f t="shared" ref="R75" si="1070">R74/$AY$74</f>
        <v>0</v>
      </c>
      <c r="S75" s="10">
        <f t="shared" ref="S75" si="1071">S74/$AZ$74</f>
        <v>0</v>
      </c>
      <c r="T75" s="11">
        <f t="shared" ref="T75" si="1072">T74/$AY$74</f>
        <v>2.5974025974025976E-2</v>
      </c>
      <c r="U75" s="10">
        <f t="shared" ref="U75" si="1073">U74/$AZ$74</f>
        <v>2.4209293244826239E-2</v>
      </c>
      <c r="V75" s="11">
        <f t="shared" ref="V75" si="1074">V74/$AY$74</f>
        <v>0</v>
      </c>
      <c r="W75" s="10">
        <f t="shared" ref="W75" si="1075">W74/$AZ$74</f>
        <v>0</v>
      </c>
      <c r="X75" s="11">
        <f t="shared" ref="X75" si="1076">X74/$AY$74</f>
        <v>0</v>
      </c>
      <c r="Y75" s="10">
        <f t="shared" ref="Y75" si="1077">Y74/$AZ$74</f>
        <v>0</v>
      </c>
      <c r="Z75" s="11">
        <f t="shared" ref="Z75" si="1078">Z74/$AY$74</f>
        <v>0</v>
      </c>
      <c r="AA75" s="10">
        <f t="shared" ref="AA75" si="1079">AA74/$AZ$74</f>
        <v>0</v>
      </c>
      <c r="AB75" s="11">
        <f t="shared" ref="AB75" si="1080">AB74/$AY$74</f>
        <v>0</v>
      </c>
      <c r="AC75" s="10">
        <f t="shared" ref="AC75" si="1081">AC74/$AZ$74</f>
        <v>0</v>
      </c>
      <c r="AD75" s="11">
        <f t="shared" ref="AD75" si="1082">AD74/$AY$74</f>
        <v>0</v>
      </c>
      <c r="AE75" s="10">
        <f t="shared" ref="AE75" si="1083">AE74/$AZ$74</f>
        <v>0</v>
      </c>
      <c r="AF75" s="11">
        <f t="shared" ref="AF75" si="1084">AF74/$AY$74</f>
        <v>0</v>
      </c>
      <c r="AG75" s="10">
        <f t="shared" ref="AG75" si="1085">AG74/$AZ$74</f>
        <v>0</v>
      </c>
      <c r="AH75" s="11">
        <f t="shared" ref="AH75" si="1086">AH74/$AY$74</f>
        <v>0</v>
      </c>
      <c r="AI75" s="10">
        <f t="shared" ref="AI75" si="1087">AI74/$AZ$74</f>
        <v>0</v>
      </c>
      <c r="AJ75" s="11">
        <f t="shared" ref="AJ75" si="1088">AJ74/$AY$74</f>
        <v>2.5974025974025976E-2</v>
      </c>
      <c r="AK75" s="10">
        <f t="shared" ref="AK75" si="1089">AK74/$AZ$74</f>
        <v>1.5228426395939087E-2</v>
      </c>
      <c r="AL75" s="11">
        <f t="shared" ref="AL75" si="1090">AL74/$AY$74</f>
        <v>0</v>
      </c>
      <c r="AM75" s="10">
        <f t="shared" ref="AM75" si="1091">AM74/$AZ$74</f>
        <v>0</v>
      </c>
      <c r="AN75" s="11">
        <f t="shared" ref="AN75" si="1092">AN74/$AY$74</f>
        <v>0.14285714285714285</v>
      </c>
      <c r="AO75" s="10">
        <f t="shared" ref="AO75" si="1093">AO74/$AZ$74</f>
        <v>0.11636079656384225</v>
      </c>
      <c r="AP75" s="11">
        <f t="shared" ref="AP75" si="1094">AP74/$AY$74</f>
        <v>0</v>
      </c>
      <c r="AQ75" s="10">
        <f t="shared" ref="AQ75" si="1095">AQ74/$AZ$74</f>
        <v>0</v>
      </c>
      <c r="AR75" s="11">
        <f t="shared" ref="AR75" si="1096">AR74/$AY$74</f>
        <v>1.2987012987012988E-2</v>
      </c>
      <c r="AS75" s="10">
        <f t="shared" ref="AS75" si="1097">AS74/$AZ$74</f>
        <v>1.1714174150722373E-3</v>
      </c>
      <c r="AT75" s="11">
        <f t="shared" ref="AT75" si="1098">AT74/$AY$74</f>
        <v>0.15584415584415584</v>
      </c>
      <c r="AU75" s="10">
        <f t="shared" ref="AU75" si="1099">AU74/$AZ$74</f>
        <v>0.40374853572823116</v>
      </c>
      <c r="AV75" s="11">
        <f t="shared" ref="AV75" si="1100">AV74/$AY$74</f>
        <v>2.5974025974025976E-2</v>
      </c>
      <c r="AW75" s="10">
        <f t="shared" ref="AW75" si="1101">AW74/$AZ$74</f>
        <v>7.2237407262787975E-2</v>
      </c>
      <c r="AX75" s="11"/>
      <c r="AY75" s="10"/>
      <c r="AZ75" s="10"/>
    </row>
    <row r="76" spans="1:52">
      <c r="A76" s="2" t="s">
        <v>71</v>
      </c>
      <c r="B76" s="2" t="s">
        <v>42</v>
      </c>
      <c r="C76" s="2" t="s">
        <v>664</v>
      </c>
      <c r="D76" s="11">
        <v>2.5974025974025976E-2</v>
      </c>
      <c r="E76" s="10">
        <v>8.1999219055056624E-3</v>
      </c>
      <c r="F76" s="11">
        <v>0.27272727272727271</v>
      </c>
      <c r="G76" s="10">
        <v>0.1202655212807497</v>
      </c>
      <c r="H76" s="11">
        <v>0.2857142857142857</v>
      </c>
      <c r="I76" s="10">
        <v>0.22217883639203437</v>
      </c>
      <c r="J76" s="11">
        <v>0</v>
      </c>
      <c r="K76" s="10">
        <v>0</v>
      </c>
      <c r="L76" s="11">
        <v>1.2987012987012988E-2</v>
      </c>
      <c r="M76" s="10">
        <v>1.3276064037485357E-2</v>
      </c>
      <c r="N76" s="11">
        <v>0</v>
      </c>
      <c r="O76" s="10">
        <v>0</v>
      </c>
      <c r="P76" s="11">
        <v>1.2987012987012988E-2</v>
      </c>
      <c r="Q76" s="10">
        <v>3.1237797735259665E-3</v>
      </c>
      <c r="R76" s="11">
        <v>0</v>
      </c>
      <c r="S76" s="10">
        <v>0</v>
      </c>
      <c r="T76" s="11">
        <v>2.5974025974025976E-2</v>
      </c>
      <c r="U76" s="10">
        <v>2.4209293244826239E-2</v>
      </c>
      <c r="V76" s="11">
        <v>0</v>
      </c>
      <c r="W76" s="10">
        <v>0</v>
      </c>
      <c r="X76" s="11">
        <v>0</v>
      </c>
      <c r="Y76" s="10">
        <v>0</v>
      </c>
      <c r="Z76" s="11">
        <v>0</v>
      </c>
      <c r="AA76" s="10">
        <v>0</v>
      </c>
      <c r="AB76" s="11">
        <v>0</v>
      </c>
      <c r="AC76" s="10">
        <v>0</v>
      </c>
      <c r="AD76" s="11">
        <v>0</v>
      </c>
      <c r="AE76" s="10">
        <v>0</v>
      </c>
      <c r="AF76" s="11">
        <v>0</v>
      </c>
      <c r="AG76" s="10">
        <v>0</v>
      </c>
      <c r="AH76" s="11">
        <v>0</v>
      </c>
      <c r="AI76" s="10">
        <v>0</v>
      </c>
      <c r="AJ76" s="11">
        <v>2.5974025974025976E-2</v>
      </c>
      <c r="AK76" s="10">
        <v>1.5228426395939087E-2</v>
      </c>
      <c r="AL76" s="11">
        <v>0</v>
      </c>
      <c r="AM76" s="10">
        <v>0</v>
      </c>
      <c r="AN76" s="11">
        <v>0.14285714285714285</v>
      </c>
      <c r="AO76" s="10">
        <v>0.11636079656384225</v>
      </c>
      <c r="AP76" s="11">
        <v>0</v>
      </c>
      <c r="AQ76" s="10">
        <v>0</v>
      </c>
      <c r="AR76" s="11">
        <v>1.2987012987012988E-2</v>
      </c>
      <c r="AS76" s="10">
        <v>1.1714174150722373E-3</v>
      </c>
      <c r="AT76" s="11">
        <v>0.15584415584415584</v>
      </c>
      <c r="AU76" s="10">
        <v>0.40374853572823116</v>
      </c>
      <c r="AV76" s="11">
        <v>2.5974025974025976E-2</v>
      </c>
      <c r="AW76" s="10">
        <v>7.2237407262787975E-2</v>
      </c>
      <c r="AX76" s="11"/>
      <c r="AY76" s="10"/>
      <c r="AZ76" s="10"/>
    </row>
    <row r="77" spans="1:52">
      <c r="A77" s="2" t="s">
        <v>669</v>
      </c>
      <c r="B77" s="2" t="s">
        <v>42</v>
      </c>
      <c r="C77" s="2" t="s">
        <v>666</v>
      </c>
      <c r="D77" s="11">
        <v>1069</v>
      </c>
      <c r="E77" s="10">
        <v>12029</v>
      </c>
      <c r="F77" s="11">
        <v>4066</v>
      </c>
      <c r="G77" s="10">
        <v>93120</v>
      </c>
      <c r="H77" s="11">
        <v>745</v>
      </c>
      <c r="I77" s="10">
        <v>20346</v>
      </c>
      <c r="J77" s="11">
        <v>12</v>
      </c>
      <c r="K77" s="10">
        <v>184</v>
      </c>
      <c r="L77" s="11">
        <v>342</v>
      </c>
      <c r="M77" s="10">
        <v>8653</v>
      </c>
      <c r="N77" s="11">
        <v>139</v>
      </c>
      <c r="O77" s="10">
        <v>2441</v>
      </c>
      <c r="P77" s="11">
        <v>104</v>
      </c>
      <c r="Q77" s="10">
        <v>1713</v>
      </c>
      <c r="R77" s="11">
        <v>1</v>
      </c>
      <c r="S77" s="10">
        <v>7</v>
      </c>
      <c r="T77" s="11">
        <v>1</v>
      </c>
      <c r="U77" s="10">
        <v>14</v>
      </c>
      <c r="V77" s="11">
        <v>2</v>
      </c>
      <c r="W77" s="10">
        <v>10</v>
      </c>
      <c r="X77" s="11">
        <v>18</v>
      </c>
      <c r="Y77" s="10">
        <v>317</v>
      </c>
      <c r="Z77" s="11">
        <v>10</v>
      </c>
      <c r="AA77" s="10">
        <v>398</v>
      </c>
      <c r="AB77" s="11">
        <v>147</v>
      </c>
      <c r="AC77" s="10">
        <v>3240</v>
      </c>
      <c r="AD77" s="11">
        <v>65</v>
      </c>
      <c r="AE77" s="10">
        <v>927</v>
      </c>
      <c r="AF77" s="11">
        <v>0</v>
      </c>
      <c r="AG77" s="10">
        <v>0</v>
      </c>
      <c r="AH77" s="11">
        <v>0</v>
      </c>
      <c r="AI77" s="10">
        <v>0</v>
      </c>
      <c r="AJ77" s="11">
        <v>21</v>
      </c>
      <c r="AK77" s="10">
        <v>244</v>
      </c>
      <c r="AL77" s="11">
        <v>8</v>
      </c>
      <c r="AM77" s="10">
        <v>146</v>
      </c>
      <c r="AN77" s="11">
        <v>19</v>
      </c>
      <c r="AO77" s="10">
        <v>197</v>
      </c>
      <c r="AP77" s="11">
        <v>39</v>
      </c>
      <c r="AQ77" s="10">
        <v>655</v>
      </c>
      <c r="AR77" s="11">
        <v>15</v>
      </c>
      <c r="AS77" s="10">
        <v>300</v>
      </c>
      <c r="AT77" s="11">
        <v>180</v>
      </c>
      <c r="AU77" s="10">
        <v>7133</v>
      </c>
      <c r="AV77" s="11">
        <v>78</v>
      </c>
      <c r="AW77" s="10">
        <v>1112</v>
      </c>
      <c r="AX77" s="11"/>
      <c r="AY77" s="10">
        <f t="shared" si="0"/>
        <v>7081</v>
      </c>
      <c r="AZ77" s="10">
        <f t="shared" si="0"/>
        <v>153186</v>
      </c>
    </row>
    <row r="78" spans="1:52">
      <c r="A78" s="2"/>
      <c r="B78" s="2"/>
      <c r="C78" s="2"/>
      <c r="D78" s="11">
        <f>D77/$AY$77</f>
        <v>0.15096737748905523</v>
      </c>
      <c r="E78" s="10">
        <f>E77/$AZ$77</f>
        <v>7.8525452717611272E-2</v>
      </c>
      <c r="F78" s="11">
        <f t="shared" ref="F78" si="1102">F77/$AY$77</f>
        <v>0.57421268182460106</v>
      </c>
      <c r="G78" s="10">
        <f t="shared" ref="G78" si="1103">G77/$AZ$77</f>
        <v>0.6078884493361012</v>
      </c>
      <c r="H78" s="11">
        <f t="shared" ref="H78" si="1104">H77/$AY$77</f>
        <v>0.10521112837169891</v>
      </c>
      <c r="I78" s="10">
        <f t="shared" ref="I78" si="1105">I77/$AZ$77</f>
        <v>0.1328189260115154</v>
      </c>
      <c r="J78" s="11">
        <f t="shared" ref="J78" si="1106">J77/$AY$77</f>
        <v>1.6946758932354187E-3</v>
      </c>
      <c r="K78" s="10">
        <f t="shared" ref="K78" si="1107">K77/$AZ$77</f>
        <v>1.2011541524682412E-3</v>
      </c>
      <c r="L78" s="11">
        <f t="shared" ref="L78" si="1108">L77/$AY$77</f>
        <v>4.8298262957209431E-2</v>
      </c>
      <c r="M78" s="10">
        <f t="shared" ref="M78" si="1109">M77/$AZ$77</f>
        <v>5.6486885224498323E-2</v>
      </c>
      <c r="N78" s="11">
        <f t="shared" ref="N78" si="1110">N77/$AY$77</f>
        <v>1.9629995763310266E-2</v>
      </c>
      <c r="O78" s="10">
        <f t="shared" ref="O78" si="1111">O77/$AZ$77</f>
        <v>1.5934876555298787E-2</v>
      </c>
      <c r="P78" s="11">
        <f t="shared" ref="P78" si="1112">P77/$AY$77</f>
        <v>1.4687191074706962E-2</v>
      </c>
      <c r="Q78" s="10">
        <f t="shared" ref="Q78" si="1113">Q77/$AZ$77</f>
        <v>1.1182484039011398E-2</v>
      </c>
      <c r="R78" s="11">
        <f t="shared" ref="R78" si="1114">R77/$AY$77</f>
        <v>1.4122299110295156E-4</v>
      </c>
      <c r="S78" s="10">
        <f t="shared" ref="S78" si="1115">S77/$AZ$77</f>
        <v>4.5696081887378745E-5</v>
      </c>
      <c r="T78" s="11">
        <f t="shared" ref="T78" si="1116">T77/$AY$77</f>
        <v>1.4122299110295156E-4</v>
      </c>
      <c r="U78" s="10">
        <f t="shared" ref="U78" si="1117">U77/$AZ$77</f>
        <v>9.139216377475749E-5</v>
      </c>
      <c r="V78" s="11">
        <f t="shared" ref="V78" si="1118">V77/$AY$77</f>
        <v>2.8244598220590313E-4</v>
      </c>
      <c r="W78" s="10">
        <f t="shared" ref="W78" si="1119">W77/$AZ$77</f>
        <v>6.5280116981969628E-5</v>
      </c>
      <c r="X78" s="11">
        <f t="shared" ref="X78" si="1120">X77/$AY$77</f>
        <v>2.5420138398531281E-3</v>
      </c>
      <c r="Y78" s="10">
        <f t="shared" ref="Y78" si="1121">Y77/$AZ$77</f>
        <v>2.0693797083284372E-3</v>
      </c>
      <c r="Z78" s="11">
        <f t="shared" ref="Z78" si="1122">Z77/$AY$77</f>
        <v>1.4122299110295156E-3</v>
      </c>
      <c r="AA78" s="10">
        <f t="shared" ref="AA78" si="1123">AA77/$AZ$77</f>
        <v>2.5981486558823911E-3</v>
      </c>
      <c r="AB78" s="11">
        <f t="shared" ref="AB78" si="1124">AB77/$AY$77</f>
        <v>2.075977969213388E-2</v>
      </c>
      <c r="AC78" s="10">
        <f t="shared" ref="AC78" si="1125">AC77/$AZ$77</f>
        <v>2.115075790215816E-2</v>
      </c>
      <c r="AD78" s="11">
        <f t="shared" ref="AD78" si="1126">AD77/$AY$77</f>
        <v>9.1794944216918514E-3</v>
      </c>
      <c r="AE78" s="10">
        <f t="shared" ref="AE78" si="1127">AE77/$AZ$77</f>
        <v>6.0514668442285847E-3</v>
      </c>
      <c r="AF78" s="11">
        <f t="shared" ref="AF78" si="1128">AF77/$AY$77</f>
        <v>0</v>
      </c>
      <c r="AG78" s="10">
        <f t="shared" ref="AG78" si="1129">AG77/$AZ$77</f>
        <v>0</v>
      </c>
      <c r="AH78" s="11">
        <f t="shared" ref="AH78" si="1130">AH77/$AY$77</f>
        <v>0</v>
      </c>
      <c r="AI78" s="10">
        <f t="shared" ref="AI78" si="1131">AI77/$AZ$77</f>
        <v>0</v>
      </c>
      <c r="AJ78" s="11">
        <f t="shared" ref="AJ78" si="1132">AJ77/$AY$77</f>
        <v>2.9656828131619829E-3</v>
      </c>
      <c r="AK78" s="10">
        <f t="shared" ref="AK78" si="1133">AK77/$AZ$77</f>
        <v>1.592834854360059E-3</v>
      </c>
      <c r="AL78" s="11">
        <f t="shared" ref="AL78" si="1134">AL77/$AY$77</f>
        <v>1.1297839288236125E-3</v>
      </c>
      <c r="AM78" s="10">
        <f t="shared" ref="AM78" si="1135">AM77/$AZ$77</f>
        <v>9.5308970793675659E-4</v>
      </c>
      <c r="AN78" s="11">
        <f t="shared" ref="AN78" si="1136">AN77/$AY$77</f>
        <v>2.6832368309560799E-3</v>
      </c>
      <c r="AO78" s="10">
        <f t="shared" ref="AO78" si="1137">AO77/$AZ$77</f>
        <v>1.2860183045448018E-3</v>
      </c>
      <c r="AP78" s="11">
        <f t="shared" ref="AP78" si="1138">AP77/$AY$77</f>
        <v>5.507696653015111E-3</v>
      </c>
      <c r="AQ78" s="10">
        <f t="shared" ref="AQ78" si="1139">AQ77/$AZ$77</f>
        <v>4.2758476623190106E-3</v>
      </c>
      <c r="AR78" s="11">
        <f t="shared" ref="AR78" si="1140">AR77/$AY$77</f>
        <v>2.1183448665442733E-3</v>
      </c>
      <c r="AS78" s="10">
        <f t="shared" ref="AS78" si="1141">AS77/$AZ$77</f>
        <v>1.9584035094590891E-3</v>
      </c>
      <c r="AT78" s="11">
        <f t="shared" ref="AT78" si="1142">AT77/$AY$77</f>
        <v>2.5420138398531279E-2</v>
      </c>
      <c r="AU78" s="10">
        <f t="shared" ref="AU78" si="1143">AU77/$AZ$77</f>
        <v>4.6564307443238938E-2</v>
      </c>
      <c r="AV78" s="11">
        <f t="shared" ref="AV78" si="1144">AV77/$AY$77</f>
        <v>1.1015393306030222E-2</v>
      </c>
      <c r="AW78" s="10">
        <f t="shared" ref="AW78" si="1145">AW77/$AZ$77</f>
        <v>7.2591490083950229E-3</v>
      </c>
      <c r="AX78" s="11"/>
      <c r="AY78" s="10"/>
      <c r="AZ78" s="10"/>
    </row>
    <row r="79" spans="1:52">
      <c r="A79" s="2" t="s">
        <v>669</v>
      </c>
      <c r="B79" s="2" t="s">
        <v>42</v>
      </c>
      <c r="C79" s="2" t="s">
        <v>666</v>
      </c>
      <c r="D79" s="11">
        <v>0.15096737748905523</v>
      </c>
      <c r="E79" s="10">
        <v>7.8525452717611272E-2</v>
      </c>
      <c r="F79" s="11">
        <v>0.57421268182460106</v>
      </c>
      <c r="G79" s="10">
        <v>0.6078884493361012</v>
      </c>
      <c r="H79" s="11">
        <v>0.10521112837169891</v>
      </c>
      <c r="I79" s="10">
        <v>0.1328189260115154</v>
      </c>
      <c r="J79" s="11">
        <v>1.6946758932354187E-3</v>
      </c>
      <c r="K79" s="10">
        <v>1.2011541524682412E-3</v>
      </c>
      <c r="L79" s="11">
        <v>4.8298262957209431E-2</v>
      </c>
      <c r="M79" s="10">
        <v>5.6486885224498323E-2</v>
      </c>
      <c r="N79" s="11">
        <v>1.9629995763310266E-2</v>
      </c>
      <c r="O79" s="10">
        <v>1.5934876555298787E-2</v>
      </c>
      <c r="P79" s="11">
        <v>1.4687191074706962E-2</v>
      </c>
      <c r="Q79" s="10">
        <v>1.1182484039011398E-2</v>
      </c>
      <c r="R79" s="11">
        <v>1.4122299110295156E-4</v>
      </c>
      <c r="S79" s="10">
        <v>4.5696081887378745E-5</v>
      </c>
      <c r="T79" s="11">
        <v>1.4122299110295156E-4</v>
      </c>
      <c r="U79" s="10">
        <v>9.139216377475749E-5</v>
      </c>
      <c r="V79" s="11">
        <v>2.8244598220590313E-4</v>
      </c>
      <c r="W79" s="10">
        <v>6.5280116981969628E-5</v>
      </c>
      <c r="X79" s="11">
        <v>2.5420138398531281E-3</v>
      </c>
      <c r="Y79" s="10">
        <v>2.0693797083284372E-3</v>
      </c>
      <c r="Z79" s="11">
        <v>1.4122299110295156E-3</v>
      </c>
      <c r="AA79" s="10">
        <v>2.5981486558823911E-3</v>
      </c>
      <c r="AB79" s="11">
        <v>2.075977969213388E-2</v>
      </c>
      <c r="AC79" s="10">
        <v>2.115075790215816E-2</v>
      </c>
      <c r="AD79" s="11">
        <v>9.1794944216918514E-3</v>
      </c>
      <c r="AE79" s="10">
        <v>6.0514668442285847E-3</v>
      </c>
      <c r="AF79" s="11">
        <v>0</v>
      </c>
      <c r="AG79" s="10">
        <v>0</v>
      </c>
      <c r="AH79" s="11">
        <v>0</v>
      </c>
      <c r="AI79" s="10">
        <v>0</v>
      </c>
      <c r="AJ79" s="11">
        <v>2.9656828131619829E-3</v>
      </c>
      <c r="AK79" s="10">
        <v>1.592834854360059E-3</v>
      </c>
      <c r="AL79" s="11">
        <v>1.1297839288236125E-3</v>
      </c>
      <c r="AM79" s="10">
        <v>9.5308970793675659E-4</v>
      </c>
      <c r="AN79" s="11">
        <v>2.6832368309560799E-3</v>
      </c>
      <c r="AO79" s="10">
        <v>1.2860183045448018E-3</v>
      </c>
      <c r="AP79" s="11">
        <v>5.507696653015111E-3</v>
      </c>
      <c r="AQ79" s="10">
        <v>4.2758476623190106E-3</v>
      </c>
      <c r="AR79" s="11">
        <v>2.1183448665442733E-3</v>
      </c>
      <c r="AS79" s="10">
        <v>1.9584035094590891E-3</v>
      </c>
      <c r="AT79" s="11">
        <v>2.5420138398531279E-2</v>
      </c>
      <c r="AU79" s="10">
        <v>4.6564307443238938E-2</v>
      </c>
      <c r="AV79" s="11">
        <v>1.1015393306030222E-2</v>
      </c>
      <c r="AW79" s="10">
        <v>7.2591490083950229E-3</v>
      </c>
      <c r="AX79" s="11"/>
      <c r="AY79" s="10"/>
      <c r="AZ79" s="10"/>
    </row>
    <row r="80" spans="1:52">
      <c r="A80" s="2" t="s">
        <v>540</v>
      </c>
      <c r="B80" s="2" t="s">
        <v>42</v>
      </c>
      <c r="C80" s="2" t="s">
        <v>667</v>
      </c>
      <c r="D80" s="11">
        <v>10</v>
      </c>
      <c r="E80" s="10">
        <v>69</v>
      </c>
      <c r="F80" s="11">
        <v>83</v>
      </c>
      <c r="G80" s="10">
        <v>1363</v>
      </c>
      <c r="H80" s="11">
        <v>35</v>
      </c>
      <c r="I80" s="10">
        <v>1205</v>
      </c>
      <c r="J80" s="11">
        <v>1</v>
      </c>
      <c r="K80" s="10">
        <v>4</v>
      </c>
      <c r="L80" s="11">
        <v>7</v>
      </c>
      <c r="M80" s="10">
        <v>116</v>
      </c>
      <c r="N80" s="11">
        <v>0</v>
      </c>
      <c r="O80" s="10">
        <v>0</v>
      </c>
      <c r="P80" s="11">
        <v>9</v>
      </c>
      <c r="Q80" s="10">
        <v>138</v>
      </c>
      <c r="R80" s="11">
        <v>0</v>
      </c>
      <c r="S80" s="10">
        <v>0</v>
      </c>
      <c r="T80" s="11">
        <v>4</v>
      </c>
      <c r="U80" s="10">
        <v>27</v>
      </c>
      <c r="V80" s="11">
        <v>3</v>
      </c>
      <c r="W80" s="10">
        <v>34</v>
      </c>
      <c r="X80" s="11">
        <v>0</v>
      </c>
      <c r="Y80" s="10">
        <v>0</v>
      </c>
      <c r="Z80" s="11">
        <v>0</v>
      </c>
      <c r="AA80" s="10">
        <v>0</v>
      </c>
      <c r="AB80" s="11">
        <v>1</v>
      </c>
      <c r="AC80" s="10">
        <v>21</v>
      </c>
      <c r="AD80" s="11">
        <v>1</v>
      </c>
      <c r="AE80" s="10">
        <v>4</v>
      </c>
      <c r="AF80" s="11">
        <v>0</v>
      </c>
      <c r="AG80" s="10">
        <v>0</v>
      </c>
      <c r="AH80" s="11">
        <v>0</v>
      </c>
      <c r="AI80" s="10">
        <v>0</v>
      </c>
      <c r="AJ80" s="11">
        <v>0</v>
      </c>
      <c r="AK80" s="10">
        <v>0</v>
      </c>
      <c r="AL80" s="11">
        <v>0</v>
      </c>
      <c r="AM80" s="10">
        <v>0</v>
      </c>
      <c r="AN80" s="11">
        <v>16</v>
      </c>
      <c r="AO80" s="10">
        <v>304</v>
      </c>
      <c r="AP80" s="11">
        <v>0</v>
      </c>
      <c r="AQ80" s="10">
        <v>0</v>
      </c>
      <c r="AR80" s="11">
        <v>0</v>
      </c>
      <c r="AS80" s="10">
        <v>0</v>
      </c>
      <c r="AT80" s="11">
        <v>32</v>
      </c>
      <c r="AU80" s="10">
        <v>1378</v>
      </c>
      <c r="AV80" s="11">
        <v>23</v>
      </c>
      <c r="AW80" s="10">
        <v>548</v>
      </c>
      <c r="AX80" s="11"/>
      <c r="AY80" s="10">
        <f t="shared" si="0"/>
        <v>225</v>
      </c>
      <c r="AZ80" s="10">
        <f t="shared" si="0"/>
        <v>5211</v>
      </c>
    </row>
    <row r="81" spans="1:52">
      <c r="A81" s="2"/>
      <c r="B81" s="2"/>
      <c r="C81" s="2"/>
      <c r="D81" s="11">
        <f>D80/$AY$80</f>
        <v>4.4444444444444446E-2</v>
      </c>
      <c r="E81" s="10">
        <f>E80/$AZ$80</f>
        <v>1.3241220495106506E-2</v>
      </c>
      <c r="F81" s="11">
        <f t="shared" ref="F81" si="1146">F80/$AY$80</f>
        <v>0.36888888888888888</v>
      </c>
      <c r="G81" s="10">
        <f t="shared" ref="G81" si="1147">G80/$AZ$80</f>
        <v>0.26156208021492994</v>
      </c>
      <c r="H81" s="11">
        <f t="shared" ref="H81" si="1148">H80/$AY$80</f>
        <v>0.15555555555555556</v>
      </c>
      <c r="I81" s="10">
        <f t="shared" ref="I81" si="1149">I80/$AZ$80</f>
        <v>0.23124160429859911</v>
      </c>
      <c r="J81" s="11">
        <f t="shared" ref="J81" si="1150">J80/$AY$80</f>
        <v>4.4444444444444444E-3</v>
      </c>
      <c r="K81" s="10">
        <f t="shared" ref="K81" si="1151">K80/$AZ$80</f>
        <v>7.6760698522356549E-4</v>
      </c>
      <c r="L81" s="11">
        <f t="shared" ref="L81" si="1152">L80/$AY$80</f>
        <v>3.111111111111111E-2</v>
      </c>
      <c r="M81" s="10">
        <f t="shared" ref="M81" si="1153">M80/$AZ$80</f>
        <v>2.22606025714834E-2</v>
      </c>
      <c r="N81" s="11">
        <f t="shared" ref="N81" si="1154">N80/$AY$80</f>
        <v>0</v>
      </c>
      <c r="O81" s="10">
        <f t="shared" ref="O81" si="1155">O80/$AZ$80</f>
        <v>0</v>
      </c>
      <c r="P81" s="11">
        <f t="shared" ref="P81" si="1156">P80/$AY$80</f>
        <v>0.04</v>
      </c>
      <c r="Q81" s="10">
        <f t="shared" ref="Q81" si="1157">Q80/$AZ$80</f>
        <v>2.6482440990213012E-2</v>
      </c>
      <c r="R81" s="11">
        <f t="shared" ref="R81" si="1158">R80/$AY$80</f>
        <v>0</v>
      </c>
      <c r="S81" s="10">
        <f t="shared" ref="S81" si="1159">S80/$AZ$80</f>
        <v>0</v>
      </c>
      <c r="T81" s="11">
        <f t="shared" ref="T81" si="1160">T80/$AY$80</f>
        <v>1.7777777777777778E-2</v>
      </c>
      <c r="U81" s="10">
        <f t="shared" ref="U81" si="1161">U80/$AZ$80</f>
        <v>5.1813471502590676E-3</v>
      </c>
      <c r="V81" s="11">
        <f t="shared" ref="V81" si="1162">V80/$AY$80</f>
        <v>1.3333333333333334E-2</v>
      </c>
      <c r="W81" s="10">
        <f t="shared" ref="W81" si="1163">W80/$AZ$80</f>
        <v>6.5246593744003071E-3</v>
      </c>
      <c r="X81" s="11">
        <f t="shared" ref="X81" si="1164">X80/$AY$80</f>
        <v>0</v>
      </c>
      <c r="Y81" s="10">
        <f t="shared" ref="Y81" si="1165">Y80/$AZ$80</f>
        <v>0</v>
      </c>
      <c r="Z81" s="11">
        <f t="shared" ref="Z81" si="1166">Z80/$AY$80</f>
        <v>0</v>
      </c>
      <c r="AA81" s="10">
        <f t="shared" ref="AA81" si="1167">AA80/$AZ$80</f>
        <v>0</v>
      </c>
      <c r="AB81" s="11">
        <f t="shared" ref="AB81" si="1168">AB80/$AY$80</f>
        <v>4.4444444444444444E-3</v>
      </c>
      <c r="AC81" s="10">
        <f t="shared" ref="AC81" si="1169">AC80/$AZ$80</f>
        <v>4.0299366724237187E-3</v>
      </c>
      <c r="AD81" s="11">
        <f t="shared" ref="AD81" si="1170">AD80/$AY$80</f>
        <v>4.4444444444444444E-3</v>
      </c>
      <c r="AE81" s="10">
        <f t="shared" ref="AE81" si="1171">AE80/$AZ$80</f>
        <v>7.6760698522356549E-4</v>
      </c>
      <c r="AF81" s="11">
        <f t="shared" ref="AF81" si="1172">AF80/$AY$80</f>
        <v>0</v>
      </c>
      <c r="AG81" s="10">
        <f t="shared" ref="AG81" si="1173">AG80/$AZ$80</f>
        <v>0</v>
      </c>
      <c r="AH81" s="11">
        <f t="shared" ref="AH81" si="1174">AH80/$AY$80</f>
        <v>0</v>
      </c>
      <c r="AI81" s="10">
        <f t="shared" ref="AI81" si="1175">AI80/$AZ$80</f>
        <v>0</v>
      </c>
      <c r="AJ81" s="11">
        <f t="shared" ref="AJ81" si="1176">AJ80/$AY$80</f>
        <v>0</v>
      </c>
      <c r="AK81" s="10">
        <f t="shared" ref="AK81" si="1177">AK80/$AZ$80</f>
        <v>0</v>
      </c>
      <c r="AL81" s="11">
        <f t="shared" ref="AL81" si="1178">AL80/$AY$80</f>
        <v>0</v>
      </c>
      <c r="AM81" s="10">
        <f t="shared" ref="AM81" si="1179">AM80/$AZ$80</f>
        <v>0</v>
      </c>
      <c r="AN81" s="11">
        <f t="shared" ref="AN81" si="1180">AN80/$AY$80</f>
        <v>7.1111111111111111E-2</v>
      </c>
      <c r="AO81" s="10">
        <f t="shared" ref="AO81" si="1181">AO80/$AZ$80</f>
        <v>5.8338130876990982E-2</v>
      </c>
      <c r="AP81" s="11">
        <f t="shared" ref="AP81" si="1182">AP80/$AY$80</f>
        <v>0</v>
      </c>
      <c r="AQ81" s="10">
        <f t="shared" ref="AQ81" si="1183">AQ80/$AZ$80</f>
        <v>0</v>
      </c>
      <c r="AR81" s="11">
        <f t="shared" ref="AR81" si="1184">AR80/$AY$80</f>
        <v>0</v>
      </c>
      <c r="AS81" s="10">
        <f t="shared" ref="AS81" si="1185">AS80/$AZ$80</f>
        <v>0</v>
      </c>
      <c r="AT81" s="11">
        <f t="shared" ref="AT81" si="1186">AT80/$AY$80</f>
        <v>0.14222222222222222</v>
      </c>
      <c r="AU81" s="10">
        <f t="shared" ref="AU81" si="1187">AU80/$AZ$80</f>
        <v>0.26444060640951833</v>
      </c>
      <c r="AV81" s="11">
        <f t="shared" ref="AV81" si="1188">AV80/$AY$80</f>
        <v>0.10222222222222223</v>
      </c>
      <c r="AW81" s="10">
        <f t="shared" ref="AW81" si="1189">AW80/$AZ$80</f>
        <v>0.10516215697562847</v>
      </c>
      <c r="AX81" s="11"/>
      <c r="AY81" s="10"/>
      <c r="AZ81" s="10"/>
    </row>
    <row r="82" spans="1:52">
      <c r="A82" s="2" t="s">
        <v>540</v>
      </c>
      <c r="B82" s="2" t="s">
        <v>42</v>
      </c>
      <c r="C82" s="2" t="s">
        <v>667</v>
      </c>
      <c r="D82" s="11">
        <v>4.4444444444444446E-2</v>
      </c>
      <c r="E82" s="10">
        <v>1.3241220495106506E-2</v>
      </c>
      <c r="F82" s="11">
        <v>0.36888888888888888</v>
      </c>
      <c r="G82" s="10">
        <v>0.26156208021492994</v>
      </c>
      <c r="H82" s="11">
        <v>0.15555555555555556</v>
      </c>
      <c r="I82" s="10">
        <v>0.23124160429859911</v>
      </c>
      <c r="J82" s="11">
        <v>4.4444444444444444E-3</v>
      </c>
      <c r="K82" s="10">
        <v>7.6760698522356549E-4</v>
      </c>
      <c r="L82" s="11">
        <v>3.111111111111111E-2</v>
      </c>
      <c r="M82" s="10">
        <v>2.22606025714834E-2</v>
      </c>
      <c r="N82" s="11">
        <v>0</v>
      </c>
      <c r="O82" s="10">
        <v>0</v>
      </c>
      <c r="P82" s="11">
        <v>0.04</v>
      </c>
      <c r="Q82" s="10">
        <v>2.6482440990213012E-2</v>
      </c>
      <c r="R82" s="11">
        <v>0</v>
      </c>
      <c r="S82" s="10">
        <v>0</v>
      </c>
      <c r="T82" s="11">
        <v>1.7777777777777778E-2</v>
      </c>
      <c r="U82" s="10">
        <v>5.1813471502590676E-3</v>
      </c>
      <c r="V82" s="11">
        <v>1.3333333333333334E-2</v>
      </c>
      <c r="W82" s="10">
        <v>6.5246593744003071E-3</v>
      </c>
      <c r="X82" s="11">
        <v>0</v>
      </c>
      <c r="Y82" s="10">
        <v>0</v>
      </c>
      <c r="Z82" s="11">
        <v>0</v>
      </c>
      <c r="AA82" s="10">
        <v>0</v>
      </c>
      <c r="AB82" s="11">
        <v>4.4444444444444444E-3</v>
      </c>
      <c r="AC82" s="10">
        <v>4.0299366724237187E-3</v>
      </c>
      <c r="AD82" s="11">
        <v>4.4444444444444444E-3</v>
      </c>
      <c r="AE82" s="10">
        <v>7.6760698522356549E-4</v>
      </c>
      <c r="AF82" s="11">
        <v>0</v>
      </c>
      <c r="AG82" s="10">
        <v>0</v>
      </c>
      <c r="AH82" s="11">
        <v>0</v>
      </c>
      <c r="AI82" s="10">
        <v>0</v>
      </c>
      <c r="AJ82" s="11">
        <v>0</v>
      </c>
      <c r="AK82" s="10">
        <v>0</v>
      </c>
      <c r="AL82" s="11">
        <v>0</v>
      </c>
      <c r="AM82" s="10">
        <v>0</v>
      </c>
      <c r="AN82" s="11">
        <v>7.1111111111111111E-2</v>
      </c>
      <c r="AO82" s="10">
        <v>5.8338130876990982E-2</v>
      </c>
      <c r="AP82" s="11">
        <v>0</v>
      </c>
      <c r="AQ82" s="10">
        <v>0</v>
      </c>
      <c r="AR82" s="11">
        <v>0</v>
      </c>
      <c r="AS82" s="10">
        <v>0</v>
      </c>
      <c r="AT82" s="11">
        <v>0.14222222222222222</v>
      </c>
      <c r="AU82" s="10">
        <v>0.26444060640951833</v>
      </c>
      <c r="AV82" s="11">
        <v>0.10222222222222223</v>
      </c>
      <c r="AW82" s="10">
        <v>0.10516215697562847</v>
      </c>
      <c r="AX82" s="11"/>
      <c r="AY82" s="10"/>
      <c r="AZ82" s="10"/>
    </row>
    <row r="83" spans="1:52">
      <c r="A83" s="2" t="s">
        <v>527</v>
      </c>
      <c r="B83" s="2" t="s">
        <v>42</v>
      </c>
      <c r="C83" s="2" t="s">
        <v>668</v>
      </c>
      <c r="D83" s="11">
        <v>67</v>
      </c>
      <c r="E83" s="10">
        <v>780</v>
      </c>
      <c r="F83" s="11">
        <v>534</v>
      </c>
      <c r="G83" s="10">
        <v>10961</v>
      </c>
      <c r="H83" s="11">
        <v>22</v>
      </c>
      <c r="I83" s="10">
        <v>449</v>
      </c>
      <c r="J83" s="11">
        <v>1</v>
      </c>
      <c r="K83" s="10">
        <v>16</v>
      </c>
      <c r="L83" s="11">
        <v>39</v>
      </c>
      <c r="M83" s="10">
        <v>674</v>
      </c>
      <c r="N83" s="11">
        <v>0</v>
      </c>
      <c r="O83" s="10">
        <v>0</v>
      </c>
      <c r="P83" s="11">
        <v>46</v>
      </c>
      <c r="Q83" s="10">
        <v>612</v>
      </c>
      <c r="R83" s="11">
        <v>0</v>
      </c>
      <c r="S83" s="10">
        <v>0</v>
      </c>
      <c r="T83" s="11">
        <v>0</v>
      </c>
      <c r="U83" s="10">
        <v>0</v>
      </c>
      <c r="V83" s="11">
        <v>0</v>
      </c>
      <c r="W83" s="10">
        <v>0</v>
      </c>
      <c r="X83" s="11">
        <v>0</v>
      </c>
      <c r="Y83" s="10">
        <v>0</v>
      </c>
      <c r="Z83" s="11">
        <v>0</v>
      </c>
      <c r="AA83" s="10">
        <v>0</v>
      </c>
      <c r="AB83" s="11">
        <v>37</v>
      </c>
      <c r="AC83" s="10">
        <v>887</v>
      </c>
      <c r="AD83" s="11">
        <v>0</v>
      </c>
      <c r="AE83" s="10">
        <v>0</v>
      </c>
      <c r="AF83" s="11">
        <v>0</v>
      </c>
      <c r="AG83" s="10">
        <v>0</v>
      </c>
      <c r="AH83" s="11">
        <v>0</v>
      </c>
      <c r="AI83" s="10">
        <v>0</v>
      </c>
      <c r="AJ83" s="11">
        <v>1</v>
      </c>
      <c r="AK83" s="10">
        <v>3</v>
      </c>
      <c r="AL83" s="11">
        <v>1</v>
      </c>
      <c r="AM83" s="10">
        <v>3</v>
      </c>
      <c r="AN83" s="11">
        <v>8</v>
      </c>
      <c r="AO83" s="10">
        <v>62</v>
      </c>
      <c r="AP83" s="11">
        <v>0</v>
      </c>
      <c r="AQ83" s="10">
        <v>0</v>
      </c>
      <c r="AR83" s="11">
        <v>0</v>
      </c>
      <c r="AS83" s="10">
        <v>0</v>
      </c>
      <c r="AT83" s="11">
        <v>5</v>
      </c>
      <c r="AU83" s="10">
        <v>168</v>
      </c>
      <c r="AV83" s="11">
        <v>0</v>
      </c>
      <c r="AW83" s="10">
        <v>0</v>
      </c>
      <c r="AX83" s="11"/>
      <c r="AY83" s="10">
        <f t="shared" si="0"/>
        <v>761</v>
      </c>
      <c r="AZ83" s="10">
        <f t="shared" si="0"/>
        <v>14615</v>
      </c>
    </row>
    <row r="84" spans="1:52">
      <c r="A84" s="2"/>
      <c r="B84" s="2"/>
      <c r="C84" s="2"/>
      <c r="D84" s="11">
        <f>D83/$AY$83</f>
        <v>8.8042049934296984E-2</v>
      </c>
      <c r="E84" s="10">
        <f>E83/$AZ$83</f>
        <v>5.3369825521724257E-2</v>
      </c>
      <c r="F84" s="11">
        <f t="shared" ref="F84" si="1190">F83/$AY$83</f>
        <v>0.70170827858081475</v>
      </c>
      <c r="G84" s="10">
        <f t="shared" ref="G84" si="1191">G83/$AZ$83</f>
        <v>0.74998289428669174</v>
      </c>
      <c r="H84" s="11">
        <f t="shared" ref="H84" si="1192">H83/$AY$83</f>
        <v>2.8909329829172142E-2</v>
      </c>
      <c r="I84" s="10">
        <f t="shared" ref="I84" si="1193">I83/$AZ$83</f>
        <v>3.0721861101607937E-2</v>
      </c>
      <c r="J84" s="11">
        <f t="shared" ref="J84" si="1194">J83/$AY$83</f>
        <v>1.3140604467805519E-3</v>
      </c>
      <c r="K84" s="10">
        <f t="shared" ref="K84" si="1195">K83/$AZ$83</f>
        <v>1.094765651727677E-3</v>
      </c>
      <c r="L84" s="11">
        <f t="shared" ref="L84" si="1196">L83/$AY$83</f>
        <v>5.1248357424441525E-2</v>
      </c>
      <c r="M84" s="10">
        <f t="shared" ref="M84" si="1197">M83/$AZ$83</f>
        <v>4.6117003079028399E-2</v>
      </c>
      <c r="N84" s="11">
        <f t="shared" ref="N84" si="1198">N83/$AY$83</f>
        <v>0</v>
      </c>
      <c r="O84" s="10">
        <f t="shared" ref="O84" si="1199">O83/$AZ$83</f>
        <v>0</v>
      </c>
      <c r="P84" s="11">
        <f t="shared" ref="P84" si="1200">P83/$AY$83</f>
        <v>6.0446780551905388E-2</v>
      </c>
      <c r="Q84" s="10">
        <f t="shared" ref="Q84" si="1201">Q83/$AZ$83</f>
        <v>4.1874786178583645E-2</v>
      </c>
      <c r="R84" s="11">
        <f t="shared" ref="R84" si="1202">R83/$AY$83</f>
        <v>0</v>
      </c>
      <c r="S84" s="10">
        <f t="shared" ref="S84" si="1203">S83/$AZ$83</f>
        <v>0</v>
      </c>
      <c r="T84" s="11">
        <f t="shared" ref="T84" si="1204">T83/$AY$83</f>
        <v>0</v>
      </c>
      <c r="U84" s="10">
        <f t="shared" ref="U84" si="1205">U83/$AZ$83</f>
        <v>0</v>
      </c>
      <c r="V84" s="11">
        <f t="shared" ref="V84" si="1206">V83/$AY$83</f>
        <v>0</v>
      </c>
      <c r="W84" s="10">
        <f t="shared" ref="W84" si="1207">W83/$AZ$83</f>
        <v>0</v>
      </c>
      <c r="X84" s="11">
        <f t="shared" ref="X84" si="1208">X83/$AY$83</f>
        <v>0</v>
      </c>
      <c r="Y84" s="10">
        <f t="shared" ref="Y84" si="1209">Y83/$AZ$83</f>
        <v>0</v>
      </c>
      <c r="Z84" s="11">
        <f t="shared" ref="Z84" si="1210">Z83/$AY$83</f>
        <v>0</v>
      </c>
      <c r="AA84" s="10">
        <f t="shared" ref="AA84" si="1211">AA83/$AZ$83</f>
        <v>0</v>
      </c>
      <c r="AB84" s="11">
        <f t="shared" ref="AB84" si="1212">AB83/$AY$83</f>
        <v>4.862023653088042E-2</v>
      </c>
      <c r="AC84" s="10">
        <f t="shared" ref="AC84" si="1213">AC83/$AZ$83</f>
        <v>6.0691070817653098E-2</v>
      </c>
      <c r="AD84" s="11">
        <f t="shared" ref="AD84" si="1214">AD83/$AY$83</f>
        <v>0</v>
      </c>
      <c r="AE84" s="10">
        <f t="shared" ref="AE84" si="1215">AE83/$AZ$83</f>
        <v>0</v>
      </c>
      <c r="AF84" s="11">
        <f t="shared" ref="AF84" si="1216">AF83/$AY$83</f>
        <v>0</v>
      </c>
      <c r="AG84" s="10">
        <f t="shared" ref="AG84" si="1217">AG83/$AZ$83</f>
        <v>0</v>
      </c>
      <c r="AH84" s="11">
        <f t="shared" ref="AH84" si="1218">AH83/$AY$83</f>
        <v>0</v>
      </c>
      <c r="AI84" s="10">
        <f t="shared" ref="AI84" si="1219">AI83/$AZ$83</f>
        <v>0</v>
      </c>
      <c r="AJ84" s="11">
        <f t="shared" ref="AJ84" si="1220">AJ83/$AY$83</f>
        <v>1.3140604467805519E-3</v>
      </c>
      <c r="AK84" s="10">
        <f t="shared" ref="AK84" si="1221">AK83/$AZ$83</f>
        <v>2.0526855969893944E-4</v>
      </c>
      <c r="AL84" s="11">
        <f t="shared" ref="AL84" si="1222">AL83/$AY$83</f>
        <v>1.3140604467805519E-3</v>
      </c>
      <c r="AM84" s="10">
        <f t="shared" ref="AM84" si="1223">AM83/$AZ$83</f>
        <v>2.0526855969893944E-4</v>
      </c>
      <c r="AN84" s="11">
        <f t="shared" ref="AN84" si="1224">AN83/$AY$83</f>
        <v>1.0512483574244415E-2</v>
      </c>
      <c r="AO84" s="10">
        <f t="shared" ref="AO84" si="1225">AO83/$AZ$83</f>
        <v>4.2422169004447483E-3</v>
      </c>
      <c r="AP84" s="11">
        <f t="shared" ref="AP84" si="1226">AP83/$AY$83</f>
        <v>0</v>
      </c>
      <c r="AQ84" s="10">
        <f t="shared" ref="AQ84" si="1227">AQ83/$AZ$83</f>
        <v>0</v>
      </c>
      <c r="AR84" s="11">
        <f t="shared" ref="AR84" si="1228">AR83/$AY$83</f>
        <v>0</v>
      </c>
      <c r="AS84" s="10">
        <f t="shared" ref="AS84" si="1229">AS83/$AZ$83</f>
        <v>0</v>
      </c>
      <c r="AT84" s="11">
        <f t="shared" ref="AT84" si="1230">AT83/$AY$83</f>
        <v>6.5703022339027592E-3</v>
      </c>
      <c r="AU84" s="10">
        <f t="shared" ref="AU84" si="1231">AU83/$AZ$83</f>
        <v>1.1495039343140608E-2</v>
      </c>
      <c r="AV84" s="11">
        <f t="shared" ref="AV84" si="1232">AV83/$AY$83</f>
        <v>0</v>
      </c>
      <c r="AW84" s="10">
        <f t="shared" ref="AW84" si="1233">AW83/$AZ$83</f>
        <v>0</v>
      </c>
      <c r="AX84" s="11"/>
      <c r="AY84" s="10"/>
      <c r="AZ84" s="10"/>
    </row>
    <row r="85" spans="1:52">
      <c r="A85" s="2" t="s">
        <v>527</v>
      </c>
      <c r="B85" s="2" t="s">
        <v>42</v>
      </c>
      <c r="C85" s="2" t="s">
        <v>668</v>
      </c>
      <c r="D85" s="11">
        <v>8.8042049934296984E-2</v>
      </c>
      <c r="E85" s="10">
        <v>5.3369825521724257E-2</v>
      </c>
      <c r="F85" s="11">
        <v>0.70170827858081475</v>
      </c>
      <c r="G85" s="10">
        <v>0.74998289428669174</v>
      </c>
      <c r="H85" s="11">
        <v>2.8909329829172142E-2</v>
      </c>
      <c r="I85" s="10">
        <v>3.0721861101607937E-2</v>
      </c>
      <c r="J85" s="11">
        <v>1.3140604467805519E-3</v>
      </c>
      <c r="K85" s="10">
        <v>1.094765651727677E-3</v>
      </c>
      <c r="L85" s="11">
        <v>5.1248357424441525E-2</v>
      </c>
      <c r="M85" s="10">
        <v>4.6117003079028399E-2</v>
      </c>
      <c r="N85" s="11">
        <v>0</v>
      </c>
      <c r="O85" s="10">
        <v>0</v>
      </c>
      <c r="P85" s="11">
        <v>6.0446780551905388E-2</v>
      </c>
      <c r="Q85" s="10">
        <v>4.1874786178583645E-2</v>
      </c>
      <c r="R85" s="11">
        <v>0</v>
      </c>
      <c r="S85" s="10">
        <v>0</v>
      </c>
      <c r="T85" s="11">
        <v>0</v>
      </c>
      <c r="U85" s="10">
        <v>0</v>
      </c>
      <c r="V85" s="11">
        <v>0</v>
      </c>
      <c r="W85" s="10">
        <v>0</v>
      </c>
      <c r="X85" s="11">
        <v>0</v>
      </c>
      <c r="Y85" s="10">
        <v>0</v>
      </c>
      <c r="Z85" s="11">
        <v>0</v>
      </c>
      <c r="AA85" s="10">
        <v>0</v>
      </c>
      <c r="AB85" s="11">
        <v>4.862023653088042E-2</v>
      </c>
      <c r="AC85" s="10">
        <v>6.0691070817653098E-2</v>
      </c>
      <c r="AD85" s="11">
        <v>0</v>
      </c>
      <c r="AE85" s="10">
        <v>0</v>
      </c>
      <c r="AF85" s="11">
        <v>0</v>
      </c>
      <c r="AG85" s="10">
        <v>0</v>
      </c>
      <c r="AH85" s="11">
        <v>0</v>
      </c>
      <c r="AI85" s="10">
        <v>0</v>
      </c>
      <c r="AJ85" s="11">
        <v>1.3140604467805519E-3</v>
      </c>
      <c r="AK85" s="10">
        <v>2.0526855969893944E-4</v>
      </c>
      <c r="AL85" s="11">
        <v>1.3140604467805519E-3</v>
      </c>
      <c r="AM85" s="10">
        <v>2.0526855969893944E-4</v>
      </c>
      <c r="AN85" s="11">
        <v>1.0512483574244415E-2</v>
      </c>
      <c r="AO85" s="10">
        <v>4.2422169004447483E-3</v>
      </c>
      <c r="AP85" s="11">
        <v>0</v>
      </c>
      <c r="AQ85" s="10">
        <v>0</v>
      </c>
      <c r="AR85" s="11">
        <v>0</v>
      </c>
      <c r="AS85" s="10">
        <v>0</v>
      </c>
      <c r="AT85" s="11">
        <v>6.5703022339027592E-3</v>
      </c>
      <c r="AU85" s="10">
        <v>1.1495039343140608E-2</v>
      </c>
      <c r="AV85" s="11">
        <v>0</v>
      </c>
      <c r="AW85" s="10">
        <v>0</v>
      </c>
      <c r="AX85" s="11"/>
      <c r="AY85" s="10"/>
      <c r="AZ85" s="10"/>
    </row>
    <row r="86" spans="1:52">
      <c r="A86" s="2" t="s">
        <v>596</v>
      </c>
      <c r="B86" s="2" t="s">
        <v>42</v>
      </c>
      <c r="C86" s="2" t="s">
        <v>670</v>
      </c>
      <c r="D86" s="11">
        <v>6</v>
      </c>
      <c r="E86" s="10">
        <v>44</v>
      </c>
      <c r="F86" s="11">
        <v>27</v>
      </c>
      <c r="G86" s="10">
        <v>362</v>
      </c>
      <c r="H86" s="11">
        <v>9</v>
      </c>
      <c r="I86" s="10">
        <v>153</v>
      </c>
      <c r="J86" s="11">
        <v>1</v>
      </c>
      <c r="K86" s="10">
        <v>37</v>
      </c>
      <c r="L86" s="11">
        <v>1</v>
      </c>
      <c r="M86" s="10">
        <v>103</v>
      </c>
      <c r="N86" s="11">
        <v>0</v>
      </c>
      <c r="O86" s="10">
        <v>0</v>
      </c>
      <c r="P86" s="11">
        <v>0</v>
      </c>
      <c r="Q86" s="10">
        <v>0</v>
      </c>
      <c r="R86" s="11">
        <v>0</v>
      </c>
      <c r="S86" s="10">
        <v>0</v>
      </c>
      <c r="T86" s="11">
        <v>0</v>
      </c>
      <c r="U86" s="10">
        <v>0</v>
      </c>
      <c r="V86" s="11">
        <v>0</v>
      </c>
      <c r="W86" s="10">
        <v>0</v>
      </c>
      <c r="X86" s="11">
        <v>0</v>
      </c>
      <c r="Y86" s="10">
        <v>0</v>
      </c>
      <c r="Z86" s="11">
        <v>0</v>
      </c>
      <c r="AA86" s="10">
        <v>0</v>
      </c>
      <c r="AB86" s="11">
        <v>1</v>
      </c>
      <c r="AC86" s="10">
        <v>2</v>
      </c>
      <c r="AD86" s="11">
        <v>0</v>
      </c>
      <c r="AE86" s="10">
        <v>0</v>
      </c>
      <c r="AF86" s="11">
        <v>0</v>
      </c>
      <c r="AG86" s="10">
        <v>0</v>
      </c>
      <c r="AH86" s="11">
        <v>0</v>
      </c>
      <c r="AI86" s="10">
        <v>0</v>
      </c>
      <c r="AJ86" s="11">
        <v>0</v>
      </c>
      <c r="AK86" s="10">
        <v>0</v>
      </c>
      <c r="AL86" s="11">
        <v>0</v>
      </c>
      <c r="AM86" s="10">
        <v>0</v>
      </c>
      <c r="AN86" s="11">
        <v>9</v>
      </c>
      <c r="AO86" s="10">
        <v>94</v>
      </c>
      <c r="AP86" s="11">
        <v>0</v>
      </c>
      <c r="AQ86" s="10">
        <v>0</v>
      </c>
      <c r="AR86" s="11">
        <v>0</v>
      </c>
      <c r="AS86" s="10">
        <v>0</v>
      </c>
      <c r="AT86" s="11">
        <v>4</v>
      </c>
      <c r="AU86" s="10">
        <v>147</v>
      </c>
      <c r="AV86" s="11">
        <v>0</v>
      </c>
      <c r="AW86" s="10">
        <v>0</v>
      </c>
      <c r="AX86" s="11"/>
      <c r="AY86" s="10">
        <f t="shared" si="0"/>
        <v>58</v>
      </c>
      <c r="AZ86" s="10">
        <f t="shared" si="0"/>
        <v>942</v>
      </c>
    </row>
    <row r="87" spans="1:52">
      <c r="A87" s="2"/>
      <c r="B87" s="2"/>
      <c r="C87" s="2"/>
      <c r="D87" s="11">
        <f>D86/$AY$86</f>
        <v>0.10344827586206896</v>
      </c>
      <c r="E87" s="10">
        <f>E86/$AZ$86</f>
        <v>4.6709129511677279E-2</v>
      </c>
      <c r="F87" s="11">
        <f t="shared" ref="F87" si="1234">F86/$AY$86</f>
        <v>0.46551724137931033</v>
      </c>
      <c r="G87" s="10">
        <f t="shared" ref="G87" si="1235">G86/$AZ$86</f>
        <v>0.38428874734607221</v>
      </c>
      <c r="H87" s="11">
        <f t="shared" ref="H87" si="1236">H86/$AY$86</f>
        <v>0.15517241379310345</v>
      </c>
      <c r="I87" s="10">
        <f t="shared" ref="I87" si="1237">I86/$AZ$86</f>
        <v>0.16242038216560509</v>
      </c>
      <c r="J87" s="11">
        <f t="shared" ref="J87" si="1238">J86/$AY$86</f>
        <v>1.7241379310344827E-2</v>
      </c>
      <c r="K87" s="10">
        <f t="shared" ref="K87" si="1239">K86/$AZ$86</f>
        <v>3.9278131634819531E-2</v>
      </c>
      <c r="L87" s="11">
        <f t="shared" ref="L87" si="1240">L86/$AY$86</f>
        <v>1.7241379310344827E-2</v>
      </c>
      <c r="M87" s="10">
        <f t="shared" ref="M87" si="1241">M86/$AZ$86</f>
        <v>0.10934182590233546</v>
      </c>
      <c r="N87" s="11">
        <f t="shared" ref="N87" si="1242">N86/$AY$86</f>
        <v>0</v>
      </c>
      <c r="O87" s="10">
        <f t="shared" ref="O87" si="1243">O86/$AZ$86</f>
        <v>0</v>
      </c>
      <c r="P87" s="11">
        <f t="shared" ref="P87" si="1244">P86/$AY$86</f>
        <v>0</v>
      </c>
      <c r="Q87" s="10">
        <f t="shared" ref="Q87" si="1245">Q86/$AZ$86</f>
        <v>0</v>
      </c>
      <c r="R87" s="11">
        <f t="shared" ref="R87" si="1246">R86/$AY$86</f>
        <v>0</v>
      </c>
      <c r="S87" s="10">
        <f t="shared" ref="S87" si="1247">S86/$AZ$86</f>
        <v>0</v>
      </c>
      <c r="T87" s="11">
        <f t="shared" ref="T87" si="1248">T86/$AY$86</f>
        <v>0</v>
      </c>
      <c r="U87" s="10">
        <f t="shared" ref="U87" si="1249">U86/$AZ$86</f>
        <v>0</v>
      </c>
      <c r="V87" s="11">
        <f t="shared" ref="V87" si="1250">V86/$AY$86</f>
        <v>0</v>
      </c>
      <c r="W87" s="10">
        <f t="shared" ref="W87" si="1251">W86/$AZ$86</f>
        <v>0</v>
      </c>
      <c r="X87" s="11">
        <f t="shared" ref="X87" si="1252">X86/$AY$86</f>
        <v>0</v>
      </c>
      <c r="Y87" s="10">
        <f t="shared" ref="Y87" si="1253">Y86/$AZ$86</f>
        <v>0</v>
      </c>
      <c r="Z87" s="11">
        <f t="shared" ref="Z87" si="1254">Z86/$AY$86</f>
        <v>0</v>
      </c>
      <c r="AA87" s="10">
        <f t="shared" ref="AA87" si="1255">AA86/$AZ$86</f>
        <v>0</v>
      </c>
      <c r="AB87" s="11">
        <f t="shared" ref="AB87" si="1256">AB86/$AY$86</f>
        <v>1.7241379310344827E-2</v>
      </c>
      <c r="AC87" s="10">
        <f t="shared" ref="AC87" si="1257">AC86/$AZ$86</f>
        <v>2.1231422505307855E-3</v>
      </c>
      <c r="AD87" s="11">
        <f t="shared" ref="AD87" si="1258">AD86/$AY$86</f>
        <v>0</v>
      </c>
      <c r="AE87" s="10">
        <f t="shared" ref="AE87" si="1259">AE86/$AZ$86</f>
        <v>0</v>
      </c>
      <c r="AF87" s="11">
        <f t="shared" ref="AF87" si="1260">AF86/$AY$86</f>
        <v>0</v>
      </c>
      <c r="AG87" s="10">
        <f t="shared" ref="AG87" si="1261">AG86/$AZ$86</f>
        <v>0</v>
      </c>
      <c r="AH87" s="11">
        <f t="shared" ref="AH87" si="1262">AH86/$AY$86</f>
        <v>0</v>
      </c>
      <c r="AI87" s="10">
        <f t="shared" ref="AI87" si="1263">AI86/$AZ$86</f>
        <v>0</v>
      </c>
      <c r="AJ87" s="11">
        <f t="shared" ref="AJ87" si="1264">AJ86/$AY$86</f>
        <v>0</v>
      </c>
      <c r="AK87" s="10">
        <f t="shared" ref="AK87" si="1265">AK86/$AZ$86</f>
        <v>0</v>
      </c>
      <c r="AL87" s="11">
        <f t="shared" ref="AL87" si="1266">AL86/$AY$86</f>
        <v>0</v>
      </c>
      <c r="AM87" s="10">
        <f t="shared" ref="AM87" si="1267">AM86/$AZ$86</f>
        <v>0</v>
      </c>
      <c r="AN87" s="11">
        <f t="shared" ref="AN87" si="1268">AN86/$AY$86</f>
        <v>0.15517241379310345</v>
      </c>
      <c r="AO87" s="10">
        <f t="shared" ref="AO87" si="1269">AO86/$AZ$86</f>
        <v>9.9787685774946927E-2</v>
      </c>
      <c r="AP87" s="11">
        <f t="shared" ref="AP87" si="1270">AP86/$AY$86</f>
        <v>0</v>
      </c>
      <c r="AQ87" s="10">
        <f t="shared" ref="AQ87" si="1271">AQ86/$AZ$86</f>
        <v>0</v>
      </c>
      <c r="AR87" s="11">
        <f t="shared" ref="AR87" si="1272">AR86/$AY$86</f>
        <v>0</v>
      </c>
      <c r="AS87" s="10">
        <f t="shared" ref="AS87" si="1273">AS86/$AZ$86</f>
        <v>0</v>
      </c>
      <c r="AT87" s="11">
        <f t="shared" ref="AT87" si="1274">AT86/$AY$86</f>
        <v>6.8965517241379309E-2</v>
      </c>
      <c r="AU87" s="10">
        <f t="shared" ref="AU87" si="1275">AU86/$AZ$86</f>
        <v>0.15605095541401273</v>
      </c>
      <c r="AV87" s="11">
        <f t="shared" ref="AV87" si="1276">AV86/$AY$86</f>
        <v>0</v>
      </c>
      <c r="AW87" s="10">
        <f t="shared" ref="AW87" si="1277">AW86/$AZ$86</f>
        <v>0</v>
      </c>
      <c r="AX87" s="11"/>
      <c r="AY87" s="10"/>
      <c r="AZ87" s="10"/>
    </row>
    <row r="88" spans="1:52">
      <c r="A88" s="2" t="s">
        <v>596</v>
      </c>
      <c r="B88" s="2" t="s">
        <v>42</v>
      </c>
      <c r="C88" s="2" t="s">
        <v>670</v>
      </c>
      <c r="D88" s="11">
        <v>0.10344827586206896</v>
      </c>
      <c r="E88" s="10">
        <v>4.6709129511677279E-2</v>
      </c>
      <c r="F88" s="11">
        <v>0.46551724137931033</v>
      </c>
      <c r="G88" s="10">
        <v>0.38428874734607221</v>
      </c>
      <c r="H88" s="11">
        <v>0.15517241379310345</v>
      </c>
      <c r="I88" s="10">
        <v>0.16242038216560509</v>
      </c>
      <c r="J88" s="11">
        <v>1.7241379310344827E-2</v>
      </c>
      <c r="K88" s="10">
        <v>3.9278131634819531E-2</v>
      </c>
      <c r="L88" s="11">
        <v>1.7241379310344827E-2</v>
      </c>
      <c r="M88" s="10">
        <v>0.10934182590233546</v>
      </c>
      <c r="N88" s="11">
        <v>0</v>
      </c>
      <c r="O88" s="10">
        <v>0</v>
      </c>
      <c r="P88" s="11">
        <v>0</v>
      </c>
      <c r="Q88" s="10">
        <v>0</v>
      </c>
      <c r="R88" s="11">
        <v>0</v>
      </c>
      <c r="S88" s="10">
        <v>0</v>
      </c>
      <c r="T88" s="11">
        <v>0</v>
      </c>
      <c r="U88" s="10">
        <v>0</v>
      </c>
      <c r="V88" s="11">
        <v>0</v>
      </c>
      <c r="W88" s="10">
        <v>0</v>
      </c>
      <c r="X88" s="11">
        <v>0</v>
      </c>
      <c r="Y88" s="10">
        <v>0</v>
      </c>
      <c r="Z88" s="11">
        <v>0</v>
      </c>
      <c r="AA88" s="10">
        <v>0</v>
      </c>
      <c r="AB88" s="11">
        <v>1.7241379310344827E-2</v>
      </c>
      <c r="AC88" s="10">
        <v>2.1231422505307855E-3</v>
      </c>
      <c r="AD88" s="11">
        <v>0</v>
      </c>
      <c r="AE88" s="10">
        <v>0</v>
      </c>
      <c r="AF88" s="11">
        <v>0</v>
      </c>
      <c r="AG88" s="10">
        <v>0</v>
      </c>
      <c r="AH88" s="11">
        <v>0</v>
      </c>
      <c r="AI88" s="10">
        <v>0</v>
      </c>
      <c r="AJ88" s="11">
        <v>0</v>
      </c>
      <c r="AK88" s="10">
        <v>0</v>
      </c>
      <c r="AL88" s="11">
        <v>0</v>
      </c>
      <c r="AM88" s="10">
        <v>0</v>
      </c>
      <c r="AN88" s="11">
        <v>0.15517241379310345</v>
      </c>
      <c r="AO88" s="10">
        <v>9.9787685774946927E-2</v>
      </c>
      <c r="AP88" s="11">
        <v>0</v>
      </c>
      <c r="AQ88" s="10">
        <v>0</v>
      </c>
      <c r="AR88" s="11">
        <v>0</v>
      </c>
      <c r="AS88" s="10">
        <v>0</v>
      </c>
      <c r="AT88" s="11">
        <v>6.8965517241379309E-2</v>
      </c>
      <c r="AU88" s="10">
        <v>0.15605095541401273</v>
      </c>
      <c r="AV88" s="11">
        <v>0</v>
      </c>
      <c r="AW88" s="10">
        <v>0</v>
      </c>
      <c r="AX88" s="11"/>
      <c r="AY88" s="10"/>
      <c r="AZ88" s="10"/>
    </row>
    <row r="89" spans="1:52">
      <c r="A89" s="2" t="s">
        <v>551</v>
      </c>
      <c r="B89" s="2" t="s">
        <v>42</v>
      </c>
      <c r="C89" s="2" t="s">
        <v>671</v>
      </c>
      <c r="D89" s="11">
        <v>15</v>
      </c>
      <c r="E89" s="10">
        <v>47</v>
      </c>
      <c r="F89" s="11">
        <v>274</v>
      </c>
      <c r="G89" s="10">
        <v>3233</v>
      </c>
      <c r="H89" s="11">
        <v>114</v>
      </c>
      <c r="I89" s="10">
        <v>1578</v>
      </c>
      <c r="J89" s="11">
        <v>0</v>
      </c>
      <c r="K89" s="10">
        <v>0</v>
      </c>
      <c r="L89" s="11">
        <v>5</v>
      </c>
      <c r="M89" s="10">
        <v>41</v>
      </c>
      <c r="N89" s="11">
        <v>0</v>
      </c>
      <c r="O89" s="10">
        <v>0</v>
      </c>
      <c r="P89" s="11">
        <v>3</v>
      </c>
      <c r="Q89" s="10">
        <v>18</v>
      </c>
      <c r="R89" s="11">
        <v>0</v>
      </c>
      <c r="S89" s="10">
        <v>0</v>
      </c>
      <c r="T89" s="11">
        <v>0</v>
      </c>
      <c r="U89" s="10">
        <v>0</v>
      </c>
      <c r="V89" s="11">
        <v>2</v>
      </c>
      <c r="W89" s="10">
        <v>16</v>
      </c>
      <c r="X89" s="11">
        <v>0</v>
      </c>
      <c r="Y89" s="10">
        <v>0</v>
      </c>
      <c r="Z89" s="11">
        <v>0</v>
      </c>
      <c r="AA89" s="10">
        <v>0</v>
      </c>
      <c r="AB89" s="11">
        <v>52</v>
      </c>
      <c r="AC89" s="10">
        <v>436</v>
      </c>
      <c r="AD89" s="11">
        <v>0</v>
      </c>
      <c r="AE89" s="10">
        <v>0</v>
      </c>
      <c r="AF89" s="11">
        <v>0</v>
      </c>
      <c r="AG89" s="10">
        <v>0</v>
      </c>
      <c r="AH89" s="11">
        <v>0</v>
      </c>
      <c r="AI89" s="10">
        <v>0</v>
      </c>
      <c r="AJ89" s="11">
        <v>0</v>
      </c>
      <c r="AK89" s="10">
        <v>0</v>
      </c>
      <c r="AL89" s="11">
        <v>0</v>
      </c>
      <c r="AM89" s="10">
        <v>0</v>
      </c>
      <c r="AN89" s="11">
        <v>5</v>
      </c>
      <c r="AO89" s="10">
        <v>134</v>
      </c>
      <c r="AP89" s="11">
        <v>5</v>
      </c>
      <c r="AQ89" s="10">
        <v>21</v>
      </c>
      <c r="AR89" s="11">
        <v>0</v>
      </c>
      <c r="AS89" s="10">
        <v>0</v>
      </c>
      <c r="AT89" s="11">
        <v>13</v>
      </c>
      <c r="AU89" s="10">
        <v>197</v>
      </c>
      <c r="AV89" s="11">
        <v>0</v>
      </c>
      <c r="AW89" s="10">
        <v>0</v>
      </c>
      <c r="AX89" s="11"/>
      <c r="AY89" s="10">
        <f t="shared" si="0"/>
        <v>488</v>
      </c>
      <c r="AZ89" s="10">
        <f t="shared" si="0"/>
        <v>5721</v>
      </c>
    </row>
    <row r="90" spans="1:52">
      <c r="A90" s="2"/>
      <c r="B90" s="2"/>
      <c r="C90" s="2"/>
      <c r="D90" s="11">
        <f>D89/$AY$89</f>
        <v>3.0737704918032786E-2</v>
      </c>
      <c r="E90" s="10">
        <f>E89/$AZ$89</f>
        <v>8.2153469673134066E-3</v>
      </c>
      <c r="F90" s="11">
        <f t="shared" ref="F90" si="1278">F89/$AY$89</f>
        <v>0.56147540983606559</v>
      </c>
      <c r="G90" s="10">
        <f t="shared" ref="G90" si="1279">G89/$AZ$89</f>
        <v>0.56511099458136693</v>
      </c>
      <c r="H90" s="11">
        <f t="shared" ref="H90" si="1280">H89/$AY$89</f>
        <v>0.23360655737704919</v>
      </c>
      <c r="I90" s="10">
        <f t="shared" ref="I90" si="1281">I89/$AZ$89</f>
        <v>0.27582590456213951</v>
      </c>
      <c r="J90" s="11">
        <f t="shared" ref="J90" si="1282">J89/$AY$89</f>
        <v>0</v>
      </c>
      <c r="K90" s="10">
        <f t="shared" ref="K90" si="1283">K89/$AZ$89</f>
        <v>0</v>
      </c>
      <c r="L90" s="11">
        <f t="shared" ref="L90" si="1284">L89/$AY$89</f>
        <v>1.0245901639344262E-2</v>
      </c>
      <c r="M90" s="10">
        <f t="shared" ref="M90" si="1285">M89/$AZ$89</f>
        <v>7.1665792693585036E-3</v>
      </c>
      <c r="N90" s="11">
        <f t="shared" ref="N90" si="1286">N89/$AY$89</f>
        <v>0</v>
      </c>
      <c r="O90" s="10">
        <f t="shared" ref="O90" si="1287">O89/$AZ$89</f>
        <v>0</v>
      </c>
      <c r="P90" s="11">
        <f t="shared" ref="P90" si="1288">P89/$AY$89</f>
        <v>6.1475409836065573E-3</v>
      </c>
      <c r="Q90" s="10">
        <f t="shared" ref="Q90" si="1289">Q89/$AZ$89</f>
        <v>3.146303093864709E-3</v>
      </c>
      <c r="R90" s="11">
        <f t="shared" ref="R90" si="1290">R89/$AY$89</f>
        <v>0</v>
      </c>
      <c r="S90" s="10">
        <f t="shared" ref="S90" si="1291">S89/$AZ$89</f>
        <v>0</v>
      </c>
      <c r="T90" s="11">
        <f t="shared" ref="T90" si="1292">T89/$AY$89</f>
        <v>0</v>
      </c>
      <c r="U90" s="10">
        <f t="shared" ref="U90" si="1293">U89/$AZ$89</f>
        <v>0</v>
      </c>
      <c r="V90" s="11">
        <f t="shared" ref="V90" si="1294">V89/$AY$89</f>
        <v>4.0983606557377051E-3</v>
      </c>
      <c r="W90" s="10">
        <f t="shared" ref="W90" si="1295">W89/$AZ$89</f>
        <v>2.7967138612130745E-3</v>
      </c>
      <c r="X90" s="11">
        <f t="shared" ref="X90" si="1296">X89/$AY$89</f>
        <v>0</v>
      </c>
      <c r="Y90" s="10">
        <f t="shared" ref="Y90" si="1297">Y89/$AZ$89</f>
        <v>0</v>
      </c>
      <c r="Z90" s="11">
        <f t="shared" ref="Z90" si="1298">Z89/$AY$89</f>
        <v>0</v>
      </c>
      <c r="AA90" s="10">
        <f t="shared" ref="AA90" si="1299">AA89/$AZ$89</f>
        <v>0</v>
      </c>
      <c r="AB90" s="11">
        <f t="shared" ref="AB90" si="1300">AB89/$AY$89</f>
        <v>0.10655737704918032</v>
      </c>
      <c r="AC90" s="10">
        <f t="shared" ref="AC90" si="1301">AC89/$AZ$89</f>
        <v>7.6210452718056279E-2</v>
      </c>
      <c r="AD90" s="11">
        <f t="shared" ref="AD90" si="1302">AD89/$AY$89</f>
        <v>0</v>
      </c>
      <c r="AE90" s="10">
        <f t="shared" ref="AE90" si="1303">AE89/$AZ$89</f>
        <v>0</v>
      </c>
      <c r="AF90" s="11">
        <f t="shared" ref="AF90" si="1304">AF89/$AY$89</f>
        <v>0</v>
      </c>
      <c r="AG90" s="10">
        <f t="shared" ref="AG90" si="1305">AG89/$AZ$89</f>
        <v>0</v>
      </c>
      <c r="AH90" s="11">
        <f t="shared" ref="AH90" si="1306">AH89/$AY$89</f>
        <v>0</v>
      </c>
      <c r="AI90" s="10">
        <f t="shared" ref="AI90" si="1307">AI89/$AZ$89</f>
        <v>0</v>
      </c>
      <c r="AJ90" s="11">
        <f t="shared" ref="AJ90" si="1308">AJ89/$AY$89</f>
        <v>0</v>
      </c>
      <c r="AK90" s="10">
        <f t="shared" ref="AK90" si="1309">AK89/$AZ$89</f>
        <v>0</v>
      </c>
      <c r="AL90" s="11">
        <f t="shared" ref="AL90" si="1310">AL89/$AY$89</f>
        <v>0</v>
      </c>
      <c r="AM90" s="10">
        <f t="shared" ref="AM90" si="1311">AM89/$AZ$89</f>
        <v>0</v>
      </c>
      <c r="AN90" s="11">
        <f t="shared" ref="AN90" si="1312">AN89/$AY$89</f>
        <v>1.0245901639344262E-2</v>
      </c>
      <c r="AO90" s="10">
        <f t="shared" ref="AO90" si="1313">AO89/$AZ$89</f>
        <v>2.3422478587659501E-2</v>
      </c>
      <c r="AP90" s="11">
        <f t="shared" ref="AP90" si="1314">AP89/$AY$89</f>
        <v>1.0245901639344262E-2</v>
      </c>
      <c r="AQ90" s="10">
        <f t="shared" ref="AQ90" si="1315">AQ89/$AZ$89</f>
        <v>3.6706869428421605E-3</v>
      </c>
      <c r="AR90" s="11">
        <f t="shared" ref="AR90" si="1316">AR89/$AY$89</f>
        <v>0</v>
      </c>
      <c r="AS90" s="10">
        <f t="shared" ref="AS90" si="1317">AS89/$AZ$89</f>
        <v>0</v>
      </c>
      <c r="AT90" s="11">
        <f t="shared" ref="AT90" si="1318">AT89/$AY$89</f>
        <v>2.663934426229508E-2</v>
      </c>
      <c r="AU90" s="10">
        <f t="shared" ref="AU90" si="1319">AU89/$AZ$89</f>
        <v>3.4434539416185982E-2</v>
      </c>
      <c r="AV90" s="11">
        <f t="shared" ref="AV90" si="1320">AV89/$AY$89</f>
        <v>0</v>
      </c>
      <c r="AW90" s="10">
        <f t="shared" ref="AW90" si="1321">AW89/$AZ$89</f>
        <v>0</v>
      </c>
      <c r="AX90" s="11"/>
      <c r="AY90" s="10"/>
      <c r="AZ90" s="10"/>
    </row>
    <row r="91" spans="1:52">
      <c r="A91" s="2" t="s">
        <v>551</v>
      </c>
      <c r="B91" s="2" t="s">
        <v>42</v>
      </c>
      <c r="C91" s="2" t="s">
        <v>671</v>
      </c>
      <c r="D91" s="11">
        <v>3.0737704918032786E-2</v>
      </c>
      <c r="E91" s="10">
        <v>8.2153469673134066E-3</v>
      </c>
      <c r="F91" s="11">
        <v>0.56147540983606559</v>
      </c>
      <c r="G91" s="10">
        <v>0.56511099458136693</v>
      </c>
      <c r="H91" s="11">
        <v>0.23360655737704919</v>
      </c>
      <c r="I91" s="10">
        <v>0.27582590456213951</v>
      </c>
      <c r="J91" s="11">
        <v>0</v>
      </c>
      <c r="K91" s="10">
        <v>0</v>
      </c>
      <c r="L91" s="11">
        <v>1.0245901639344262E-2</v>
      </c>
      <c r="M91" s="10">
        <v>7.1665792693585036E-3</v>
      </c>
      <c r="N91" s="11">
        <v>0</v>
      </c>
      <c r="O91" s="10">
        <v>0</v>
      </c>
      <c r="P91" s="11">
        <v>6.1475409836065573E-3</v>
      </c>
      <c r="Q91" s="10">
        <v>3.146303093864709E-3</v>
      </c>
      <c r="R91" s="11">
        <v>0</v>
      </c>
      <c r="S91" s="10">
        <v>0</v>
      </c>
      <c r="T91" s="11">
        <v>0</v>
      </c>
      <c r="U91" s="10">
        <v>0</v>
      </c>
      <c r="V91" s="11">
        <v>4.0983606557377051E-3</v>
      </c>
      <c r="W91" s="10">
        <v>2.7967138612130745E-3</v>
      </c>
      <c r="X91" s="11">
        <v>0</v>
      </c>
      <c r="Y91" s="10">
        <v>0</v>
      </c>
      <c r="Z91" s="11">
        <v>0</v>
      </c>
      <c r="AA91" s="10">
        <v>0</v>
      </c>
      <c r="AB91" s="11">
        <v>0.10655737704918032</v>
      </c>
      <c r="AC91" s="10">
        <v>7.6210452718056279E-2</v>
      </c>
      <c r="AD91" s="11">
        <v>0</v>
      </c>
      <c r="AE91" s="10">
        <v>0</v>
      </c>
      <c r="AF91" s="11">
        <v>0</v>
      </c>
      <c r="AG91" s="10">
        <v>0</v>
      </c>
      <c r="AH91" s="11">
        <v>0</v>
      </c>
      <c r="AI91" s="10">
        <v>0</v>
      </c>
      <c r="AJ91" s="11">
        <v>0</v>
      </c>
      <c r="AK91" s="10">
        <v>0</v>
      </c>
      <c r="AL91" s="11">
        <v>0</v>
      </c>
      <c r="AM91" s="10">
        <v>0</v>
      </c>
      <c r="AN91" s="11">
        <v>1.0245901639344262E-2</v>
      </c>
      <c r="AO91" s="10">
        <v>2.3422478587659501E-2</v>
      </c>
      <c r="AP91" s="11">
        <v>1.0245901639344262E-2</v>
      </c>
      <c r="AQ91" s="10">
        <v>3.6706869428421605E-3</v>
      </c>
      <c r="AR91" s="11">
        <v>0</v>
      </c>
      <c r="AS91" s="10">
        <v>0</v>
      </c>
      <c r="AT91" s="11">
        <v>2.663934426229508E-2</v>
      </c>
      <c r="AU91" s="10">
        <v>3.4434539416185982E-2</v>
      </c>
      <c r="AV91" s="11">
        <v>0</v>
      </c>
      <c r="AW91" s="10">
        <v>0</v>
      </c>
      <c r="AX91" s="11"/>
      <c r="AY91" s="10"/>
      <c r="AZ91" s="10"/>
    </row>
    <row r="92" spans="1:52">
      <c r="A92" s="2" t="s">
        <v>584</v>
      </c>
      <c r="B92" s="2" t="s">
        <v>42</v>
      </c>
      <c r="C92" s="2" t="s">
        <v>672</v>
      </c>
      <c r="D92" s="11">
        <v>1</v>
      </c>
      <c r="E92" s="10">
        <v>8</v>
      </c>
      <c r="F92" s="11">
        <v>12</v>
      </c>
      <c r="G92" s="10">
        <v>168</v>
      </c>
      <c r="H92" s="11">
        <v>4</v>
      </c>
      <c r="I92" s="10">
        <v>23</v>
      </c>
      <c r="J92" s="11">
        <v>0</v>
      </c>
      <c r="K92" s="10">
        <v>0</v>
      </c>
      <c r="L92" s="11">
        <v>1</v>
      </c>
      <c r="M92" s="10">
        <v>9</v>
      </c>
      <c r="N92" s="11">
        <v>0</v>
      </c>
      <c r="O92" s="10">
        <v>0</v>
      </c>
      <c r="P92" s="11">
        <v>3</v>
      </c>
      <c r="Q92" s="10">
        <v>69</v>
      </c>
      <c r="R92" s="11">
        <v>0</v>
      </c>
      <c r="S92" s="10">
        <v>0</v>
      </c>
      <c r="T92" s="11">
        <v>2</v>
      </c>
      <c r="U92" s="10">
        <v>5</v>
      </c>
      <c r="V92" s="11">
        <v>0</v>
      </c>
      <c r="W92" s="10">
        <v>0</v>
      </c>
      <c r="X92" s="11">
        <v>0</v>
      </c>
      <c r="Y92" s="10">
        <v>0</v>
      </c>
      <c r="Z92" s="11">
        <v>0</v>
      </c>
      <c r="AA92" s="10">
        <v>0</v>
      </c>
      <c r="AB92" s="11">
        <v>1</v>
      </c>
      <c r="AC92" s="10">
        <v>12</v>
      </c>
      <c r="AD92" s="11">
        <v>0</v>
      </c>
      <c r="AE92" s="10">
        <v>0</v>
      </c>
      <c r="AF92" s="11">
        <v>0</v>
      </c>
      <c r="AG92" s="10">
        <v>0</v>
      </c>
      <c r="AH92" s="11">
        <v>0</v>
      </c>
      <c r="AI92" s="10">
        <v>0</v>
      </c>
      <c r="AJ92" s="11">
        <v>0</v>
      </c>
      <c r="AK92" s="10">
        <v>0</v>
      </c>
      <c r="AL92" s="11">
        <v>0</v>
      </c>
      <c r="AM92" s="10">
        <v>0</v>
      </c>
      <c r="AN92" s="11">
        <v>4</v>
      </c>
      <c r="AO92" s="10">
        <v>60</v>
      </c>
      <c r="AP92" s="11">
        <v>0</v>
      </c>
      <c r="AQ92" s="10">
        <v>0</v>
      </c>
      <c r="AR92" s="11">
        <v>0</v>
      </c>
      <c r="AS92" s="10">
        <v>0</v>
      </c>
      <c r="AT92" s="11">
        <v>1</v>
      </c>
      <c r="AU92" s="10">
        <v>11</v>
      </c>
      <c r="AV92" s="11">
        <v>0</v>
      </c>
      <c r="AW92" s="10">
        <v>0</v>
      </c>
      <c r="AX92" s="11"/>
      <c r="AY92" s="10">
        <f t="shared" si="0"/>
        <v>29</v>
      </c>
      <c r="AZ92" s="10">
        <f t="shared" si="0"/>
        <v>365</v>
      </c>
    </row>
    <row r="93" spans="1:52">
      <c r="A93" s="2"/>
      <c r="B93" s="2"/>
      <c r="C93" s="2"/>
      <c r="D93" s="11">
        <f>D92/$AY$92</f>
        <v>3.4482758620689655E-2</v>
      </c>
      <c r="E93" s="10">
        <f>E92/$AZ$92</f>
        <v>2.1917808219178082E-2</v>
      </c>
      <c r="F93" s="11">
        <f t="shared" ref="F93" si="1322">F92/$AY$92</f>
        <v>0.41379310344827586</v>
      </c>
      <c r="G93" s="10">
        <f t="shared" ref="G93" si="1323">G92/$AZ$92</f>
        <v>0.46027397260273972</v>
      </c>
      <c r="H93" s="11">
        <f t="shared" ref="H93" si="1324">H92/$AY$92</f>
        <v>0.13793103448275862</v>
      </c>
      <c r="I93" s="10">
        <f t="shared" ref="I93" si="1325">I92/$AZ$92</f>
        <v>6.3013698630136991E-2</v>
      </c>
      <c r="J93" s="11">
        <f t="shared" ref="J93" si="1326">J92/$AY$92</f>
        <v>0</v>
      </c>
      <c r="K93" s="10">
        <f t="shared" ref="K93" si="1327">K92/$AZ$92</f>
        <v>0</v>
      </c>
      <c r="L93" s="11">
        <f t="shared" ref="L93" si="1328">L92/$AY$92</f>
        <v>3.4482758620689655E-2</v>
      </c>
      <c r="M93" s="10">
        <f t="shared" ref="M93" si="1329">M92/$AZ$92</f>
        <v>2.4657534246575342E-2</v>
      </c>
      <c r="N93" s="11">
        <f t="shared" ref="N93" si="1330">N92/$AY$92</f>
        <v>0</v>
      </c>
      <c r="O93" s="10">
        <f t="shared" ref="O93" si="1331">O92/$AZ$92</f>
        <v>0</v>
      </c>
      <c r="P93" s="11">
        <f t="shared" ref="P93" si="1332">P92/$AY$92</f>
        <v>0.10344827586206896</v>
      </c>
      <c r="Q93" s="10">
        <f t="shared" ref="Q93" si="1333">Q92/$AZ$92</f>
        <v>0.18904109589041096</v>
      </c>
      <c r="R93" s="11">
        <f t="shared" ref="R93" si="1334">R92/$AY$92</f>
        <v>0</v>
      </c>
      <c r="S93" s="10">
        <f t="shared" ref="S93" si="1335">S92/$AZ$92</f>
        <v>0</v>
      </c>
      <c r="T93" s="11">
        <f t="shared" ref="T93" si="1336">T92/$AY$92</f>
        <v>6.8965517241379309E-2</v>
      </c>
      <c r="U93" s="10">
        <f t="shared" ref="U93" si="1337">U92/$AZ$92</f>
        <v>1.3698630136986301E-2</v>
      </c>
      <c r="V93" s="11">
        <f t="shared" ref="V93" si="1338">V92/$AY$92</f>
        <v>0</v>
      </c>
      <c r="W93" s="10">
        <f t="shared" ref="W93" si="1339">W92/$AZ$92</f>
        <v>0</v>
      </c>
      <c r="X93" s="11">
        <f t="shared" ref="X93" si="1340">X92/$AY$92</f>
        <v>0</v>
      </c>
      <c r="Y93" s="10">
        <f t="shared" ref="Y93" si="1341">Y92/$AZ$92</f>
        <v>0</v>
      </c>
      <c r="Z93" s="11">
        <f t="shared" ref="Z93" si="1342">Z92/$AY$92</f>
        <v>0</v>
      </c>
      <c r="AA93" s="10">
        <f t="shared" ref="AA93" si="1343">AA92/$AZ$92</f>
        <v>0</v>
      </c>
      <c r="AB93" s="11">
        <f t="shared" ref="AB93" si="1344">AB92/$AY$92</f>
        <v>3.4482758620689655E-2</v>
      </c>
      <c r="AC93" s="10">
        <f t="shared" ref="AC93" si="1345">AC92/$AZ$92</f>
        <v>3.287671232876712E-2</v>
      </c>
      <c r="AD93" s="11">
        <f t="shared" ref="AD93" si="1346">AD92/$AY$92</f>
        <v>0</v>
      </c>
      <c r="AE93" s="10">
        <f t="shared" ref="AE93" si="1347">AE92/$AZ$92</f>
        <v>0</v>
      </c>
      <c r="AF93" s="11">
        <f t="shared" ref="AF93" si="1348">AF92/$AY$92</f>
        <v>0</v>
      </c>
      <c r="AG93" s="10">
        <f t="shared" ref="AG93" si="1349">AG92/$AZ$92</f>
        <v>0</v>
      </c>
      <c r="AH93" s="11">
        <f t="shared" ref="AH93" si="1350">AH92/$AY$92</f>
        <v>0</v>
      </c>
      <c r="AI93" s="10">
        <f t="shared" ref="AI93" si="1351">AI92/$AZ$92</f>
        <v>0</v>
      </c>
      <c r="AJ93" s="11">
        <f t="shared" ref="AJ93" si="1352">AJ92/$AY$92</f>
        <v>0</v>
      </c>
      <c r="AK93" s="10">
        <f t="shared" ref="AK93" si="1353">AK92/$AZ$92</f>
        <v>0</v>
      </c>
      <c r="AL93" s="11">
        <f t="shared" ref="AL93" si="1354">AL92/$AY$92</f>
        <v>0</v>
      </c>
      <c r="AM93" s="10">
        <f t="shared" ref="AM93" si="1355">AM92/$AZ$92</f>
        <v>0</v>
      </c>
      <c r="AN93" s="11">
        <f t="shared" ref="AN93" si="1356">AN92/$AY$92</f>
        <v>0.13793103448275862</v>
      </c>
      <c r="AO93" s="10">
        <f t="shared" ref="AO93" si="1357">AO92/$AZ$92</f>
        <v>0.16438356164383561</v>
      </c>
      <c r="AP93" s="11">
        <f t="shared" ref="AP93" si="1358">AP92/$AY$92</f>
        <v>0</v>
      </c>
      <c r="AQ93" s="10">
        <f t="shared" ref="AQ93" si="1359">AQ92/$AZ$92</f>
        <v>0</v>
      </c>
      <c r="AR93" s="11">
        <f t="shared" ref="AR93" si="1360">AR92/$AY$92</f>
        <v>0</v>
      </c>
      <c r="AS93" s="10">
        <f t="shared" ref="AS93" si="1361">AS92/$AZ$92</f>
        <v>0</v>
      </c>
      <c r="AT93" s="11">
        <f t="shared" ref="AT93" si="1362">AT92/$AY$92</f>
        <v>3.4482758620689655E-2</v>
      </c>
      <c r="AU93" s="10">
        <f t="shared" ref="AU93" si="1363">AU92/$AZ$92</f>
        <v>3.0136986301369864E-2</v>
      </c>
      <c r="AV93" s="11">
        <f t="shared" ref="AV93" si="1364">AV92/$AY$92</f>
        <v>0</v>
      </c>
      <c r="AW93" s="10">
        <f t="shared" ref="AW93" si="1365">AW92/$AZ$92</f>
        <v>0</v>
      </c>
      <c r="AX93" s="11"/>
      <c r="AY93" s="10"/>
      <c r="AZ93" s="10"/>
    </row>
    <row r="94" spans="1:52">
      <c r="A94" s="2" t="s">
        <v>584</v>
      </c>
      <c r="B94" s="2" t="s">
        <v>42</v>
      </c>
      <c r="C94" s="2" t="s">
        <v>672</v>
      </c>
      <c r="D94" s="11">
        <v>3.4482758620689655E-2</v>
      </c>
      <c r="E94" s="10">
        <v>2.1917808219178082E-2</v>
      </c>
      <c r="F94" s="11">
        <v>0.41379310344827586</v>
      </c>
      <c r="G94" s="10">
        <v>0.46027397260273972</v>
      </c>
      <c r="H94" s="11">
        <v>0.13793103448275862</v>
      </c>
      <c r="I94" s="10">
        <v>6.3013698630136991E-2</v>
      </c>
      <c r="J94" s="11">
        <v>0</v>
      </c>
      <c r="K94" s="10">
        <v>0</v>
      </c>
      <c r="L94" s="11">
        <v>3.4482758620689655E-2</v>
      </c>
      <c r="M94" s="10">
        <v>2.4657534246575342E-2</v>
      </c>
      <c r="N94" s="11">
        <v>0</v>
      </c>
      <c r="O94" s="10">
        <v>0</v>
      </c>
      <c r="P94" s="11">
        <v>0.10344827586206896</v>
      </c>
      <c r="Q94" s="10">
        <v>0.18904109589041096</v>
      </c>
      <c r="R94" s="11">
        <v>0</v>
      </c>
      <c r="S94" s="10">
        <v>0</v>
      </c>
      <c r="T94" s="11">
        <v>6.8965517241379309E-2</v>
      </c>
      <c r="U94" s="10">
        <v>1.3698630136986301E-2</v>
      </c>
      <c r="V94" s="11">
        <v>0</v>
      </c>
      <c r="W94" s="10">
        <v>0</v>
      </c>
      <c r="X94" s="11">
        <v>0</v>
      </c>
      <c r="Y94" s="10">
        <v>0</v>
      </c>
      <c r="Z94" s="11">
        <v>0</v>
      </c>
      <c r="AA94" s="10">
        <v>0</v>
      </c>
      <c r="AB94" s="11">
        <v>3.4482758620689655E-2</v>
      </c>
      <c r="AC94" s="10">
        <v>3.287671232876712E-2</v>
      </c>
      <c r="AD94" s="11">
        <v>0</v>
      </c>
      <c r="AE94" s="10">
        <v>0</v>
      </c>
      <c r="AF94" s="11">
        <v>0</v>
      </c>
      <c r="AG94" s="10">
        <v>0</v>
      </c>
      <c r="AH94" s="11">
        <v>0</v>
      </c>
      <c r="AI94" s="10">
        <v>0</v>
      </c>
      <c r="AJ94" s="11">
        <v>0</v>
      </c>
      <c r="AK94" s="10">
        <v>0</v>
      </c>
      <c r="AL94" s="11">
        <v>0</v>
      </c>
      <c r="AM94" s="10">
        <v>0</v>
      </c>
      <c r="AN94" s="11">
        <v>0.13793103448275862</v>
      </c>
      <c r="AO94" s="10">
        <v>0.16438356164383561</v>
      </c>
      <c r="AP94" s="11">
        <v>0</v>
      </c>
      <c r="AQ94" s="10">
        <v>0</v>
      </c>
      <c r="AR94" s="11">
        <v>0</v>
      </c>
      <c r="AS94" s="10">
        <v>0</v>
      </c>
      <c r="AT94" s="11">
        <v>3.4482758620689655E-2</v>
      </c>
      <c r="AU94" s="10">
        <v>3.0136986301369864E-2</v>
      </c>
      <c r="AV94" s="11">
        <v>0</v>
      </c>
      <c r="AW94" s="10">
        <v>0</v>
      </c>
      <c r="AX94" s="11"/>
      <c r="AY94" s="10"/>
      <c r="AZ94" s="10"/>
    </row>
    <row r="95" spans="1:52">
      <c r="A95" s="2" t="s">
        <v>544</v>
      </c>
      <c r="B95" s="2" t="s">
        <v>42</v>
      </c>
      <c r="C95" s="2" t="s">
        <v>673</v>
      </c>
      <c r="D95" s="11">
        <v>764</v>
      </c>
      <c r="E95" s="10">
        <v>6015</v>
      </c>
      <c r="F95" s="11">
        <v>4649</v>
      </c>
      <c r="G95" s="10">
        <v>80958</v>
      </c>
      <c r="H95" s="11">
        <v>177</v>
      </c>
      <c r="I95" s="10">
        <v>2041</v>
      </c>
      <c r="J95" s="11">
        <v>0</v>
      </c>
      <c r="K95" s="10">
        <v>0</v>
      </c>
      <c r="L95" s="11">
        <v>397</v>
      </c>
      <c r="M95" s="10">
        <v>8623</v>
      </c>
      <c r="N95" s="11">
        <v>0</v>
      </c>
      <c r="O95" s="10">
        <v>0</v>
      </c>
      <c r="P95" s="11">
        <v>85</v>
      </c>
      <c r="Q95" s="10">
        <v>953</v>
      </c>
      <c r="R95" s="11">
        <v>57</v>
      </c>
      <c r="S95" s="10">
        <v>1188</v>
      </c>
      <c r="T95" s="11">
        <v>0</v>
      </c>
      <c r="U95" s="10">
        <v>0</v>
      </c>
      <c r="V95" s="11">
        <v>4</v>
      </c>
      <c r="W95" s="10">
        <v>127</v>
      </c>
      <c r="X95" s="11">
        <v>7</v>
      </c>
      <c r="Y95" s="10">
        <v>136</v>
      </c>
      <c r="Z95" s="11">
        <v>0</v>
      </c>
      <c r="AA95" s="10">
        <v>0</v>
      </c>
      <c r="AB95" s="11">
        <v>330</v>
      </c>
      <c r="AC95" s="10">
        <v>5123</v>
      </c>
      <c r="AD95" s="11">
        <v>0</v>
      </c>
      <c r="AE95" s="10">
        <v>0</v>
      </c>
      <c r="AF95" s="11">
        <v>0</v>
      </c>
      <c r="AG95" s="10">
        <v>0</v>
      </c>
      <c r="AH95" s="11">
        <v>1</v>
      </c>
      <c r="AI95" s="10">
        <v>9</v>
      </c>
      <c r="AJ95" s="11">
        <v>0</v>
      </c>
      <c r="AK95" s="10">
        <v>0</v>
      </c>
      <c r="AL95" s="11">
        <v>0</v>
      </c>
      <c r="AM95" s="10">
        <v>0</v>
      </c>
      <c r="AN95" s="11">
        <v>3</v>
      </c>
      <c r="AO95" s="10">
        <v>20</v>
      </c>
      <c r="AP95" s="11">
        <v>24</v>
      </c>
      <c r="AQ95" s="10">
        <v>452</v>
      </c>
      <c r="AR95" s="11">
        <v>259</v>
      </c>
      <c r="AS95" s="10">
        <v>5290</v>
      </c>
      <c r="AT95" s="11">
        <v>2</v>
      </c>
      <c r="AU95" s="10">
        <v>16</v>
      </c>
      <c r="AV95" s="11">
        <v>0</v>
      </c>
      <c r="AW95" s="10">
        <v>0</v>
      </c>
      <c r="AX95" s="11"/>
      <c r="AY95" s="10">
        <f t="shared" si="0"/>
        <v>6759</v>
      </c>
      <c r="AZ95" s="10">
        <f t="shared" si="0"/>
        <v>110951</v>
      </c>
    </row>
    <row r="96" spans="1:52">
      <c r="A96" s="2"/>
      <c r="B96" s="2"/>
      <c r="C96" s="2"/>
      <c r="D96" s="11">
        <f>D95/$AY$95</f>
        <v>0.1130344725551117</v>
      </c>
      <c r="E96" s="10">
        <f>E95/$AZ$95</f>
        <v>5.421312110751593E-2</v>
      </c>
      <c r="F96" s="11">
        <f t="shared" ref="F96" si="1366">F95/$AY$95</f>
        <v>0.68782364255067319</v>
      </c>
      <c r="G96" s="10">
        <f t="shared" ref="G96" si="1367">G95/$AZ$95</f>
        <v>0.72967345945507478</v>
      </c>
      <c r="H96" s="11">
        <f t="shared" ref="H96" si="1368">H95/$AY$95</f>
        <v>2.6187305814469597E-2</v>
      </c>
      <c r="I96" s="10">
        <f t="shared" ref="I96" si="1369">I95/$AZ$95</f>
        <v>1.8395507926922697E-2</v>
      </c>
      <c r="J96" s="11">
        <f t="shared" ref="J96" si="1370">J95/$AY$95</f>
        <v>0</v>
      </c>
      <c r="K96" s="10">
        <f t="shared" ref="K96" si="1371">K95/$AZ$95</f>
        <v>0</v>
      </c>
      <c r="L96" s="11">
        <f t="shared" ref="L96" si="1372">L95/$AY$95</f>
        <v>5.8736499482171918E-2</v>
      </c>
      <c r="M96" s="10">
        <f t="shared" ref="M96" si="1373">M95/$AZ$95</f>
        <v>7.7718993069012449E-2</v>
      </c>
      <c r="N96" s="11">
        <f t="shared" ref="N96" si="1374">N95/$AY$95</f>
        <v>0</v>
      </c>
      <c r="O96" s="10">
        <f t="shared" ref="O96" si="1375">O95/$AZ$95</f>
        <v>0</v>
      </c>
      <c r="P96" s="11">
        <f t="shared" ref="P96" si="1376">P95/$AY$95</f>
        <v>1.2575824826157716E-2</v>
      </c>
      <c r="Q96" s="10">
        <f t="shared" ref="Q96" si="1377">Q95/$AZ$95</f>
        <v>8.5893772926787498E-3</v>
      </c>
      <c r="R96" s="11">
        <f t="shared" ref="R96" si="1378">R95/$AY$95</f>
        <v>8.4332001775410566E-3</v>
      </c>
      <c r="S96" s="10">
        <f t="shared" ref="S96" si="1379">S95/$AZ$95</f>
        <v>1.0707429405773719E-2</v>
      </c>
      <c r="T96" s="11">
        <f t="shared" ref="T96" si="1380">T95/$AY$95</f>
        <v>0</v>
      </c>
      <c r="U96" s="10">
        <f t="shared" ref="U96" si="1381">U95/$AZ$95</f>
        <v>0</v>
      </c>
      <c r="V96" s="11">
        <f t="shared" ref="V96" si="1382">V95/$AY$95</f>
        <v>5.9180352123095132E-4</v>
      </c>
      <c r="W96" s="10">
        <f t="shared" ref="W96" si="1383">W95/$AZ$95</f>
        <v>1.1446494398428134E-3</v>
      </c>
      <c r="X96" s="11">
        <f t="shared" ref="X96" si="1384">X95/$AY$95</f>
        <v>1.0356561621541649E-3</v>
      </c>
      <c r="Y96" s="10">
        <f t="shared" ref="Y96" si="1385">Y95/$AZ$95</f>
        <v>1.2257663292804932E-3</v>
      </c>
      <c r="Z96" s="11">
        <f t="shared" ref="Z96" si="1386">Z95/$AY$95</f>
        <v>0</v>
      </c>
      <c r="AA96" s="10">
        <f t="shared" ref="AA96" si="1387">AA95/$AZ$95</f>
        <v>0</v>
      </c>
      <c r="AB96" s="11">
        <f t="shared" ref="AB96" si="1388">AB95/$AY$95</f>
        <v>4.8823790501553485E-2</v>
      </c>
      <c r="AC96" s="10">
        <f t="shared" ref="AC96" si="1389">AC95/$AZ$95</f>
        <v>4.6173536065470346E-2</v>
      </c>
      <c r="AD96" s="11">
        <f t="shared" ref="AD96" si="1390">AD95/$AY$95</f>
        <v>0</v>
      </c>
      <c r="AE96" s="10">
        <f t="shared" ref="AE96" si="1391">AE95/$AZ$95</f>
        <v>0</v>
      </c>
      <c r="AF96" s="11">
        <f t="shared" ref="AF96" si="1392">AF95/$AY$95</f>
        <v>0</v>
      </c>
      <c r="AG96" s="10">
        <f t="shared" ref="AG96" si="1393">AG95/$AZ$95</f>
        <v>0</v>
      </c>
      <c r="AH96" s="11">
        <f t="shared" ref="AH96" si="1394">AH95/$AY$95</f>
        <v>1.4795088030773783E-4</v>
      </c>
      <c r="AI96" s="10">
        <f t="shared" ref="AI96" si="1395">AI95/$AZ$95</f>
        <v>8.111688943767969E-5</v>
      </c>
      <c r="AJ96" s="11">
        <f t="shared" ref="AJ96" si="1396">AJ95/$AY$95</f>
        <v>0</v>
      </c>
      <c r="AK96" s="10">
        <f t="shared" ref="AK96" si="1397">AK95/$AZ$95</f>
        <v>0</v>
      </c>
      <c r="AL96" s="11">
        <f t="shared" ref="AL96" si="1398">AL95/$AY$95</f>
        <v>0</v>
      </c>
      <c r="AM96" s="10">
        <f t="shared" ref="AM96" si="1399">AM95/$AZ$95</f>
        <v>0</v>
      </c>
      <c r="AN96" s="11">
        <f t="shared" ref="AN96" si="1400">AN95/$AY$95</f>
        <v>4.4385264092321349E-4</v>
      </c>
      <c r="AO96" s="10">
        <f t="shared" ref="AO96" si="1401">AO95/$AZ$95</f>
        <v>1.8025975430595488E-4</v>
      </c>
      <c r="AP96" s="11">
        <f t="shared" ref="AP96" si="1402">AP95/$AY$95</f>
        <v>3.5508211273857079E-3</v>
      </c>
      <c r="AQ96" s="10">
        <f t="shared" ref="AQ96" si="1403">AQ95/$AZ$95</f>
        <v>4.0738704473145806E-3</v>
      </c>
      <c r="AR96" s="11">
        <f t="shared" ref="AR96" si="1404">AR95/$AY$95</f>
        <v>3.8319277999704096E-2</v>
      </c>
      <c r="AS96" s="10">
        <f t="shared" ref="AS96" si="1405">AS95/$AZ$95</f>
        <v>4.7678705013925064E-2</v>
      </c>
      <c r="AT96" s="11">
        <f t="shared" ref="AT96" si="1406">AT95/$AY$95</f>
        <v>2.9590176061547566E-4</v>
      </c>
      <c r="AU96" s="10">
        <f t="shared" ref="AU96" si="1407">AU95/$AZ$95</f>
        <v>1.4420780344476391E-4</v>
      </c>
      <c r="AV96" s="11">
        <f t="shared" ref="AV96" si="1408">AV95/$AY$95</f>
        <v>0</v>
      </c>
      <c r="AW96" s="10">
        <f t="shared" ref="AW96" si="1409">AW95/$AZ$95</f>
        <v>0</v>
      </c>
      <c r="AX96" s="11"/>
      <c r="AY96" s="10"/>
      <c r="AZ96" s="10"/>
    </row>
    <row r="97" spans="1:52">
      <c r="A97" s="2" t="s">
        <v>544</v>
      </c>
      <c r="B97" s="2" t="s">
        <v>42</v>
      </c>
      <c r="C97" s="2" t="s">
        <v>673</v>
      </c>
      <c r="D97" s="11">
        <v>0.1130344725551117</v>
      </c>
      <c r="E97" s="10">
        <v>5.421312110751593E-2</v>
      </c>
      <c r="F97" s="11">
        <v>0.68782364255067319</v>
      </c>
      <c r="G97" s="10">
        <v>0.72967345945507478</v>
      </c>
      <c r="H97" s="11">
        <v>2.6187305814469597E-2</v>
      </c>
      <c r="I97" s="10">
        <v>1.8395507926922697E-2</v>
      </c>
      <c r="J97" s="11">
        <v>0</v>
      </c>
      <c r="K97" s="10">
        <v>0</v>
      </c>
      <c r="L97" s="11">
        <v>5.8736499482171918E-2</v>
      </c>
      <c r="M97" s="10">
        <v>7.7718993069012449E-2</v>
      </c>
      <c r="N97" s="11">
        <v>0</v>
      </c>
      <c r="O97" s="10">
        <v>0</v>
      </c>
      <c r="P97" s="11">
        <v>1.2575824826157716E-2</v>
      </c>
      <c r="Q97" s="10">
        <v>8.5893772926787498E-3</v>
      </c>
      <c r="R97" s="11">
        <v>8.4332001775410566E-3</v>
      </c>
      <c r="S97" s="10">
        <v>1.0707429405773719E-2</v>
      </c>
      <c r="T97" s="11">
        <v>0</v>
      </c>
      <c r="U97" s="10">
        <v>0</v>
      </c>
      <c r="V97" s="11">
        <v>5.9180352123095132E-4</v>
      </c>
      <c r="W97" s="10">
        <v>1.1446494398428134E-3</v>
      </c>
      <c r="X97" s="11">
        <v>1.0356561621541649E-3</v>
      </c>
      <c r="Y97" s="10">
        <v>1.2257663292804932E-3</v>
      </c>
      <c r="Z97" s="11">
        <v>0</v>
      </c>
      <c r="AA97" s="10">
        <v>0</v>
      </c>
      <c r="AB97" s="11">
        <v>4.8823790501553485E-2</v>
      </c>
      <c r="AC97" s="10">
        <v>4.6173536065470346E-2</v>
      </c>
      <c r="AD97" s="11">
        <v>0</v>
      </c>
      <c r="AE97" s="10">
        <v>0</v>
      </c>
      <c r="AF97" s="11">
        <v>0</v>
      </c>
      <c r="AG97" s="10">
        <v>0</v>
      </c>
      <c r="AH97" s="11">
        <v>1.4795088030773783E-4</v>
      </c>
      <c r="AI97" s="10">
        <v>8.111688943767969E-5</v>
      </c>
      <c r="AJ97" s="11">
        <v>0</v>
      </c>
      <c r="AK97" s="10">
        <v>0</v>
      </c>
      <c r="AL97" s="11">
        <v>0</v>
      </c>
      <c r="AM97" s="10">
        <v>0</v>
      </c>
      <c r="AN97" s="11">
        <v>4.4385264092321349E-4</v>
      </c>
      <c r="AO97" s="10">
        <v>1.8025975430595488E-4</v>
      </c>
      <c r="AP97" s="11">
        <v>3.5508211273857079E-3</v>
      </c>
      <c r="AQ97" s="10">
        <v>4.0738704473145806E-3</v>
      </c>
      <c r="AR97" s="11">
        <v>3.8319277999704096E-2</v>
      </c>
      <c r="AS97" s="10">
        <v>4.7678705013925064E-2</v>
      </c>
      <c r="AT97" s="11">
        <v>2.9590176061547566E-4</v>
      </c>
      <c r="AU97" s="10">
        <v>1.4420780344476391E-4</v>
      </c>
      <c r="AV97" s="11">
        <v>0</v>
      </c>
      <c r="AW97" s="10">
        <v>0</v>
      </c>
      <c r="AX97" s="11"/>
      <c r="AY97" s="10"/>
      <c r="AZ97" s="10"/>
    </row>
    <row r="98" spans="1:52">
      <c r="A98" s="2" t="s">
        <v>565</v>
      </c>
      <c r="B98" s="2" t="s">
        <v>42</v>
      </c>
      <c r="C98" s="2" t="s">
        <v>674</v>
      </c>
      <c r="D98" s="11">
        <v>22</v>
      </c>
      <c r="E98" s="10">
        <v>210</v>
      </c>
      <c r="F98" s="11">
        <v>34</v>
      </c>
      <c r="G98" s="10">
        <v>578</v>
      </c>
      <c r="H98" s="11">
        <v>3</v>
      </c>
      <c r="I98" s="10">
        <v>53</v>
      </c>
      <c r="J98" s="11">
        <v>0</v>
      </c>
      <c r="K98" s="10">
        <v>0</v>
      </c>
      <c r="L98" s="11">
        <v>1</v>
      </c>
      <c r="M98" s="10">
        <v>10</v>
      </c>
      <c r="N98" s="11">
        <v>0</v>
      </c>
      <c r="O98" s="10">
        <v>0</v>
      </c>
      <c r="P98" s="11">
        <v>0</v>
      </c>
      <c r="Q98" s="10">
        <v>0</v>
      </c>
      <c r="R98" s="11">
        <v>0</v>
      </c>
      <c r="S98" s="10">
        <v>0</v>
      </c>
      <c r="T98" s="11">
        <v>6</v>
      </c>
      <c r="U98" s="10">
        <v>172</v>
      </c>
      <c r="V98" s="11">
        <v>0</v>
      </c>
      <c r="W98" s="10">
        <v>0</v>
      </c>
      <c r="X98" s="11">
        <v>0</v>
      </c>
      <c r="Y98" s="10">
        <v>0</v>
      </c>
      <c r="Z98" s="11">
        <v>0</v>
      </c>
      <c r="AA98" s="10">
        <v>0</v>
      </c>
      <c r="AB98" s="11">
        <v>0</v>
      </c>
      <c r="AC98" s="10">
        <v>0</v>
      </c>
      <c r="AD98" s="11">
        <v>0</v>
      </c>
      <c r="AE98" s="10">
        <v>0</v>
      </c>
      <c r="AF98" s="11">
        <v>0</v>
      </c>
      <c r="AG98" s="10">
        <v>0</v>
      </c>
      <c r="AH98" s="11">
        <v>0</v>
      </c>
      <c r="AI98" s="10">
        <v>0</v>
      </c>
      <c r="AJ98" s="11">
        <v>0</v>
      </c>
      <c r="AK98" s="10">
        <v>0</v>
      </c>
      <c r="AL98" s="11">
        <v>0</v>
      </c>
      <c r="AM98" s="10">
        <v>0</v>
      </c>
      <c r="AN98" s="11">
        <v>3</v>
      </c>
      <c r="AO98" s="10">
        <v>100</v>
      </c>
      <c r="AP98" s="11">
        <v>2</v>
      </c>
      <c r="AQ98" s="10">
        <v>37</v>
      </c>
      <c r="AR98" s="11">
        <v>7</v>
      </c>
      <c r="AS98" s="10">
        <v>28</v>
      </c>
      <c r="AT98" s="11">
        <v>3</v>
      </c>
      <c r="AU98" s="10">
        <v>40</v>
      </c>
      <c r="AV98" s="11">
        <v>4</v>
      </c>
      <c r="AW98" s="10">
        <v>316</v>
      </c>
      <c r="AX98" s="11"/>
      <c r="AY98" s="10">
        <f t="shared" si="0"/>
        <v>85</v>
      </c>
      <c r="AZ98" s="10">
        <f t="shared" si="0"/>
        <v>1544</v>
      </c>
    </row>
    <row r="99" spans="1:52">
      <c r="D99" s="11">
        <f>D98/$AY$98</f>
        <v>0.25882352941176473</v>
      </c>
      <c r="E99" s="10">
        <f>E98/$AZ$98</f>
        <v>0.13601036269430053</v>
      </c>
      <c r="F99" s="11">
        <f t="shared" ref="F99" si="1410">F98/$AY$98</f>
        <v>0.4</v>
      </c>
      <c r="G99" s="10">
        <f t="shared" ref="G99" si="1411">G98/$AZ$98</f>
        <v>0.37435233160621761</v>
      </c>
      <c r="H99" s="11">
        <f t="shared" ref="H99" si="1412">H98/$AY$98</f>
        <v>3.5294117647058823E-2</v>
      </c>
      <c r="I99" s="10">
        <f t="shared" ref="I99" si="1413">I98/$AZ$98</f>
        <v>3.4326424870466318E-2</v>
      </c>
      <c r="J99" s="11">
        <f t="shared" ref="J99" si="1414">J98/$AY$98</f>
        <v>0</v>
      </c>
      <c r="K99" s="10">
        <f t="shared" ref="K99" si="1415">K98/$AZ$98</f>
        <v>0</v>
      </c>
      <c r="L99" s="11">
        <f t="shared" ref="L99" si="1416">L98/$AY$98</f>
        <v>1.1764705882352941E-2</v>
      </c>
      <c r="M99" s="10">
        <f t="shared" ref="M99" si="1417">M98/$AZ$98</f>
        <v>6.4766839378238338E-3</v>
      </c>
      <c r="N99" s="11">
        <f t="shared" ref="N99" si="1418">N98/$AY$98</f>
        <v>0</v>
      </c>
      <c r="O99" s="10">
        <f t="shared" ref="O99" si="1419">O98/$AZ$98</f>
        <v>0</v>
      </c>
      <c r="P99" s="11">
        <f t="shared" ref="P99" si="1420">P98/$AY$98</f>
        <v>0</v>
      </c>
      <c r="Q99" s="10">
        <f t="shared" ref="Q99" si="1421">Q98/$AZ$98</f>
        <v>0</v>
      </c>
      <c r="R99" s="11">
        <f t="shared" ref="R99" si="1422">R98/$AY$98</f>
        <v>0</v>
      </c>
      <c r="S99" s="10">
        <f t="shared" ref="S99" si="1423">S98/$AZ$98</f>
        <v>0</v>
      </c>
      <c r="T99" s="11">
        <f t="shared" ref="T99" si="1424">T98/$AY$98</f>
        <v>7.0588235294117646E-2</v>
      </c>
      <c r="U99" s="10">
        <f t="shared" ref="U99" si="1425">U98/$AZ$98</f>
        <v>0.11139896373056994</v>
      </c>
      <c r="V99" s="11">
        <f t="shared" ref="V99" si="1426">V98/$AY$98</f>
        <v>0</v>
      </c>
      <c r="W99" s="10">
        <f t="shared" ref="W99" si="1427">W98/$AZ$98</f>
        <v>0</v>
      </c>
      <c r="X99" s="11">
        <f t="shared" ref="X99" si="1428">X98/$AY$98</f>
        <v>0</v>
      </c>
      <c r="Y99" s="10">
        <f t="shared" ref="Y99" si="1429">Y98/$AZ$98</f>
        <v>0</v>
      </c>
      <c r="Z99" s="11">
        <f t="shared" ref="Z99" si="1430">Z98/$AY$98</f>
        <v>0</v>
      </c>
      <c r="AA99" s="10">
        <f t="shared" ref="AA99" si="1431">AA98/$AZ$98</f>
        <v>0</v>
      </c>
      <c r="AB99" s="11">
        <f t="shared" ref="AB99" si="1432">AB98/$AY$98</f>
        <v>0</v>
      </c>
      <c r="AC99" s="10">
        <f t="shared" ref="AC99" si="1433">AC98/$AZ$98</f>
        <v>0</v>
      </c>
      <c r="AD99" s="11">
        <f t="shared" ref="AD99" si="1434">AD98/$AY$98</f>
        <v>0</v>
      </c>
      <c r="AE99" s="10">
        <f t="shared" ref="AE99" si="1435">AE98/$AZ$98</f>
        <v>0</v>
      </c>
      <c r="AF99" s="11">
        <f t="shared" ref="AF99" si="1436">AF98/$AY$98</f>
        <v>0</v>
      </c>
      <c r="AG99" s="10">
        <f t="shared" ref="AG99" si="1437">AG98/$AZ$98</f>
        <v>0</v>
      </c>
      <c r="AH99" s="11">
        <f t="shared" ref="AH99" si="1438">AH98/$AY$98</f>
        <v>0</v>
      </c>
      <c r="AI99" s="10">
        <f t="shared" ref="AI99" si="1439">AI98/$AZ$98</f>
        <v>0</v>
      </c>
      <c r="AJ99" s="11">
        <f t="shared" ref="AJ99" si="1440">AJ98/$AY$98</f>
        <v>0</v>
      </c>
      <c r="AK99" s="10">
        <f t="shared" ref="AK99" si="1441">AK98/$AZ$98</f>
        <v>0</v>
      </c>
      <c r="AL99" s="11">
        <f t="shared" ref="AL99" si="1442">AL98/$AY$98</f>
        <v>0</v>
      </c>
      <c r="AM99" s="10">
        <f t="shared" ref="AM99" si="1443">AM98/$AZ$98</f>
        <v>0</v>
      </c>
      <c r="AN99" s="11">
        <f t="shared" ref="AN99" si="1444">AN98/$AY$98</f>
        <v>3.5294117647058823E-2</v>
      </c>
      <c r="AO99" s="10">
        <f t="shared" ref="AO99" si="1445">AO98/$AZ$98</f>
        <v>6.4766839378238336E-2</v>
      </c>
      <c r="AP99" s="11">
        <f t="shared" ref="AP99" si="1446">AP98/$AY$98</f>
        <v>2.3529411764705882E-2</v>
      </c>
      <c r="AQ99" s="10">
        <f t="shared" ref="AQ99" si="1447">AQ98/$AZ$98</f>
        <v>2.3963730569948185E-2</v>
      </c>
      <c r="AR99" s="11">
        <f t="shared" ref="AR99" si="1448">AR98/$AY$98</f>
        <v>8.2352941176470587E-2</v>
      </c>
      <c r="AS99" s="10">
        <f t="shared" ref="AS99" si="1449">AS98/$AZ$98</f>
        <v>1.8134715025906734E-2</v>
      </c>
      <c r="AT99" s="11">
        <f t="shared" ref="AT99" si="1450">AT98/$AY$98</f>
        <v>3.5294117647058823E-2</v>
      </c>
      <c r="AU99" s="10">
        <f t="shared" ref="AU99" si="1451">AU98/$AZ$98</f>
        <v>2.5906735751295335E-2</v>
      </c>
      <c r="AV99" s="11">
        <f t="shared" ref="AV99" si="1452">AV98/$AY$98</f>
        <v>4.7058823529411764E-2</v>
      </c>
      <c r="AW99" s="10">
        <f t="shared" ref="AW99" si="1453">AW98/$AZ$98</f>
        <v>0.20466321243523317</v>
      </c>
      <c r="AX99" s="2"/>
      <c r="AY99" s="10"/>
      <c r="AZ99" s="10"/>
    </row>
    <row r="100" spans="1:52">
      <c r="A100" s="2" t="s">
        <v>565</v>
      </c>
      <c r="B100" s="2" t="s">
        <v>42</v>
      </c>
      <c r="C100" s="2" t="s">
        <v>674</v>
      </c>
      <c r="D100" s="11">
        <v>0.25882352941176473</v>
      </c>
      <c r="E100" s="10">
        <v>0.13601036269430053</v>
      </c>
      <c r="F100" s="11">
        <v>0.4</v>
      </c>
      <c r="G100" s="10">
        <v>0.37435233160621761</v>
      </c>
      <c r="H100" s="11">
        <v>3.5294117647058823E-2</v>
      </c>
      <c r="I100" s="10">
        <v>3.4326424870466318E-2</v>
      </c>
      <c r="J100" s="11">
        <v>0</v>
      </c>
      <c r="K100" s="10">
        <v>0</v>
      </c>
      <c r="L100" s="11">
        <v>1.1764705882352941E-2</v>
      </c>
      <c r="M100" s="10">
        <v>6.4766839378238338E-3</v>
      </c>
      <c r="N100" s="11">
        <v>0</v>
      </c>
      <c r="O100" s="10">
        <v>0</v>
      </c>
      <c r="P100" s="11">
        <v>0</v>
      </c>
      <c r="Q100" s="10">
        <v>0</v>
      </c>
      <c r="R100" s="11">
        <v>0</v>
      </c>
      <c r="S100" s="10">
        <v>0</v>
      </c>
      <c r="T100" s="11">
        <v>7.0588235294117646E-2</v>
      </c>
      <c r="U100" s="10">
        <v>0.11139896373056994</v>
      </c>
      <c r="V100" s="11">
        <v>0</v>
      </c>
      <c r="W100" s="10">
        <v>0</v>
      </c>
      <c r="X100" s="11">
        <v>0</v>
      </c>
      <c r="Y100" s="10">
        <v>0</v>
      </c>
      <c r="Z100" s="11">
        <v>0</v>
      </c>
      <c r="AA100" s="10">
        <v>0</v>
      </c>
      <c r="AB100" s="11">
        <v>0</v>
      </c>
      <c r="AC100" s="10">
        <v>0</v>
      </c>
      <c r="AD100" s="11">
        <v>0</v>
      </c>
      <c r="AE100" s="10">
        <v>0</v>
      </c>
      <c r="AF100" s="11">
        <v>0</v>
      </c>
      <c r="AG100" s="10">
        <v>0</v>
      </c>
      <c r="AH100" s="11">
        <v>0</v>
      </c>
      <c r="AI100" s="10">
        <v>0</v>
      </c>
      <c r="AJ100" s="11">
        <v>0</v>
      </c>
      <c r="AK100" s="10">
        <v>0</v>
      </c>
      <c r="AL100" s="11">
        <v>0</v>
      </c>
      <c r="AM100" s="10">
        <v>0</v>
      </c>
      <c r="AN100" s="11">
        <v>3.5294117647058823E-2</v>
      </c>
      <c r="AO100" s="10">
        <v>6.4766839378238336E-2</v>
      </c>
      <c r="AP100" s="11">
        <v>2.3529411764705882E-2</v>
      </c>
      <c r="AQ100" s="10">
        <v>2.3963730569948185E-2</v>
      </c>
      <c r="AR100" s="11">
        <v>8.2352941176470587E-2</v>
      </c>
      <c r="AS100" s="10">
        <v>1.8134715025906734E-2</v>
      </c>
      <c r="AT100" s="11">
        <v>3.5294117647058823E-2</v>
      </c>
      <c r="AU100" s="10">
        <v>2.5906735751295335E-2</v>
      </c>
      <c r="AV100" s="11">
        <v>4.7058823529411764E-2</v>
      </c>
      <c r="AW100" s="10">
        <v>0.20466321243523317</v>
      </c>
      <c r="AX100" s="2"/>
      <c r="AY100" s="10"/>
      <c r="AZ100" s="10"/>
    </row>
    <row r="101" spans="1:52">
      <c r="AY101" s="10"/>
      <c r="AZ101" s="10"/>
    </row>
    <row r="102" spans="1:52">
      <c r="D102">
        <f>SUM(D2,D5,D8,D11,D14,D17,D20,D23,D26,D29,D32,D35,D38,D41,D44,D47,D50,D53,D56,D59,D62,D65,D68,D71,D74,D77,D80,D83,D86,D89,D92,D95,D98)</f>
        <v>8791</v>
      </c>
      <c r="E102">
        <f t="shared" ref="E102:AW102" si="1454">SUM(E2,E5,E8,E11,E14,E17,E20,E23,E26,E29,E32,E35,E38,E41,E44,E47,E50,E53,E56,E59,E62,E65,E68,E71,E74,E77,E80,E83,E86,E89,E92,E95,E98)</f>
        <v>82738</v>
      </c>
      <c r="F102">
        <f t="shared" si="1454"/>
        <v>38931</v>
      </c>
      <c r="G102">
        <f t="shared" si="1454"/>
        <v>712933</v>
      </c>
      <c r="H102">
        <f t="shared" si="1454"/>
        <v>4644</v>
      </c>
      <c r="I102">
        <f t="shared" si="1454"/>
        <v>87529</v>
      </c>
      <c r="J102">
        <f t="shared" si="1454"/>
        <v>207</v>
      </c>
      <c r="K102">
        <f t="shared" si="1454"/>
        <v>5269</v>
      </c>
      <c r="L102">
        <f t="shared" si="1454"/>
        <v>2668</v>
      </c>
      <c r="M102">
        <f t="shared" si="1454"/>
        <v>53077</v>
      </c>
      <c r="N102">
        <f t="shared" si="1454"/>
        <v>256</v>
      </c>
      <c r="O102">
        <f t="shared" si="1454"/>
        <v>3966</v>
      </c>
      <c r="P102">
        <f t="shared" si="1454"/>
        <v>1241</v>
      </c>
      <c r="Q102">
        <f t="shared" si="1454"/>
        <v>23307</v>
      </c>
      <c r="R102">
        <f t="shared" si="1454"/>
        <v>288</v>
      </c>
      <c r="S102">
        <f t="shared" si="1454"/>
        <v>4136</v>
      </c>
      <c r="T102">
        <f t="shared" si="1454"/>
        <v>711</v>
      </c>
      <c r="U102">
        <f t="shared" si="1454"/>
        <v>15390</v>
      </c>
      <c r="V102">
        <f t="shared" si="1454"/>
        <v>353</v>
      </c>
      <c r="W102">
        <f t="shared" si="1454"/>
        <v>5297</v>
      </c>
      <c r="X102">
        <f t="shared" si="1454"/>
        <v>412</v>
      </c>
      <c r="Y102">
        <f t="shared" si="1454"/>
        <v>6489</v>
      </c>
      <c r="Z102">
        <f t="shared" si="1454"/>
        <v>51</v>
      </c>
      <c r="AA102">
        <f t="shared" si="1454"/>
        <v>1232</v>
      </c>
      <c r="AB102">
        <f t="shared" si="1454"/>
        <v>1013</v>
      </c>
      <c r="AC102">
        <f t="shared" si="1454"/>
        <v>15339</v>
      </c>
      <c r="AD102">
        <f t="shared" si="1454"/>
        <v>206</v>
      </c>
      <c r="AE102">
        <f t="shared" si="1454"/>
        <v>2835</v>
      </c>
      <c r="AF102">
        <f t="shared" si="1454"/>
        <v>10</v>
      </c>
      <c r="AG102">
        <f t="shared" si="1454"/>
        <v>312</v>
      </c>
      <c r="AH102">
        <f t="shared" si="1454"/>
        <v>7</v>
      </c>
      <c r="AI102">
        <f t="shared" si="1454"/>
        <v>86</v>
      </c>
      <c r="AJ102">
        <f t="shared" si="1454"/>
        <v>433</v>
      </c>
      <c r="AK102">
        <f t="shared" si="1454"/>
        <v>4363</v>
      </c>
      <c r="AL102">
        <f t="shared" si="1454"/>
        <v>27</v>
      </c>
      <c r="AM102">
        <f t="shared" si="1454"/>
        <v>354</v>
      </c>
      <c r="AN102">
        <f t="shared" si="1454"/>
        <v>3561</v>
      </c>
      <c r="AO102">
        <f t="shared" si="1454"/>
        <v>85694</v>
      </c>
      <c r="AP102">
        <f t="shared" si="1454"/>
        <v>774</v>
      </c>
      <c r="AQ102">
        <f t="shared" si="1454"/>
        <v>11890</v>
      </c>
      <c r="AR102">
        <f t="shared" si="1454"/>
        <v>602</v>
      </c>
      <c r="AS102">
        <f t="shared" si="1454"/>
        <v>9669</v>
      </c>
      <c r="AT102">
        <f t="shared" si="1454"/>
        <v>3247</v>
      </c>
      <c r="AU102">
        <f t="shared" si="1454"/>
        <v>123037</v>
      </c>
      <c r="AV102">
        <f t="shared" si="1454"/>
        <v>1296</v>
      </c>
      <c r="AW102">
        <f t="shared" si="1454"/>
        <v>24971</v>
      </c>
      <c r="AY102" s="10">
        <f t="shared" ref="AY102" si="1455">SUM(D102,F102,H102,J102,L102,N102,P102,R102,T102,V102,X102,Z102,AB102,AD102,AF102,AH102,AJ102,AL102,AN102,AP102,AR102,AT102,AV102)</f>
        <v>69729</v>
      </c>
      <c r="AZ102" s="10">
        <f t="shared" ref="AZ102" si="1456">SUM(E102,G102,I102,K102,M102,O102,Q102,S102,U102,W102,Y102,AA102,AC102,AE102,AG102,AI102,AK102,AM102,AO102,AQ102,AS102,AU102,AW102)</f>
        <v>1279913</v>
      </c>
    </row>
    <row r="103" spans="1:52">
      <c r="D103">
        <v>8791</v>
      </c>
      <c r="E103">
        <v>82738</v>
      </c>
      <c r="F103">
        <v>38931</v>
      </c>
      <c r="G103">
        <v>712933</v>
      </c>
      <c r="H103">
        <v>4644</v>
      </c>
      <c r="I103">
        <v>87529</v>
      </c>
      <c r="J103">
        <v>207</v>
      </c>
      <c r="K103">
        <v>5269</v>
      </c>
      <c r="L103">
        <v>2668</v>
      </c>
      <c r="M103">
        <v>53077</v>
      </c>
      <c r="N103">
        <v>256</v>
      </c>
      <c r="O103">
        <v>3966</v>
      </c>
      <c r="P103">
        <v>1241</v>
      </c>
      <c r="Q103">
        <v>23307</v>
      </c>
      <c r="R103">
        <v>288</v>
      </c>
      <c r="S103">
        <v>4136</v>
      </c>
      <c r="T103">
        <v>711</v>
      </c>
      <c r="U103">
        <v>15390</v>
      </c>
      <c r="V103">
        <v>353</v>
      </c>
      <c r="W103">
        <v>5297</v>
      </c>
      <c r="X103">
        <v>412</v>
      </c>
      <c r="Y103">
        <v>6489</v>
      </c>
      <c r="Z103">
        <v>51</v>
      </c>
      <c r="AA103">
        <v>1232</v>
      </c>
      <c r="AB103">
        <v>1013</v>
      </c>
      <c r="AC103">
        <v>15339</v>
      </c>
      <c r="AD103">
        <v>206</v>
      </c>
      <c r="AE103">
        <v>2835</v>
      </c>
      <c r="AF103">
        <v>10</v>
      </c>
      <c r="AG103">
        <v>312</v>
      </c>
      <c r="AH103">
        <v>7</v>
      </c>
      <c r="AI103">
        <v>86</v>
      </c>
      <c r="AJ103">
        <v>433</v>
      </c>
      <c r="AK103">
        <v>4363</v>
      </c>
      <c r="AL103">
        <v>27</v>
      </c>
      <c r="AM103">
        <v>354</v>
      </c>
      <c r="AN103">
        <v>3561</v>
      </c>
      <c r="AO103">
        <v>85694</v>
      </c>
      <c r="AP103">
        <v>774</v>
      </c>
      <c r="AQ103">
        <v>11890</v>
      </c>
      <c r="AR103">
        <v>602</v>
      </c>
      <c r="AS103">
        <v>9669</v>
      </c>
      <c r="AT103">
        <v>3247</v>
      </c>
      <c r="AU103">
        <v>123037</v>
      </c>
      <c r="AV103">
        <v>1296</v>
      </c>
      <c r="AW103">
        <v>24971</v>
      </c>
      <c r="AY103">
        <v>69729</v>
      </c>
      <c r="AZ103">
        <v>1279913</v>
      </c>
    </row>
    <row r="104" spans="1:52">
      <c r="D104" s="22">
        <f>D103/$AY$103</f>
        <v>0.12607379999713175</v>
      </c>
      <c r="E104" s="22">
        <f>E103/$AZ$103</f>
        <v>6.4643456234915964E-2</v>
      </c>
      <c r="F104" s="22">
        <f t="shared" ref="F104" si="1457">F103/$AY$103</f>
        <v>0.55831863356709543</v>
      </c>
      <c r="G104" s="22">
        <f t="shared" ref="G104" si="1458">G103/$AZ$103</f>
        <v>0.55701676598331296</v>
      </c>
      <c r="H104" s="22">
        <f t="shared" ref="H104" si="1459">H103/$AY$103</f>
        <v>6.6600696984038199E-2</v>
      </c>
      <c r="I104" s="22">
        <f t="shared" ref="I104" si="1460">I103/$AZ$103</f>
        <v>6.8386679407115958E-2</v>
      </c>
      <c r="J104" s="22">
        <f t="shared" ref="J104" si="1461">J103/$AY$103</f>
        <v>2.9686357182807728E-3</v>
      </c>
      <c r="K104" s="22">
        <f t="shared" ref="K104" si="1462">K103/$AZ$103</f>
        <v>4.1166860560053692E-3</v>
      </c>
      <c r="L104" s="22">
        <f t="shared" ref="L104" si="1463">L103/$AY$103</f>
        <v>3.8262415924507735E-2</v>
      </c>
      <c r="M104" s="22">
        <f t="shared" ref="M104" si="1464">M103/$AZ$103</f>
        <v>4.1469224861377295E-2</v>
      </c>
      <c r="N104" s="22">
        <f t="shared" ref="N104" si="1465">N103/$AY$103</f>
        <v>3.6713562506274292E-3</v>
      </c>
      <c r="O104" s="22">
        <f t="shared" ref="O104" si="1466">O103/$AZ$103</f>
        <v>3.0986481112388106E-3</v>
      </c>
      <c r="P104" s="22">
        <f t="shared" ref="P104" si="1467">P103/$AY$103</f>
        <v>1.7797473074330623E-2</v>
      </c>
      <c r="Q104" s="22">
        <f t="shared" ref="Q104" si="1468">Q103/$AZ$103</f>
        <v>1.8209831449481333E-2</v>
      </c>
      <c r="R104" s="22">
        <f t="shared" ref="R104" si="1469">R103/$AY$103</f>
        <v>4.1302757819558578E-3</v>
      </c>
      <c r="S104" s="22">
        <f t="shared" ref="S104" si="1470">S103/$AZ$103</f>
        <v>3.2314696389520226E-3</v>
      </c>
      <c r="T104" s="22">
        <f t="shared" ref="T104" si="1471">T103/$AY$103</f>
        <v>1.0196618336703524E-2</v>
      </c>
      <c r="U104" s="22">
        <f t="shared" ref="U104" si="1472">U103/$AZ$103</f>
        <v>1.2024254773566641E-2</v>
      </c>
      <c r="V104" s="22">
        <f t="shared" ref="V104" si="1473">V103/$AY$103</f>
        <v>5.0624560799667285E-3</v>
      </c>
      <c r="W104" s="22">
        <f t="shared" ref="W104" si="1474">W103/$AZ$103</f>
        <v>4.1385625429228396E-3</v>
      </c>
      <c r="X104" s="22">
        <f t="shared" ref="X104" si="1475">X103/$AY$103</f>
        <v>5.9085889658535189E-3</v>
      </c>
      <c r="Y104" s="22">
        <f t="shared" ref="Y104" si="1476">Y103/$AZ$103</f>
        <v>5.0698758431237121E-3</v>
      </c>
      <c r="Z104" s="22">
        <f t="shared" ref="Z104" si="1477">Z103/$AY$103</f>
        <v>7.3140300305468318E-4</v>
      </c>
      <c r="AA104" s="22">
        <f t="shared" ref="AA104" si="1478">AA103/$AZ$103</f>
        <v>9.6256542436868751E-4</v>
      </c>
      <c r="AB104" s="22">
        <f t="shared" ref="AB104" si="1479">AB103/$AY$103</f>
        <v>1.452767141361557E-2</v>
      </c>
      <c r="AC104" s="22">
        <f t="shared" ref="AC104" si="1480">AC103/$AZ$103</f>
        <v>1.1984408315252677E-2</v>
      </c>
      <c r="AD104" s="22">
        <f t="shared" ref="AD104" si="1481">AD103/$AY$103</f>
        <v>2.9542944829267594E-3</v>
      </c>
      <c r="AE104" s="22">
        <f t="shared" ref="AE104" si="1482">AE103/$AZ$103</f>
        <v>2.2149943003938548E-3</v>
      </c>
      <c r="AF104" s="22">
        <f t="shared" ref="AF104" si="1483">AF103/$AY$103</f>
        <v>1.4341235354013395E-4</v>
      </c>
      <c r="AG104" s="22">
        <f t="shared" ref="AG104" si="1484">AG103/$AZ$103</f>
        <v>2.4376656850895334E-4</v>
      </c>
      <c r="AH104" s="22">
        <f t="shared" ref="AH104" si="1485">AH103/$AY$103</f>
        <v>1.0038864747809377E-4</v>
      </c>
      <c r="AI104" s="22">
        <f t="shared" ref="AI104" si="1486">AI103/$AZ$103</f>
        <v>6.7192066960801246E-5</v>
      </c>
      <c r="AJ104" s="22">
        <f t="shared" ref="AJ104" si="1487">AJ103/$AY$103</f>
        <v>6.2097549082877996E-3</v>
      </c>
      <c r="AK104" s="22">
        <f t="shared" ref="AK104" si="1488">AK103/$AZ$103</f>
        <v>3.4088254436043701E-3</v>
      </c>
      <c r="AL104" s="22">
        <f t="shared" ref="AL104" si="1489">AL103/$AY$103</f>
        <v>3.8721335455836164E-4</v>
      </c>
      <c r="AM104" s="22">
        <f t="shared" ref="AM104" si="1490">AM103/$AZ$103</f>
        <v>2.7658129888515862E-4</v>
      </c>
      <c r="AN104" s="22">
        <f t="shared" ref="AN104" si="1491">AN103/$AY$103</f>
        <v>5.1069139095641695E-2</v>
      </c>
      <c r="AO104" s="22">
        <f t="shared" ref="AO104" si="1492">AO103/$AZ$103</f>
        <v>6.6952988210917455E-2</v>
      </c>
      <c r="AP104" s="22">
        <f t="shared" ref="AP104" si="1493">AP103/$AY$103</f>
        <v>1.1100116164006368E-2</v>
      </c>
      <c r="AQ104" s="22">
        <f t="shared" ref="AQ104" si="1494">AQ103/$AZ$103</f>
        <v>9.2896939088828699E-3</v>
      </c>
      <c r="AR104" s="22">
        <f t="shared" ref="AR104" si="1495">AR103/$AY$103</f>
        <v>8.6334236831160632E-3</v>
      </c>
      <c r="AS104" s="22">
        <f t="shared" ref="AS104" si="1496">AS103/$AZ$103</f>
        <v>7.5544197144649678E-3</v>
      </c>
      <c r="AT104" s="22">
        <f t="shared" ref="AT104" si="1497">AT103/$AY$103</f>
        <v>4.6565991194481494E-2</v>
      </c>
      <c r="AU104" s="22">
        <f t="shared" ref="AU104" si="1498">AU103/$AZ$103</f>
        <v>9.6129190030884909E-2</v>
      </c>
      <c r="AV104" s="22">
        <f t="shared" ref="AV104" si="1499">AV103/$AY$103</f>
        <v>1.858624101880136E-2</v>
      </c>
      <c r="AW104" s="22">
        <f>AW103/$AZ$103</f>
        <v>1.9509919814862418E-2</v>
      </c>
    </row>
    <row r="105" spans="1:52">
      <c r="AY105">
        <f>SUM(AY2:AY98)</f>
        <v>69729</v>
      </c>
      <c r="AZ105">
        <f>SUM(AZ2:AZ98)</f>
        <v>1279913</v>
      </c>
    </row>
    <row r="108" spans="1:52">
      <c r="A108" s="13" t="s">
        <v>4</v>
      </c>
      <c r="B108" s="13" t="s">
        <v>5</v>
      </c>
      <c r="C108" s="13" t="s">
        <v>6</v>
      </c>
      <c r="D108" s="13" t="s">
        <v>8</v>
      </c>
      <c r="E108" s="12"/>
      <c r="F108" s="13" t="s">
        <v>9</v>
      </c>
      <c r="G108" s="12"/>
      <c r="H108" s="13" t="s">
        <v>10</v>
      </c>
      <c r="I108" s="12"/>
      <c r="J108" s="13" t="s">
        <v>11</v>
      </c>
      <c r="K108" s="12"/>
      <c r="L108" s="13" t="s">
        <v>12</v>
      </c>
      <c r="M108" s="12"/>
      <c r="N108" s="13" t="s">
        <v>13</v>
      </c>
      <c r="O108" s="12"/>
      <c r="P108" s="13" t="s">
        <v>14</v>
      </c>
      <c r="Q108" s="12"/>
      <c r="R108" s="13" t="s">
        <v>15</v>
      </c>
      <c r="S108" s="12"/>
      <c r="T108" s="13" t="s">
        <v>16</v>
      </c>
      <c r="U108" s="12"/>
      <c r="V108" s="13" t="s">
        <v>17</v>
      </c>
      <c r="W108" s="12"/>
      <c r="X108" s="13" t="s">
        <v>18</v>
      </c>
      <c r="Y108" s="12"/>
      <c r="Z108" s="13" t="s">
        <v>19</v>
      </c>
      <c r="AA108" s="12"/>
      <c r="AB108" s="13" t="s">
        <v>20</v>
      </c>
      <c r="AC108" s="12"/>
      <c r="AD108" s="13" t="s">
        <v>21</v>
      </c>
      <c r="AE108" s="12"/>
      <c r="AF108" s="13" t="s">
        <v>22</v>
      </c>
      <c r="AG108" s="12"/>
      <c r="AH108" s="13" t="s">
        <v>23</v>
      </c>
      <c r="AI108" s="12"/>
      <c r="AJ108" s="13" t="s">
        <v>675</v>
      </c>
      <c r="AK108" s="12"/>
      <c r="AL108" s="13" t="s">
        <v>676</v>
      </c>
      <c r="AM108" s="12"/>
      <c r="AN108" s="13" t="s">
        <v>33</v>
      </c>
      <c r="AO108" s="12"/>
      <c r="AP108" s="13" t="s">
        <v>34</v>
      </c>
      <c r="AQ108" s="12"/>
      <c r="AR108" s="13" t="s">
        <v>35</v>
      </c>
      <c r="AS108" s="12"/>
      <c r="AT108" s="13" t="s">
        <v>36</v>
      </c>
      <c r="AU108" s="12"/>
      <c r="AV108" s="13" t="s">
        <v>37</v>
      </c>
      <c r="AW108" s="12"/>
      <c r="AX108" s="13"/>
      <c r="AY108" s="12" t="s">
        <v>616</v>
      </c>
      <c r="AZ108" s="12" t="s">
        <v>617</v>
      </c>
    </row>
    <row r="109" spans="1:52">
      <c r="A109" s="2" t="s">
        <v>69</v>
      </c>
      <c r="B109" s="2" t="s">
        <v>42</v>
      </c>
      <c r="C109" s="2" t="s">
        <v>642</v>
      </c>
      <c r="D109" s="32">
        <v>2.0344287949921751E-2</v>
      </c>
      <c r="E109" s="33">
        <v>7.2917686209259076E-3</v>
      </c>
      <c r="F109" s="32">
        <v>0.23943661971830985</v>
      </c>
      <c r="G109" s="33">
        <v>0.19041793089948125</v>
      </c>
      <c r="H109" s="32">
        <v>0.14397496087636932</v>
      </c>
      <c r="I109" s="33">
        <v>0.12223744739160224</v>
      </c>
      <c r="J109" s="32">
        <v>8.4507042253521118E-3</v>
      </c>
      <c r="K109" s="33">
        <v>1.064891846921797E-2</v>
      </c>
      <c r="L109" s="32">
        <v>7.5117370892018778E-3</v>
      </c>
      <c r="M109" s="33">
        <v>6.949202309875697E-3</v>
      </c>
      <c r="N109" s="32">
        <v>0</v>
      </c>
      <c r="O109" s="33">
        <v>0</v>
      </c>
      <c r="P109" s="32">
        <v>4.350547730829421E-2</v>
      </c>
      <c r="Q109" s="33">
        <v>3.601840070470784E-2</v>
      </c>
      <c r="R109" s="32">
        <v>6.2597809076682311E-4</v>
      </c>
      <c r="S109" s="33">
        <v>3.0341587550161497E-4</v>
      </c>
      <c r="T109" s="32">
        <v>0</v>
      </c>
      <c r="U109" s="33">
        <v>0</v>
      </c>
      <c r="V109" s="32">
        <v>3.4428794992175274E-3</v>
      </c>
      <c r="W109" s="33">
        <v>1.3017519819907997E-3</v>
      </c>
      <c r="X109" s="32">
        <v>3.1298904538341156E-4</v>
      </c>
      <c r="Y109" s="33">
        <v>2.3490261329157288E-4</v>
      </c>
      <c r="Z109" s="32">
        <v>9.3896713615023472E-4</v>
      </c>
      <c r="AA109" s="33">
        <v>3.4256631105021042E-4</v>
      </c>
      <c r="AB109" s="32">
        <v>5.9467918622848198E-3</v>
      </c>
      <c r="AC109" s="33">
        <v>4.5218753058627777E-3</v>
      </c>
      <c r="AD109" s="32">
        <v>0</v>
      </c>
      <c r="AE109" s="33">
        <v>0</v>
      </c>
      <c r="AF109" s="32">
        <v>0</v>
      </c>
      <c r="AG109" s="33">
        <v>0</v>
      </c>
      <c r="AH109" s="32">
        <v>0</v>
      </c>
      <c r="AI109" s="33">
        <v>0</v>
      </c>
      <c r="AJ109" s="32">
        <v>1.8466353677621283E-2</v>
      </c>
      <c r="AK109" s="33">
        <v>4.884016834687286E-3</v>
      </c>
      <c r="AL109" s="32">
        <v>6.2597809076682311E-4</v>
      </c>
      <c r="AM109" s="33">
        <v>7.3407066653616521E-4</v>
      </c>
      <c r="AN109" s="32">
        <v>0.3158059467918623</v>
      </c>
      <c r="AO109" s="33">
        <v>0.39148478026818051</v>
      </c>
      <c r="AP109" s="32">
        <v>5.3208137715179968E-3</v>
      </c>
      <c r="AQ109" s="33">
        <v>2.1141235196241556E-3</v>
      </c>
      <c r="AR109" s="32">
        <v>2.8169014084507044E-3</v>
      </c>
      <c r="AS109" s="33">
        <v>1.0374865420377801E-3</v>
      </c>
      <c r="AT109" s="32">
        <v>0.12895148669796558</v>
      </c>
      <c r="AU109" s="33">
        <v>0.1853773123225996</v>
      </c>
      <c r="AV109" s="32">
        <v>5.3521126760563378E-2</v>
      </c>
      <c r="AW109" s="33">
        <v>3.4100029362826662E-2</v>
      </c>
      <c r="AX109" s="11"/>
      <c r="AY109" s="10"/>
      <c r="AZ109" s="10"/>
    </row>
    <row r="110" spans="1:52">
      <c r="A110" s="2" t="s">
        <v>588</v>
      </c>
      <c r="B110" s="2" t="s">
        <v>42</v>
      </c>
      <c r="C110" s="2" t="s">
        <v>643</v>
      </c>
      <c r="D110" s="32">
        <v>0.39285714285714285</v>
      </c>
      <c r="E110" s="33">
        <v>0.45052083333333331</v>
      </c>
      <c r="F110" s="32">
        <v>0.39285714285714285</v>
      </c>
      <c r="G110" s="33">
        <v>0.27604166666666669</v>
      </c>
      <c r="H110" s="32">
        <v>0</v>
      </c>
      <c r="I110" s="33">
        <v>0</v>
      </c>
      <c r="J110" s="32">
        <v>0</v>
      </c>
      <c r="K110" s="33">
        <v>0</v>
      </c>
      <c r="L110" s="32">
        <v>3.5714285714285712E-2</v>
      </c>
      <c r="M110" s="33">
        <v>1.0416666666666666E-2</v>
      </c>
      <c r="N110" s="32">
        <v>0</v>
      </c>
      <c r="O110" s="33">
        <v>0</v>
      </c>
      <c r="P110" s="32">
        <v>7.1428571428571425E-2</v>
      </c>
      <c r="Q110" s="33">
        <v>5.46875E-2</v>
      </c>
      <c r="R110" s="32">
        <v>0</v>
      </c>
      <c r="S110" s="33">
        <v>0</v>
      </c>
      <c r="T110" s="32">
        <v>0</v>
      </c>
      <c r="U110" s="33">
        <v>0</v>
      </c>
      <c r="V110" s="32">
        <v>0</v>
      </c>
      <c r="W110" s="33">
        <v>0</v>
      </c>
      <c r="X110" s="32">
        <v>0</v>
      </c>
      <c r="Y110" s="33">
        <v>0</v>
      </c>
      <c r="Z110" s="32">
        <v>0</v>
      </c>
      <c r="AA110" s="33">
        <v>0</v>
      </c>
      <c r="AB110" s="32">
        <v>3.5714285714285712E-2</v>
      </c>
      <c r="AC110" s="33">
        <v>3.125E-2</v>
      </c>
      <c r="AD110" s="32">
        <v>0</v>
      </c>
      <c r="AE110" s="33">
        <v>0</v>
      </c>
      <c r="AF110" s="32">
        <v>0</v>
      </c>
      <c r="AG110" s="33">
        <v>0</v>
      </c>
      <c r="AH110" s="32">
        <v>0</v>
      </c>
      <c r="AI110" s="33">
        <v>0</v>
      </c>
      <c r="AJ110" s="32">
        <v>0</v>
      </c>
      <c r="AK110" s="33">
        <v>0</v>
      </c>
      <c r="AL110" s="32">
        <v>0</v>
      </c>
      <c r="AM110" s="33">
        <v>0</v>
      </c>
      <c r="AN110" s="32">
        <v>7.1428571428571425E-2</v>
      </c>
      <c r="AO110" s="33">
        <v>0.17708333333333334</v>
      </c>
      <c r="AP110" s="32">
        <v>0</v>
      </c>
      <c r="AQ110" s="33">
        <v>0</v>
      </c>
      <c r="AR110" s="32">
        <v>0</v>
      </c>
      <c r="AS110" s="33">
        <v>0</v>
      </c>
      <c r="AT110" s="32">
        <v>0</v>
      </c>
      <c r="AU110" s="33">
        <v>0</v>
      </c>
      <c r="AV110" s="32">
        <v>0</v>
      </c>
      <c r="AW110" s="33">
        <v>0</v>
      </c>
      <c r="AX110" s="11"/>
      <c r="AY110" s="10"/>
      <c r="AZ110" s="10"/>
    </row>
    <row r="111" spans="1:52">
      <c r="A111" s="2" t="s">
        <v>553</v>
      </c>
      <c r="B111" s="2" t="s">
        <v>42</v>
      </c>
      <c r="C111" s="2" t="s">
        <v>644</v>
      </c>
      <c r="D111" s="32">
        <v>1.3333333333333334E-2</v>
      </c>
      <c r="E111" s="33">
        <v>7.8431372549019607E-3</v>
      </c>
      <c r="F111" s="32">
        <v>0.7466666666666667</v>
      </c>
      <c r="G111" s="33">
        <v>0.76470588235294112</v>
      </c>
      <c r="H111" s="32">
        <v>6.6666666666666666E-2</v>
      </c>
      <c r="I111" s="33">
        <v>0.16470588235294117</v>
      </c>
      <c r="J111" s="32">
        <v>0</v>
      </c>
      <c r="K111" s="33">
        <v>0</v>
      </c>
      <c r="L111" s="32">
        <v>0</v>
      </c>
      <c r="M111" s="33">
        <v>0</v>
      </c>
      <c r="N111" s="32">
        <v>0</v>
      </c>
      <c r="O111" s="33">
        <v>0</v>
      </c>
      <c r="P111" s="32">
        <v>0</v>
      </c>
      <c r="Q111" s="33">
        <v>0</v>
      </c>
      <c r="R111" s="32">
        <v>0</v>
      </c>
      <c r="S111" s="33">
        <v>0</v>
      </c>
      <c r="T111" s="32">
        <v>2.6666666666666668E-2</v>
      </c>
      <c r="U111" s="33">
        <v>1.5686274509803921E-2</v>
      </c>
      <c r="V111" s="32">
        <v>0</v>
      </c>
      <c r="W111" s="33">
        <v>0</v>
      </c>
      <c r="X111" s="32">
        <v>0</v>
      </c>
      <c r="Y111" s="33">
        <v>0</v>
      </c>
      <c r="Z111" s="32">
        <v>0</v>
      </c>
      <c r="AA111" s="33">
        <v>0</v>
      </c>
      <c r="AB111" s="32">
        <v>0</v>
      </c>
      <c r="AC111" s="33">
        <v>0</v>
      </c>
      <c r="AD111" s="32">
        <v>0</v>
      </c>
      <c r="AE111" s="33">
        <v>0</v>
      </c>
      <c r="AF111" s="32">
        <v>0</v>
      </c>
      <c r="AG111" s="33">
        <v>0</v>
      </c>
      <c r="AH111" s="32">
        <v>0</v>
      </c>
      <c r="AI111" s="33">
        <v>0</v>
      </c>
      <c r="AJ111" s="32">
        <v>0</v>
      </c>
      <c r="AK111" s="33">
        <v>0</v>
      </c>
      <c r="AL111" s="32">
        <v>0</v>
      </c>
      <c r="AM111" s="33">
        <v>0</v>
      </c>
      <c r="AN111" s="32">
        <v>2.6666666666666668E-2</v>
      </c>
      <c r="AO111" s="33">
        <v>7.8431372549019607E-3</v>
      </c>
      <c r="AP111" s="32">
        <v>9.3333333333333338E-2</v>
      </c>
      <c r="AQ111" s="33">
        <v>3.1372549019607843E-2</v>
      </c>
      <c r="AR111" s="32">
        <v>2.6666666666666668E-2</v>
      </c>
      <c r="AS111" s="33">
        <v>7.8431372549019607E-3</v>
      </c>
      <c r="AT111" s="32">
        <v>0</v>
      </c>
      <c r="AU111" s="33">
        <v>0</v>
      </c>
      <c r="AV111" s="32">
        <v>0</v>
      </c>
      <c r="AW111" s="33">
        <v>0</v>
      </c>
      <c r="AX111" s="11"/>
      <c r="AY111" s="10"/>
      <c r="AZ111" s="10"/>
    </row>
    <row r="112" spans="1:52">
      <c r="A112" s="2" t="s">
        <v>567</v>
      </c>
      <c r="B112" s="2" t="s">
        <v>42</v>
      </c>
      <c r="C112" s="2" t="s">
        <v>645</v>
      </c>
      <c r="D112" s="32">
        <v>0.10126582278481013</v>
      </c>
      <c r="E112" s="33">
        <v>5.1039697542533083E-2</v>
      </c>
      <c r="F112" s="32">
        <v>0.78481012658227844</v>
      </c>
      <c r="G112" s="33">
        <v>0.81474480151228734</v>
      </c>
      <c r="H112" s="32">
        <v>0</v>
      </c>
      <c r="I112" s="33">
        <v>0</v>
      </c>
      <c r="J112" s="32">
        <v>0</v>
      </c>
      <c r="K112" s="33">
        <v>0</v>
      </c>
      <c r="L112" s="32">
        <v>1.2658227848101266E-2</v>
      </c>
      <c r="M112" s="33">
        <v>4.0327662255828609E-2</v>
      </c>
      <c r="N112" s="32">
        <v>0</v>
      </c>
      <c r="O112" s="33">
        <v>0</v>
      </c>
      <c r="P112" s="32">
        <v>1.2658227848101266E-2</v>
      </c>
      <c r="Q112" s="33">
        <v>1.7013232514177693E-2</v>
      </c>
      <c r="R112" s="32">
        <v>0</v>
      </c>
      <c r="S112" s="33">
        <v>0</v>
      </c>
      <c r="T112" s="32">
        <v>5.0632911392405063E-2</v>
      </c>
      <c r="U112" s="33">
        <v>4.1587901701323253E-2</v>
      </c>
      <c r="V112" s="32">
        <v>1.2658227848101266E-2</v>
      </c>
      <c r="W112" s="33">
        <v>3.780718336483932E-3</v>
      </c>
      <c r="X112" s="32">
        <v>0</v>
      </c>
      <c r="Y112" s="33">
        <v>0</v>
      </c>
      <c r="Z112" s="32">
        <v>0</v>
      </c>
      <c r="AA112" s="33">
        <v>0</v>
      </c>
      <c r="AB112" s="32">
        <v>0</v>
      </c>
      <c r="AC112" s="33">
        <v>0</v>
      </c>
      <c r="AD112" s="32">
        <v>0</v>
      </c>
      <c r="AE112" s="33">
        <v>0</v>
      </c>
      <c r="AF112" s="32">
        <v>0</v>
      </c>
      <c r="AG112" s="33">
        <v>0</v>
      </c>
      <c r="AH112" s="32">
        <v>0</v>
      </c>
      <c r="AI112" s="33">
        <v>0</v>
      </c>
      <c r="AJ112" s="32">
        <v>0</v>
      </c>
      <c r="AK112" s="33">
        <v>0</v>
      </c>
      <c r="AL112" s="32">
        <v>0</v>
      </c>
      <c r="AM112" s="33">
        <v>0</v>
      </c>
      <c r="AN112" s="32">
        <v>0</v>
      </c>
      <c r="AO112" s="33">
        <v>0</v>
      </c>
      <c r="AP112" s="32">
        <v>0</v>
      </c>
      <c r="AQ112" s="33">
        <v>0</v>
      </c>
      <c r="AR112" s="32">
        <v>2.5316455696202531E-2</v>
      </c>
      <c r="AS112" s="33">
        <v>3.1505986137366097E-2</v>
      </c>
      <c r="AT112" s="32">
        <v>0</v>
      </c>
      <c r="AU112" s="33">
        <v>0</v>
      </c>
      <c r="AV112" s="32">
        <v>0</v>
      </c>
      <c r="AW112" s="33">
        <v>0</v>
      </c>
      <c r="AX112" s="11"/>
      <c r="AY112" s="10"/>
      <c r="AZ112" s="10"/>
    </row>
    <row r="113" spans="1:52">
      <c r="A113" s="2" t="s">
        <v>577</v>
      </c>
      <c r="B113" s="2" t="s">
        <v>42</v>
      </c>
      <c r="C113" s="2" t="s">
        <v>717</v>
      </c>
      <c r="D113" s="32">
        <v>0.11428571428571428</v>
      </c>
      <c r="E113" s="33">
        <v>8.9316987740805598E-2</v>
      </c>
      <c r="F113" s="32">
        <v>0.62857142857142856</v>
      </c>
      <c r="G113" s="33">
        <v>0.75131348511383533</v>
      </c>
      <c r="H113" s="32">
        <v>2.8571428571428571E-2</v>
      </c>
      <c r="I113" s="33">
        <v>5.0788091068301226E-2</v>
      </c>
      <c r="J113" s="32">
        <v>0</v>
      </c>
      <c r="K113" s="33">
        <v>0</v>
      </c>
      <c r="L113" s="32">
        <v>2.8571428571428571E-2</v>
      </c>
      <c r="M113" s="33">
        <v>1.5761821366024518E-2</v>
      </c>
      <c r="N113" s="32">
        <v>0</v>
      </c>
      <c r="O113" s="33">
        <v>0</v>
      </c>
      <c r="P113" s="32">
        <v>0</v>
      </c>
      <c r="Q113" s="33">
        <v>0</v>
      </c>
      <c r="R113" s="32">
        <v>0</v>
      </c>
      <c r="S113" s="33">
        <v>0</v>
      </c>
      <c r="T113" s="32">
        <v>0</v>
      </c>
      <c r="U113" s="33">
        <v>0</v>
      </c>
      <c r="V113" s="32">
        <v>0</v>
      </c>
      <c r="W113" s="33">
        <v>0</v>
      </c>
      <c r="X113" s="32">
        <v>0</v>
      </c>
      <c r="Y113" s="33">
        <v>0</v>
      </c>
      <c r="Z113" s="32">
        <v>0</v>
      </c>
      <c r="AA113" s="33">
        <v>0</v>
      </c>
      <c r="AB113" s="32">
        <v>0</v>
      </c>
      <c r="AC113" s="33">
        <v>0</v>
      </c>
      <c r="AD113" s="32">
        <v>0</v>
      </c>
      <c r="AE113" s="33">
        <v>0</v>
      </c>
      <c r="AF113" s="32">
        <v>0</v>
      </c>
      <c r="AG113" s="33">
        <v>0</v>
      </c>
      <c r="AH113" s="32">
        <v>0</v>
      </c>
      <c r="AI113" s="33">
        <v>0</v>
      </c>
      <c r="AJ113" s="32">
        <v>0</v>
      </c>
      <c r="AK113" s="33">
        <v>0</v>
      </c>
      <c r="AL113" s="32">
        <v>2.8571428571428571E-2</v>
      </c>
      <c r="AM113" s="33">
        <v>1.0507880910683012E-2</v>
      </c>
      <c r="AN113" s="32">
        <v>0</v>
      </c>
      <c r="AO113" s="33">
        <v>0</v>
      </c>
      <c r="AP113" s="32">
        <v>8.5714285714285715E-2</v>
      </c>
      <c r="AQ113" s="33">
        <v>2.276707530647986E-2</v>
      </c>
      <c r="AR113" s="32">
        <v>0</v>
      </c>
      <c r="AS113" s="33">
        <v>0</v>
      </c>
      <c r="AT113" s="32">
        <v>2.8571428571428571E-2</v>
      </c>
      <c r="AU113" s="33">
        <v>1.7513134851138354E-2</v>
      </c>
      <c r="AV113" s="32">
        <v>5.7142857142857141E-2</v>
      </c>
      <c r="AW113" s="33">
        <v>4.2031523642732049E-2</v>
      </c>
      <c r="AX113" s="11"/>
      <c r="AY113" s="10"/>
      <c r="AZ113" s="10"/>
    </row>
    <row r="114" spans="1:52">
      <c r="A114" s="2" t="s">
        <v>592</v>
      </c>
      <c r="B114" s="2" t="s">
        <v>42</v>
      </c>
      <c r="C114" s="2" t="s">
        <v>646</v>
      </c>
      <c r="D114" s="32">
        <v>7.407407407407407E-2</v>
      </c>
      <c r="E114" s="33">
        <v>7.2519083969465645E-2</v>
      </c>
      <c r="F114" s="32">
        <v>0.77777777777777779</v>
      </c>
      <c r="G114" s="33">
        <v>0.72900763358778631</v>
      </c>
      <c r="H114" s="32">
        <v>7.407407407407407E-2</v>
      </c>
      <c r="I114" s="33">
        <v>0.14122137404580154</v>
      </c>
      <c r="J114" s="32">
        <v>0</v>
      </c>
      <c r="K114" s="33">
        <v>0</v>
      </c>
      <c r="L114" s="32">
        <v>0</v>
      </c>
      <c r="M114" s="33">
        <v>0</v>
      </c>
      <c r="N114" s="32">
        <v>0</v>
      </c>
      <c r="O114" s="33">
        <v>0</v>
      </c>
      <c r="P114" s="32">
        <v>3.7037037037037035E-2</v>
      </c>
      <c r="Q114" s="33">
        <v>2.6717557251908396E-2</v>
      </c>
      <c r="R114" s="32">
        <v>0</v>
      </c>
      <c r="S114" s="33">
        <v>0</v>
      </c>
      <c r="T114" s="32">
        <v>0</v>
      </c>
      <c r="U114" s="33">
        <v>0</v>
      </c>
      <c r="V114" s="32">
        <v>0</v>
      </c>
      <c r="W114" s="33">
        <v>0</v>
      </c>
      <c r="X114" s="32">
        <v>0</v>
      </c>
      <c r="Y114" s="33">
        <v>0</v>
      </c>
      <c r="Z114" s="32">
        <v>0</v>
      </c>
      <c r="AA114" s="33">
        <v>0</v>
      </c>
      <c r="AB114" s="32">
        <v>0</v>
      </c>
      <c r="AC114" s="33">
        <v>0</v>
      </c>
      <c r="AD114" s="32">
        <v>0</v>
      </c>
      <c r="AE114" s="33">
        <v>0</v>
      </c>
      <c r="AF114" s="32">
        <v>0</v>
      </c>
      <c r="AG114" s="33">
        <v>0</v>
      </c>
      <c r="AH114" s="32">
        <v>0</v>
      </c>
      <c r="AI114" s="33">
        <v>0</v>
      </c>
      <c r="AJ114" s="32">
        <v>0</v>
      </c>
      <c r="AK114" s="33">
        <v>0</v>
      </c>
      <c r="AL114" s="32">
        <v>0</v>
      </c>
      <c r="AM114" s="33">
        <v>0</v>
      </c>
      <c r="AN114" s="32">
        <v>0</v>
      </c>
      <c r="AO114" s="33">
        <v>0</v>
      </c>
      <c r="AP114" s="32">
        <v>0</v>
      </c>
      <c r="AQ114" s="33">
        <v>0</v>
      </c>
      <c r="AR114" s="32">
        <v>3.7037037037037035E-2</v>
      </c>
      <c r="AS114" s="33">
        <v>3.0534351145038167E-2</v>
      </c>
      <c r="AT114" s="32">
        <v>0</v>
      </c>
      <c r="AU114" s="33">
        <v>0</v>
      </c>
      <c r="AV114" s="32">
        <v>0</v>
      </c>
      <c r="AW114" s="33">
        <v>0</v>
      </c>
      <c r="AX114" s="11"/>
      <c r="AY114" s="10"/>
      <c r="AZ114" s="10"/>
    </row>
    <row r="115" spans="1:52">
      <c r="A115" s="2" t="s">
        <v>538</v>
      </c>
      <c r="B115" s="2" t="s">
        <v>42</v>
      </c>
      <c r="C115" s="2" t="s">
        <v>115</v>
      </c>
      <c r="D115" s="32">
        <v>2.442002442002442E-3</v>
      </c>
      <c r="E115" s="33">
        <v>9.9613041645913955E-4</v>
      </c>
      <c r="F115" s="32">
        <v>0.80952380952380953</v>
      </c>
      <c r="G115" s="33">
        <v>0.73514424734684491</v>
      </c>
      <c r="H115" s="32">
        <v>8.7912087912087919E-2</v>
      </c>
      <c r="I115" s="33">
        <v>8.8042603731657787E-2</v>
      </c>
      <c r="J115" s="32">
        <v>0</v>
      </c>
      <c r="K115" s="33">
        <v>0</v>
      </c>
      <c r="L115" s="32">
        <v>1.221001221001221E-2</v>
      </c>
      <c r="M115" s="33">
        <v>1.9692732079230682E-2</v>
      </c>
      <c r="N115" s="32">
        <v>0</v>
      </c>
      <c r="O115" s="33">
        <v>0</v>
      </c>
      <c r="P115" s="32">
        <v>1.4652014652014652E-2</v>
      </c>
      <c r="Q115" s="33">
        <v>6.5859545611279255E-2</v>
      </c>
      <c r="R115" s="32">
        <v>0</v>
      </c>
      <c r="S115" s="33">
        <v>0</v>
      </c>
      <c r="T115" s="32">
        <v>0</v>
      </c>
      <c r="U115" s="33">
        <v>0</v>
      </c>
      <c r="V115" s="32">
        <v>0</v>
      </c>
      <c r="W115" s="33">
        <v>0</v>
      </c>
      <c r="X115" s="32">
        <v>0</v>
      </c>
      <c r="Y115" s="33">
        <v>0</v>
      </c>
      <c r="Z115" s="32">
        <v>1.221001221001221E-3</v>
      </c>
      <c r="AA115" s="33">
        <v>6.8962874985632739E-4</v>
      </c>
      <c r="AB115" s="32">
        <v>1.5873015873015872E-2</v>
      </c>
      <c r="AC115" s="33">
        <v>1.3907513122102602E-2</v>
      </c>
      <c r="AD115" s="32">
        <v>2.442002442002442E-3</v>
      </c>
      <c r="AE115" s="33">
        <v>8.8119229148308489E-4</v>
      </c>
      <c r="AF115" s="32">
        <v>0</v>
      </c>
      <c r="AG115" s="33">
        <v>0</v>
      </c>
      <c r="AH115" s="32">
        <v>0</v>
      </c>
      <c r="AI115" s="33">
        <v>0</v>
      </c>
      <c r="AJ115" s="32">
        <v>0</v>
      </c>
      <c r="AK115" s="33">
        <v>0</v>
      </c>
      <c r="AL115" s="32">
        <v>0</v>
      </c>
      <c r="AM115" s="33">
        <v>0</v>
      </c>
      <c r="AN115" s="32">
        <v>2.442002442002442E-3</v>
      </c>
      <c r="AO115" s="33">
        <v>1.1876939580858972E-3</v>
      </c>
      <c r="AP115" s="32">
        <v>1.221001221001221E-3</v>
      </c>
      <c r="AQ115" s="33">
        <v>6.1300333320562432E-4</v>
      </c>
      <c r="AR115" s="32">
        <v>2.442002442002442E-3</v>
      </c>
      <c r="AS115" s="33">
        <v>1.5325083330140607E-3</v>
      </c>
      <c r="AT115" s="32">
        <v>3.0525030525030524E-2</v>
      </c>
      <c r="AU115" s="33">
        <v>6.1185395195586377E-2</v>
      </c>
      <c r="AV115" s="32">
        <v>1.7094017094017096E-2</v>
      </c>
      <c r="AW115" s="33">
        <v>1.0267805831194207E-2</v>
      </c>
      <c r="AX115" s="11"/>
      <c r="AY115" s="10"/>
      <c r="AZ115" s="10"/>
    </row>
    <row r="116" spans="1:52">
      <c r="A116" s="18" t="s">
        <v>558</v>
      </c>
      <c r="B116" s="18" t="s">
        <v>42</v>
      </c>
      <c r="C116" s="18" t="s">
        <v>647</v>
      </c>
      <c r="D116" s="34">
        <v>0.125</v>
      </c>
      <c r="E116" s="35">
        <v>0.06</v>
      </c>
      <c r="F116" s="34">
        <v>0.375</v>
      </c>
      <c r="G116" s="35">
        <v>0.40666666666666668</v>
      </c>
      <c r="H116" s="34">
        <v>0</v>
      </c>
      <c r="I116" s="35">
        <v>0</v>
      </c>
      <c r="J116" s="34">
        <v>0</v>
      </c>
      <c r="K116" s="35">
        <v>0</v>
      </c>
      <c r="L116" s="34">
        <v>0</v>
      </c>
      <c r="M116" s="35">
        <v>0</v>
      </c>
      <c r="N116" s="34">
        <v>0</v>
      </c>
      <c r="O116" s="35">
        <v>0</v>
      </c>
      <c r="P116" s="34">
        <v>0.125</v>
      </c>
      <c r="Q116" s="35">
        <v>0.14666666666666667</v>
      </c>
      <c r="R116" s="34">
        <v>0</v>
      </c>
      <c r="S116" s="35">
        <v>0</v>
      </c>
      <c r="T116" s="34">
        <v>0.125</v>
      </c>
      <c r="U116" s="35">
        <v>0.11333333333333333</v>
      </c>
      <c r="V116" s="34">
        <v>0</v>
      </c>
      <c r="W116" s="35">
        <v>0</v>
      </c>
      <c r="X116" s="34">
        <v>0</v>
      </c>
      <c r="Y116" s="35">
        <v>0</v>
      </c>
      <c r="Z116" s="34">
        <v>0</v>
      </c>
      <c r="AA116" s="35">
        <v>0</v>
      </c>
      <c r="AB116" s="34">
        <v>0</v>
      </c>
      <c r="AC116" s="35">
        <v>0</v>
      </c>
      <c r="AD116" s="34">
        <v>0</v>
      </c>
      <c r="AE116" s="35">
        <v>0</v>
      </c>
      <c r="AF116" s="34">
        <v>0</v>
      </c>
      <c r="AG116" s="35">
        <v>0</v>
      </c>
      <c r="AH116" s="34">
        <v>0</v>
      </c>
      <c r="AI116" s="35">
        <v>0</v>
      </c>
      <c r="AJ116" s="32">
        <v>0</v>
      </c>
      <c r="AK116" s="33">
        <v>0</v>
      </c>
      <c r="AL116" s="34">
        <v>0</v>
      </c>
      <c r="AM116" s="35">
        <v>0</v>
      </c>
      <c r="AN116" s="34">
        <v>0</v>
      </c>
      <c r="AO116" s="35">
        <v>0</v>
      </c>
      <c r="AP116" s="34">
        <v>0</v>
      </c>
      <c r="AQ116" s="35">
        <v>0</v>
      </c>
      <c r="AR116" s="34">
        <v>0</v>
      </c>
      <c r="AS116" s="35">
        <v>0</v>
      </c>
      <c r="AT116" s="34">
        <v>0.125</v>
      </c>
      <c r="AU116" s="35">
        <v>0.14000000000000001</v>
      </c>
      <c r="AV116" s="34">
        <v>0.125</v>
      </c>
      <c r="AW116" s="35">
        <v>0.13333333333333333</v>
      </c>
      <c r="AX116" s="11"/>
      <c r="AY116" s="10"/>
      <c r="AZ116" s="10"/>
    </row>
    <row r="117" spans="1:52">
      <c r="A117" s="2" t="s">
        <v>53</v>
      </c>
      <c r="B117" s="2" t="s">
        <v>42</v>
      </c>
      <c r="C117" s="2" t="s">
        <v>648</v>
      </c>
      <c r="D117" s="32">
        <v>0.11520912547528517</v>
      </c>
      <c r="E117" s="33">
        <v>5.7295908418311753E-2</v>
      </c>
      <c r="F117" s="32">
        <v>0.5351330798479087</v>
      </c>
      <c r="G117" s="33">
        <v>0.50217368861767164</v>
      </c>
      <c r="H117" s="32">
        <v>5.0494296577946768E-2</v>
      </c>
      <c r="I117" s="33">
        <v>4.1649938632010004E-2</v>
      </c>
      <c r="J117" s="32">
        <v>9.8859315589353621E-4</v>
      </c>
      <c r="K117" s="33">
        <v>6.6529783548790414E-4</v>
      </c>
      <c r="L117" s="32">
        <v>5.1102661596958178E-2</v>
      </c>
      <c r="M117" s="33">
        <v>5.8052971472487641E-2</v>
      </c>
      <c r="N117" s="32">
        <v>0</v>
      </c>
      <c r="O117" s="33">
        <v>0</v>
      </c>
      <c r="P117" s="32">
        <v>7.5285171102661601E-3</v>
      </c>
      <c r="Q117" s="33">
        <v>8.0237213090308453E-3</v>
      </c>
      <c r="R117" s="32">
        <v>1.2243346007604563E-2</v>
      </c>
      <c r="S117" s="33">
        <v>1.1097856135078401E-2</v>
      </c>
      <c r="T117" s="32">
        <v>2.2813688212927757E-4</v>
      </c>
      <c r="U117" s="33">
        <v>6.0794457380791245E-4</v>
      </c>
      <c r="V117" s="32">
        <v>2.2813688212927757E-3</v>
      </c>
      <c r="W117" s="33">
        <v>2.6554560157836175E-3</v>
      </c>
      <c r="X117" s="32">
        <v>9.5057034220532317E-3</v>
      </c>
      <c r="Y117" s="33">
        <v>8.4596060977987809E-3</v>
      </c>
      <c r="Z117" s="32">
        <v>4.5627376425855514E-4</v>
      </c>
      <c r="AA117" s="33">
        <v>1.4911848036797853E-3</v>
      </c>
      <c r="AB117" s="32">
        <v>2.0076045627376426E-2</v>
      </c>
      <c r="AC117" s="33">
        <v>1.4493169226533913E-2</v>
      </c>
      <c r="AD117" s="32">
        <v>3.8022813688212925E-4</v>
      </c>
      <c r="AE117" s="33">
        <v>1.8926576354397274E-4</v>
      </c>
      <c r="AF117" s="32">
        <v>0</v>
      </c>
      <c r="AG117" s="33">
        <v>0</v>
      </c>
      <c r="AH117" s="32">
        <v>0</v>
      </c>
      <c r="AI117" s="33">
        <v>0</v>
      </c>
      <c r="AJ117" s="32">
        <v>8.2889733840304184E-3</v>
      </c>
      <c r="AK117" s="33">
        <v>2.9708989550235724E-3</v>
      </c>
      <c r="AL117" s="32">
        <v>3.8022813688212925E-4</v>
      </c>
      <c r="AM117" s="33">
        <v>2.0073641587997108E-4</v>
      </c>
      <c r="AN117" s="32">
        <v>6.9277566539923952E-2</v>
      </c>
      <c r="AO117" s="33">
        <v>7.6446162493260986E-2</v>
      </c>
      <c r="AP117" s="32">
        <v>1.2319391634980989E-2</v>
      </c>
      <c r="AQ117" s="33">
        <v>8.7463724061987401E-3</v>
      </c>
      <c r="AR117" s="32">
        <v>2.6615969581749049E-3</v>
      </c>
      <c r="AS117" s="33">
        <v>1.4739788251757876E-3</v>
      </c>
      <c r="AT117" s="32">
        <v>7.3384030418250951E-2</v>
      </c>
      <c r="AU117" s="33">
        <v>0.17254728776425515</v>
      </c>
      <c r="AV117" s="32">
        <v>2.8060836501901141E-2</v>
      </c>
      <c r="AW117" s="33">
        <v>3.0758554238979569E-2</v>
      </c>
      <c r="AX117" s="11"/>
      <c r="AY117" s="10"/>
      <c r="AZ117" s="10"/>
    </row>
    <row r="118" spans="1:52">
      <c r="A118" s="2" t="s">
        <v>98</v>
      </c>
      <c r="B118" s="2" t="s">
        <v>42</v>
      </c>
      <c r="C118" s="2" t="s">
        <v>649</v>
      </c>
      <c r="D118" s="32">
        <v>7.4013157894736838E-3</v>
      </c>
      <c r="E118" s="33">
        <v>4.3388733637299602E-3</v>
      </c>
      <c r="F118" s="32">
        <v>0.5078125</v>
      </c>
      <c r="G118" s="33">
        <v>0.52051772319458744</v>
      </c>
      <c r="H118" s="32">
        <v>0.10773026315789473</v>
      </c>
      <c r="I118" s="33">
        <v>9.3052899936265143E-2</v>
      </c>
      <c r="J118" s="32">
        <v>0</v>
      </c>
      <c r="K118" s="33">
        <v>0</v>
      </c>
      <c r="L118" s="32">
        <v>4.1118421052631577E-3</v>
      </c>
      <c r="M118" s="33">
        <v>2.1816933862822963E-3</v>
      </c>
      <c r="N118" s="32">
        <v>0</v>
      </c>
      <c r="O118" s="33">
        <v>0</v>
      </c>
      <c r="P118" s="32">
        <v>3.6595394736842105E-2</v>
      </c>
      <c r="Q118" s="33">
        <v>2.9906358778251704E-2</v>
      </c>
      <c r="R118" s="32">
        <v>1.2335526315789473E-3</v>
      </c>
      <c r="S118" s="33">
        <v>8.5796930921213906E-4</v>
      </c>
      <c r="T118" s="32">
        <v>0</v>
      </c>
      <c r="U118" s="33">
        <v>0</v>
      </c>
      <c r="V118" s="32">
        <v>0</v>
      </c>
      <c r="W118" s="33">
        <v>0</v>
      </c>
      <c r="X118" s="32">
        <v>2.4671052631578946E-3</v>
      </c>
      <c r="Y118" s="33">
        <v>2.7455017894788447E-3</v>
      </c>
      <c r="Z118" s="32">
        <v>0</v>
      </c>
      <c r="AA118" s="33">
        <v>0</v>
      </c>
      <c r="AB118" s="32">
        <v>1.5625E-2</v>
      </c>
      <c r="AC118" s="33">
        <v>1.456096484777173E-2</v>
      </c>
      <c r="AD118" s="32">
        <v>0</v>
      </c>
      <c r="AE118" s="33">
        <v>0</v>
      </c>
      <c r="AF118" s="32">
        <v>0</v>
      </c>
      <c r="AG118" s="33">
        <v>0</v>
      </c>
      <c r="AH118" s="32">
        <v>0</v>
      </c>
      <c r="AI118" s="33">
        <v>0</v>
      </c>
      <c r="AJ118" s="32">
        <v>3.0838815789473683E-2</v>
      </c>
      <c r="AK118" s="33">
        <v>1.1055547384419277E-2</v>
      </c>
      <c r="AL118" s="32">
        <v>0</v>
      </c>
      <c r="AM118" s="33">
        <v>0</v>
      </c>
      <c r="AN118" s="32">
        <v>0.140625</v>
      </c>
      <c r="AO118" s="33">
        <v>0.11832622444477128</v>
      </c>
      <c r="AP118" s="32">
        <v>1.2335526315789473E-3</v>
      </c>
      <c r="AQ118" s="33">
        <v>4.4124135902338577E-4</v>
      </c>
      <c r="AR118" s="32">
        <v>1.2335526315789473E-3</v>
      </c>
      <c r="AS118" s="33">
        <v>1.0050497622199344E-3</v>
      </c>
      <c r="AT118" s="32">
        <v>0.11266447368421052</v>
      </c>
      <c r="AU118" s="33">
        <v>0.1853703976074913</v>
      </c>
      <c r="AV118" s="32">
        <v>3.0427631578947369E-2</v>
      </c>
      <c r="AW118" s="33">
        <v>1.5639554836495564E-2</v>
      </c>
      <c r="AX118" s="11"/>
      <c r="AY118" s="10"/>
      <c r="AZ118" s="10"/>
    </row>
    <row r="119" spans="1:52">
      <c r="A119" s="2" t="s">
        <v>50</v>
      </c>
      <c r="B119" s="2" t="s">
        <v>42</v>
      </c>
      <c r="C119" s="2" t="s">
        <v>650</v>
      </c>
      <c r="D119" s="32">
        <v>0.23058852621167161</v>
      </c>
      <c r="E119" s="33">
        <v>0.13215938457840015</v>
      </c>
      <c r="F119" s="32">
        <v>0.45660237388724034</v>
      </c>
      <c r="G119" s="33">
        <v>0.51166269340438464</v>
      </c>
      <c r="H119" s="32">
        <v>5.477250247279921E-2</v>
      </c>
      <c r="I119" s="33">
        <v>5.7508797937910264E-2</v>
      </c>
      <c r="J119" s="32">
        <v>3.4619188921859545E-3</v>
      </c>
      <c r="K119" s="33">
        <v>2.4039906244365649E-3</v>
      </c>
      <c r="L119" s="32">
        <v>2.9426310583580612E-2</v>
      </c>
      <c r="M119" s="33">
        <v>2.9923005522500684E-2</v>
      </c>
      <c r="N119" s="32">
        <v>1.2734915924826904E-2</v>
      </c>
      <c r="O119" s="33">
        <v>9.1284866211244001E-3</v>
      </c>
      <c r="P119" s="32">
        <v>2.559347181008902E-2</v>
      </c>
      <c r="Q119" s="33">
        <v>2.4741070176492977E-2</v>
      </c>
      <c r="R119" s="32">
        <v>1.6073194856577645E-3</v>
      </c>
      <c r="S119" s="33">
        <v>1.4557498781310309E-3</v>
      </c>
      <c r="T119" s="32">
        <v>6.429277942631058E-3</v>
      </c>
      <c r="U119" s="33">
        <v>6.4707414307750869E-3</v>
      </c>
      <c r="V119" s="32">
        <v>2.5469831849653807E-2</v>
      </c>
      <c r="W119" s="33">
        <v>2.2971465966838286E-2</v>
      </c>
      <c r="X119" s="32">
        <v>1.7556874381800199E-2</v>
      </c>
      <c r="Y119" s="33">
        <v>1.9479001809670719E-2</v>
      </c>
      <c r="Z119" s="32">
        <v>1.2363996043521265E-3</v>
      </c>
      <c r="AA119" s="33">
        <v>1.4090056159892087E-3</v>
      </c>
      <c r="AB119" s="32">
        <v>1.2363996043521265E-3</v>
      </c>
      <c r="AC119" s="33">
        <v>7.0784168386187735E-4</v>
      </c>
      <c r="AD119" s="32">
        <v>1.2487636003956479E-2</v>
      </c>
      <c r="AE119" s="33">
        <v>1.028373767120086E-2</v>
      </c>
      <c r="AF119" s="32">
        <v>3.70919881305638E-4</v>
      </c>
      <c r="AG119" s="33">
        <v>4.5408711794912886E-4</v>
      </c>
      <c r="AH119" s="32">
        <v>6.1819980217606325E-4</v>
      </c>
      <c r="AI119" s="33">
        <v>3.138543315236626E-4</v>
      </c>
      <c r="AJ119" s="32">
        <v>7.0474777448071213E-3</v>
      </c>
      <c r="AK119" s="33">
        <v>4.3806051378621844E-3</v>
      </c>
      <c r="AL119" s="32">
        <v>0</v>
      </c>
      <c r="AM119" s="33">
        <v>0</v>
      </c>
      <c r="AN119" s="32">
        <v>3.7710187932739864E-2</v>
      </c>
      <c r="AO119" s="33">
        <v>4.2316912741818084E-2</v>
      </c>
      <c r="AP119" s="32">
        <v>2.0524233432245301E-2</v>
      </c>
      <c r="AQ119" s="33">
        <v>1.8317073007859713E-2</v>
      </c>
      <c r="AR119" s="32">
        <v>5.3165182987141447E-3</v>
      </c>
      <c r="AS119" s="33">
        <v>3.125187811767534E-3</v>
      </c>
      <c r="AT119" s="32">
        <v>3.2393669634025714E-2</v>
      </c>
      <c r="AU119" s="33">
        <v>8.0079598800675791E-2</v>
      </c>
      <c r="AV119" s="32">
        <v>1.6815034619188922E-2</v>
      </c>
      <c r="AW119" s="33">
        <v>2.0707708128827187E-2</v>
      </c>
      <c r="AX119" s="11"/>
      <c r="AY119" s="10"/>
      <c r="AZ119" s="10"/>
    </row>
    <row r="120" spans="1:52">
      <c r="A120" s="2" t="s">
        <v>78</v>
      </c>
      <c r="B120" s="2" t="s">
        <v>42</v>
      </c>
      <c r="C120" s="2" t="s">
        <v>651</v>
      </c>
      <c r="D120" s="32">
        <v>3.3217458478176899E-2</v>
      </c>
      <c r="E120" s="33">
        <v>1.3844156282144242E-2</v>
      </c>
      <c r="F120" s="32">
        <v>0.50444186944766323</v>
      </c>
      <c r="G120" s="33">
        <v>0.37974470094261675</v>
      </c>
      <c r="H120" s="32">
        <v>0.13634607956740055</v>
      </c>
      <c r="I120" s="33">
        <v>0.14575991096571844</v>
      </c>
      <c r="J120" s="32">
        <v>5.0212437234453461E-3</v>
      </c>
      <c r="K120" s="33">
        <v>7.756774530799454E-3</v>
      </c>
      <c r="L120" s="32">
        <v>1.1973735032831209E-2</v>
      </c>
      <c r="M120" s="33">
        <v>1.0589683489874036E-2</v>
      </c>
      <c r="N120" s="32">
        <v>1.544998068752414E-3</v>
      </c>
      <c r="O120" s="33">
        <v>7.4195234642429554E-4</v>
      </c>
      <c r="P120" s="32">
        <v>2.4333719582850522E-2</v>
      </c>
      <c r="Q120" s="33">
        <v>1.514257288838676E-2</v>
      </c>
      <c r="R120" s="32">
        <v>0</v>
      </c>
      <c r="S120" s="33">
        <v>0</v>
      </c>
      <c r="T120" s="32">
        <v>3.9783700270374665E-2</v>
      </c>
      <c r="U120" s="33">
        <v>4.4517140785457737E-2</v>
      </c>
      <c r="V120" s="32">
        <v>7.7249903437620702E-4</v>
      </c>
      <c r="W120" s="33">
        <v>1.68625533278249E-4</v>
      </c>
      <c r="X120" s="32">
        <v>3.8624951718810351E-4</v>
      </c>
      <c r="Y120" s="33">
        <v>6.74502133112996E-5</v>
      </c>
      <c r="Z120" s="32">
        <v>1.9312475859405175E-3</v>
      </c>
      <c r="AA120" s="33">
        <v>1.5850800128155405E-3</v>
      </c>
      <c r="AB120" s="32">
        <v>3.8624951718810351E-4</v>
      </c>
      <c r="AC120" s="33">
        <v>2.8666340657302328E-4</v>
      </c>
      <c r="AD120" s="32">
        <v>1.1587485515643105E-3</v>
      </c>
      <c r="AE120" s="33">
        <v>2.5293829991737351E-4</v>
      </c>
      <c r="AF120" s="32">
        <v>0</v>
      </c>
      <c r="AG120" s="33">
        <v>0</v>
      </c>
      <c r="AH120" s="32">
        <v>0</v>
      </c>
      <c r="AI120" s="33">
        <v>0</v>
      </c>
      <c r="AJ120" s="32">
        <v>5.4074932406334491E-3</v>
      </c>
      <c r="AK120" s="33">
        <v>8.5999021971906991E-4</v>
      </c>
      <c r="AL120" s="32">
        <v>7.7249903437620702E-4</v>
      </c>
      <c r="AM120" s="33">
        <v>1.349004266225992E-4</v>
      </c>
      <c r="AN120" s="32">
        <v>7.3773657782927771E-2</v>
      </c>
      <c r="AO120" s="33">
        <v>7.4566210815641701E-2</v>
      </c>
      <c r="AP120" s="32">
        <v>3.0899961375048281E-3</v>
      </c>
      <c r="AQ120" s="33">
        <v>4.2999510985953495E-3</v>
      </c>
      <c r="AR120" s="32">
        <v>4.248744689069139E-3</v>
      </c>
      <c r="AS120" s="33">
        <v>1.8548808660607389E-3</v>
      </c>
      <c r="AT120" s="32">
        <v>8.9996137504828114E-2</v>
      </c>
      <c r="AU120" s="33">
        <v>0.21632969664266563</v>
      </c>
      <c r="AV120" s="32">
        <v>6.1413673232908458E-2</v>
      </c>
      <c r="AW120" s="33">
        <v>8.1496720233377742E-2</v>
      </c>
      <c r="AX120" s="11"/>
      <c r="AY120" s="10"/>
      <c r="AZ120" s="10"/>
    </row>
    <row r="121" spans="1:52">
      <c r="A121" s="2" t="s">
        <v>116</v>
      </c>
      <c r="B121" s="2" t="s">
        <v>42</v>
      </c>
      <c r="C121" s="2" t="s">
        <v>652</v>
      </c>
      <c r="D121" s="32">
        <v>1.6569200779727095E-2</v>
      </c>
      <c r="E121" s="33">
        <v>7.6923076923076927E-3</v>
      </c>
      <c r="F121" s="32">
        <v>0.62962962962962965</v>
      </c>
      <c r="G121" s="33">
        <v>0.64665708123652044</v>
      </c>
      <c r="H121" s="32">
        <v>0.12085769980506822</v>
      </c>
      <c r="I121" s="33">
        <v>0.12027318475916607</v>
      </c>
      <c r="J121" s="32">
        <v>0</v>
      </c>
      <c r="K121" s="33">
        <v>0</v>
      </c>
      <c r="L121" s="32">
        <v>1.9493177387914229E-2</v>
      </c>
      <c r="M121" s="33">
        <v>2.2358015815959743E-2</v>
      </c>
      <c r="N121" s="32">
        <v>9.7465886939571145E-4</v>
      </c>
      <c r="O121" s="33">
        <v>2.3005032350826744E-3</v>
      </c>
      <c r="P121" s="32">
        <v>6.5302144249512667E-2</v>
      </c>
      <c r="Q121" s="33">
        <v>4.5938173975557155E-2</v>
      </c>
      <c r="R121" s="32">
        <v>0</v>
      </c>
      <c r="S121" s="33">
        <v>0</v>
      </c>
      <c r="T121" s="32">
        <v>2.3391812865497075E-2</v>
      </c>
      <c r="U121" s="33">
        <v>3.4219985621854777E-2</v>
      </c>
      <c r="V121" s="32">
        <v>1.9493177387914229E-3</v>
      </c>
      <c r="W121" s="33">
        <v>7.1890726096333576E-4</v>
      </c>
      <c r="X121" s="32">
        <v>0</v>
      </c>
      <c r="Y121" s="33">
        <v>0</v>
      </c>
      <c r="Z121" s="32">
        <v>0</v>
      </c>
      <c r="AA121" s="33">
        <v>0</v>
      </c>
      <c r="AB121" s="32">
        <v>0</v>
      </c>
      <c r="AC121" s="33">
        <v>0</v>
      </c>
      <c r="AD121" s="32">
        <v>0</v>
      </c>
      <c r="AE121" s="33">
        <v>0</v>
      </c>
      <c r="AF121" s="32">
        <v>9.7465886939571145E-4</v>
      </c>
      <c r="AG121" s="33">
        <v>1.0064701653486701E-3</v>
      </c>
      <c r="AH121" s="32">
        <v>0</v>
      </c>
      <c r="AI121" s="33">
        <v>0</v>
      </c>
      <c r="AJ121" s="32">
        <v>9.7465886939571145E-4</v>
      </c>
      <c r="AK121" s="33">
        <v>7.1890726096333576E-5</v>
      </c>
      <c r="AL121" s="32">
        <v>3.8986354775828458E-3</v>
      </c>
      <c r="AM121" s="33">
        <v>2.5880661394680087E-3</v>
      </c>
      <c r="AN121" s="32">
        <v>0.10038986354775828</v>
      </c>
      <c r="AO121" s="33">
        <v>9.6117900790797989E-2</v>
      </c>
      <c r="AP121" s="32">
        <v>4.8732943469785572E-3</v>
      </c>
      <c r="AQ121" s="33">
        <v>7.3328540618260241E-3</v>
      </c>
      <c r="AR121" s="32">
        <v>3.8986354775828458E-3</v>
      </c>
      <c r="AS121" s="33">
        <v>1.509705248023005E-3</v>
      </c>
      <c r="AT121" s="32">
        <v>4.8732943469785572E-3</v>
      </c>
      <c r="AU121" s="33">
        <v>1.0208483105679367E-2</v>
      </c>
      <c r="AV121" s="32">
        <v>1.9493177387914229E-3</v>
      </c>
      <c r="AW121" s="33">
        <v>1.0064701653486701E-3</v>
      </c>
      <c r="AX121" s="11"/>
      <c r="AY121" s="10"/>
      <c r="AZ121" s="10"/>
    </row>
    <row r="122" spans="1:52">
      <c r="A122" s="2" t="s">
        <v>715</v>
      </c>
      <c r="B122" s="2" t="s">
        <v>42</v>
      </c>
      <c r="C122" s="2" t="s">
        <v>653</v>
      </c>
      <c r="D122" s="32">
        <v>8.6440677966101692E-2</v>
      </c>
      <c r="E122" s="33">
        <v>2.4630274032187909E-2</v>
      </c>
      <c r="F122" s="32">
        <v>0.44745762711864406</v>
      </c>
      <c r="G122" s="33">
        <v>0.43964767290126144</v>
      </c>
      <c r="H122" s="32">
        <v>8.3050847457627114E-2</v>
      </c>
      <c r="I122" s="33">
        <v>2.751196172248804E-2</v>
      </c>
      <c r="J122" s="32">
        <v>3.3898305084745762E-3</v>
      </c>
      <c r="K122" s="33">
        <v>1.3049151805132667E-3</v>
      </c>
      <c r="L122" s="32">
        <v>1.3559322033898305E-2</v>
      </c>
      <c r="M122" s="33">
        <v>5.3284036537625057E-3</v>
      </c>
      <c r="N122" s="32">
        <v>0</v>
      </c>
      <c r="O122" s="33">
        <v>0</v>
      </c>
      <c r="P122" s="32">
        <v>1.864406779661017E-2</v>
      </c>
      <c r="Q122" s="33">
        <v>1.0874293170943889E-2</v>
      </c>
      <c r="R122" s="32">
        <v>5.084745762711864E-3</v>
      </c>
      <c r="S122" s="33">
        <v>1.9573727707698999E-3</v>
      </c>
      <c r="T122" s="32">
        <v>2.2033898305084745E-2</v>
      </c>
      <c r="U122" s="33">
        <v>2.250978686385385E-2</v>
      </c>
      <c r="V122" s="32">
        <v>1.1864406779661017E-2</v>
      </c>
      <c r="W122" s="33">
        <v>3.0448020878642889E-3</v>
      </c>
      <c r="X122" s="32">
        <v>6.7796610169491523E-3</v>
      </c>
      <c r="Y122" s="33">
        <v>3.0991735537190084E-3</v>
      </c>
      <c r="Z122" s="32">
        <v>3.3898305084745762E-3</v>
      </c>
      <c r="AA122" s="33">
        <v>4.0234884732492388E-3</v>
      </c>
      <c r="AB122" s="32">
        <v>0</v>
      </c>
      <c r="AC122" s="33">
        <v>0</v>
      </c>
      <c r="AD122" s="32">
        <v>0</v>
      </c>
      <c r="AE122" s="33">
        <v>0</v>
      </c>
      <c r="AF122" s="32">
        <v>0</v>
      </c>
      <c r="AG122" s="33">
        <v>0</v>
      </c>
      <c r="AH122" s="32">
        <v>0</v>
      </c>
      <c r="AI122" s="33">
        <v>0</v>
      </c>
      <c r="AJ122" s="32">
        <v>1.6949152542372881E-2</v>
      </c>
      <c r="AK122" s="33">
        <v>1.8486298390604612E-3</v>
      </c>
      <c r="AL122" s="32">
        <v>0</v>
      </c>
      <c r="AM122" s="33">
        <v>0</v>
      </c>
      <c r="AN122" s="32">
        <v>0.15762711864406781</v>
      </c>
      <c r="AO122" s="33">
        <v>0.28436276642018271</v>
      </c>
      <c r="AP122" s="32">
        <v>6.7796610169491523E-3</v>
      </c>
      <c r="AQ122" s="33">
        <v>2.3379730317529359E-3</v>
      </c>
      <c r="AR122" s="32">
        <v>1.0169491525423728E-2</v>
      </c>
      <c r="AS122" s="33">
        <v>1.750761200521966E-2</v>
      </c>
      <c r="AT122" s="32">
        <v>0.1</v>
      </c>
      <c r="AU122" s="33">
        <v>0.14212701174423661</v>
      </c>
      <c r="AV122" s="32">
        <v>6.7796610169491523E-3</v>
      </c>
      <c r="AW122" s="33">
        <v>7.88386254893432E-3</v>
      </c>
      <c r="AX122" s="11"/>
      <c r="AY122" s="10"/>
      <c r="AZ122" s="10"/>
    </row>
    <row r="123" spans="1:52">
      <c r="A123" s="2" t="s">
        <v>86</v>
      </c>
      <c r="B123" s="2" t="s">
        <v>42</v>
      </c>
      <c r="C123" s="2" t="s">
        <v>654</v>
      </c>
      <c r="D123" s="32">
        <v>0.12439297721329846</v>
      </c>
      <c r="E123" s="33">
        <v>6.371137977355594E-2</v>
      </c>
      <c r="F123" s="32">
        <v>0.57863279790810607</v>
      </c>
      <c r="G123" s="33">
        <v>0.56267990788716182</v>
      </c>
      <c r="H123" s="32">
        <v>4.1464325737766157E-2</v>
      </c>
      <c r="I123" s="33">
        <v>3.5789675686048746E-2</v>
      </c>
      <c r="J123" s="32">
        <v>6.3503922301083298E-3</v>
      </c>
      <c r="K123" s="33">
        <v>5.1333717136825942E-3</v>
      </c>
      <c r="L123" s="32">
        <v>4.3705640642510271E-2</v>
      </c>
      <c r="M123" s="33">
        <v>5.9873344847438115E-2</v>
      </c>
      <c r="N123" s="32">
        <v>0</v>
      </c>
      <c r="O123" s="33">
        <v>0</v>
      </c>
      <c r="P123" s="32">
        <v>1.3447889428464699E-2</v>
      </c>
      <c r="Q123" s="33">
        <v>1.1682018806371137E-2</v>
      </c>
      <c r="R123" s="32">
        <v>1.8677624206200972E-3</v>
      </c>
      <c r="S123" s="33">
        <v>2.8065630397236616E-3</v>
      </c>
      <c r="T123" s="32">
        <v>1.3074336944340679E-2</v>
      </c>
      <c r="U123" s="33">
        <v>1.3816925734024179E-2</v>
      </c>
      <c r="V123" s="32">
        <v>2.9884198729921555E-3</v>
      </c>
      <c r="W123" s="33">
        <v>9.1153329495298409E-4</v>
      </c>
      <c r="X123" s="32">
        <v>2.2413149047441168E-3</v>
      </c>
      <c r="Y123" s="33">
        <v>1.8710420264824411E-3</v>
      </c>
      <c r="Z123" s="32">
        <v>3.3619723571161747E-3</v>
      </c>
      <c r="AA123" s="33">
        <v>2.2308578008059872E-3</v>
      </c>
      <c r="AB123" s="32">
        <v>2.0171834142697048E-2</v>
      </c>
      <c r="AC123" s="33">
        <v>2.1804835924006907E-2</v>
      </c>
      <c r="AD123" s="32">
        <v>0</v>
      </c>
      <c r="AE123" s="33">
        <v>0</v>
      </c>
      <c r="AF123" s="32">
        <v>0</v>
      </c>
      <c r="AG123" s="33">
        <v>0</v>
      </c>
      <c r="AH123" s="32">
        <v>0</v>
      </c>
      <c r="AI123" s="33">
        <v>0</v>
      </c>
      <c r="AJ123" s="32">
        <v>1.1206574523720584E-3</v>
      </c>
      <c r="AK123" s="33">
        <v>1.6311648436000768E-3</v>
      </c>
      <c r="AL123" s="32">
        <v>0</v>
      </c>
      <c r="AM123" s="33">
        <v>0</v>
      </c>
      <c r="AN123" s="32">
        <v>5.0429585356742621E-2</v>
      </c>
      <c r="AO123" s="33">
        <v>4.1762617539819614E-2</v>
      </c>
      <c r="AP123" s="32">
        <v>1.270078446021666E-2</v>
      </c>
      <c r="AQ123" s="33">
        <v>6.1888313183649972E-3</v>
      </c>
      <c r="AR123" s="32">
        <v>1.9424729174449009E-2</v>
      </c>
      <c r="AS123" s="33">
        <v>1.4032815198618308E-2</v>
      </c>
      <c r="AT123" s="32">
        <v>4.0343668285394096E-2</v>
      </c>
      <c r="AU123" s="33">
        <v>0.11142295144885818</v>
      </c>
      <c r="AV123" s="32">
        <v>2.4280911468061262E-2</v>
      </c>
      <c r="AW123" s="33">
        <v>4.2650163116484362E-2</v>
      </c>
      <c r="AX123" s="11"/>
      <c r="AY123" s="10"/>
      <c r="AZ123" s="10"/>
    </row>
    <row r="124" spans="1:52">
      <c r="A124" s="2" t="s">
        <v>41</v>
      </c>
      <c r="B124" s="2" t="s">
        <v>42</v>
      </c>
      <c r="C124" s="2" t="s">
        <v>655</v>
      </c>
      <c r="D124" s="32">
        <v>0.16796875</v>
      </c>
      <c r="E124" s="33">
        <v>8.2862523540489647E-2</v>
      </c>
      <c r="F124" s="32">
        <v>0.56423611111111116</v>
      </c>
      <c r="G124" s="33">
        <v>0.61011859316944062</v>
      </c>
      <c r="H124" s="32">
        <v>4.3402777777777776E-2</v>
      </c>
      <c r="I124" s="33">
        <v>3.1200692217641369E-2</v>
      </c>
      <c r="J124" s="32">
        <v>7.378472222222222E-3</v>
      </c>
      <c r="K124" s="33">
        <v>6.5913370998116763E-3</v>
      </c>
      <c r="L124" s="32">
        <v>4.4270833333333336E-2</v>
      </c>
      <c r="M124" s="33">
        <v>4.3365399297602684E-2</v>
      </c>
      <c r="N124" s="32">
        <v>0</v>
      </c>
      <c r="O124" s="33">
        <v>0</v>
      </c>
      <c r="P124" s="32">
        <v>1.3888888888888888E-2</v>
      </c>
      <c r="Q124" s="33">
        <v>6.1332518959637608E-3</v>
      </c>
      <c r="R124" s="32">
        <v>2.170138888888889E-3</v>
      </c>
      <c r="S124" s="33">
        <v>9.9251794167048405E-4</v>
      </c>
      <c r="T124" s="32">
        <v>9.9826388888888881E-3</v>
      </c>
      <c r="U124" s="33">
        <v>6.3622944978877181E-3</v>
      </c>
      <c r="V124" s="32">
        <v>3.0381944444444445E-3</v>
      </c>
      <c r="W124" s="33">
        <v>4.224563546597445E-3</v>
      </c>
      <c r="X124" s="32">
        <v>1.9965277777777776E-2</v>
      </c>
      <c r="Y124" s="33">
        <v>1.3589861047488166E-2</v>
      </c>
      <c r="Z124" s="32">
        <v>4.3402777777777775E-4</v>
      </c>
      <c r="AA124" s="33">
        <v>2.7994095790705962E-4</v>
      </c>
      <c r="AB124" s="32">
        <v>2.6041666666666665E-3</v>
      </c>
      <c r="AC124" s="33">
        <v>4.1482160126227923E-3</v>
      </c>
      <c r="AD124" s="32">
        <v>3.472222222222222E-3</v>
      </c>
      <c r="AE124" s="33">
        <v>1.2724588995775437E-3</v>
      </c>
      <c r="AF124" s="32">
        <v>1.3020833333333333E-3</v>
      </c>
      <c r="AG124" s="33">
        <v>3.8428258767241818E-3</v>
      </c>
      <c r="AH124" s="32">
        <v>4.3402777777777775E-4</v>
      </c>
      <c r="AI124" s="33">
        <v>7.6347533974652616E-4</v>
      </c>
      <c r="AJ124" s="32">
        <v>1.7795138888888888E-2</v>
      </c>
      <c r="AK124" s="33">
        <v>3.3287524812948541E-2</v>
      </c>
      <c r="AL124" s="32">
        <v>0</v>
      </c>
      <c r="AM124" s="33">
        <v>0</v>
      </c>
      <c r="AN124" s="32">
        <v>3.1684027777777776E-2</v>
      </c>
      <c r="AO124" s="33">
        <v>2.6976128671043924E-2</v>
      </c>
      <c r="AP124" s="32">
        <v>1.3888888888888888E-2</v>
      </c>
      <c r="AQ124" s="33">
        <v>1.0765002290426019E-2</v>
      </c>
      <c r="AR124" s="32">
        <v>2.170138888888889E-3</v>
      </c>
      <c r="AS124" s="33">
        <v>1.9850358833409681E-3</v>
      </c>
      <c r="AT124" s="32">
        <v>3.90625E-2</v>
      </c>
      <c r="AU124" s="33">
        <v>0.10067694813457526</v>
      </c>
      <c r="AV124" s="32">
        <v>1.0850694444444444E-2</v>
      </c>
      <c r="AW124" s="33">
        <v>1.0561408866493613E-2</v>
      </c>
      <c r="AX124" s="11"/>
      <c r="AY124" s="10"/>
      <c r="AZ124" s="10"/>
    </row>
    <row r="125" spans="1:52">
      <c r="A125" s="2" t="s">
        <v>113</v>
      </c>
      <c r="B125" s="2" t="s">
        <v>42</v>
      </c>
      <c r="C125" s="2" t="s">
        <v>656</v>
      </c>
      <c r="D125" s="32">
        <v>4.5977011494252873E-2</v>
      </c>
      <c r="E125" s="33">
        <v>2.0564950578535624E-2</v>
      </c>
      <c r="F125" s="32">
        <v>0.5977011494252874</v>
      </c>
      <c r="G125" s="33">
        <v>0.50002342249496412</v>
      </c>
      <c r="H125" s="32">
        <v>4.4208664898320073E-2</v>
      </c>
      <c r="I125" s="33">
        <v>2.7591699067784699E-2</v>
      </c>
      <c r="J125" s="32">
        <v>1.7683465959328027E-3</v>
      </c>
      <c r="K125" s="33">
        <v>4.6844989928327167E-4</v>
      </c>
      <c r="L125" s="32">
        <v>1.5915119363395226E-2</v>
      </c>
      <c r="M125" s="33">
        <v>1.4896706797208038E-2</v>
      </c>
      <c r="N125" s="32">
        <v>0</v>
      </c>
      <c r="O125" s="33">
        <v>0</v>
      </c>
      <c r="P125" s="32">
        <v>4.4208664898320073E-3</v>
      </c>
      <c r="Q125" s="33">
        <v>2.6233194359863211E-3</v>
      </c>
      <c r="R125" s="32">
        <v>1.7683465959328027E-3</v>
      </c>
      <c r="S125" s="33">
        <v>2.8106993956996301E-4</v>
      </c>
      <c r="T125" s="32">
        <v>0</v>
      </c>
      <c r="U125" s="33">
        <v>0</v>
      </c>
      <c r="V125" s="32">
        <v>0</v>
      </c>
      <c r="W125" s="33">
        <v>0</v>
      </c>
      <c r="X125" s="32">
        <v>6.18921308576481E-3</v>
      </c>
      <c r="Y125" s="33">
        <v>4.0286691338361361E-3</v>
      </c>
      <c r="Z125" s="32">
        <v>0</v>
      </c>
      <c r="AA125" s="33">
        <v>0</v>
      </c>
      <c r="AB125" s="32">
        <v>3.5366931918656055E-3</v>
      </c>
      <c r="AC125" s="33">
        <v>1.1711247482081792E-3</v>
      </c>
      <c r="AD125" s="32">
        <v>0</v>
      </c>
      <c r="AE125" s="33">
        <v>0</v>
      </c>
      <c r="AF125" s="32">
        <v>0</v>
      </c>
      <c r="AG125" s="33">
        <v>0</v>
      </c>
      <c r="AH125" s="32">
        <v>0</v>
      </c>
      <c r="AI125" s="33">
        <v>0</v>
      </c>
      <c r="AJ125" s="32">
        <v>8.8417329796640137E-4</v>
      </c>
      <c r="AK125" s="33">
        <v>2.3422494964163583E-4</v>
      </c>
      <c r="AL125" s="32">
        <v>0</v>
      </c>
      <c r="AM125" s="33">
        <v>0</v>
      </c>
      <c r="AN125" s="32">
        <v>4.8629531388152077E-2</v>
      </c>
      <c r="AO125" s="33">
        <v>4.014615636857638E-2</v>
      </c>
      <c r="AP125" s="32">
        <v>4.4208664898320073E-3</v>
      </c>
      <c r="AQ125" s="33">
        <v>4.0286691338361361E-3</v>
      </c>
      <c r="AR125" s="32">
        <v>1.1494252873563218E-2</v>
      </c>
      <c r="AS125" s="33">
        <v>1.8691150981402539E-2</v>
      </c>
      <c r="AT125" s="32">
        <v>0.18390804597701149</v>
      </c>
      <c r="AU125" s="33">
        <v>0.34257741134585656</v>
      </c>
      <c r="AV125" s="32">
        <v>2.9177718832891247E-2</v>
      </c>
      <c r="AW125" s="33">
        <v>2.2672975125310347E-2</v>
      </c>
      <c r="AX125" s="11"/>
      <c r="AY125" s="10"/>
      <c r="AZ125" s="10"/>
    </row>
    <row r="126" spans="1:52">
      <c r="A126" s="2" t="s">
        <v>62</v>
      </c>
      <c r="B126" s="2" t="s">
        <v>42</v>
      </c>
      <c r="C126" s="2" t="s">
        <v>657</v>
      </c>
      <c r="D126" s="32">
        <v>6.7854694996572998E-2</v>
      </c>
      <c r="E126" s="33">
        <v>3.4729019394598513E-2</v>
      </c>
      <c r="F126" s="32">
        <v>0.41192597669636738</v>
      </c>
      <c r="G126" s="33">
        <v>0.43378647815841942</v>
      </c>
      <c r="H126" s="32">
        <v>0.14599040438656613</v>
      </c>
      <c r="I126" s="33">
        <v>0.10328076853362335</v>
      </c>
      <c r="J126" s="32">
        <v>2.0562028786840301E-3</v>
      </c>
      <c r="K126" s="33">
        <v>1.4138118542686242E-3</v>
      </c>
      <c r="L126" s="32">
        <v>1.5078821110349555E-2</v>
      </c>
      <c r="M126" s="33">
        <v>9.352909189777053E-3</v>
      </c>
      <c r="N126" s="32">
        <v>0</v>
      </c>
      <c r="O126" s="33">
        <v>0</v>
      </c>
      <c r="P126" s="32">
        <v>3.0843043180260453E-2</v>
      </c>
      <c r="Q126" s="33">
        <v>4.4734457132499544E-2</v>
      </c>
      <c r="R126" s="32">
        <v>1.3708019191226869E-3</v>
      </c>
      <c r="S126" s="33">
        <v>6.5252854812398043E-4</v>
      </c>
      <c r="T126" s="32">
        <v>1.7135023989033583E-2</v>
      </c>
      <c r="U126" s="33">
        <v>4.5894507884719958E-2</v>
      </c>
      <c r="V126" s="32">
        <v>0</v>
      </c>
      <c r="W126" s="33">
        <v>0</v>
      </c>
      <c r="X126" s="32">
        <v>6.8540095956134343E-4</v>
      </c>
      <c r="Y126" s="33">
        <v>1.5225666122892876E-3</v>
      </c>
      <c r="Z126" s="32">
        <v>6.8540095956134343E-4</v>
      </c>
      <c r="AA126" s="33">
        <v>2.900126880551024E-4</v>
      </c>
      <c r="AB126" s="32">
        <v>1.1651816312542838E-2</v>
      </c>
      <c r="AC126" s="33">
        <v>4.966467282943629E-3</v>
      </c>
      <c r="AD126" s="32">
        <v>0</v>
      </c>
      <c r="AE126" s="33">
        <v>0</v>
      </c>
      <c r="AF126" s="32">
        <v>0</v>
      </c>
      <c r="AG126" s="33">
        <v>0</v>
      </c>
      <c r="AH126" s="32">
        <v>0</v>
      </c>
      <c r="AI126" s="33">
        <v>0</v>
      </c>
      <c r="AJ126" s="32">
        <v>1.028101439342015E-2</v>
      </c>
      <c r="AK126" s="33">
        <v>5.0389704549574045E-3</v>
      </c>
      <c r="AL126" s="32">
        <v>2.0562028786840301E-3</v>
      </c>
      <c r="AM126" s="33">
        <v>1.5225666122892876E-3</v>
      </c>
      <c r="AN126" s="32">
        <v>7.6764907470870461E-2</v>
      </c>
      <c r="AO126" s="33">
        <v>7.5729563168388622E-2</v>
      </c>
      <c r="AP126" s="32">
        <v>1.5078821110349555E-2</v>
      </c>
      <c r="AQ126" s="33">
        <v>1.729200652528548E-2</v>
      </c>
      <c r="AR126" s="32">
        <v>5.4832076764907475E-3</v>
      </c>
      <c r="AS126" s="33">
        <v>5.2927315570056189E-3</v>
      </c>
      <c r="AT126" s="32">
        <v>0.1247429746401645</v>
      </c>
      <c r="AU126" s="33">
        <v>0.17708899764364691</v>
      </c>
      <c r="AV126" s="32">
        <v>6.031528444139822E-2</v>
      </c>
      <c r="AW126" s="33">
        <v>3.7411636759108212E-2</v>
      </c>
      <c r="AX126" s="11"/>
      <c r="AY126" s="10"/>
      <c r="AZ126" s="10"/>
    </row>
    <row r="127" spans="1:52">
      <c r="A127" s="2" t="s">
        <v>598</v>
      </c>
      <c r="B127" s="2" t="s">
        <v>42</v>
      </c>
      <c r="C127" s="2" t="s">
        <v>658</v>
      </c>
      <c r="D127" s="32">
        <v>8.6956521739130432E-2</v>
      </c>
      <c r="E127" s="33">
        <v>2.4783147459727387E-2</v>
      </c>
      <c r="F127" s="32">
        <v>0.43478260869565216</v>
      </c>
      <c r="G127" s="33">
        <v>0.47831474597273854</v>
      </c>
      <c r="H127" s="32">
        <v>0.10869565217391304</v>
      </c>
      <c r="I127" s="33">
        <v>0.18897149938042132</v>
      </c>
      <c r="J127" s="32">
        <v>2.1739130434782608E-2</v>
      </c>
      <c r="K127" s="33">
        <v>8.0545229244113996E-3</v>
      </c>
      <c r="L127" s="32">
        <v>6.5217391304347824E-2</v>
      </c>
      <c r="M127" s="33">
        <v>4.770755885997522E-2</v>
      </c>
      <c r="N127" s="32">
        <v>0</v>
      </c>
      <c r="O127" s="33">
        <v>0</v>
      </c>
      <c r="P127" s="32">
        <v>0</v>
      </c>
      <c r="Q127" s="33">
        <v>0</v>
      </c>
      <c r="R127" s="32">
        <v>4.3478260869565216E-2</v>
      </c>
      <c r="S127" s="33">
        <v>2.7881040892193308E-2</v>
      </c>
      <c r="T127" s="32">
        <v>0</v>
      </c>
      <c r="U127" s="33">
        <v>0</v>
      </c>
      <c r="V127" s="32">
        <v>0</v>
      </c>
      <c r="W127" s="33">
        <v>0</v>
      </c>
      <c r="X127" s="32">
        <v>0</v>
      </c>
      <c r="Y127" s="33">
        <v>0</v>
      </c>
      <c r="Z127" s="32">
        <v>0</v>
      </c>
      <c r="AA127" s="33">
        <v>0</v>
      </c>
      <c r="AB127" s="32">
        <v>0</v>
      </c>
      <c r="AC127" s="33">
        <v>0</v>
      </c>
      <c r="AD127" s="32">
        <v>0</v>
      </c>
      <c r="AE127" s="33">
        <v>0</v>
      </c>
      <c r="AF127" s="32">
        <v>0</v>
      </c>
      <c r="AG127" s="33">
        <v>0</v>
      </c>
      <c r="AH127" s="32">
        <v>0</v>
      </c>
      <c r="AI127" s="33">
        <v>0</v>
      </c>
      <c r="AJ127" s="32">
        <v>0</v>
      </c>
      <c r="AK127" s="33">
        <v>0</v>
      </c>
      <c r="AL127" s="32">
        <v>0</v>
      </c>
      <c r="AM127" s="33">
        <v>0</v>
      </c>
      <c r="AN127" s="32">
        <v>2.1739130434782608E-2</v>
      </c>
      <c r="AO127" s="33">
        <v>4.3370508054522928E-3</v>
      </c>
      <c r="AP127" s="32">
        <v>2.1739130434782608E-2</v>
      </c>
      <c r="AQ127" s="33">
        <v>1.6728624535315983E-2</v>
      </c>
      <c r="AR127" s="32">
        <v>0</v>
      </c>
      <c r="AS127" s="33">
        <v>0</v>
      </c>
      <c r="AT127" s="32">
        <v>8.6956521739130432E-2</v>
      </c>
      <c r="AU127" s="33">
        <v>0.16480793060718713</v>
      </c>
      <c r="AV127" s="32">
        <v>0.10869565217391304</v>
      </c>
      <c r="AW127" s="33">
        <v>3.8413878562577448E-2</v>
      </c>
      <c r="AX127" s="11"/>
      <c r="AY127" s="10"/>
      <c r="AZ127" s="10"/>
    </row>
    <row r="128" spans="1:52">
      <c r="A128" s="2" t="s">
        <v>47</v>
      </c>
      <c r="B128" s="2" t="s">
        <v>42</v>
      </c>
      <c r="C128" s="2" t="s">
        <v>659</v>
      </c>
      <c r="D128" s="32">
        <v>0.21530644649094952</v>
      </c>
      <c r="E128" s="33">
        <v>0.15015603855395068</v>
      </c>
      <c r="F128" s="32">
        <v>0.52207049857097487</v>
      </c>
      <c r="G128" s="33">
        <v>0.58413654063906761</v>
      </c>
      <c r="H128" s="32">
        <v>8.066052715147666E-2</v>
      </c>
      <c r="I128" s="33">
        <v>5.5152034024689996E-2</v>
      </c>
      <c r="J128" s="32">
        <v>0</v>
      </c>
      <c r="K128" s="33">
        <v>0</v>
      </c>
      <c r="L128" s="32">
        <v>3.1756113051762465E-2</v>
      </c>
      <c r="M128" s="33">
        <v>4.9904719821038966E-2</v>
      </c>
      <c r="N128" s="32">
        <v>0</v>
      </c>
      <c r="O128" s="33">
        <v>0</v>
      </c>
      <c r="P128" s="32">
        <v>6.3512226103524926E-3</v>
      </c>
      <c r="Q128" s="33">
        <v>5.1368444309425835E-3</v>
      </c>
      <c r="R128" s="32">
        <v>6.3512226103524931E-4</v>
      </c>
      <c r="S128" s="33">
        <v>1.3808721588555331E-3</v>
      </c>
      <c r="T128" s="32">
        <v>7.7484915846300406E-2</v>
      </c>
      <c r="U128" s="33">
        <v>8.4923637769615284E-2</v>
      </c>
      <c r="V128" s="32">
        <v>0</v>
      </c>
      <c r="W128" s="33">
        <v>0</v>
      </c>
      <c r="X128" s="32">
        <v>5.7161003493172435E-3</v>
      </c>
      <c r="Y128" s="33">
        <v>6.1863072716727887E-3</v>
      </c>
      <c r="Z128" s="32">
        <v>6.3512226103524931E-4</v>
      </c>
      <c r="AA128" s="33">
        <v>2.7617443177110662E-4</v>
      </c>
      <c r="AB128" s="32">
        <v>0</v>
      </c>
      <c r="AC128" s="33">
        <v>0</v>
      </c>
      <c r="AD128" s="32">
        <v>0</v>
      </c>
      <c r="AE128" s="33">
        <v>0</v>
      </c>
      <c r="AF128" s="32">
        <v>3.1756113051762465E-4</v>
      </c>
      <c r="AG128" s="33">
        <v>5.5234886354221329E-5</v>
      </c>
      <c r="AH128" s="32">
        <v>0</v>
      </c>
      <c r="AI128" s="33">
        <v>0</v>
      </c>
      <c r="AJ128" s="32">
        <v>2.8580501746586218E-3</v>
      </c>
      <c r="AK128" s="33">
        <v>2.7341268745339556E-3</v>
      </c>
      <c r="AL128" s="32">
        <v>0</v>
      </c>
      <c r="AM128" s="33">
        <v>0</v>
      </c>
      <c r="AN128" s="32">
        <v>1.2384884090187362E-2</v>
      </c>
      <c r="AO128" s="33">
        <v>8.0366759645392038E-3</v>
      </c>
      <c r="AP128" s="32">
        <v>2.1276595744680851E-2</v>
      </c>
      <c r="AQ128" s="33">
        <v>2.61537186887238E-2</v>
      </c>
      <c r="AR128" s="32">
        <v>1.3337567481740234E-2</v>
      </c>
      <c r="AS128" s="33">
        <v>1.0080366759645392E-2</v>
      </c>
      <c r="AT128" s="32">
        <v>8.2565893934582399E-3</v>
      </c>
      <c r="AU128" s="33">
        <v>1.3670634372669778E-2</v>
      </c>
      <c r="AV128" s="32">
        <v>9.5268339155287396E-4</v>
      </c>
      <c r="AW128" s="33">
        <v>2.0160733519290785E-3</v>
      </c>
      <c r="AX128" s="11"/>
      <c r="AY128" s="10"/>
      <c r="AZ128" s="10"/>
    </row>
    <row r="129" spans="1:52">
      <c r="A129" s="2" t="s">
        <v>55</v>
      </c>
      <c r="B129" s="2" t="s">
        <v>42</v>
      </c>
      <c r="C129" s="2" t="s">
        <v>660</v>
      </c>
      <c r="D129" s="32">
        <v>0.12467666839110192</v>
      </c>
      <c r="E129" s="33">
        <v>6.7597725145777846E-2</v>
      </c>
      <c r="F129" s="32">
        <v>0.67071908949818937</v>
      </c>
      <c r="G129" s="33">
        <v>0.65111223094089699</v>
      </c>
      <c r="H129" s="32">
        <v>3.9834454216244181E-2</v>
      </c>
      <c r="I129" s="33">
        <v>3.8154200561514647E-2</v>
      </c>
      <c r="J129" s="32">
        <v>3.362648732540093E-3</v>
      </c>
      <c r="K129" s="33">
        <v>2.4620257720826435E-3</v>
      </c>
      <c r="L129" s="32">
        <v>3.9317123642007241E-2</v>
      </c>
      <c r="M129" s="33">
        <v>4.3783744870779642E-2</v>
      </c>
      <c r="N129" s="32">
        <v>7.7599586135540608E-4</v>
      </c>
      <c r="O129" s="33">
        <v>1.5837592685911741E-4</v>
      </c>
      <c r="P129" s="32">
        <v>1.8623900672529746E-2</v>
      </c>
      <c r="Q129" s="33">
        <v>2.4649053343891728E-2</v>
      </c>
      <c r="R129" s="32">
        <v>2.8453181583031556E-3</v>
      </c>
      <c r="S129" s="33">
        <v>1.9725001799726443E-3</v>
      </c>
      <c r="T129" s="32">
        <v>5.94930160372478E-3</v>
      </c>
      <c r="U129" s="33">
        <v>3.2567849686847603E-2</v>
      </c>
      <c r="V129" s="32">
        <v>1.2157268494568029E-2</v>
      </c>
      <c r="W129" s="33">
        <v>7.2133035778561656E-3</v>
      </c>
      <c r="X129" s="32">
        <v>1.8106570098292809E-3</v>
      </c>
      <c r="Y129" s="33">
        <v>1.3245986610035275E-3</v>
      </c>
      <c r="Z129" s="32">
        <v>2.5866528711846869E-4</v>
      </c>
      <c r="AA129" s="33">
        <v>2.8795623065294078E-4</v>
      </c>
      <c r="AB129" s="32">
        <v>1.5519917227108122E-3</v>
      </c>
      <c r="AC129" s="33">
        <v>1.3533942840688216E-3</v>
      </c>
      <c r="AD129" s="32">
        <v>2.5866528711846869E-4</v>
      </c>
      <c r="AE129" s="33">
        <v>5.7591246130588151E-5</v>
      </c>
      <c r="AF129" s="32">
        <v>0</v>
      </c>
      <c r="AG129" s="33">
        <v>0</v>
      </c>
      <c r="AH129" s="32">
        <v>0</v>
      </c>
      <c r="AI129" s="33">
        <v>0</v>
      </c>
      <c r="AJ129" s="32">
        <v>2.5866528711846869E-3</v>
      </c>
      <c r="AK129" s="33">
        <v>2.2748542221582321E-3</v>
      </c>
      <c r="AL129" s="32">
        <v>2.5866528711846869E-4</v>
      </c>
      <c r="AM129" s="33">
        <v>4.3193434597941115E-5</v>
      </c>
      <c r="AN129" s="32">
        <v>1.6037247801345061E-2</v>
      </c>
      <c r="AO129" s="33">
        <v>2.9256353034338781E-2</v>
      </c>
      <c r="AP129" s="32">
        <v>1.1122607346094155E-2</v>
      </c>
      <c r="AQ129" s="33">
        <v>1.3389964725361745E-2</v>
      </c>
      <c r="AR129" s="32">
        <v>9.311950336264873E-3</v>
      </c>
      <c r="AS129" s="33">
        <v>6.4934130012238135E-3</v>
      </c>
      <c r="AT129" s="32">
        <v>3.0522503879979308E-2</v>
      </c>
      <c r="AU129" s="33">
        <v>6.6229933050176368E-2</v>
      </c>
      <c r="AV129" s="32">
        <v>8.0186239006725304E-3</v>
      </c>
      <c r="AW129" s="33">
        <v>9.6177381038082214E-3</v>
      </c>
      <c r="AX129" s="11"/>
      <c r="AY129" s="10"/>
      <c r="AZ129" s="10"/>
    </row>
    <row r="130" spans="1:52">
      <c r="A130" s="2" t="s">
        <v>57</v>
      </c>
      <c r="B130" s="2" t="s">
        <v>42</v>
      </c>
      <c r="C130" s="2" t="s">
        <v>661</v>
      </c>
      <c r="D130" s="32">
        <v>0.15958041958041957</v>
      </c>
      <c r="E130" s="33">
        <v>8.8247655572775752E-2</v>
      </c>
      <c r="F130" s="32">
        <v>0.68979020979020977</v>
      </c>
      <c r="G130" s="33">
        <v>0.75535869079828732</v>
      </c>
      <c r="H130" s="32">
        <v>2.2797202797202796E-2</v>
      </c>
      <c r="I130" s="33">
        <v>2.646510283958076E-2</v>
      </c>
      <c r="J130" s="32">
        <v>7.8321678321678322E-3</v>
      </c>
      <c r="K130" s="33">
        <v>1.4933410386403636E-2</v>
      </c>
      <c r="L130" s="32">
        <v>4.685314685314685E-2</v>
      </c>
      <c r="M130" s="33">
        <v>5.0973232814100711E-2</v>
      </c>
      <c r="N130" s="32">
        <v>8.3916083916083916E-4</v>
      </c>
      <c r="O130" s="33">
        <v>4.662586356352938E-4</v>
      </c>
      <c r="P130" s="32">
        <v>1.1468531468531469E-2</v>
      </c>
      <c r="Q130" s="33">
        <v>1.03890304447188E-2</v>
      </c>
      <c r="R130" s="32">
        <v>2.5174825174825175E-3</v>
      </c>
      <c r="S130" s="33">
        <v>1.7730962200215399E-3</v>
      </c>
      <c r="T130" s="32">
        <v>1.9580419580419582E-2</v>
      </c>
      <c r="U130" s="33">
        <v>1.9274212613937851E-2</v>
      </c>
      <c r="V130" s="32">
        <v>2.9370629370629371E-3</v>
      </c>
      <c r="W130" s="33">
        <v>1.8847356116525257E-3</v>
      </c>
      <c r="X130" s="32">
        <v>3.0769230769230769E-3</v>
      </c>
      <c r="Y130" s="33">
        <v>2.4626336389188051E-3</v>
      </c>
      <c r="Z130" s="32">
        <v>0</v>
      </c>
      <c r="AA130" s="33">
        <v>0</v>
      </c>
      <c r="AB130" s="32">
        <v>1.5384615384615385E-3</v>
      </c>
      <c r="AC130" s="33">
        <v>1.3725078147574141E-3</v>
      </c>
      <c r="AD130" s="32">
        <v>2.7972027972027972E-3</v>
      </c>
      <c r="AE130" s="33">
        <v>1.5695185058709185E-3</v>
      </c>
      <c r="AF130" s="32">
        <v>2.7972027972027972E-4</v>
      </c>
      <c r="AG130" s="33">
        <v>5.0566077385799473E-4</v>
      </c>
      <c r="AH130" s="32">
        <v>0</v>
      </c>
      <c r="AI130" s="33">
        <v>0</v>
      </c>
      <c r="AJ130" s="32">
        <v>5.5944055944055944E-4</v>
      </c>
      <c r="AK130" s="33">
        <v>5.8446505030339648E-4</v>
      </c>
      <c r="AL130" s="32">
        <v>0</v>
      </c>
      <c r="AM130" s="33">
        <v>0</v>
      </c>
      <c r="AN130" s="32">
        <v>4.1958041958041958E-3</v>
      </c>
      <c r="AO130" s="33">
        <v>2.8041188368488797E-3</v>
      </c>
      <c r="AP130" s="32">
        <v>1.7202797202797201E-2</v>
      </c>
      <c r="AQ130" s="33">
        <v>1.70676928734666E-2</v>
      </c>
      <c r="AR130" s="32">
        <v>5.7342657342657347E-3</v>
      </c>
      <c r="AS130" s="33">
        <v>3.4476870944863272E-3</v>
      </c>
      <c r="AT130" s="32">
        <v>4.1958041958041958E-4</v>
      </c>
      <c r="AU130" s="33">
        <v>4.2028947437547609E-4</v>
      </c>
      <c r="AV130" s="32">
        <v>0</v>
      </c>
      <c r="AW130" s="33">
        <v>0</v>
      </c>
      <c r="AX130" s="11"/>
      <c r="AY130" s="10"/>
      <c r="AZ130" s="10"/>
    </row>
    <row r="131" spans="1:52">
      <c r="A131" s="2" t="s">
        <v>665</v>
      </c>
      <c r="B131" s="2" t="s">
        <v>42</v>
      </c>
      <c r="C131" s="2" t="s">
        <v>662</v>
      </c>
      <c r="D131" s="32">
        <v>7.8125E-2</v>
      </c>
      <c r="E131" s="33">
        <v>1.0880000000000001E-2</v>
      </c>
      <c r="F131" s="32">
        <v>0.484375</v>
      </c>
      <c r="G131" s="33">
        <v>0.53280000000000005</v>
      </c>
      <c r="H131" s="32">
        <v>0.140625</v>
      </c>
      <c r="I131" s="33">
        <v>0.10752</v>
      </c>
      <c r="J131" s="32">
        <v>0</v>
      </c>
      <c r="K131" s="33">
        <v>0</v>
      </c>
      <c r="L131" s="32">
        <v>4.6875E-2</v>
      </c>
      <c r="M131" s="33">
        <v>2.8160000000000001E-2</v>
      </c>
      <c r="N131" s="32">
        <v>0</v>
      </c>
      <c r="O131" s="33">
        <v>0</v>
      </c>
      <c r="P131" s="32">
        <v>7.8125E-2</v>
      </c>
      <c r="Q131" s="33">
        <v>0.24192</v>
      </c>
      <c r="R131" s="32">
        <v>0</v>
      </c>
      <c r="S131" s="33">
        <v>0</v>
      </c>
      <c r="T131" s="32">
        <v>0</v>
      </c>
      <c r="U131" s="33">
        <v>0</v>
      </c>
      <c r="V131" s="32">
        <v>0</v>
      </c>
      <c r="W131" s="33">
        <v>0</v>
      </c>
      <c r="X131" s="32">
        <v>1.5625E-2</v>
      </c>
      <c r="Y131" s="33">
        <v>5.1200000000000004E-3</v>
      </c>
      <c r="Z131" s="32">
        <v>0</v>
      </c>
      <c r="AA131" s="33">
        <v>0</v>
      </c>
      <c r="AB131" s="32">
        <v>0</v>
      </c>
      <c r="AC131" s="33">
        <v>0</v>
      </c>
      <c r="AD131" s="32">
        <v>0</v>
      </c>
      <c r="AE131" s="33">
        <v>0</v>
      </c>
      <c r="AF131" s="32">
        <v>0</v>
      </c>
      <c r="AG131" s="33">
        <v>0</v>
      </c>
      <c r="AH131" s="32">
        <v>0</v>
      </c>
      <c r="AI131" s="33">
        <v>0</v>
      </c>
      <c r="AJ131" s="32">
        <v>0</v>
      </c>
      <c r="AK131" s="33">
        <v>0</v>
      </c>
      <c r="AL131" s="32">
        <v>0</v>
      </c>
      <c r="AM131" s="33">
        <v>0</v>
      </c>
      <c r="AN131" s="32">
        <v>4.6875E-2</v>
      </c>
      <c r="AO131" s="33">
        <v>6.0800000000000003E-3</v>
      </c>
      <c r="AP131" s="32">
        <v>1.5625E-2</v>
      </c>
      <c r="AQ131" s="33">
        <v>1.248E-2</v>
      </c>
      <c r="AR131" s="32">
        <v>4.6875E-2</v>
      </c>
      <c r="AS131" s="33">
        <v>8.6400000000000001E-3</v>
      </c>
      <c r="AT131" s="32">
        <v>3.125E-2</v>
      </c>
      <c r="AU131" s="33">
        <v>4.0640000000000003E-2</v>
      </c>
      <c r="AV131" s="32">
        <v>1.5625E-2</v>
      </c>
      <c r="AW131" s="33">
        <v>5.7600000000000004E-3</v>
      </c>
      <c r="AX131" s="11"/>
      <c r="AY131" s="10"/>
      <c r="AZ131" s="10"/>
    </row>
    <row r="132" spans="1:52">
      <c r="A132" s="2" t="s">
        <v>570</v>
      </c>
      <c r="B132" s="2" t="s">
        <v>42</v>
      </c>
      <c r="C132" s="2" t="s">
        <v>663</v>
      </c>
      <c r="D132" s="32">
        <v>4.4692737430167599E-2</v>
      </c>
      <c r="E132" s="33">
        <v>2.7620396600566571E-2</v>
      </c>
      <c r="F132" s="32">
        <v>0.56424581005586594</v>
      </c>
      <c r="G132" s="33">
        <v>0.48253068932955617</v>
      </c>
      <c r="H132" s="32">
        <v>0.10614525139664804</v>
      </c>
      <c r="I132" s="33">
        <v>5.9017941454202076E-2</v>
      </c>
      <c r="J132" s="32">
        <v>0</v>
      </c>
      <c r="K132" s="33">
        <v>0</v>
      </c>
      <c r="L132" s="32">
        <v>3.3519553072625698E-2</v>
      </c>
      <c r="M132" s="33">
        <v>5.5004721435316338E-2</v>
      </c>
      <c r="N132" s="32">
        <v>0</v>
      </c>
      <c r="O132" s="33">
        <v>0</v>
      </c>
      <c r="P132" s="32">
        <v>5.5865921787709499E-3</v>
      </c>
      <c r="Q132" s="33">
        <v>1.1803588290840415E-3</v>
      </c>
      <c r="R132" s="32">
        <v>5.5865921787709499E-3</v>
      </c>
      <c r="S132" s="33">
        <v>9.4428706326723328E-4</v>
      </c>
      <c r="T132" s="32">
        <v>2.23463687150838E-2</v>
      </c>
      <c r="U132" s="33">
        <v>1.2747875354107648E-2</v>
      </c>
      <c r="V132" s="32">
        <v>0</v>
      </c>
      <c r="W132" s="33">
        <v>0</v>
      </c>
      <c r="X132" s="32">
        <v>0</v>
      </c>
      <c r="Y132" s="33">
        <v>0</v>
      </c>
      <c r="Z132" s="32">
        <v>0</v>
      </c>
      <c r="AA132" s="33">
        <v>0</v>
      </c>
      <c r="AB132" s="32">
        <v>0</v>
      </c>
      <c r="AC132" s="33">
        <v>0</v>
      </c>
      <c r="AD132" s="32">
        <v>0</v>
      </c>
      <c r="AE132" s="33">
        <v>0</v>
      </c>
      <c r="AF132" s="32">
        <v>0</v>
      </c>
      <c r="AG132" s="33">
        <v>0</v>
      </c>
      <c r="AH132" s="32">
        <v>0</v>
      </c>
      <c r="AI132" s="33">
        <v>0</v>
      </c>
      <c r="AJ132" s="32">
        <v>5.5865921787709499E-3</v>
      </c>
      <c r="AK132" s="33">
        <v>2.3607176581680832E-4</v>
      </c>
      <c r="AL132" s="32">
        <v>0</v>
      </c>
      <c r="AM132" s="33">
        <v>0</v>
      </c>
      <c r="AN132" s="32">
        <v>7.2625698324022353E-2</v>
      </c>
      <c r="AO132" s="33">
        <v>7.5779036827195473E-2</v>
      </c>
      <c r="AP132" s="32">
        <v>0</v>
      </c>
      <c r="AQ132" s="33">
        <v>0</v>
      </c>
      <c r="AR132" s="32">
        <v>1.11731843575419E-2</v>
      </c>
      <c r="AS132" s="33">
        <v>1.1095372993389991E-2</v>
      </c>
      <c r="AT132" s="32">
        <v>9.4972067039106142E-2</v>
      </c>
      <c r="AU132" s="33">
        <v>0.1817752596789424</v>
      </c>
      <c r="AV132" s="32">
        <v>3.3519553072625698E-2</v>
      </c>
      <c r="AW132" s="33">
        <v>9.2067988668555242E-2</v>
      </c>
      <c r="AX132" s="11"/>
      <c r="AY132" s="10"/>
      <c r="AZ132" s="10"/>
    </row>
    <row r="133" spans="1:52">
      <c r="A133" s="2" t="s">
        <v>71</v>
      </c>
      <c r="B133" s="2" t="s">
        <v>42</v>
      </c>
      <c r="C133" s="2" t="s">
        <v>664</v>
      </c>
      <c r="D133" s="32">
        <v>2.5974025974025976E-2</v>
      </c>
      <c r="E133" s="33">
        <v>8.1999219055056624E-3</v>
      </c>
      <c r="F133" s="32">
        <v>0.27272727272727271</v>
      </c>
      <c r="G133" s="33">
        <v>0.1202655212807497</v>
      </c>
      <c r="H133" s="32">
        <v>0.2857142857142857</v>
      </c>
      <c r="I133" s="33">
        <v>0.22217883639203437</v>
      </c>
      <c r="J133" s="32">
        <v>0</v>
      </c>
      <c r="K133" s="33">
        <v>0</v>
      </c>
      <c r="L133" s="32">
        <v>1.2987012987012988E-2</v>
      </c>
      <c r="M133" s="33">
        <v>1.3276064037485357E-2</v>
      </c>
      <c r="N133" s="32">
        <v>0</v>
      </c>
      <c r="O133" s="33">
        <v>0</v>
      </c>
      <c r="P133" s="32">
        <v>1.2987012987012988E-2</v>
      </c>
      <c r="Q133" s="33">
        <v>3.1237797735259665E-3</v>
      </c>
      <c r="R133" s="32">
        <v>0</v>
      </c>
      <c r="S133" s="33">
        <v>0</v>
      </c>
      <c r="T133" s="32">
        <v>2.5974025974025976E-2</v>
      </c>
      <c r="U133" s="33">
        <v>2.4209293244826239E-2</v>
      </c>
      <c r="V133" s="32">
        <v>0</v>
      </c>
      <c r="W133" s="33">
        <v>0</v>
      </c>
      <c r="X133" s="32">
        <v>0</v>
      </c>
      <c r="Y133" s="33">
        <v>0</v>
      </c>
      <c r="Z133" s="32">
        <v>0</v>
      </c>
      <c r="AA133" s="33">
        <v>0</v>
      </c>
      <c r="AB133" s="32">
        <v>0</v>
      </c>
      <c r="AC133" s="33">
        <v>0</v>
      </c>
      <c r="AD133" s="32">
        <v>0</v>
      </c>
      <c r="AE133" s="33">
        <v>0</v>
      </c>
      <c r="AF133" s="32">
        <v>0</v>
      </c>
      <c r="AG133" s="33">
        <v>0</v>
      </c>
      <c r="AH133" s="32">
        <v>0</v>
      </c>
      <c r="AI133" s="33">
        <v>0</v>
      </c>
      <c r="AJ133" s="32">
        <v>2.5974025974025976E-2</v>
      </c>
      <c r="AK133" s="33">
        <v>1.5228426395939087E-2</v>
      </c>
      <c r="AL133" s="32">
        <v>0</v>
      </c>
      <c r="AM133" s="33">
        <v>0</v>
      </c>
      <c r="AN133" s="32">
        <v>0.14285714285714285</v>
      </c>
      <c r="AO133" s="33">
        <v>0.11636079656384225</v>
      </c>
      <c r="AP133" s="32">
        <v>0</v>
      </c>
      <c r="AQ133" s="33">
        <v>0</v>
      </c>
      <c r="AR133" s="32">
        <v>1.2987012987012988E-2</v>
      </c>
      <c r="AS133" s="33">
        <v>1.1714174150722373E-3</v>
      </c>
      <c r="AT133" s="32">
        <v>0.15584415584415584</v>
      </c>
      <c r="AU133" s="33">
        <v>0.40374853572823116</v>
      </c>
      <c r="AV133" s="32">
        <v>2.5974025974025976E-2</v>
      </c>
      <c r="AW133" s="33">
        <v>7.2237407262787975E-2</v>
      </c>
      <c r="AX133" s="11"/>
      <c r="AY133" s="10"/>
      <c r="AZ133" s="10"/>
    </row>
    <row r="134" spans="1:52">
      <c r="A134" s="2" t="s">
        <v>669</v>
      </c>
      <c r="B134" s="2" t="s">
        <v>42</v>
      </c>
      <c r="C134" s="2" t="s">
        <v>666</v>
      </c>
      <c r="D134" s="32">
        <v>0.15096737748905523</v>
      </c>
      <c r="E134" s="33">
        <v>7.8525452717611272E-2</v>
      </c>
      <c r="F134" s="32">
        <v>0.57421268182460106</v>
      </c>
      <c r="G134" s="33">
        <v>0.6078884493361012</v>
      </c>
      <c r="H134" s="32">
        <v>0.10521112837169891</v>
      </c>
      <c r="I134" s="33">
        <v>0.1328189260115154</v>
      </c>
      <c r="J134" s="32">
        <v>1.6946758932354187E-3</v>
      </c>
      <c r="K134" s="33">
        <v>1.2011541524682412E-3</v>
      </c>
      <c r="L134" s="32">
        <v>4.8298262957209431E-2</v>
      </c>
      <c r="M134" s="33">
        <v>5.6486885224498323E-2</v>
      </c>
      <c r="N134" s="32">
        <v>1.9629995763310266E-2</v>
      </c>
      <c r="O134" s="33">
        <v>1.5934876555298787E-2</v>
      </c>
      <c r="P134" s="32">
        <v>1.4687191074706962E-2</v>
      </c>
      <c r="Q134" s="33">
        <v>1.1182484039011398E-2</v>
      </c>
      <c r="R134" s="32">
        <v>1.4122299110295156E-4</v>
      </c>
      <c r="S134" s="33">
        <v>4.5696081887378745E-5</v>
      </c>
      <c r="T134" s="32">
        <v>1.4122299110295156E-4</v>
      </c>
      <c r="U134" s="33">
        <v>9.139216377475749E-5</v>
      </c>
      <c r="V134" s="32">
        <v>2.8244598220590313E-4</v>
      </c>
      <c r="W134" s="33">
        <v>6.5280116981969628E-5</v>
      </c>
      <c r="X134" s="32">
        <v>2.5420138398531281E-3</v>
      </c>
      <c r="Y134" s="33">
        <v>2.0693797083284372E-3</v>
      </c>
      <c r="Z134" s="32">
        <v>1.4122299110295156E-3</v>
      </c>
      <c r="AA134" s="33">
        <v>2.5981486558823911E-3</v>
      </c>
      <c r="AB134" s="32">
        <v>2.075977969213388E-2</v>
      </c>
      <c r="AC134" s="33">
        <v>2.115075790215816E-2</v>
      </c>
      <c r="AD134" s="32">
        <v>9.1794944216918514E-3</v>
      </c>
      <c r="AE134" s="33">
        <v>6.0514668442285847E-3</v>
      </c>
      <c r="AF134" s="32">
        <v>0</v>
      </c>
      <c r="AG134" s="33">
        <v>0</v>
      </c>
      <c r="AH134" s="32">
        <v>0</v>
      </c>
      <c r="AI134" s="33">
        <v>0</v>
      </c>
      <c r="AJ134" s="32">
        <v>2.9656828131619829E-3</v>
      </c>
      <c r="AK134" s="33">
        <v>1.592834854360059E-3</v>
      </c>
      <c r="AL134" s="32">
        <v>1.1297839288236125E-3</v>
      </c>
      <c r="AM134" s="33">
        <v>9.5308970793675659E-4</v>
      </c>
      <c r="AN134" s="32">
        <v>2.6832368309560799E-3</v>
      </c>
      <c r="AO134" s="33">
        <v>1.2860183045448018E-3</v>
      </c>
      <c r="AP134" s="32">
        <v>5.507696653015111E-3</v>
      </c>
      <c r="AQ134" s="33">
        <v>4.2758476623190106E-3</v>
      </c>
      <c r="AR134" s="32">
        <v>2.1183448665442733E-3</v>
      </c>
      <c r="AS134" s="33">
        <v>1.9584035094590891E-3</v>
      </c>
      <c r="AT134" s="32">
        <v>2.5420138398531279E-2</v>
      </c>
      <c r="AU134" s="33">
        <v>4.6564307443238938E-2</v>
      </c>
      <c r="AV134" s="32">
        <v>1.1015393306030222E-2</v>
      </c>
      <c r="AW134" s="33">
        <v>7.2591490083950229E-3</v>
      </c>
      <c r="AX134" s="11"/>
      <c r="AY134" s="10"/>
      <c r="AZ134" s="10"/>
    </row>
    <row r="135" spans="1:52">
      <c r="A135" s="2" t="s">
        <v>540</v>
      </c>
      <c r="B135" s="2" t="s">
        <v>42</v>
      </c>
      <c r="C135" s="2" t="s">
        <v>667</v>
      </c>
      <c r="D135" s="32">
        <v>4.4444444444444446E-2</v>
      </c>
      <c r="E135" s="33">
        <v>1.3241220495106506E-2</v>
      </c>
      <c r="F135" s="32">
        <v>0.36888888888888888</v>
      </c>
      <c r="G135" s="33">
        <v>0.26156208021492994</v>
      </c>
      <c r="H135" s="32">
        <v>0.15555555555555556</v>
      </c>
      <c r="I135" s="33">
        <v>0.23124160429859911</v>
      </c>
      <c r="J135" s="32">
        <v>4.4444444444444444E-3</v>
      </c>
      <c r="K135" s="33">
        <v>7.6760698522356549E-4</v>
      </c>
      <c r="L135" s="32">
        <v>3.111111111111111E-2</v>
      </c>
      <c r="M135" s="33">
        <v>2.22606025714834E-2</v>
      </c>
      <c r="N135" s="32">
        <v>0</v>
      </c>
      <c r="O135" s="33">
        <v>0</v>
      </c>
      <c r="P135" s="32">
        <v>0.04</v>
      </c>
      <c r="Q135" s="33">
        <v>2.6482440990213012E-2</v>
      </c>
      <c r="R135" s="32">
        <v>0</v>
      </c>
      <c r="S135" s="33">
        <v>0</v>
      </c>
      <c r="T135" s="32">
        <v>1.7777777777777778E-2</v>
      </c>
      <c r="U135" s="33">
        <v>5.1813471502590676E-3</v>
      </c>
      <c r="V135" s="32">
        <v>1.3333333333333334E-2</v>
      </c>
      <c r="W135" s="33">
        <v>6.5246593744003071E-3</v>
      </c>
      <c r="X135" s="32">
        <v>0</v>
      </c>
      <c r="Y135" s="33">
        <v>0</v>
      </c>
      <c r="Z135" s="32">
        <v>0</v>
      </c>
      <c r="AA135" s="33">
        <v>0</v>
      </c>
      <c r="AB135" s="32">
        <v>4.4444444444444444E-3</v>
      </c>
      <c r="AC135" s="33">
        <v>4.0299366724237187E-3</v>
      </c>
      <c r="AD135" s="32">
        <v>4.4444444444444444E-3</v>
      </c>
      <c r="AE135" s="33">
        <v>7.6760698522356549E-4</v>
      </c>
      <c r="AF135" s="32">
        <v>0</v>
      </c>
      <c r="AG135" s="33">
        <v>0</v>
      </c>
      <c r="AH135" s="32">
        <v>0</v>
      </c>
      <c r="AI135" s="33">
        <v>0</v>
      </c>
      <c r="AJ135" s="32">
        <v>0</v>
      </c>
      <c r="AK135" s="33">
        <v>0</v>
      </c>
      <c r="AL135" s="32">
        <v>0</v>
      </c>
      <c r="AM135" s="33">
        <v>0</v>
      </c>
      <c r="AN135" s="32">
        <v>7.1111111111111111E-2</v>
      </c>
      <c r="AO135" s="33">
        <v>5.8338130876990982E-2</v>
      </c>
      <c r="AP135" s="32">
        <v>0</v>
      </c>
      <c r="AQ135" s="33">
        <v>0</v>
      </c>
      <c r="AR135" s="32">
        <v>0</v>
      </c>
      <c r="AS135" s="33">
        <v>0</v>
      </c>
      <c r="AT135" s="32">
        <v>0.14222222222222222</v>
      </c>
      <c r="AU135" s="33">
        <v>0.26444060640951833</v>
      </c>
      <c r="AV135" s="32">
        <v>0.10222222222222223</v>
      </c>
      <c r="AW135" s="33">
        <v>0.10516215697562847</v>
      </c>
      <c r="AX135" s="11"/>
      <c r="AY135" s="10"/>
      <c r="AZ135" s="10"/>
    </row>
    <row r="136" spans="1:52">
      <c r="A136" s="2" t="s">
        <v>527</v>
      </c>
      <c r="B136" s="2" t="s">
        <v>42</v>
      </c>
      <c r="C136" s="2" t="s">
        <v>668</v>
      </c>
      <c r="D136" s="32">
        <v>8.8042049934296984E-2</v>
      </c>
      <c r="E136" s="33">
        <v>5.3369825521724257E-2</v>
      </c>
      <c r="F136" s="32">
        <v>0.70170827858081475</v>
      </c>
      <c r="G136" s="33">
        <v>0.74998289428669174</v>
      </c>
      <c r="H136" s="32">
        <v>2.8909329829172142E-2</v>
      </c>
      <c r="I136" s="33">
        <v>3.0721861101607937E-2</v>
      </c>
      <c r="J136" s="32">
        <v>1.3140604467805519E-3</v>
      </c>
      <c r="K136" s="33">
        <v>1.094765651727677E-3</v>
      </c>
      <c r="L136" s="32">
        <v>5.1248357424441525E-2</v>
      </c>
      <c r="M136" s="33">
        <v>4.6117003079028399E-2</v>
      </c>
      <c r="N136" s="32">
        <v>0</v>
      </c>
      <c r="O136" s="33">
        <v>0</v>
      </c>
      <c r="P136" s="32">
        <v>6.0446780551905388E-2</v>
      </c>
      <c r="Q136" s="33">
        <v>4.1874786178583645E-2</v>
      </c>
      <c r="R136" s="32">
        <v>0</v>
      </c>
      <c r="S136" s="33">
        <v>0</v>
      </c>
      <c r="T136" s="32">
        <v>0</v>
      </c>
      <c r="U136" s="33">
        <v>0</v>
      </c>
      <c r="V136" s="32">
        <v>0</v>
      </c>
      <c r="W136" s="33">
        <v>0</v>
      </c>
      <c r="X136" s="32">
        <v>0</v>
      </c>
      <c r="Y136" s="33">
        <v>0</v>
      </c>
      <c r="Z136" s="32">
        <v>0</v>
      </c>
      <c r="AA136" s="33">
        <v>0</v>
      </c>
      <c r="AB136" s="32">
        <v>4.862023653088042E-2</v>
      </c>
      <c r="AC136" s="33">
        <v>6.0691070817653098E-2</v>
      </c>
      <c r="AD136" s="32">
        <v>0</v>
      </c>
      <c r="AE136" s="33">
        <v>0</v>
      </c>
      <c r="AF136" s="32">
        <v>0</v>
      </c>
      <c r="AG136" s="33">
        <v>0</v>
      </c>
      <c r="AH136" s="32">
        <v>0</v>
      </c>
      <c r="AI136" s="33">
        <v>0</v>
      </c>
      <c r="AJ136" s="32">
        <v>1.3140604467805519E-3</v>
      </c>
      <c r="AK136" s="33">
        <v>2.0526855969893944E-4</v>
      </c>
      <c r="AL136" s="32">
        <v>1.3140604467805519E-3</v>
      </c>
      <c r="AM136" s="33">
        <v>2.0526855969893944E-4</v>
      </c>
      <c r="AN136" s="32">
        <v>1.0512483574244415E-2</v>
      </c>
      <c r="AO136" s="33">
        <v>4.2422169004447483E-3</v>
      </c>
      <c r="AP136" s="32">
        <v>0</v>
      </c>
      <c r="AQ136" s="33">
        <v>0</v>
      </c>
      <c r="AR136" s="32">
        <v>0</v>
      </c>
      <c r="AS136" s="33">
        <v>0</v>
      </c>
      <c r="AT136" s="32">
        <v>6.5703022339027592E-3</v>
      </c>
      <c r="AU136" s="33">
        <v>1.1495039343140608E-2</v>
      </c>
      <c r="AV136" s="32">
        <v>0</v>
      </c>
      <c r="AW136" s="33">
        <v>0</v>
      </c>
      <c r="AX136" s="11"/>
      <c r="AY136" s="10"/>
      <c r="AZ136" s="10"/>
    </row>
    <row r="137" spans="1:52">
      <c r="A137" s="2" t="s">
        <v>596</v>
      </c>
      <c r="B137" s="2" t="s">
        <v>42</v>
      </c>
      <c r="C137" s="2" t="s">
        <v>670</v>
      </c>
      <c r="D137" s="32">
        <v>0.10344827586206896</v>
      </c>
      <c r="E137" s="33">
        <v>4.6709129511677279E-2</v>
      </c>
      <c r="F137" s="32">
        <v>0.46551724137931033</v>
      </c>
      <c r="G137" s="33">
        <v>0.38428874734607221</v>
      </c>
      <c r="H137" s="32">
        <v>0.15517241379310345</v>
      </c>
      <c r="I137" s="33">
        <v>0.16242038216560509</v>
      </c>
      <c r="J137" s="32">
        <v>1.7241379310344827E-2</v>
      </c>
      <c r="K137" s="33">
        <v>3.9278131634819531E-2</v>
      </c>
      <c r="L137" s="32">
        <v>1.7241379310344827E-2</v>
      </c>
      <c r="M137" s="33">
        <v>0.10934182590233546</v>
      </c>
      <c r="N137" s="32">
        <v>0</v>
      </c>
      <c r="O137" s="33">
        <v>0</v>
      </c>
      <c r="P137" s="32">
        <v>0</v>
      </c>
      <c r="Q137" s="33">
        <v>0</v>
      </c>
      <c r="R137" s="32">
        <v>0</v>
      </c>
      <c r="S137" s="33">
        <v>0</v>
      </c>
      <c r="T137" s="32">
        <v>0</v>
      </c>
      <c r="U137" s="33">
        <v>0</v>
      </c>
      <c r="V137" s="32">
        <v>0</v>
      </c>
      <c r="W137" s="33">
        <v>0</v>
      </c>
      <c r="X137" s="32">
        <v>0</v>
      </c>
      <c r="Y137" s="33">
        <v>0</v>
      </c>
      <c r="Z137" s="32">
        <v>0</v>
      </c>
      <c r="AA137" s="33">
        <v>0</v>
      </c>
      <c r="AB137" s="32">
        <v>1.7241379310344827E-2</v>
      </c>
      <c r="AC137" s="33">
        <v>2.1231422505307855E-3</v>
      </c>
      <c r="AD137" s="32">
        <v>0</v>
      </c>
      <c r="AE137" s="33">
        <v>0</v>
      </c>
      <c r="AF137" s="32">
        <v>0</v>
      </c>
      <c r="AG137" s="33">
        <v>0</v>
      </c>
      <c r="AH137" s="32">
        <v>0</v>
      </c>
      <c r="AI137" s="33">
        <v>0</v>
      </c>
      <c r="AJ137" s="32">
        <v>0</v>
      </c>
      <c r="AK137" s="33">
        <v>0</v>
      </c>
      <c r="AL137" s="32">
        <v>0</v>
      </c>
      <c r="AM137" s="33">
        <v>0</v>
      </c>
      <c r="AN137" s="32">
        <v>0.15517241379310345</v>
      </c>
      <c r="AO137" s="33">
        <v>9.9787685774946927E-2</v>
      </c>
      <c r="AP137" s="32">
        <v>0</v>
      </c>
      <c r="AQ137" s="33">
        <v>0</v>
      </c>
      <c r="AR137" s="32">
        <v>0</v>
      </c>
      <c r="AS137" s="33">
        <v>0</v>
      </c>
      <c r="AT137" s="32">
        <v>6.8965517241379309E-2</v>
      </c>
      <c r="AU137" s="33">
        <v>0.15605095541401273</v>
      </c>
      <c r="AV137" s="32">
        <v>0</v>
      </c>
      <c r="AW137" s="33">
        <v>0</v>
      </c>
      <c r="AX137" s="11"/>
      <c r="AY137" s="10"/>
      <c r="AZ137" s="10"/>
    </row>
    <row r="138" spans="1:52">
      <c r="A138" s="2" t="s">
        <v>551</v>
      </c>
      <c r="B138" s="2" t="s">
        <v>42</v>
      </c>
      <c r="C138" s="2" t="s">
        <v>671</v>
      </c>
      <c r="D138" s="32">
        <v>3.0737704918032786E-2</v>
      </c>
      <c r="E138" s="33">
        <v>8.2153469673134066E-3</v>
      </c>
      <c r="F138" s="32">
        <v>0.56147540983606559</v>
      </c>
      <c r="G138" s="33">
        <v>0.56511099458136693</v>
      </c>
      <c r="H138" s="32">
        <v>0.23360655737704919</v>
      </c>
      <c r="I138" s="33">
        <v>0.27582590456213951</v>
      </c>
      <c r="J138" s="32">
        <v>0</v>
      </c>
      <c r="K138" s="33">
        <v>0</v>
      </c>
      <c r="L138" s="32">
        <v>1.0245901639344262E-2</v>
      </c>
      <c r="M138" s="33">
        <v>7.1665792693585036E-3</v>
      </c>
      <c r="N138" s="32">
        <v>0</v>
      </c>
      <c r="O138" s="33">
        <v>0</v>
      </c>
      <c r="P138" s="32">
        <v>6.1475409836065573E-3</v>
      </c>
      <c r="Q138" s="33">
        <v>3.146303093864709E-3</v>
      </c>
      <c r="R138" s="32">
        <v>0</v>
      </c>
      <c r="S138" s="33">
        <v>0</v>
      </c>
      <c r="T138" s="32">
        <v>0</v>
      </c>
      <c r="U138" s="33">
        <v>0</v>
      </c>
      <c r="V138" s="32">
        <v>4.0983606557377051E-3</v>
      </c>
      <c r="W138" s="33">
        <v>2.7967138612130745E-3</v>
      </c>
      <c r="X138" s="32">
        <v>0</v>
      </c>
      <c r="Y138" s="33">
        <v>0</v>
      </c>
      <c r="Z138" s="32">
        <v>0</v>
      </c>
      <c r="AA138" s="33">
        <v>0</v>
      </c>
      <c r="AB138" s="32">
        <v>0.10655737704918032</v>
      </c>
      <c r="AC138" s="33">
        <v>7.6210452718056279E-2</v>
      </c>
      <c r="AD138" s="32">
        <v>0</v>
      </c>
      <c r="AE138" s="33">
        <v>0</v>
      </c>
      <c r="AF138" s="32">
        <v>0</v>
      </c>
      <c r="AG138" s="33">
        <v>0</v>
      </c>
      <c r="AH138" s="32">
        <v>0</v>
      </c>
      <c r="AI138" s="33">
        <v>0</v>
      </c>
      <c r="AJ138" s="32">
        <v>0</v>
      </c>
      <c r="AK138" s="33">
        <v>0</v>
      </c>
      <c r="AL138" s="32">
        <v>0</v>
      </c>
      <c r="AM138" s="33">
        <v>0</v>
      </c>
      <c r="AN138" s="32">
        <v>1.0245901639344262E-2</v>
      </c>
      <c r="AO138" s="33">
        <v>2.3422478587659501E-2</v>
      </c>
      <c r="AP138" s="32">
        <v>1.0245901639344262E-2</v>
      </c>
      <c r="AQ138" s="33">
        <v>3.6706869428421605E-3</v>
      </c>
      <c r="AR138" s="32">
        <v>0</v>
      </c>
      <c r="AS138" s="33">
        <v>0</v>
      </c>
      <c r="AT138" s="32">
        <v>2.663934426229508E-2</v>
      </c>
      <c r="AU138" s="33">
        <v>3.4434539416185982E-2</v>
      </c>
      <c r="AV138" s="32">
        <v>0</v>
      </c>
      <c r="AW138" s="33">
        <v>0</v>
      </c>
      <c r="AX138" s="11"/>
      <c r="AY138" s="10"/>
      <c r="AZ138" s="10"/>
    </row>
    <row r="139" spans="1:52">
      <c r="A139" s="2" t="s">
        <v>584</v>
      </c>
      <c r="B139" s="2" t="s">
        <v>42</v>
      </c>
      <c r="C139" s="2" t="s">
        <v>672</v>
      </c>
      <c r="D139" s="32">
        <v>3.4482758620689655E-2</v>
      </c>
      <c r="E139" s="33">
        <v>2.1917808219178082E-2</v>
      </c>
      <c r="F139" s="32">
        <v>0.41379310344827586</v>
      </c>
      <c r="G139" s="33">
        <v>0.46027397260273972</v>
      </c>
      <c r="H139" s="32">
        <v>0.13793103448275862</v>
      </c>
      <c r="I139" s="33">
        <v>6.3013698630136991E-2</v>
      </c>
      <c r="J139" s="32">
        <v>0</v>
      </c>
      <c r="K139" s="33">
        <v>0</v>
      </c>
      <c r="L139" s="32">
        <v>3.4482758620689655E-2</v>
      </c>
      <c r="M139" s="33">
        <v>2.4657534246575342E-2</v>
      </c>
      <c r="N139" s="32">
        <v>0</v>
      </c>
      <c r="O139" s="33">
        <v>0</v>
      </c>
      <c r="P139" s="32">
        <v>0.10344827586206896</v>
      </c>
      <c r="Q139" s="33">
        <v>0.18904109589041096</v>
      </c>
      <c r="R139" s="32">
        <v>0</v>
      </c>
      <c r="S139" s="33">
        <v>0</v>
      </c>
      <c r="T139" s="32">
        <v>6.8965517241379309E-2</v>
      </c>
      <c r="U139" s="33">
        <v>1.3698630136986301E-2</v>
      </c>
      <c r="V139" s="32">
        <v>0</v>
      </c>
      <c r="W139" s="33">
        <v>0</v>
      </c>
      <c r="X139" s="32">
        <v>0</v>
      </c>
      <c r="Y139" s="33">
        <v>0</v>
      </c>
      <c r="Z139" s="32">
        <v>0</v>
      </c>
      <c r="AA139" s="33">
        <v>0</v>
      </c>
      <c r="AB139" s="32">
        <v>3.4482758620689655E-2</v>
      </c>
      <c r="AC139" s="33">
        <v>3.287671232876712E-2</v>
      </c>
      <c r="AD139" s="32">
        <v>0</v>
      </c>
      <c r="AE139" s="33">
        <v>0</v>
      </c>
      <c r="AF139" s="32">
        <v>0</v>
      </c>
      <c r="AG139" s="33">
        <v>0</v>
      </c>
      <c r="AH139" s="32">
        <v>0</v>
      </c>
      <c r="AI139" s="33">
        <v>0</v>
      </c>
      <c r="AJ139" s="32">
        <v>0</v>
      </c>
      <c r="AK139" s="33">
        <v>0</v>
      </c>
      <c r="AL139" s="32">
        <v>0</v>
      </c>
      <c r="AM139" s="33">
        <v>0</v>
      </c>
      <c r="AN139" s="32">
        <v>0.13793103448275862</v>
      </c>
      <c r="AO139" s="33">
        <v>0.16438356164383561</v>
      </c>
      <c r="AP139" s="32">
        <v>0</v>
      </c>
      <c r="AQ139" s="33">
        <v>0</v>
      </c>
      <c r="AR139" s="32">
        <v>0</v>
      </c>
      <c r="AS139" s="33">
        <v>0</v>
      </c>
      <c r="AT139" s="32">
        <v>3.4482758620689655E-2</v>
      </c>
      <c r="AU139" s="33">
        <v>3.0136986301369864E-2</v>
      </c>
      <c r="AV139" s="32">
        <v>0</v>
      </c>
      <c r="AW139" s="33">
        <v>0</v>
      </c>
      <c r="AX139" s="11"/>
      <c r="AY139" s="10"/>
      <c r="AZ139" s="10"/>
    </row>
    <row r="140" spans="1:52">
      <c r="A140" s="2" t="s">
        <v>544</v>
      </c>
      <c r="B140" s="2" t="s">
        <v>42</v>
      </c>
      <c r="C140" s="2" t="s">
        <v>673</v>
      </c>
      <c r="D140" s="32">
        <v>0.1130344725551117</v>
      </c>
      <c r="E140" s="33">
        <v>5.421312110751593E-2</v>
      </c>
      <c r="F140" s="32">
        <v>0.68782364255067319</v>
      </c>
      <c r="G140" s="33">
        <v>0.72967345945507478</v>
      </c>
      <c r="H140" s="32">
        <v>2.6187305814469597E-2</v>
      </c>
      <c r="I140" s="33">
        <v>1.8395507926922697E-2</v>
      </c>
      <c r="J140" s="32">
        <v>0</v>
      </c>
      <c r="K140" s="33">
        <v>0</v>
      </c>
      <c r="L140" s="32">
        <v>5.8736499482171918E-2</v>
      </c>
      <c r="M140" s="33">
        <v>7.7718993069012449E-2</v>
      </c>
      <c r="N140" s="32">
        <v>0</v>
      </c>
      <c r="O140" s="33">
        <v>0</v>
      </c>
      <c r="P140" s="32">
        <v>1.2575824826157716E-2</v>
      </c>
      <c r="Q140" s="33">
        <v>8.5893772926787498E-3</v>
      </c>
      <c r="R140" s="32">
        <v>8.4332001775410566E-3</v>
      </c>
      <c r="S140" s="33">
        <v>1.0707429405773719E-2</v>
      </c>
      <c r="T140" s="32">
        <v>0</v>
      </c>
      <c r="U140" s="33">
        <v>0</v>
      </c>
      <c r="V140" s="32">
        <v>5.9180352123095132E-4</v>
      </c>
      <c r="W140" s="33">
        <v>1.1446494398428134E-3</v>
      </c>
      <c r="X140" s="32">
        <v>1.0356561621541649E-3</v>
      </c>
      <c r="Y140" s="33">
        <v>1.2257663292804932E-3</v>
      </c>
      <c r="Z140" s="32">
        <v>0</v>
      </c>
      <c r="AA140" s="33">
        <v>0</v>
      </c>
      <c r="AB140" s="32">
        <v>4.8823790501553485E-2</v>
      </c>
      <c r="AC140" s="33">
        <v>4.6173536065470346E-2</v>
      </c>
      <c r="AD140" s="32">
        <v>0</v>
      </c>
      <c r="AE140" s="33">
        <v>0</v>
      </c>
      <c r="AF140" s="32">
        <v>0</v>
      </c>
      <c r="AG140" s="33">
        <v>0</v>
      </c>
      <c r="AH140" s="32">
        <v>1.4795088030773783E-4</v>
      </c>
      <c r="AI140" s="33">
        <v>8.111688943767969E-5</v>
      </c>
      <c r="AJ140" s="32">
        <v>0</v>
      </c>
      <c r="AK140" s="33">
        <v>0</v>
      </c>
      <c r="AL140" s="32">
        <v>0</v>
      </c>
      <c r="AM140" s="33">
        <v>0</v>
      </c>
      <c r="AN140" s="32">
        <v>4.4385264092321349E-4</v>
      </c>
      <c r="AO140" s="33">
        <v>1.8025975430595488E-4</v>
      </c>
      <c r="AP140" s="32">
        <v>3.5508211273857079E-3</v>
      </c>
      <c r="AQ140" s="33">
        <v>4.0738704473145806E-3</v>
      </c>
      <c r="AR140" s="32">
        <v>3.8319277999704096E-2</v>
      </c>
      <c r="AS140" s="33">
        <v>4.7678705013925064E-2</v>
      </c>
      <c r="AT140" s="32">
        <v>2.9590176061547566E-4</v>
      </c>
      <c r="AU140" s="33">
        <v>1.4420780344476391E-4</v>
      </c>
      <c r="AV140" s="32">
        <v>0</v>
      </c>
      <c r="AW140" s="33">
        <v>0</v>
      </c>
      <c r="AX140" s="11"/>
      <c r="AY140" s="10"/>
      <c r="AZ140" s="10"/>
    </row>
    <row r="141" spans="1:52">
      <c r="A141" s="2" t="s">
        <v>565</v>
      </c>
      <c r="B141" s="2" t="s">
        <v>42</v>
      </c>
      <c r="C141" s="2" t="s">
        <v>674</v>
      </c>
      <c r="D141" s="32">
        <v>0.25882352941176473</v>
      </c>
      <c r="E141" s="33">
        <v>0.13601036269430053</v>
      </c>
      <c r="F141" s="32">
        <v>0.4</v>
      </c>
      <c r="G141" s="33">
        <v>0.37435233160621761</v>
      </c>
      <c r="H141" s="32">
        <v>3.5294117647058823E-2</v>
      </c>
      <c r="I141" s="33">
        <v>3.4326424870466318E-2</v>
      </c>
      <c r="J141" s="32">
        <v>0</v>
      </c>
      <c r="K141" s="33">
        <v>0</v>
      </c>
      <c r="L141" s="32">
        <v>1.1764705882352941E-2</v>
      </c>
      <c r="M141" s="33">
        <v>6.4766839378238338E-3</v>
      </c>
      <c r="N141" s="32">
        <v>0</v>
      </c>
      <c r="O141" s="33">
        <v>0</v>
      </c>
      <c r="P141" s="32">
        <v>0</v>
      </c>
      <c r="Q141" s="33">
        <v>0</v>
      </c>
      <c r="R141" s="32">
        <v>0</v>
      </c>
      <c r="S141" s="33">
        <v>0</v>
      </c>
      <c r="T141" s="32">
        <v>7.0588235294117646E-2</v>
      </c>
      <c r="U141" s="33">
        <v>0.11139896373056994</v>
      </c>
      <c r="V141" s="32">
        <v>0</v>
      </c>
      <c r="W141" s="33">
        <v>0</v>
      </c>
      <c r="X141" s="32">
        <v>0</v>
      </c>
      <c r="Y141" s="33">
        <v>0</v>
      </c>
      <c r="Z141" s="32">
        <v>0</v>
      </c>
      <c r="AA141" s="33">
        <v>0</v>
      </c>
      <c r="AB141" s="32">
        <v>0</v>
      </c>
      <c r="AC141" s="33">
        <v>0</v>
      </c>
      <c r="AD141" s="32">
        <v>0</v>
      </c>
      <c r="AE141" s="33">
        <v>0</v>
      </c>
      <c r="AF141" s="32">
        <v>0</v>
      </c>
      <c r="AG141" s="33">
        <v>0</v>
      </c>
      <c r="AH141" s="32">
        <v>0</v>
      </c>
      <c r="AI141" s="33">
        <v>0</v>
      </c>
      <c r="AJ141" s="32">
        <v>0</v>
      </c>
      <c r="AK141" s="33">
        <v>0</v>
      </c>
      <c r="AL141" s="32">
        <v>0</v>
      </c>
      <c r="AM141" s="33">
        <v>0</v>
      </c>
      <c r="AN141" s="32">
        <v>3.5294117647058823E-2</v>
      </c>
      <c r="AO141" s="33">
        <v>6.4766839378238336E-2</v>
      </c>
      <c r="AP141" s="32">
        <v>2.3529411764705882E-2</v>
      </c>
      <c r="AQ141" s="33">
        <v>2.3963730569948185E-2</v>
      </c>
      <c r="AR141" s="32">
        <v>8.2352941176470587E-2</v>
      </c>
      <c r="AS141" s="33">
        <v>1.8134715025906734E-2</v>
      </c>
      <c r="AT141" s="32">
        <v>3.5294117647058823E-2</v>
      </c>
      <c r="AU141" s="33">
        <v>2.5906735751295335E-2</v>
      </c>
      <c r="AV141" s="32">
        <v>4.7058823529411764E-2</v>
      </c>
      <c r="AW141" s="33">
        <v>0.20466321243523317</v>
      </c>
      <c r="AX141" s="2"/>
      <c r="AY141" s="10"/>
      <c r="AZ141" s="10"/>
    </row>
    <row r="142" spans="1:52">
      <c r="AY142" s="10"/>
      <c r="AZ142" s="10"/>
    </row>
    <row r="143" spans="1:52">
      <c r="D143">
        <v>8791</v>
      </c>
      <c r="E143">
        <v>82738</v>
      </c>
      <c r="F143">
        <v>38931</v>
      </c>
      <c r="G143">
        <v>712933</v>
      </c>
      <c r="H143">
        <v>4644</v>
      </c>
      <c r="I143">
        <v>87529</v>
      </c>
      <c r="J143">
        <v>207</v>
      </c>
      <c r="K143">
        <v>5269</v>
      </c>
      <c r="L143">
        <v>2668</v>
      </c>
      <c r="M143">
        <v>53077</v>
      </c>
      <c r="N143">
        <v>256</v>
      </c>
      <c r="O143">
        <v>3966</v>
      </c>
      <c r="P143">
        <v>1241</v>
      </c>
      <c r="Q143">
        <v>23307</v>
      </c>
      <c r="R143">
        <v>288</v>
      </c>
      <c r="S143">
        <v>4136</v>
      </c>
      <c r="T143">
        <v>711</v>
      </c>
      <c r="U143">
        <v>15390</v>
      </c>
      <c r="V143">
        <v>353</v>
      </c>
      <c r="W143">
        <v>5297</v>
      </c>
      <c r="X143">
        <v>412</v>
      </c>
      <c r="Y143">
        <v>6489</v>
      </c>
      <c r="Z143">
        <v>51</v>
      </c>
      <c r="AA143">
        <v>1232</v>
      </c>
      <c r="AB143">
        <v>1013</v>
      </c>
      <c r="AC143">
        <v>15339</v>
      </c>
      <c r="AD143">
        <v>206</v>
      </c>
      <c r="AE143">
        <v>2835</v>
      </c>
      <c r="AF143">
        <v>10</v>
      </c>
      <c r="AG143">
        <v>312</v>
      </c>
      <c r="AH143">
        <v>7</v>
      </c>
      <c r="AI143">
        <v>86</v>
      </c>
      <c r="AJ143">
        <v>433</v>
      </c>
      <c r="AK143">
        <v>4363</v>
      </c>
      <c r="AL143">
        <v>27</v>
      </c>
      <c r="AM143">
        <v>354</v>
      </c>
      <c r="AN143">
        <v>3561</v>
      </c>
      <c r="AO143">
        <v>85694</v>
      </c>
      <c r="AP143">
        <v>774</v>
      </c>
      <c r="AQ143">
        <v>11890</v>
      </c>
      <c r="AR143">
        <v>602</v>
      </c>
      <c r="AS143">
        <v>9669</v>
      </c>
      <c r="AT143">
        <v>3247</v>
      </c>
      <c r="AU143">
        <v>123037</v>
      </c>
      <c r="AV143">
        <v>1296</v>
      </c>
      <c r="AW143">
        <v>24971</v>
      </c>
      <c r="AY143">
        <v>69729</v>
      </c>
      <c r="AZ143">
        <v>1279913</v>
      </c>
    </row>
    <row r="144" spans="1:52">
      <c r="D144" s="22">
        <f>D143/$AY$103</f>
        <v>0.12607379999713175</v>
      </c>
      <c r="E144" s="22">
        <f>E143/$AZ$103</f>
        <v>6.4643456234915964E-2</v>
      </c>
      <c r="F144" s="22">
        <f t="shared" ref="F144" si="1500">F143/$AY$103</f>
        <v>0.55831863356709543</v>
      </c>
      <c r="G144" s="22">
        <f t="shared" ref="G144" si="1501">G143/$AZ$103</f>
        <v>0.55701676598331296</v>
      </c>
      <c r="H144" s="22">
        <f t="shared" ref="H144" si="1502">H143/$AY$103</f>
        <v>6.6600696984038199E-2</v>
      </c>
      <c r="I144" s="22">
        <f t="shared" ref="I144" si="1503">I143/$AZ$103</f>
        <v>6.8386679407115958E-2</v>
      </c>
      <c r="J144" s="22">
        <f t="shared" ref="J144" si="1504">J143/$AY$103</f>
        <v>2.9686357182807728E-3</v>
      </c>
      <c r="K144" s="22">
        <f t="shared" ref="K144" si="1505">K143/$AZ$103</f>
        <v>4.1166860560053692E-3</v>
      </c>
      <c r="L144" s="22">
        <f t="shared" ref="L144" si="1506">L143/$AY$103</f>
        <v>3.8262415924507735E-2</v>
      </c>
      <c r="M144" s="22">
        <f t="shared" ref="M144" si="1507">M143/$AZ$103</f>
        <v>4.1469224861377295E-2</v>
      </c>
      <c r="N144" s="22">
        <f t="shared" ref="N144" si="1508">N143/$AY$103</f>
        <v>3.6713562506274292E-3</v>
      </c>
      <c r="O144" s="22">
        <f t="shared" ref="O144" si="1509">O143/$AZ$103</f>
        <v>3.0986481112388106E-3</v>
      </c>
      <c r="P144" s="22">
        <f t="shared" ref="P144" si="1510">P143/$AY$103</f>
        <v>1.7797473074330623E-2</v>
      </c>
      <c r="Q144" s="22">
        <f t="shared" ref="Q144" si="1511">Q143/$AZ$103</f>
        <v>1.8209831449481333E-2</v>
      </c>
      <c r="R144" s="22">
        <f t="shared" ref="R144" si="1512">R143/$AY$103</f>
        <v>4.1302757819558578E-3</v>
      </c>
      <c r="S144" s="22">
        <f t="shared" ref="S144" si="1513">S143/$AZ$103</f>
        <v>3.2314696389520226E-3</v>
      </c>
      <c r="T144" s="22">
        <f t="shared" ref="T144" si="1514">T143/$AY$103</f>
        <v>1.0196618336703524E-2</v>
      </c>
      <c r="U144" s="22">
        <f t="shared" ref="U144" si="1515">U143/$AZ$103</f>
        <v>1.2024254773566641E-2</v>
      </c>
      <c r="V144" s="22">
        <f t="shared" ref="V144" si="1516">V143/$AY$103</f>
        <v>5.0624560799667285E-3</v>
      </c>
      <c r="W144" s="22">
        <f t="shared" ref="W144" si="1517">W143/$AZ$103</f>
        <v>4.1385625429228396E-3</v>
      </c>
      <c r="X144" s="22">
        <f t="shared" ref="X144" si="1518">X143/$AY$103</f>
        <v>5.9085889658535189E-3</v>
      </c>
      <c r="Y144" s="22">
        <f t="shared" ref="Y144" si="1519">Y143/$AZ$103</f>
        <v>5.0698758431237121E-3</v>
      </c>
      <c r="Z144" s="22">
        <f t="shared" ref="Z144" si="1520">Z143/$AY$103</f>
        <v>7.3140300305468318E-4</v>
      </c>
      <c r="AA144" s="22">
        <f t="shared" ref="AA144" si="1521">AA143/$AZ$103</f>
        <v>9.6256542436868751E-4</v>
      </c>
      <c r="AB144" s="22">
        <f t="shared" ref="AB144" si="1522">AB143/$AY$103</f>
        <v>1.452767141361557E-2</v>
      </c>
      <c r="AC144" s="22">
        <f t="shared" ref="AC144" si="1523">AC143/$AZ$103</f>
        <v>1.1984408315252677E-2</v>
      </c>
      <c r="AD144" s="22">
        <f t="shared" ref="AD144" si="1524">AD143/$AY$103</f>
        <v>2.9542944829267594E-3</v>
      </c>
      <c r="AE144" s="22">
        <f t="shared" ref="AE144" si="1525">AE143/$AZ$103</f>
        <v>2.2149943003938548E-3</v>
      </c>
      <c r="AF144" s="22">
        <f t="shared" ref="AF144" si="1526">AF143/$AY$103</f>
        <v>1.4341235354013395E-4</v>
      </c>
      <c r="AG144" s="22">
        <f t="shared" ref="AG144" si="1527">AG143/$AZ$103</f>
        <v>2.4376656850895334E-4</v>
      </c>
      <c r="AH144" s="22">
        <f t="shared" ref="AH144" si="1528">AH143/$AY$103</f>
        <v>1.0038864747809377E-4</v>
      </c>
      <c r="AI144" s="22">
        <f t="shared" ref="AI144" si="1529">AI143/$AZ$103</f>
        <v>6.7192066960801246E-5</v>
      </c>
      <c r="AJ144" s="22">
        <f t="shared" ref="AJ144" si="1530">AJ143/$AY$103</f>
        <v>6.2097549082877996E-3</v>
      </c>
      <c r="AK144" s="22">
        <f t="shared" ref="AK144" si="1531">AK143/$AZ$103</f>
        <v>3.4088254436043701E-3</v>
      </c>
      <c r="AL144" s="22">
        <f t="shared" ref="AL144" si="1532">AL143/$AY$103</f>
        <v>3.8721335455836164E-4</v>
      </c>
      <c r="AM144" s="22">
        <f t="shared" ref="AM144" si="1533">AM143/$AZ$103</f>
        <v>2.7658129888515862E-4</v>
      </c>
      <c r="AN144" s="22">
        <f t="shared" ref="AN144" si="1534">AN143/$AY$103</f>
        <v>5.1069139095641695E-2</v>
      </c>
      <c r="AO144" s="22">
        <f t="shared" ref="AO144" si="1535">AO143/$AZ$103</f>
        <v>6.6952988210917455E-2</v>
      </c>
      <c r="AP144" s="22">
        <f t="shared" ref="AP144" si="1536">AP143/$AY$103</f>
        <v>1.1100116164006368E-2</v>
      </c>
      <c r="AQ144" s="22">
        <f t="shared" ref="AQ144" si="1537">AQ143/$AZ$103</f>
        <v>9.2896939088828699E-3</v>
      </c>
      <c r="AR144" s="22">
        <f t="shared" ref="AR144" si="1538">AR143/$AY$103</f>
        <v>8.6334236831160632E-3</v>
      </c>
      <c r="AS144" s="22">
        <f t="shared" ref="AS144" si="1539">AS143/$AZ$103</f>
        <v>7.5544197144649678E-3</v>
      </c>
      <c r="AT144" s="22">
        <f t="shared" ref="AT144" si="1540">AT143/$AY$103</f>
        <v>4.6565991194481494E-2</v>
      </c>
      <c r="AU144" s="22">
        <f t="shared" ref="AU144" si="1541">AU143/$AZ$103</f>
        <v>9.6129190030884909E-2</v>
      </c>
      <c r="AV144" s="22">
        <f t="shared" ref="AV144" si="1542">AV143/$AY$103</f>
        <v>1.858624101880136E-2</v>
      </c>
      <c r="AW144" s="22">
        <f t="shared" ref="AW144" si="1543">AW143/$AZ$103</f>
        <v>1.9509919814862418E-2</v>
      </c>
    </row>
    <row r="145" spans="1:52">
      <c r="AY145">
        <f>SUM(AY109:AY140)</f>
        <v>0</v>
      </c>
      <c r="AZ145">
        <f>SUM(AZ109:AZ140)</f>
        <v>0</v>
      </c>
    </row>
    <row r="147" spans="1:52">
      <c r="A147" s="13" t="s">
        <v>4</v>
      </c>
      <c r="B147" s="13" t="s">
        <v>5</v>
      </c>
      <c r="C147" s="13" t="s">
        <v>6</v>
      </c>
      <c r="D147" s="13" t="s">
        <v>8</v>
      </c>
      <c r="E147" s="12"/>
      <c r="F147" s="13" t="s">
        <v>9</v>
      </c>
      <c r="G147" s="12"/>
      <c r="H147" s="13" t="s">
        <v>10</v>
      </c>
      <c r="I147" s="12"/>
      <c r="J147" s="13" t="s">
        <v>11</v>
      </c>
      <c r="K147" s="12"/>
      <c r="L147" s="13" t="s">
        <v>12</v>
      </c>
      <c r="M147" s="12"/>
      <c r="N147" s="13" t="s">
        <v>13</v>
      </c>
      <c r="O147" s="12"/>
      <c r="P147" s="13" t="s">
        <v>14</v>
      </c>
      <c r="Q147" s="12"/>
      <c r="R147" s="13" t="s">
        <v>15</v>
      </c>
      <c r="S147" s="12"/>
      <c r="T147" s="13" t="s">
        <v>16</v>
      </c>
      <c r="U147" s="12"/>
      <c r="V147" s="13" t="s">
        <v>17</v>
      </c>
      <c r="W147" s="12"/>
      <c r="X147" s="13" t="s">
        <v>18</v>
      </c>
      <c r="Y147" s="12"/>
      <c r="Z147" s="13" t="s">
        <v>19</v>
      </c>
      <c r="AA147" s="12"/>
      <c r="AB147" s="13" t="s">
        <v>20</v>
      </c>
      <c r="AC147" s="12"/>
      <c r="AD147" s="13" t="s">
        <v>21</v>
      </c>
      <c r="AE147" s="12"/>
      <c r="AF147" s="13" t="s">
        <v>22</v>
      </c>
      <c r="AG147" s="12"/>
      <c r="AH147" s="13" t="s">
        <v>23</v>
      </c>
      <c r="AI147" s="12"/>
      <c r="AJ147" s="13" t="s">
        <v>675</v>
      </c>
      <c r="AK147" s="12"/>
      <c r="AL147" s="13" t="s">
        <v>676</v>
      </c>
      <c r="AM147" s="12"/>
      <c r="AN147" s="13" t="s">
        <v>33</v>
      </c>
      <c r="AO147" s="12"/>
      <c r="AP147" s="13" t="s">
        <v>34</v>
      </c>
      <c r="AQ147" s="12"/>
      <c r="AR147" s="13" t="s">
        <v>35</v>
      </c>
      <c r="AS147" s="12"/>
      <c r="AT147" s="13"/>
      <c r="AU147" s="12"/>
      <c r="AV147" s="13"/>
      <c r="AW147" s="12"/>
      <c r="AX147" s="13"/>
      <c r="AY147" s="12" t="s">
        <v>616</v>
      </c>
      <c r="AZ147" s="12" t="s">
        <v>617</v>
      </c>
    </row>
    <row r="148" spans="1:52">
      <c r="A148" s="2" t="s">
        <v>69</v>
      </c>
      <c r="B148" s="2" t="s">
        <v>42</v>
      </c>
      <c r="C148" s="2" t="s">
        <v>642</v>
      </c>
      <c r="D148" s="11">
        <v>65</v>
      </c>
      <c r="E148" s="10">
        <v>745</v>
      </c>
      <c r="F148" s="11">
        <v>765</v>
      </c>
      <c r="G148" s="10">
        <v>19455</v>
      </c>
      <c r="H148" s="11">
        <v>460</v>
      </c>
      <c r="I148" s="10">
        <v>12489</v>
      </c>
      <c r="J148" s="11">
        <v>27</v>
      </c>
      <c r="K148" s="10">
        <v>1088</v>
      </c>
      <c r="L148" s="11">
        <v>24</v>
      </c>
      <c r="M148" s="10">
        <v>710</v>
      </c>
      <c r="N148" s="11">
        <v>0</v>
      </c>
      <c r="O148" s="10">
        <v>0</v>
      </c>
      <c r="P148" s="11">
        <v>139</v>
      </c>
      <c r="Q148" s="10">
        <v>3680</v>
      </c>
      <c r="R148" s="11">
        <v>2</v>
      </c>
      <c r="S148" s="10">
        <v>31</v>
      </c>
      <c r="T148" s="11">
        <v>0</v>
      </c>
      <c r="U148" s="10">
        <v>0</v>
      </c>
      <c r="V148" s="11">
        <v>11</v>
      </c>
      <c r="W148" s="10">
        <v>133</v>
      </c>
      <c r="X148" s="11">
        <v>1</v>
      </c>
      <c r="Y148" s="10">
        <v>24</v>
      </c>
      <c r="Z148" s="11">
        <v>3</v>
      </c>
      <c r="AA148" s="10">
        <v>35</v>
      </c>
      <c r="AB148" s="11">
        <v>19</v>
      </c>
      <c r="AC148" s="10">
        <v>462</v>
      </c>
      <c r="AD148" s="11">
        <v>0</v>
      </c>
      <c r="AE148" s="10">
        <v>0</v>
      </c>
      <c r="AF148" s="11">
        <v>0</v>
      </c>
      <c r="AG148" s="10">
        <v>0</v>
      </c>
      <c r="AH148" s="11">
        <v>0</v>
      </c>
      <c r="AI148" s="10">
        <v>0</v>
      </c>
      <c r="AJ148" s="11">
        <v>59</v>
      </c>
      <c r="AK148" s="10">
        <v>499</v>
      </c>
      <c r="AL148" s="11">
        <v>2</v>
      </c>
      <c r="AM148" s="10">
        <v>75</v>
      </c>
      <c r="AN148" s="11">
        <v>1009</v>
      </c>
      <c r="AO148" s="10">
        <v>39998</v>
      </c>
      <c r="AP148" s="11">
        <v>17</v>
      </c>
      <c r="AQ148" s="10">
        <v>216</v>
      </c>
      <c r="AR148" s="11">
        <v>9</v>
      </c>
      <c r="AS148" s="10">
        <v>106</v>
      </c>
      <c r="AT148" s="11"/>
      <c r="AU148" s="10"/>
      <c r="AV148" s="11"/>
      <c r="AW148" s="10"/>
      <c r="AX148" s="11"/>
      <c r="AY148" s="10">
        <f t="shared" ref="AY148" si="1544">SUM(D148,F148,H148,J148,L148,N148,P148,R148,T148,V148,X148,Z148,AB148,AD148,AF148,AH148,AJ148,AL148,AN148,AP148,AR148,AT148,AV148)</f>
        <v>2612</v>
      </c>
      <c r="AZ148" s="10">
        <f t="shared" ref="AZ148" si="1545">SUM(E148,G148,I148,K148,M148,O148,Q148,S148,U148,W148,Y148,AA148,AC148,AE148,AG148,AI148,AK148,AM148,AO148,AQ148,AS148,AU148,AW148)</f>
        <v>79746</v>
      </c>
    </row>
    <row r="149" spans="1:52">
      <c r="A149" s="2"/>
      <c r="B149" s="2"/>
      <c r="C149" s="2"/>
      <c r="D149" s="11">
        <f>D148/$AY$2</f>
        <v>2.0344287949921751E-2</v>
      </c>
      <c r="E149" s="10">
        <f>E148/$AZ$2</f>
        <v>7.2917686209259076E-3</v>
      </c>
      <c r="F149" s="11">
        <f t="shared" ref="F149" si="1546">F148/$AY$2</f>
        <v>0.23943661971830985</v>
      </c>
      <c r="G149" s="10">
        <f t="shared" ref="G149" si="1547">G148/$AZ$2</f>
        <v>0.19041793089948125</v>
      </c>
      <c r="H149" s="11">
        <f t="shared" ref="H149" si="1548">H148/$AY$2</f>
        <v>0.14397496087636932</v>
      </c>
      <c r="I149" s="10">
        <f t="shared" ref="I149" si="1549">I148/$AZ$2</f>
        <v>0.12223744739160224</v>
      </c>
      <c r="J149" s="11">
        <f t="shared" ref="J149" si="1550">J148/$AY$2</f>
        <v>8.4507042253521118E-3</v>
      </c>
      <c r="K149" s="10">
        <f t="shared" ref="K149" si="1551">K148/$AZ$2</f>
        <v>1.064891846921797E-2</v>
      </c>
      <c r="L149" s="11">
        <f t="shared" ref="L149" si="1552">L148/$AY$2</f>
        <v>7.5117370892018778E-3</v>
      </c>
      <c r="M149" s="10">
        <f t="shared" ref="M149" si="1553">M148/$AZ$2</f>
        <v>6.949202309875697E-3</v>
      </c>
      <c r="N149" s="11">
        <f t="shared" ref="N149" si="1554">N148/$AY$2</f>
        <v>0</v>
      </c>
      <c r="O149" s="10">
        <f t="shared" ref="O149" si="1555">O148/$AZ$2</f>
        <v>0</v>
      </c>
      <c r="P149" s="11">
        <f t="shared" ref="P149" si="1556">P148/$AY$2</f>
        <v>4.350547730829421E-2</v>
      </c>
      <c r="Q149" s="10">
        <f t="shared" ref="Q149" si="1557">Q148/$AZ$2</f>
        <v>3.601840070470784E-2</v>
      </c>
      <c r="R149" s="11">
        <f t="shared" ref="R149" si="1558">R148/$AY$2</f>
        <v>6.2597809076682311E-4</v>
      </c>
      <c r="S149" s="10">
        <f t="shared" ref="S149" si="1559">S148/$AZ$2</f>
        <v>3.0341587550161497E-4</v>
      </c>
      <c r="T149" s="11">
        <f t="shared" ref="T149" si="1560">T148/$AY$2</f>
        <v>0</v>
      </c>
      <c r="U149" s="10">
        <f t="shared" ref="U149" si="1561">U148/$AZ$2</f>
        <v>0</v>
      </c>
      <c r="V149" s="11">
        <f t="shared" ref="V149" si="1562">V148/$AY$2</f>
        <v>3.4428794992175274E-3</v>
      </c>
      <c r="W149" s="10">
        <f t="shared" ref="W149" si="1563">W148/$AZ$2</f>
        <v>1.3017519819907997E-3</v>
      </c>
      <c r="X149" s="11">
        <f t="shared" ref="X149" si="1564">X148/$AY$2</f>
        <v>3.1298904538341156E-4</v>
      </c>
      <c r="Y149" s="10">
        <f t="shared" ref="Y149" si="1565">Y148/$AZ$2</f>
        <v>2.3490261329157288E-4</v>
      </c>
      <c r="Z149" s="11">
        <f t="shared" ref="Z149" si="1566">Z148/$AY$2</f>
        <v>9.3896713615023472E-4</v>
      </c>
      <c r="AA149" s="10">
        <f t="shared" ref="AA149" si="1567">AA148/$AZ$2</f>
        <v>3.4256631105021042E-4</v>
      </c>
      <c r="AB149" s="11">
        <f t="shared" ref="AB149" si="1568">AB148/$AY$2</f>
        <v>5.9467918622848198E-3</v>
      </c>
      <c r="AC149" s="10">
        <f t="shared" ref="AC149" si="1569">AC148/$AZ$2</f>
        <v>4.5218753058627777E-3</v>
      </c>
      <c r="AD149" s="11">
        <f t="shared" ref="AD149" si="1570">AD148/$AY$2</f>
        <v>0</v>
      </c>
      <c r="AE149" s="10">
        <f t="shared" ref="AE149" si="1571">AE148/$AZ$2</f>
        <v>0</v>
      </c>
      <c r="AF149" s="11">
        <f t="shared" ref="AF149" si="1572">AF148/$AY$2</f>
        <v>0</v>
      </c>
      <c r="AG149" s="10">
        <f t="shared" ref="AG149" si="1573">AG148/$AZ$2</f>
        <v>0</v>
      </c>
      <c r="AH149" s="11">
        <f t="shared" ref="AH149" si="1574">AH148/$AY$2</f>
        <v>0</v>
      </c>
      <c r="AI149" s="10">
        <f t="shared" ref="AI149" si="1575">AI148/$AZ$2</f>
        <v>0</v>
      </c>
      <c r="AJ149" s="11">
        <f t="shared" ref="AJ149" si="1576">AJ148/$AY$2</f>
        <v>1.8466353677621283E-2</v>
      </c>
      <c r="AK149" s="10">
        <f t="shared" ref="AK149" si="1577">AK148/$AZ$2</f>
        <v>4.884016834687286E-3</v>
      </c>
      <c r="AL149" s="11">
        <f t="shared" ref="AL149" si="1578">AL148/$AY$2</f>
        <v>6.2597809076682311E-4</v>
      </c>
      <c r="AM149" s="10">
        <f t="shared" ref="AM149" si="1579">AM148/$AZ$2</f>
        <v>7.3407066653616521E-4</v>
      </c>
      <c r="AN149" s="11">
        <f t="shared" ref="AN149" si="1580">AN148/$AY$2</f>
        <v>0.3158059467918623</v>
      </c>
      <c r="AO149" s="10">
        <f t="shared" ref="AO149" si="1581">AO148/$AZ$2</f>
        <v>0.39148478026818051</v>
      </c>
      <c r="AP149" s="11">
        <f t="shared" ref="AP149" si="1582">AP148/$AY$2</f>
        <v>5.3208137715179968E-3</v>
      </c>
      <c r="AQ149" s="10">
        <f t="shared" ref="AQ149" si="1583">AQ148/$AZ$2</f>
        <v>2.1141235196241556E-3</v>
      </c>
      <c r="AR149" s="11">
        <f t="shared" ref="AR149" si="1584">AR148/$AY$2</f>
        <v>2.8169014084507044E-3</v>
      </c>
      <c r="AS149" s="10">
        <f t="shared" ref="AS149" si="1585">AS148/$AZ$2</f>
        <v>1.0374865420377801E-3</v>
      </c>
      <c r="AT149" s="11"/>
      <c r="AU149" s="10"/>
      <c r="AV149" s="11"/>
      <c r="AW149" s="10"/>
      <c r="AX149" s="11"/>
      <c r="AY149" s="10"/>
      <c r="AZ149" s="10"/>
    </row>
    <row r="150" spans="1:52">
      <c r="A150" s="2" t="s">
        <v>69</v>
      </c>
      <c r="B150" s="2" t="s">
        <v>42</v>
      </c>
      <c r="C150" s="2" t="s">
        <v>642</v>
      </c>
      <c r="D150" s="11">
        <v>2.0344287949921751E-2</v>
      </c>
      <c r="E150" s="10">
        <v>7.2917686209259076E-3</v>
      </c>
      <c r="F150" s="11">
        <v>0.23943661971830985</v>
      </c>
      <c r="G150" s="10">
        <v>0.19041793089948125</v>
      </c>
      <c r="H150" s="11">
        <v>0.14397496087636932</v>
      </c>
      <c r="I150" s="10">
        <v>0.12223744739160224</v>
      </c>
      <c r="J150" s="11">
        <v>8.4507042253521118E-3</v>
      </c>
      <c r="K150" s="10">
        <v>1.064891846921797E-2</v>
      </c>
      <c r="L150" s="11">
        <v>7.5117370892018778E-3</v>
      </c>
      <c r="M150" s="10">
        <v>6.949202309875697E-3</v>
      </c>
      <c r="N150" s="11">
        <v>0</v>
      </c>
      <c r="O150" s="10">
        <v>0</v>
      </c>
      <c r="P150" s="11">
        <v>4.350547730829421E-2</v>
      </c>
      <c r="Q150" s="10">
        <v>3.601840070470784E-2</v>
      </c>
      <c r="R150" s="11">
        <v>6.2597809076682311E-4</v>
      </c>
      <c r="S150" s="10">
        <v>3.0341587550161497E-4</v>
      </c>
      <c r="T150" s="11">
        <v>0</v>
      </c>
      <c r="U150" s="10">
        <v>0</v>
      </c>
      <c r="V150" s="11">
        <v>3.4428794992175274E-3</v>
      </c>
      <c r="W150" s="10">
        <v>1.3017519819907997E-3</v>
      </c>
      <c r="X150" s="11">
        <v>3.1298904538341156E-4</v>
      </c>
      <c r="Y150" s="10">
        <v>2.3490261329157288E-4</v>
      </c>
      <c r="Z150" s="11">
        <v>9.3896713615023472E-4</v>
      </c>
      <c r="AA150" s="10">
        <v>3.4256631105021042E-4</v>
      </c>
      <c r="AB150" s="11">
        <v>5.9467918622848198E-3</v>
      </c>
      <c r="AC150" s="10">
        <v>4.5218753058627777E-3</v>
      </c>
      <c r="AD150" s="11">
        <v>0</v>
      </c>
      <c r="AE150" s="10">
        <v>0</v>
      </c>
      <c r="AF150" s="11">
        <v>0</v>
      </c>
      <c r="AG150" s="10">
        <v>0</v>
      </c>
      <c r="AH150" s="11">
        <v>0</v>
      </c>
      <c r="AI150" s="10">
        <v>0</v>
      </c>
      <c r="AJ150" s="11">
        <v>1.8466353677621283E-2</v>
      </c>
      <c r="AK150" s="10">
        <v>4.884016834687286E-3</v>
      </c>
      <c r="AL150" s="11">
        <v>6.2597809076682311E-4</v>
      </c>
      <c r="AM150" s="10">
        <v>7.3407066653616521E-4</v>
      </c>
      <c r="AN150" s="11">
        <v>0.3158059467918623</v>
      </c>
      <c r="AO150" s="10">
        <v>0.39148478026818051</v>
      </c>
      <c r="AP150" s="11">
        <v>5.3208137715179968E-3</v>
      </c>
      <c r="AQ150" s="10">
        <v>2.1141235196241556E-3</v>
      </c>
      <c r="AR150" s="11">
        <v>2.8169014084507044E-3</v>
      </c>
      <c r="AS150" s="10">
        <v>1.0374865420377801E-3</v>
      </c>
      <c r="AT150" s="11"/>
      <c r="AU150" s="10"/>
      <c r="AV150" s="11"/>
      <c r="AW150" s="10"/>
      <c r="AX150" s="11"/>
      <c r="AY150" s="10"/>
      <c r="AZ150" s="10"/>
    </row>
    <row r="151" spans="1:52">
      <c r="A151" s="2" t="s">
        <v>588</v>
      </c>
      <c r="B151" s="2" t="s">
        <v>42</v>
      </c>
      <c r="C151" s="2" t="s">
        <v>643</v>
      </c>
      <c r="D151" s="11">
        <v>11</v>
      </c>
      <c r="E151" s="10">
        <v>173</v>
      </c>
      <c r="F151" s="11">
        <v>11</v>
      </c>
      <c r="G151" s="10">
        <v>106</v>
      </c>
      <c r="H151" s="11">
        <v>0</v>
      </c>
      <c r="I151" s="10">
        <v>0</v>
      </c>
      <c r="J151" s="11">
        <v>0</v>
      </c>
      <c r="K151" s="10">
        <v>0</v>
      </c>
      <c r="L151" s="11">
        <v>1</v>
      </c>
      <c r="M151" s="10">
        <v>4</v>
      </c>
      <c r="N151" s="11">
        <v>0</v>
      </c>
      <c r="O151" s="10">
        <v>0</v>
      </c>
      <c r="P151" s="11">
        <v>2</v>
      </c>
      <c r="Q151" s="10">
        <v>21</v>
      </c>
      <c r="R151" s="11">
        <v>0</v>
      </c>
      <c r="S151" s="10">
        <v>0</v>
      </c>
      <c r="T151" s="11">
        <v>0</v>
      </c>
      <c r="U151" s="10">
        <v>0</v>
      </c>
      <c r="V151" s="11">
        <v>0</v>
      </c>
      <c r="W151" s="10">
        <v>0</v>
      </c>
      <c r="X151" s="11">
        <v>0</v>
      </c>
      <c r="Y151" s="10">
        <v>0</v>
      </c>
      <c r="Z151" s="11">
        <v>0</v>
      </c>
      <c r="AA151" s="10">
        <v>0</v>
      </c>
      <c r="AB151" s="11">
        <v>1</v>
      </c>
      <c r="AC151" s="10">
        <v>12</v>
      </c>
      <c r="AD151" s="11">
        <v>0</v>
      </c>
      <c r="AE151" s="10">
        <v>0</v>
      </c>
      <c r="AF151" s="11">
        <v>0</v>
      </c>
      <c r="AG151" s="10">
        <v>0</v>
      </c>
      <c r="AH151" s="11">
        <v>0</v>
      </c>
      <c r="AI151" s="10">
        <v>0</v>
      </c>
      <c r="AJ151" s="11">
        <v>0</v>
      </c>
      <c r="AK151" s="10">
        <v>0</v>
      </c>
      <c r="AL151" s="11">
        <v>0</v>
      </c>
      <c r="AM151" s="10">
        <v>0</v>
      </c>
      <c r="AN151" s="11">
        <v>2</v>
      </c>
      <c r="AO151" s="10">
        <v>68</v>
      </c>
      <c r="AP151" s="11">
        <v>0</v>
      </c>
      <c r="AQ151" s="10">
        <v>0</v>
      </c>
      <c r="AR151" s="11">
        <v>0</v>
      </c>
      <c r="AS151" s="10">
        <v>0</v>
      </c>
      <c r="AT151" s="11"/>
      <c r="AU151" s="10"/>
      <c r="AV151" s="11"/>
      <c r="AW151" s="10"/>
      <c r="AX151" s="11"/>
      <c r="AY151" s="10">
        <f t="shared" ref="AY151" si="1586">SUM(D151,F151,H151,J151,L151,N151,P151,R151,T151,V151,X151,Z151,AB151,AD151,AF151,AH151,AJ151,AL151,AN151,AP151,AR151,AT151,AV151)</f>
        <v>28</v>
      </c>
      <c r="AZ151" s="10">
        <f t="shared" ref="AZ151" si="1587">SUM(E151,G151,I151,K151,M151,O151,Q151,S151,U151,W151,Y151,AA151,AC151,AE151,AG151,AI151,AK151,AM151,AO151,AQ151,AS151,AU151,AW151)</f>
        <v>384</v>
      </c>
    </row>
    <row r="152" spans="1:52">
      <c r="A152" s="2"/>
      <c r="B152" s="2"/>
      <c r="C152" s="2"/>
      <c r="D152" s="11">
        <f>D151/$AY$5</f>
        <v>0.39285714285714285</v>
      </c>
      <c r="E152" s="10">
        <f>E151/$AZ$5</f>
        <v>0.45052083333333331</v>
      </c>
      <c r="F152" s="11">
        <f t="shared" ref="F152" si="1588">F151/$AY$5</f>
        <v>0.39285714285714285</v>
      </c>
      <c r="G152" s="10">
        <f t="shared" ref="G152" si="1589">G151/$AZ$5</f>
        <v>0.27604166666666669</v>
      </c>
      <c r="H152" s="11">
        <f t="shared" ref="H152" si="1590">H151/$AY$5</f>
        <v>0</v>
      </c>
      <c r="I152" s="10">
        <f t="shared" ref="I152" si="1591">I151/$AZ$5</f>
        <v>0</v>
      </c>
      <c r="J152" s="11">
        <f t="shared" ref="J152" si="1592">J151/$AY$5</f>
        <v>0</v>
      </c>
      <c r="K152" s="10">
        <f t="shared" ref="K152" si="1593">K151/$AZ$5</f>
        <v>0</v>
      </c>
      <c r="L152" s="11">
        <f t="shared" ref="L152" si="1594">L151/$AY$5</f>
        <v>3.5714285714285712E-2</v>
      </c>
      <c r="M152" s="10">
        <f t="shared" ref="M152" si="1595">M151/$AZ$5</f>
        <v>1.0416666666666666E-2</v>
      </c>
      <c r="N152" s="11">
        <f t="shared" ref="N152" si="1596">N151/$AY$5</f>
        <v>0</v>
      </c>
      <c r="O152" s="10">
        <f t="shared" ref="O152" si="1597">O151/$AZ$5</f>
        <v>0</v>
      </c>
      <c r="P152" s="11">
        <f t="shared" ref="P152" si="1598">P151/$AY$5</f>
        <v>7.1428571428571425E-2</v>
      </c>
      <c r="Q152" s="10">
        <f t="shared" ref="Q152" si="1599">Q151/$AZ$5</f>
        <v>5.46875E-2</v>
      </c>
      <c r="R152" s="11">
        <f t="shared" ref="R152" si="1600">R151/$AY$5</f>
        <v>0</v>
      </c>
      <c r="S152" s="10">
        <f t="shared" ref="S152" si="1601">S151/$AZ$5</f>
        <v>0</v>
      </c>
      <c r="T152" s="11">
        <f t="shared" ref="T152" si="1602">T151/$AY$5</f>
        <v>0</v>
      </c>
      <c r="U152" s="10">
        <f t="shared" ref="U152" si="1603">U151/$AZ$5</f>
        <v>0</v>
      </c>
      <c r="V152" s="11">
        <f t="shared" ref="V152" si="1604">V151/$AY$5</f>
        <v>0</v>
      </c>
      <c r="W152" s="10">
        <f t="shared" ref="W152" si="1605">W151/$AZ$5</f>
        <v>0</v>
      </c>
      <c r="X152" s="11">
        <f t="shared" ref="X152" si="1606">X151/$AY$5</f>
        <v>0</v>
      </c>
      <c r="Y152" s="10">
        <f t="shared" ref="Y152" si="1607">Y151/$AZ$5</f>
        <v>0</v>
      </c>
      <c r="Z152" s="11">
        <f t="shared" ref="Z152" si="1608">Z151/$AY$5</f>
        <v>0</v>
      </c>
      <c r="AA152" s="10">
        <f t="shared" ref="AA152" si="1609">AA151/$AZ$5</f>
        <v>0</v>
      </c>
      <c r="AB152" s="11">
        <f t="shared" ref="AB152" si="1610">AB151/$AY$5</f>
        <v>3.5714285714285712E-2</v>
      </c>
      <c r="AC152" s="10">
        <f t="shared" ref="AC152" si="1611">AC151/$AZ$5</f>
        <v>3.125E-2</v>
      </c>
      <c r="AD152" s="11">
        <f t="shared" ref="AD152" si="1612">AD151/$AY$5</f>
        <v>0</v>
      </c>
      <c r="AE152" s="10">
        <f t="shared" ref="AE152" si="1613">AE151/$AZ$5</f>
        <v>0</v>
      </c>
      <c r="AF152" s="11">
        <f t="shared" ref="AF152" si="1614">AF151/$AY$5</f>
        <v>0</v>
      </c>
      <c r="AG152" s="10">
        <f t="shared" ref="AG152" si="1615">AG151/$AZ$5</f>
        <v>0</v>
      </c>
      <c r="AH152" s="11">
        <f t="shared" ref="AH152" si="1616">AH151/$AY$5</f>
        <v>0</v>
      </c>
      <c r="AI152" s="10">
        <f t="shared" ref="AI152" si="1617">AI151/$AZ$5</f>
        <v>0</v>
      </c>
      <c r="AJ152" s="11">
        <f t="shared" ref="AJ152" si="1618">AJ151/$AY$5</f>
        <v>0</v>
      </c>
      <c r="AK152" s="10">
        <f t="shared" ref="AK152" si="1619">AK151/$AZ$5</f>
        <v>0</v>
      </c>
      <c r="AL152" s="11">
        <f t="shared" ref="AL152" si="1620">AL151/$AY$5</f>
        <v>0</v>
      </c>
      <c r="AM152" s="10">
        <f t="shared" ref="AM152" si="1621">AM151/$AZ$5</f>
        <v>0</v>
      </c>
      <c r="AN152" s="11">
        <f t="shared" ref="AN152" si="1622">AN151/$AY$5</f>
        <v>7.1428571428571425E-2</v>
      </c>
      <c r="AO152" s="10">
        <f t="shared" ref="AO152" si="1623">AO151/$AZ$5</f>
        <v>0.17708333333333334</v>
      </c>
      <c r="AP152" s="11">
        <f t="shared" ref="AP152" si="1624">AP151/$AY$5</f>
        <v>0</v>
      </c>
      <c r="AQ152" s="10">
        <f t="shared" ref="AQ152" si="1625">AQ151/$AZ$5</f>
        <v>0</v>
      </c>
      <c r="AR152" s="11">
        <f t="shared" ref="AR152" si="1626">AR151/$AY$5</f>
        <v>0</v>
      </c>
      <c r="AS152" s="10">
        <f t="shared" ref="AS152" si="1627">AS151/$AZ$5</f>
        <v>0</v>
      </c>
      <c r="AT152" s="11"/>
      <c r="AU152" s="10"/>
      <c r="AV152" s="11"/>
      <c r="AW152" s="10"/>
      <c r="AX152" s="11"/>
      <c r="AY152" s="10"/>
      <c r="AZ152" s="10"/>
    </row>
    <row r="153" spans="1:52">
      <c r="A153" s="2" t="s">
        <v>588</v>
      </c>
      <c r="B153" s="2" t="s">
        <v>42</v>
      </c>
      <c r="C153" s="2" t="s">
        <v>643</v>
      </c>
      <c r="D153" s="11">
        <v>0.39285714285714285</v>
      </c>
      <c r="E153" s="10">
        <v>0.45052083333333331</v>
      </c>
      <c r="F153" s="11">
        <v>0.39285714285714285</v>
      </c>
      <c r="G153" s="10">
        <v>0.27604166666666669</v>
      </c>
      <c r="H153" s="11">
        <v>0</v>
      </c>
      <c r="I153" s="10">
        <v>0</v>
      </c>
      <c r="J153" s="11">
        <v>0</v>
      </c>
      <c r="K153" s="10">
        <v>0</v>
      </c>
      <c r="L153" s="11">
        <v>3.5714285714285712E-2</v>
      </c>
      <c r="M153" s="10">
        <v>1.0416666666666666E-2</v>
      </c>
      <c r="N153" s="11">
        <v>0</v>
      </c>
      <c r="O153" s="10">
        <v>0</v>
      </c>
      <c r="P153" s="11">
        <v>7.1428571428571425E-2</v>
      </c>
      <c r="Q153" s="10">
        <v>5.46875E-2</v>
      </c>
      <c r="R153" s="11">
        <v>0</v>
      </c>
      <c r="S153" s="10">
        <v>0</v>
      </c>
      <c r="T153" s="11">
        <v>0</v>
      </c>
      <c r="U153" s="10">
        <v>0</v>
      </c>
      <c r="V153" s="11">
        <v>0</v>
      </c>
      <c r="W153" s="10">
        <v>0</v>
      </c>
      <c r="X153" s="11">
        <v>0</v>
      </c>
      <c r="Y153" s="10">
        <v>0</v>
      </c>
      <c r="Z153" s="11">
        <v>0</v>
      </c>
      <c r="AA153" s="10">
        <v>0</v>
      </c>
      <c r="AB153" s="11">
        <v>3.5714285714285712E-2</v>
      </c>
      <c r="AC153" s="10">
        <v>3.125E-2</v>
      </c>
      <c r="AD153" s="11">
        <v>0</v>
      </c>
      <c r="AE153" s="10">
        <v>0</v>
      </c>
      <c r="AF153" s="11">
        <v>0</v>
      </c>
      <c r="AG153" s="10">
        <v>0</v>
      </c>
      <c r="AH153" s="11">
        <v>0</v>
      </c>
      <c r="AI153" s="10">
        <v>0</v>
      </c>
      <c r="AJ153" s="11">
        <v>0</v>
      </c>
      <c r="AK153" s="10">
        <v>0</v>
      </c>
      <c r="AL153" s="11">
        <v>0</v>
      </c>
      <c r="AM153" s="10">
        <v>0</v>
      </c>
      <c r="AN153" s="11">
        <v>7.1428571428571425E-2</v>
      </c>
      <c r="AO153" s="10">
        <v>0.17708333333333334</v>
      </c>
      <c r="AP153" s="11">
        <v>0</v>
      </c>
      <c r="AQ153" s="10">
        <v>0</v>
      </c>
      <c r="AR153" s="11">
        <v>0</v>
      </c>
      <c r="AS153" s="10">
        <v>0</v>
      </c>
      <c r="AT153" s="11"/>
      <c r="AU153" s="10"/>
      <c r="AV153" s="11"/>
      <c r="AW153" s="10"/>
      <c r="AX153" s="11"/>
      <c r="AY153" s="10"/>
      <c r="AZ153" s="10"/>
    </row>
    <row r="154" spans="1:52">
      <c r="A154" s="2" t="s">
        <v>553</v>
      </c>
      <c r="B154" s="2" t="s">
        <v>42</v>
      </c>
      <c r="C154" s="2" t="s">
        <v>644</v>
      </c>
      <c r="D154" s="11">
        <v>1</v>
      </c>
      <c r="E154" s="10">
        <v>2</v>
      </c>
      <c r="F154" s="11">
        <v>56</v>
      </c>
      <c r="G154" s="10">
        <v>195</v>
      </c>
      <c r="H154" s="11">
        <v>5</v>
      </c>
      <c r="I154" s="10">
        <v>42</v>
      </c>
      <c r="J154" s="11">
        <v>0</v>
      </c>
      <c r="K154" s="10">
        <v>0</v>
      </c>
      <c r="L154" s="11">
        <v>0</v>
      </c>
      <c r="M154" s="10">
        <v>0</v>
      </c>
      <c r="N154" s="11">
        <v>0</v>
      </c>
      <c r="O154" s="10">
        <v>0</v>
      </c>
      <c r="P154" s="11">
        <v>0</v>
      </c>
      <c r="Q154" s="10">
        <v>0</v>
      </c>
      <c r="R154" s="11">
        <v>0</v>
      </c>
      <c r="S154" s="10">
        <v>0</v>
      </c>
      <c r="T154" s="11">
        <v>2</v>
      </c>
      <c r="U154" s="10">
        <v>4</v>
      </c>
      <c r="V154" s="11">
        <v>0</v>
      </c>
      <c r="W154" s="10">
        <v>0</v>
      </c>
      <c r="X154" s="11">
        <v>0</v>
      </c>
      <c r="Y154" s="10">
        <v>0</v>
      </c>
      <c r="Z154" s="11">
        <v>0</v>
      </c>
      <c r="AA154" s="10">
        <v>0</v>
      </c>
      <c r="AB154" s="11">
        <v>0</v>
      </c>
      <c r="AC154" s="10">
        <v>0</v>
      </c>
      <c r="AD154" s="11">
        <v>0</v>
      </c>
      <c r="AE154" s="10">
        <v>0</v>
      </c>
      <c r="AF154" s="11">
        <v>0</v>
      </c>
      <c r="AG154" s="10">
        <v>0</v>
      </c>
      <c r="AH154" s="11">
        <v>0</v>
      </c>
      <c r="AI154" s="10">
        <v>0</v>
      </c>
      <c r="AJ154" s="11">
        <v>0</v>
      </c>
      <c r="AK154" s="10">
        <v>0</v>
      </c>
      <c r="AL154" s="11">
        <v>0</v>
      </c>
      <c r="AM154" s="10">
        <v>0</v>
      </c>
      <c r="AN154" s="11">
        <v>2</v>
      </c>
      <c r="AO154" s="10">
        <v>2</v>
      </c>
      <c r="AP154" s="11">
        <v>7</v>
      </c>
      <c r="AQ154" s="10">
        <v>8</v>
      </c>
      <c r="AR154" s="11">
        <v>2</v>
      </c>
      <c r="AS154" s="10">
        <v>2</v>
      </c>
      <c r="AT154" s="11"/>
      <c r="AU154" s="10"/>
      <c r="AV154" s="11"/>
      <c r="AW154" s="10"/>
      <c r="AX154" s="11"/>
      <c r="AY154" s="10">
        <f t="shared" ref="AY154" si="1628">SUM(D154,F154,H154,J154,L154,N154,P154,R154,T154,V154,X154,Z154,AB154,AD154,AF154,AH154,AJ154,AL154,AN154,AP154,AR154,AT154,AV154)</f>
        <v>75</v>
      </c>
      <c r="AZ154" s="10">
        <f t="shared" ref="AZ154" si="1629">SUM(E154,G154,I154,K154,M154,O154,Q154,S154,U154,W154,Y154,AA154,AC154,AE154,AG154,AI154,AK154,AM154,AO154,AQ154,AS154,AU154,AW154)</f>
        <v>255</v>
      </c>
    </row>
    <row r="155" spans="1:52">
      <c r="A155" s="2"/>
      <c r="B155" s="2"/>
      <c r="C155" s="2"/>
      <c r="D155" s="11">
        <f>D154/$AY$8</f>
        <v>1.3333333333333334E-2</v>
      </c>
      <c r="E155" s="10">
        <f>E154/$AZ$8</f>
        <v>7.8431372549019607E-3</v>
      </c>
      <c r="F155" s="11">
        <f t="shared" ref="F155" si="1630">F154/$AY$8</f>
        <v>0.7466666666666667</v>
      </c>
      <c r="G155" s="10">
        <f t="shared" ref="G155" si="1631">G154/$AZ$8</f>
        <v>0.76470588235294112</v>
      </c>
      <c r="H155" s="11">
        <f t="shared" ref="H155" si="1632">H154/$AY$8</f>
        <v>6.6666666666666666E-2</v>
      </c>
      <c r="I155" s="10">
        <f t="shared" ref="I155" si="1633">I154/$AZ$8</f>
        <v>0.16470588235294117</v>
      </c>
      <c r="J155" s="11">
        <f t="shared" ref="J155" si="1634">J154/$AY$8</f>
        <v>0</v>
      </c>
      <c r="K155" s="10">
        <f t="shared" ref="K155" si="1635">K154/$AZ$8</f>
        <v>0</v>
      </c>
      <c r="L155" s="11">
        <f t="shared" ref="L155" si="1636">L154/$AY$8</f>
        <v>0</v>
      </c>
      <c r="M155" s="10">
        <f t="shared" ref="M155" si="1637">M154/$AZ$8</f>
        <v>0</v>
      </c>
      <c r="N155" s="11">
        <f t="shared" ref="N155" si="1638">N154/$AY$8</f>
        <v>0</v>
      </c>
      <c r="O155" s="10">
        <f t="shared" ref="O155" si="1639">O154/$AZ$8</f>
        <v>0</v>
      </c>
      <c r="P155" s="11">
        <f t="shared" ref="P155" si="1640">P154/$AY$8</f>
        <v>0</v>
      </c>
      <c r="Q155" s="10">
        <f t="shared" ref="Q155" si="1641">Q154/$AZ$8</f>
        <v>0</v>
      </c>
      <c r="R155" s="11">
        <f t="shared" ref="R155" si="1642">R154/$AY$8</f>
        <v>0</v>
      </c>
      <c r="S155" s="10">
        <f t="shared" ref="S155" si="1643">S154/$AZ$8</f>
        <v>0</v>
      </c>
      <c r="T155" s="11">
        <f t="shared" ref="T155" si="1644">T154/$AY$8</f>
        <v>2.6666666666666668E-2</v>
      </c>
      <c r="U155" s="10">
        <f t="shared" ref="U155" si="1645">U154/$AZ$8</f>
        <v>1.5686274509803921E-2</v>
      </c>
      <c r="V155" s="11">
        <f t="shared" ref="V155" si="1646">V154/$AY$8</f>
        <v>0</v>
      </c>
      <c r="W155" s="10">
        <f t="shared" ref="W155" si="1647">W154/$AZ$8</f>
        <v>0</v>
      </c>
      <c r="X155" s="11">
        <f t="shared" ref="X155" si="1648">X154/$AY$8</f>
        <v>0</v>
      </c>
      <c r="Y155" s="10">
        <f t="shared" ref="Y155" si="1649">Y154/$AZ$8</f>
        <v>0</v>
      </c>
      <c r="Z155" s="11">
        <f t="shared" ref="Z155" si="1650">Z154/$AY$8</f>
        <v>0</v>
      </c>
      <c r="AA155" s="10">
        <f t="shared" ref="AA155" si="1651">AA154/$AZ$8</f>
        <v>0</v>
      </c>
      <c r="AB155" s="11">
        <f t="shared" ref="AB155" si="1652">AB154/$AY$8</f>
        <v>0</v>
      </c>
      <c r="AC155" s="10">
        <f t="shared" ref="AC155" si="1653">AC154/$AZ$8</f>
        <v>0</v>
      </c>
      <c r="AD155" s="11">
        <f t="shared" ref="AD155" si="1654">AD154/$AY$8</f>
        <v>0</v>
      </c>
      <c r="AE155" s="10">
        <f t="shared" ref="AE155" si="1655">AE154/$AZ$8</f>
        <v>0</v>
      </c>
      <c r="AF155" s="11">
        <f t="shared" ref="AF155" si="1656">AF154/$AY$8</f>
        <v>0</v>
      </c>
      <c r="AG155" s="10">
        <f t="shared" ref="AG155" si="1657">AG154/$AZ$8</f>
        <v>0</v>
      </c>
      <c r="AH155" s="11">
        <f t="shared" ref="AH155" si="1658">AH154/$AY$8</f>
        <v>0</v>
      </c>
      <c r="AI155" s="10">
        <f t="shared" ref="AI155" si="1659">AI154/$AZ$8</f>
        <v>0</v>
      </c>
      <c r="AJ155" s="11">
        <f t="shared" ref="AJ155" si="1660">AJ154/$AY$8</f>
        <v>0</v>
      </c>
      <c r="AK155" s="10">
        <f t="shared" ref="AK155" si="1661">AK154/$AZ$8</f>
        <v>0</v>
      </c>
      <c r="AL155" s="11">
        <f t="shared" ref="AL155" si="1662">AL154/$AY$8</f>
        <v>0</v>
      </c>
      <c r="AM155" s="10">
        <f t="shared" ref="AM155" si="1663">AM154/$AZ$8</f>
        <v>0</v>
      </c>
      <c r="AN155" s="11">
        <f t="shared" ref="AN155" si="1664">AN154/$AY$8</f>
        <v>2.6666666666666668E-2</v>
      </c>
      <c r="AO155" s="10">
        <f t="shared" ref="AO155" si="1665">AO154/$AZ$8</f>
        <v>7.8431372549019607E-3</v>
      </c>
      <c r="AP155" s="11">
        <f t="shared" ref="AP155" si="1666">AP154/$AY$8</f>
        <v>9.3333333333333338E-2</v>
      </c>
      <c r="AQ155" s="10">
        <f t="shared" ref="AQ155" si="1667">AQ154/$AZ$8</f>
        <v>3.1372549019607843E-2</v>
      </c>
      <c r="AR155" s="11">
        <f t="shared" ref="AR155" si="1668">AR154/$AY$8</f>
        <v>2.6666666666666668E-2</v>
      </c>
      <c r="AS155" s="10">
        <f t="shared" ref="AS155" si="1669">AS154/$AZ$8</f>
        <v>7.8431372549019607E-3</v>
      </c>
      <c r="AT155" s="11"/>
      <c r="AU155" s="10"/>
      <c r="AV155" s="11"/>
      <c r="AW155" s="10"/>
      <c r="AX155" s="11"/>
      <c r="AY155" s="10"/>
      <c r="AZ155" s="10"/>
    </row>
    <row r="156" spans="1:52">
      <c r="A156" s="2" t="s">
        <v>553</v>
      </c>
      <c r="B156" s="2" t="s">
        <v>42</v>
      </c>
      <c r="C156" s="2" t="s">
        <v>644</v>
      </c>
      <c r="D156" s="11">
        <v>1.3333333333333334E-2</v>
      </c>
      <c r="E156" s="10">
        <v>7.8431372549019607E-3</v>
      </c>
      <c r="F156" s="11">
        <v>0.7466666666666667</v>
      </c>
      <c r="G156" s="10">
        <v>0.76470588235294112</v>
      </c>
      <c r="H156" s="11">
        <v>6.6666666666666666E-2</v>
      </c>
      <c r="I156" s="10">
        <v>0.16470588235294117</v>
      </c>
      <c r="J156" s="11">
        <v>0</v>
      </c>
      <c r="K156" s="10">
        <v>0</v>
      </c>
      <c r="L156" s="11">
        <v>0</v>
      </c>
      <c r="M156" s="10">
        <v>0</v>
      </c>
      <c r="N156" s="11">
        <v>0</v>
      </c>
      <c r="O156" s="10">
        <v>0</v>
      </c>
      <c r="P156" s="11">
        <v>0</v>
      </c>
      <c r="Q156" s="10">
        <v>0</v>
      </c>
      <c r="R156" s="11">
        <v>0</v>
      </c>
      <c r="S156" s="10">
        <v>0</v>
      </c>
      <c r="T156" s="11">
        <v>2.6666666666666668E-2</v>
      </c>
      <c r="U156" s="10">
        <v>1.5686274509803921E-2</v>
      </c>
      <c r="V156" s="11">
        <v>0</v>
      </c>
      <c r="W156" s="10">
        <v>0</v>
      </c>
      <c r="X156" s="11">
        <v>0</v>
      </c>
      <c r="Y156" s="10">
        <v>0</v>
      </c>
      <c r="Z156" s="11">
        <v>0</v>
      </c>
      <c r="AA156" s="10">
        <v>0</v>
      </c>
      <c r="AB156" s="11">
        <v>0</v>
      </c>
      <c r="AC156" s="10">
        <v>0</v>
      </c>
      <c r="AD156" s="11">
        <v>0</v>
      </c>
      <c r="AE156" s="10">
        <v>0</v>
      </c>
      <c r="AF156" s="11">
        <v>0</v>
      </c>
      <c r="AG156" s="10">
        <v>0</v>
      </c>
      <c r="AH156" s="11">
        <v>0</v>
      </c>
      <c r="AI156" s="10">
        <v>0</v>
      </c>
      <c r="AJ156" s="11">
        <v>0</v>
      </c>
      <c r="AK156" s="10">
        <v>0</v>
      </c>
      <c r="AL156" s="11">
        <v>0</v>
      </c>
      <c r="AM156" s="10">
        <v>0</v>
      </c>
      <c r="AN156" s="11">
        <v>2.6666666666666668E-2</v>
      </c>
      <c r="AO156" s="10">
        <v>7.8431372549019607E-3</v>
      </c>
      <c r="AP156" s="11">
        <v>9.3333333333333338E-2</v>
      </c>
      <c r="AQ156" s="10">
        <v>3.1372549019607843E-2</v>
      </c>
      <c r="AR156" s="11">
        <v>2.6666666666666668E-2</v>
      </c>
      <c r="AS156" s="10">
        <v>7.8431372549019607E-3</v>
      </c>
      <c r="AT156" s="11"/>
      <c r="AU156" s="10"/>
      <c r="AV156" s="11"/>
      <c r="AW156" s="10"/>
      <c r="AX156" s="11"/>
      <c r="AY156" s="10"/>
      <c r="AZ156" s="10"/>
    </row>
    <row r="157" spans="1:52">
      <c r="A157" s="2" t="s">
        <v>567</v>
      </c>
      <c r="B157" s="2" t="s">
        <v>42</v>
      </c>
      <c r="C157" s="2" t="s">
        <v>645</v>
      </c>
      <c r="D157" s="11">
        <v>8</v>
      </c>
      <c r="E157" s="10">
        <v>81</v>
      </c>
      <c r="F157" s="11">
        <v>62</v>
      </c>
      <c r="G157" s="10">
        <v>1293</v>
      </c>
      <c r="H157" s="11">
        <v>0</v>
      </c>
      <c r="I157" s="10">
        <v>0</v>
      </c>
      <c r="J157" s="11">
        <v>0</v>
      </c>
      <c r="K157" s="10">
        <v>0</v>
      </c>
      <c r="L157" s="11">
        <v>1</v>
      </c>
      <c r="M157" s="10">
        <v>64</v>
      </c>
      <c r="N157" s="11">
        <v>0</v>
      </c>
      <c r="O157" s="10">
        <v>0</v>
      </c>
      <c r="P157" s="11">
        <v>1</v>
      </c>
      <c r="Q157" s="10">
        <v>27</v>
      </c>
      <c r="R157" s="11">
        <v>0</v>
      </c>
      <c r="S157" s="10">
        <v>0</v>
      </c>
      <c r="T157" s="11">
        <v>4</v>
      </c>
      <c r="U157" s="10">
        <v>66</v>
      </c>
      <c r="V157" s="11">
        <v>1</v>
      </c>
      <c r="W157" s="10">
        <v>6</v>
      </c>
      <c r="X157" s="11">
        <v>0</v>
      </c>
      <c r="Y157" s="10">
        <v>0</v>
      </c>
      <c r="Z157" s="11">
        <v>0</v>
      </c>
      <c r="AA157" s="10">
        <v>0</v>
      </c>
      <c r="AB157" s="11">
        <v>0</v>
      </c>
      <c r="AC157" s="10">
        <v>0</v>
      </c>
      <c r="AD157" s="11">
        <v>0</v>
      </c>
      <c r="AE157" s="10">
        <v>0</v>
      </c>
      <c r="AF157" s="11">
        <v>0</v>
      </c>
      <c r="AG157" s="10">
        <v>0</v>
      </c>
      <c r="AH157" s="11">
        <v>0</v>
      </c>
      <c r="AI157" s="10">
        <v>0</v>
      </c>
      <c r="AJ157" s="11">
        <v>0</v>
      </c>
      <c r="AK157" s="10">
        <v>0</v>
      </c>
      <c r="AL157" s="11">
        <v>0</v>
      </c>
      <c r="AM157" s="10">
        <v>0</v>
      </c>
      <c r="AN157" s="11">
        <v>0</v>
      </c>
      <c r="AO157" s="10">
        <v>0</v>
      </c>
      <c r="AP157" s="11">
        <v>0</v>
      </c>
      <c r="AQ157" s="10">
        <v>0</v>
      </c>
      <c r="AR157" s="11">
        <v>2</v>
      </c>
      <c r="AS157" s="10">
        <v>50</v>
      </c>
      <c r="AT157" s="11"/>
      <c r="AU157" s="10"/>
      <c r="AV157" s="11"/>
      <c r="AW157" s="10"/>
      <c r="AX157" s="11"/>
      <c r="AY157" s="10">
        <f t="shared" ref="AY157" si="1670">SUM(D157,F157,H157,J157,L157,N157,P157,R157,T157,V157,X157,Z157,AB157,AD157,AF157,AH157,AJ157,AL157,AN157,AP157,AR157,AT157,AV157)</f>
        <v>79</v>
      </c>
      <c r="AZ157" s="10">
        <f t="shared" ref="AZ157" si="1671">SUM(E157,G157,I157,K157,M157,O157,Q157,S157,U157,W157,Y157,AA157,AC157,AE157,AG157,AI157,AK157,AM157,AO157,AQ157,AS157,AU157,AW157)</f>
        <v>1587</v>
      </c>
    </row>
    <row r="158" spans="1:52">
      <c r="A158" s="2"/>
      <c r="B158" s="2"/>
      <c r="C158" s="2"/>
      <c r="D158" s="11">
        <f>D157/$AY$11</f>
        <v>0.10126582278481013</v>
      </c>
      <c r="E158" s="10">
        <f>E157/$AZ$11</f>
        <v>5.1039697542533083E-2</v>
      </c>
      <c r="F158" s="11">
        <f t="shared" ref="F158" si="1672">F157/$AY$11</f>
        <v>0.78481012658227844</v>
      </c>
      <c r="G158" s="10">
        <f t="shared" ref="G158" si="1673">G157/$AZ$11</f>
        <v>0.81474480151228734</v>
      </c>
      <c r="H158" s="11">
        <f t="shared" ref="H158" si="1674">H157/$AY$11</f>
        <v>0</v>
      </c>
      <c r="I158" s="10">
        <f t="shared" ref="I158" si="1675">I157/$AZ$11</f>
        <v>0</v>
      </c>
      <c r="J158" s="11">
        <f t="shared" ref="J158" si="1676">J157/$AY$11</f>
        <v>0</v>
      </c>
      <c r="K158" s="10">
        <f t="shared" ref="K158" si="1677">K157/$AZ$11</f>
        <v>0</v>
      </c>
      <c r="L158" s="11">
        <f t="shared" ref="L158" si="1678">L157/$AY$11</f>
        <v>1.2658227848101266E-2</v>
      </c>
      <c r="M158" s="10">
        <f t="shared" ref="M158" si="1679">M157/$AZ$11</f>
        <v>4.0327662255828609E-2</v>
      </c>
      <c r="N158" s="11">
        <f t="shared" ref="N158" si="1680">N157/$AY$11</f>
        <v>0</v>
      </c>
      <c r="O158" s="10">
        <f t="shared" ref="O158" si="1681">O157/$AZ$11</f>
        <v>0</v>
      </c>
      <c r="P158" s="11">
        <f t="shared" ref="P158" si="1682">P157/$AY$11</f>
        <v>1.2658227848101266E-2</v>
      </c>
      <c r="Q158" s="10">
        <f t="shared" ref="Q158" si="1683">Q157/$AZ$11</f>
        <v>1.7013232514177693E-2</v>
      </c>
      <c r="R158" s="11">
        <f t="shared" ref="R158" si="1684">R157/$AY$11</f>
        <v>0</v>
      </c>
      <c r="S158" s="10">
        <f t="shared" ref="S158" si="1685">S157/$AZ$11</f>
        <v>0</v>
      </c>
      <c r="T158" s="11">
        <f t="shared" ref="T158" si="1686">T157/$AY$11</f>
        <v>5.0632911392405063E-2</v>
      </c>
      <c r="U158" s="10">
        <f t="shared" ref="U158" si="1687">U157/$AZ$11</f>
        <v>4.1587901701323253E-2</v>
      </c>
      <c r="V158" s="11">
        <f t="shared" ref="V158" si="1688">V157/$AY$11</f>
        <v>1.2658227848101266E-2</v>
      </c>
      <c r="W158" s="10">
        <f t="shared" ref="W158" si="1689">W157/$AZ$11</f>
        <v>3.780718336483932E-3</v>
      </c>
      <c r="X158" s="11">
        <f t="shared" ref="X158" si="1690">X157/$AY$11</f>
        <v>0</v>
      </c>
      <c r="Y158" s="10">
        <f t="shared" ref="Y158" si="1691">Y157/$AZ$11</f>
        <v>0</v>
      </c>
      <c r="Z158" s="11">
        <f t="shared" ref="Z158" si="1692">Z157/$AY$11</f>
        <v>0</v>
      </c>
      <c r="AA158" s="10">
        <f t="shared" ref="AA158" si="1693">AA157/$AZ$11</f>
        <v>0</v>
      </c>
      <c r="AB158" s="11">
        <f t="shared" ref="AB158" si="1694">AB157/$AY$11</f>
        <v>0</v>
      </c>
      <c r="AC158" s="10">
        <f t="shared" ref="AC158" si="1695">AC157/$AZ$11</f>
        <v>0</v>
      </c>
      <c r="AD158" s="11">
        <f t="shared" ref="AD158" si="1696">AD157/$AY$11</f>
        <v>0</v>
      </c>
      <c r="AE158" s="10">
        <f t="shared" ref="AE158" si="1697">AE157/$AZ$11</f>
        <v>0</v>
      </c>
      <c r="AF158" s="11">
        <f t="shared" ref="AF158" si="1698">AF157/$AY$11</f>
        <v>0</v>
      </c>
      <c r="AG158" s="10">
        <f t="shared" ref="AG158" si="1699">AG157/$AZ$11</f>
        <v>0</v>
      </c>
      <c r="AH158" s="11">
        <f t="shared" ref="AH158" si="1700">AH157/$AY$11</f>
        <v>0</v>
      </c>
      <c r="AI158" s="10">
        <f t="shared" ref="AI158" si="1701">AI157/$AZ$11</f>
        <v>0</v>
      </c>
      <c r="AJ158" s="11">
        <f t="shared" ref="AJ158" si="1702">AJ157/$AY$11</f>
        <v>0</v>
      </c>
      <c r="AK158" s="10">
        <f t="shared" ref="AK158" si="1703">AK157/$AZ$11</f>
        <v>0</v>
      </c>
      <c r="AL158" s="11">
        <f t="shared" ref="AL158" si="1704">AL157/$AY$11</f>
        <v>0</v>
      </c>
      <c r="AM158" s="10">
        <f t="shared" ref="AM158" si="1705">AM157/$AZ$11</f>
        <v>0</v>
      </c>
      <c r="AN158" s="11">
        <f t="shared" ref="AN158" si="1706">AN157/$AY$11</f>
        <v>0</v>
      </c>
      <c r="AO158" s="10">
        <f t="shared" ref="AO158" si="1707">AO157/$AZ$11</f>
        <v>0</v>
      </c>
      <c r="AP158" s="11">
        <f t="shared" ref="AP158" si="1708">AP157/$AY$11</f>
        <v>0</v>
      </c>
      <c r="AQ158" s="10">
        <f t="shared" ref="AQ158" si="1709">AQ157/$AZ$11</f>
        <v>0</v>
      </c>
      <c r="AR158" s="11">
        <f t="shared" ref="AR158" si="1710">AR157/$AY$11</f>
        <v>2.5316455696202531E-2</v>
      </c>
      <c r="AS158" s="10">
        <f t="shared" ref="AS158" si="1711">AS157/$AZ$11</f>
        <v>3.1505986137366097E-2</v>
      </c>
      <c r="AT158" s="11"/>
      <c r="AU158" s="10"/>
      <c r="AV158" s="11"/>
      <c r="AW158" s="10"/>
      <c r="AX158" s="11"/>
      <c r="AY158" s="10"/>
      <c r="AZ158" s="10"/>
    </row>
    <row r="159" spans="1:52">
      <c r="A159" s="2" t="s">
        <v>567</v>
      </c>
      <c r="B159" s="2" t="s">
        <v>42</v>
      </c>
      <c r="C159" s="2" t="s">
        <v>645</v>
      </c>
      <c r="D159" s="11">
        <v>0.10126582278481013</v>
      </c>
      <c r="E159" s="10">
        <v>5.1039697542533083E-2</v>
      </c>
      <c r="F159" s="11">
        <v>0.78481012658227844</v>
      </c>
      <c r="G159" s="10">
        <v>0.81474480151228734</v>
      </c>
      <c r="H159" s="11">
        <v>0</v>
      </c>
      <c r="I159" s="10">
        <v>0</v>
      </c>
      <c r="J159" s="11">
        <v>0</v>
      </c>
      <c r="K159" s="10">
        <v>0</v>
      </c>
      <c r="L159" s="11">
        <v>1.2658227848101266E-2</v>
      </c>
      <c r="M159" s="10">
        <v>4.0327662255828609E-2</v>
      </c>
      <c r="N159" s="11">
        <v>0</v>
      </c>
      <c r="O159" s="10">
        <v>0</v>
      </c>
      <c r="P159" s="11">
        <v>1.2658227848101266E-2</v>
      </c>
      <c r="Q159" s="10">
        <v>1.7013232514177693E-2</v>
      </c>
      <c r="R159" s="11">
        <v>0</v>
      </c>
      <c r="S159" s="10">
        <v>0</v>
      </c>
      <c r="T159" s="11">
        <v>5.0632911392405063E-2</v>
      </c>
      <c r="U159" s="10">
        <v>4.1587901701323253E-2</v>
      </c>
      <c r="V159" s="11">
        <v>1.2658227848101266E-2</v>
      </c>
      <c r="W159" s="10">
        <v>3.780718336483932E-3</v>
      </c>
      <c r="X159" s="11">
        <v>0</v>
      </c>
      <c r="Y159" s="10">
        <v>0</v>
      </c>
      <c r="Z159" s="11">
        <v>0</v>
      </c>
      <c r="AA159" s="10">
        <v>0</v>
      </c>
      <c r="AB159" s="11">
        <v>0</v>
      </c>
      <c r="AC159" s="10">
        <v>0</v>
      </c>
      <c r="AD159" s="11">
        <v>0</v>
      </c>
      <c r="AE159" s="10">
        <v>0</v>
      </c>
      <c r="AF159" s="11">
        <v>0</v>
      </c>
      <c r="AG159" s="10">
        <v>0</v>
      </c>
      <c r="AH159" s="11">
        <v>0</v>
      </c>
      <c r="AI159" s="10">
        <v>0</v>
      </c>
      <c r="AJ159" s="11">
        <v>0</v>
      </c>
      <c r="AK159" s="10">
        <v>0</v>
      </c>
      <c r="AL159" s="11">
        <v>0</v>
      </c>
      <c r="AM159" s="10">
        <v>0</v>
      </c>
      <c r="AN159" s="11">
        <v>0</v>
      </c>
      <c r="AO159" s="10">
        <v>0</v>
      </c>
      <c r="AP159" s="11">
        <v>0</v>
      </c>
      <c r="AQ159" s="10">
        <v>0</v>
      </c>
      <c r="AR159" s="11">
        <v>2.5316455696202531E-2</v>
      </c>
      <c r="AS159" s="10">
        <v>3.1505986137366097E-2</v>
      </c>
      <c r="AT159" s="11"/>
      <c r="AU159" s="10"/>
      <c r="AV159" s="11"/>
      <c r="AW159" s="10"/>
      <c r="AX159" s="11"/>
      <c r="AY159" s="10"/>
      <c r="AZ159" s="10"/>
    </row>
    <row r="160" spans="1:52">
      <c r="A160" s="2" t="s">
        <v>577</v>
      </c>
      <c r="B160" s="2" t="s">
        <v>42</v>
      </c>
      <c r="C160" s="2" t="s">
        <v>717</v>
      </c>
      <c r="D160" s="11">
        <v>4</v>
      </c>
      <c r="E160" s="10">
        <v>51</v>
      </c>
      <c r="F160" s="11">
        <v>22</v>
      </c>
      <c r="G160" s="10">
        <v>429</v>
      </c>
      <c r="H160" s="11">
        <v>1</v>
      </c>
      <c r="I160" s="10">
        <v>29</v>
      </c>
      <c r="J160" s="11">
        <v>0</v>
      </c>
      <c r="K160" s="10">
        <v>0</v>
      </c>
      <c r="L160" s="11">
        <v>1</v>
      </c>
      <c r="M160" s="10">
        <v>9</v>
      </c>
      <c r="N160" s="11">
        <v>0</v>
      </c>
      <c r="O160" s="10">
        <v>0</v>
      </c>
      <c r="P160" s="11">
        <v>0</v>
      </c>
      <c r="Q160" s="10">
        <v>0</v>
      </c>
      <c r="R160" s="11">
        <v>0</v>
      </c>
      <c r="S160" s="10">
        <v>0</v>
      </c>
      <c r="T160" s="11">
        <v>0</v>
      </c>
      <c r="U160" s="10">
        <v>0</v>
      </c>
      <c r="V160" s="11">
        <v>0</v>
      </c>
      <c r="W160" s="10">
        <v>0</v>
      </c>
      <c r="X160" s="11">
        <v>0</v>
      </c>
      <c r="Y160" s="10">
        <v>0</v>
      </c>
      <c r="Z160" s="11">
        <v>0</v>
      </c>
      <c r="AA160" s="10">
        <v>0</v>
      </c>
      <c r="AB160" s="11">
        <v>0</v>
      </c>
      <c r="AC160" s="10">
        <v>0</v>
      </c>
      <c r="AD160" s="11">
        <v>0</v>
      </c>
      <c r="AE160" s="10">
        <v>0</v>
      </c>
      <c r="AF160" s="11">
        <v>0</v>
      </c>
      <c r="AG160" s="10">
        <v>0</v>
      </c>
      <c r="AH160" s="11">
        <v>0</v>
      </c>
      <c r="AI160" s="10">
        <v>0</v>
      </c>
      <c r="AJ160" s="11">
        <v>0</v>
      </c>
      <c r="AK160" s="10">
        <v>0</v>
      </c>
      <c r="AL160" s="11">
        <v>1</v>
      </c>
      <c r="AM160" s="10">
        <v>6</v>
      </c>
      <c r="AN160" s="11">
        <v>0</v>
      </c>
      <c r="AO160" s="10">
        <v>0</v>
      </c>
      <c r="AP160" s="11">
        <v>3</v>
      </c>
      <c r="AQ160" s="10">
        <v>13</v>
      </c>
      <c r="AR160" s="11">
        <v>0</v>
      </c>
      <c r="AS160" s="10">
        <v>0</v>
      </c>
      <c r="AT160" s="11"/>
      <c r="AU160" s="10"/>
      <c r="AV160" s="11"/>
      <c r="AW160" s="10"/>
      <c r="AX160" s="11"/>
      <c r="AY160" s="10">
        <f t="shared" ref="AY160" si="1712">SUM(D160,F160,H160,J160,L160,N160,P160,R160,T160,V160,X160,Z160,AB160,AD160,AF160,AH160,AJ160,AL160,AN160,AP160,AR160,AT160,AV160)</f>
        <v>32</v>
      </c>
      <c r="AZ160" s="10">
        <f t="shared" ref="AZ160" si="1713">SUM(E160,G160,I160,K160,M160,O160,Q160,S160,U160,W160,Y160,AA160,AC160,AE160,AG160,AI160,AK160,AM160,AO160,AQ160,AS160,AU160,AW160)</f>
        <v>537</v>
      </c>
    </row>
    <row r="161" spans="1:52">
      <c r="A161" s="2"/>
      <c r="B161" s="2"/>
      <c r="C161" s="2"/>
      <c r="D161" s="11">
        <f>D160/$AY$14</f>
        <v>0.11428571428571428</v>
      </c>
      <c r="E161" s="10">
        <f>E160/$AZ$14</f>
        <v>8.9316987740805598E-2</v>
      </c>
      <c r="F161" s="11">
        <f t="shared" ref="F161" si="1714">F160/$AY$14</f>
        <v>0.62857142857142856</v>
      </c>
      <c r="G161" s="10">
        <f t="shared" ref="G161" si="1715">G160/$AZ$14</f>
        <v>0.75131348511383533</v>
      </c>
      <c r="H161" s="11">
        <f t="shared" ref="H161" si="1716">H160/$AY$14</f>
        <v>2.8571428571428571E-2</v>
      </c>
      <c r="I161" s="10">
        <f t="shared" ref="I161" si="1717">I160/$AZ$14</f>
        <v>5.0788091068301226E-2</v>
      </c>
      <c r="J161" s="11">
        <f t="shared" ref="J161" si="1718">J160/$AY$14</f>
        <v>0</v>
      </c>
      <c r="K161" s="10">
        <f t="shared" ref="K161" si="1719">K160/$AZ$14</f>
        <v>0</v>
      </c>
      <c r="L161" s="11">
        <f t="shared" ref="L161" si="1720">L160/$AY$14</f>
        <v>2.8571428571428571E-2</v>
      </c>
      <c r="M161" s="10">
        <f t="shared" ref="M161" si="1721">M160/$AZ$14</f>
        <v>1.5761821366024518E-2</v>
      </c>
      <c r="N161" s="11">
        <f t="shared" ref="N161" si="1722">N160/$AY$14</f>
        <v>0</v>
      </c>
      <c r="O161" s="10">
        <f t="shared" ref="O161" si="1723">O160/$AZ$14</f>
        <v>0</v>
      </c>
      <c r="P161" s="11">
        <f t="shared" ref="P161" si="1724">P160/$AY$14</f>
        <v>0</v>
      </c>
      <c r="Q161" s="10">
        <f t="shared" ref="Q161" si="1725">Q160/$AZ$14</f>
        <v>0</v>
      </c>
      <c r="R161" s="11">
        <f t="shared" ref="R161" si="1726">R160/$AY$14</f>
        <v>0</v>
      </c>
      <c r="S161" s="10">
        <f t="shared" ref="S161" si="1727">S160/$AZ$14</f>
        <v>0</v>
      </c>
      <c r="T161" s="11">
        <f t="shared" ref="T161" si="1728">T160/$AY$14</f>
        <v>0</v>
      </c>
      <c r="U161" s="10">
        <f t="shared" ref="U161" si="1729">U160/$AZ$14</f>
        <v>0</v>
      </c>
      <c r="V161" s="11">
        <f t="shared" ref="V161" si="1730">V160/$AY$14</f>
        <v>0</v>
      </c>
      <c r="W161" s="10">
        <f t="shared" ref="W161" si="1731">W160/$AZ$14</f>
        <v>0</v>
      </c>
      <c r="X161" s="11">
        <f t="shared" ref="X161" si="1732">X160/$AY$14</f>
        <v>0</v>
      </c>
      <c r="Y161" s="10">
        <f t="shared" ref="Y161" si="1733">Y160/$AZ$14</f>
        <v>0</v>
      </c>
      <c r="Z161" s="11">
        <f t="shared" ref="Z161" si="1734">Z160/$AY$14</f>
        <v>0</v>
      </c>
      <c r="AA161" s="10">
        <f t="shared" ref="AA161" si="1735">AA160/$AZ$14</f>
        <v>0</v>
      </c>
      <c r="AB161" s="11">
        <f t="shared" ref="AB161" si="1736">AB160/$AY$14</f>
        <v>0</v>
      </c>
      <c r="AC161" s="10">
        <f t="shared" ref="AC161" si="1737">AC160/$AZ$14</f>
        <v>0</v>
      </c>
      <c r="AD161" s="11">
        <f t="shared" ref="AD161" si="1738">AD160/$AY$14</f>
        <v>0</v>
      </c>
      <c r="AE161" s="10">
        <f t="shared" ref="AE161" si="1739">AE160/$AZ$14</f>
        <v>0</v>
      </c>
      <c r="AF161" s="11">
        <f t="shared" ref="AF161" si="1740">AF160/$AY$14</f>
        <v>0</v>
      </c>
      <c r="AG161" s="10">
        <f t="shared" ref="AG161" si="1741">AG160/$AZ$14</f>
        <v>0</v>
      </c>
      <c r="AH161" s="11">
        <f t="shared" ref="AH161" si="1742">AH160/$AY$14</f>
        <v>0</v>
      </c>
      <c r="AI161" s="10">
        <f t="shared" ref="AI161" si="1743">AI160/$AZ$14</f>
        <v>0</v>
      </c>
      <c r="AJ161" s="11">
        <f t="shared" ref="AJ161" si="1744">AJ160/$AY$14</f>
        <v>0</v>
      </c>
      <c r="AK161" s="10">
        <f t="shared" ref="AK161" si="1745">AK160/$AZ$14</f>
        <v>0</v>
      </c>
      <c r="AL161" s="11">
        <f t="shared" ref="AL161" si="1746">AL160/$AY$14</f>
        <v>2.8571428571428571E-2</v>
      </c>
      <c r="AM161" s="10">
        <f t="shared" ref="AM161" si="1747">AM160/$AZ$14</f>
        <v>1.0507880910683012E-2</v>
      </c>
      <c r="AN161" s="11">
        <f t="shared" ref="AN161" si="1748">AN160/$AY$14</f>
        <v>0</v>
      </c>
      <c r="AO161" s="10">
        <f t="shared" ref="AO161" si="1749">AO160/$AZ$14</f>
        <v>0</v>
      </c>
      <c r="AP161" s="11">
        <f t="shared" ref="AP161" si="1750">AP160/$AY$14</f>
        <v>8.5714285714285715E-2</v>
      </c>
      <c r="AQ161" s="10">
        <f t="shared" ref="AQ161" si="1751">AQ160/$AZ$14</f>
        <v>2.276707530647986E-2</v>
      </c>
      <c r="AR161" s="11">
        <f t="shared" ref="AR161" si="1752">AR160/$AY$14</f>
        <v>0</v>
      </c>
      <c r="AS161" s="10">
        <f t="shared" ref="AS161" si="1753">AS160/$AZ$14</f>
        <v>0</v>
      </c>
      <c r="AT161" s="11"/>
      <c r="AU161" s="10"/>
      <c r="AV161" s="11"/>
      <c r="AW161" s="10"/>
      <c r="AX161" s="11"/>
      <c r="AY161" s="10"/>
      <c r="AZ161" s="10"/>
    </row>
    <row r="162" spans="1:52">
      <c r="A162" s="2" t="s">
        <v>577</v>
      </c>
      <c r="B162" s="2" t="s">
        <v>42</v>
      </c>
      <c r="C162" s="2" t="s">
        <v>717</v>
      </c>
      <c r="D162" s="11">
        <v>0.11428571428571428</v>
      </c>
      <c r="E162" s="10">
        <v>8.9316987740805598E-2</v>
      </c>
      <c r="F162" s="11">
        <v>0.62857142857142856</v>
      </c>
      <c r="G162" s="10">
        <v>0.75131348511383533</v>
      </c>
      <c r="H162" s="11">
        <v>2.8571428571428571E-2</v>
      </c>
      <c r="I162" s="10">
        <v>5.0788091068301226E-2</v>
      </c>
      <c r="J162" s="11">
        <v>0</v>
      </c>
      <c r="K162" s="10">
        <v>0</v>
      </c>
      <c r="L162" s="11">
        <v>2.8571428571428571E-2</v>
      </c>
      <c r="M162" s="10">
        <v>1.5761821366024518E-2</v>
      </c>
      <c r="N162" s="11">
        <v>0</v>
      </c>
      <c r="O162" s="10">
        <v>0</v>
      </c>
      <c r="P162" s="11">
        <v>0</v>
      </c>
      <c r="Q162" s="10">
        <v>0</v>
      </c>
      <c r="R162" s="11">
        <v>0</v>
      </c>
      <c r="S162" s="10">
        <v>0</v>
      </c>
      <c r="T162" s="11">
        <v>0</v>
      </c>
      <c r="U162" s="10">
        <v>0</v>
      </c>
      <c r="V162" s="11">
        <v>0</v>
      </c>
      <c r="W162" s="10">
        <v>0</v>
      </c>
      <c r="X162" s="11">
        <v>0</v>
      </c>
      <c r="Y162" s="10">
        <v>0</v>
      </c>
      <c r="Z162" s="11">
        <v>0</v>
      </c>
      <c r="AA162" s="10">
        <v>0</v>
      </c>
      <c r="AB162" s="11">
        <v>0</v>
      </c>
      <c r="AC162" s="10">
        <v>0</v>
      </c>
      <c r="AD162" s="11">
        <v>0</v>
      </c>
      <c r="AE162" s="10">
        <v>0</v>
      </c>
      <c r="AF162" s="11">
        <v>0</v>
      </c>
      <c r="AG162" s="10">
        <v>0</v>
      </c>
      <c r="AH162" s="11">
        <v>0</v>
      </c>
      <c r="AI162" s="10">
        <v>0</v>
      </c>
      <c r="AJ162" s="11">
        <v>0</v>
      </c>
      <c r="AK162" s="10">
        <v>0</v>
      </c>
      <c r="AL162" s="11">
        <v>2.8571428571428571E-2</v>
      </c>
      <c r="AM162" s="10">
        <v>1.0507880910683012E-2</v>
      </c>
      <c r="AN162" s="11">
        <v>0</v>
      </c>
      <c r="AO162" s="10">
        <v>0</v>
      </c>
      <c r="AP162" s="11">
        <v>8.5714285714285715E-2</v>
      </c>
      <c r="AQ162" s="10">
        <v>2.276707530647986E-2</v>
      </c>
      <c r="AR162" s="11">
        <v>0</v>
      </c>
      <c r="AS162" s="10">
        <v>0</v>
      </c>
      <c r="AT162" s="11"/>
      <c r="AU162" s="10"/>
      <c r="AV162" s="11"/>
      <c r="AW162" s="10"/>
      <c r="AX162" s="11"/>
      <c r="AY162" s="10"/>
      <c r="AZ162" s="10"/>
    </row>
    <row r="163" spans="1:52">
      <c r="A163" s="2" t="s">
        <v>592</v>
      </c>
      <c r="B163" s="2" t="s">
        <v>42</v>
      </c>
      <c r="C163" s="2" t="s">
        <v>646</v>
      </c>
      <c r="D163" s="11">
        <v>2</v>
      </c>
      <c r="E163" s="10">
        <v>19</v>
      </c>
      <c r="F163" s="11">
        <v>21</v>
      </c>
      <c r="G163" s="10">
        <v>191</v>
      </c>
      <c r="H163" s="11">
        <v>2</v>
      </c>
      <c r="I163" s="10">
        <v>37</v>
      </c>
      <c r="J163" s="11">
        <v>0</v>
      </c>
      <c r="K163" s="10">
        <v>0</v>
      </c>
      <c r="L163" s="11">
        <v>0</v>
      </c>
      <c r="M163" s="10">
        <v>0</v>
      </c>
      <c r="N163" s="11">
        <v>0</v>
      </c>
      <c r="O163" s="10">
        <v>0</v>
      </c>
      <c r="P163" s="11">
        <v>1</v>
      </c>
      <c r="Q163" s="10">
        <v>7</v>
      </c>
      <c r="R163" s="11">
        <v>0</v>
      </c>
      <c r="S163" s="10">
        <v>0</v>
      </c>
      <c r="T163" s="11">
        <v>0</v>
      </c>
      <c r="U163" s="10">
        <v>0</v>
      </c>
      <c r="V163" s="11">
        <v>0</v>
      </c>
      <c r="W163" s="10">
        <v>0</v>
      </c>
      <c r="X163" s="11">
        <v>0</v>
      </c>
      <c r="Y163" s="10">
        <v>0</v>
      </c>
      <c r="Z163" s="11">
        <v>0</v>
      </c>
      <c r="AA163" s="10">
        <v>0</v>
      </c>
      <c r="AB163" s="11">
        <v>0</v>
      </c>
      <c r="AC163" s="10">
        <v>0</v>
      </c>
      <c r="AD163" s="11">
        <v>0</v>
      </c>
      <c r="AE163" s="10">
        <v>0</v>
      </c>
      <c r="AF163" s="11">
        <v>0</v>
      </c>
      <c r="AG163" s="10">
        <v>0</v>
      </c>
      <c r="AH163" s="11">
        <v>0</v>
      </c>
      <c r="AI163" s="10">
        <v>0</v>
      </c>
      <c r="AJ163" s="11">
        <v>0</v>
      </c>
      <c r="AK163" s="10">
        <v>0</v>
      </c>
      <c r="AL163" s="11">
        <v>0</v>
      </c>
      <c r="AM163" s="10">
        <v>0</v>
      </c>
      <c r="AN163" s="11">
        <v>0</v>
      </c>
      <c r="AO163" s="10">
        <v>0</v>
      </c>
      <c r="AP163" s="11">
        <v>0</v>
      </c>
      <c r="AQ163" s="10">
        <v>0</v>
      </c>
      <c r="AR163" s="11">
        <v>1</v>
      </c>
      <c r="AS163" s="10">
        <v>8</v>
      </c>
      <c r="AT163" s="11"/>
      <c r="AU163" s="10"/>
      <c r="AV163" s="11"/>
      <c r="AW163" s="10"/>
      <c r="AX163" s="11"/>
      <c r="AY163" s="10">
        <f t="shared" ref="AY163" si="1754">SUM(D163,F163,H163,J163,L163,N163,P163,R163,T163,V163,X163,Z163,AB163,AD163,AF163,AH163,AJ163,AL163,AN163,AP163,AR163,AT163,AV163)</f>
        <v>27</v>
      </c>
      <c r="AZ163" s="10">
        <f t="shared" ref="AZ163" si="1755">SUM(E163,G163,I163,K163,M163,O163,Q163,S163,U163,W163,Y163,AA163,AC163,AE163,AG163,AI163,AK163,AM163,AO163,AQ163,AS163,AU163,AW163)</f>
        <v>262</v>
      </c>
    </row>
    <row r="164" spans="1:52">
      <c r="A164" s="2"/>
      <c r="B164" s="2"/>
      <c r="C164" s="2"/>
      <c r="D164" s="11">
        <f>D163/$AY$17</f>
        <v>7.407407407407407E-2</v>
      </c>
      <c r="E164" s="10">
        <f>E163/$AZ$17</f>
        <v>7.2519083969465645E-2</v>
      </c>
      <c r="F164" s="11">
        <f t="shared" ref="F164" si="1756">F163/$AY$17</f>
        <v>0.77777777777777779</v>
      </c>
      <c r="G164" s="10">
        <f t="shared" ref="G164" si="1757">G163/$AZ$17</f>
        <v>0.72900763358778631</v>
      </c>
      <c r="H164" s="11">
        <f t="shared" ref="H164" si="1758">H163/$AY$17</f>
        <v>7.407407407407407E-2</v>
      </c>
      <c r="I164" s="10">
        <f t="shared" ref="I164" si="1759">I163/$AZ$17</f>
        <v>0.14122137404580154</v>
      </c>
      <c r="J164" s="11">
        <f t="shared" ref="J164" si="1760">J163/$AY$17</f>
        <v>0</v>
      </c>
      <c r="K164" s="10">
        <f t="shared" ref="K164" si="1761">K163/$AZ$17</f>
        <v>0</v>
      </c>
      <c r="L164" s="11">
        <f t="shared" ref="L164" si="1762">L163/$AY$17</f>
        <v>0</v>
      </c>
      <c r="M164" s="10">
        <f t="shared" ref="M164" si="1763">M163/$AZ$17</f>
        <v>0</v>
      </c>
      <c r="N164" s="11">
        <f t="shared" ref="N164" si="1764">N163/$AY$17</f>
        <v>0</v>
      </c>
      <c r="O164" s="10">
        <f t="shared" ref="O164" si="1765">O163/$AZ$17</f>
        <v>0</v>
      </c>
      <c r="P164" s="11">
        <f t="shared" ref="P164" si="1766">P163/$AY$17</f>
        <v>3.7037037037037035E-2</v>
      </c>
      <c r="Q164" s="10">
        <f t="shared" ref="Q164" si="1767">Q163/$AZ$17</f>
        <v>2.6717557251908396E-2</v>
      </c>
      <c r="R164" s="11">
        <f t="shared" ref="R164" si="1768">R163/$AY$17</f>
        <v>0</v>
      </c>
      <c r="S164" s="10">
        <f t="shared" ref="S164" si="1769">S163/$AZ$17</f>
        <v>0</v>
      </c>
      <c r="T164" s="11">
        <f t="shared" ref="T164" si="1770">T163/$AY$17</f>
        <v>0</v>
      </c>
      <c r="U164" s="10">
        <f t="shared" ref="U164" si="1771">U163/$AZ$17</f>
        <v>0</v>
      </c>
      <c r="V164" s="11">
        <f t="shared" ref="V164" si="1772">V163/$AY$17</f>
        <v>0</v>
      </c>
      <c r="W164" s="10">
        <f t="shared" ref="W164" si="1773">W163/$AZ$17</f>
        <v>0</v>
      </c>
      <c r="X164" s="11">
        <f t="shared" ref="X164" si="1774">X163/$AY$17</f>
        <v>0</v>
      </c>
      <c r="Y164" s="10">
        <f t="shared" ref="Y164" si="1775">Y163/$AZ$17</f>
        <v>0</v>
      </c>
      <c r="Z164" s="11">
        <f t="shared" ref="Z164" si="1776">Z163/$AY$17</f>
        <v>0</v>
      </c>
      <c r="AA164" s="10">
        <f t="shared" ref="AA164" si="1777">AA163/$AZ$17</f>
        <v>0</v>
      </c>
      <c r="AB164" s="11">
        <f t="shared" ref="AB164" si="1778">AB163/$AY$17</f>
        <v>0</v>
      </c>
      <c r="AC164" s="10">
        <f t="shared" ref="AC164" si="1779">AC163/$AZ$17</f>
        <v>0</v>
      </c>
      <c r="AD164" s="11">
        <f t="shared" ref="AD164" si="1780">AD163/$AY$17</f>
        <v>0</v>
      </c>
      <c r="AE164" s="10">
        <f t="shared" ref="AE164" si="1781">AE163/$AZ$17</f>
        <v>0</v>
      </c>
      <c r="AF164" s="11">
        <f t="shared" ref="AF164" si="1782">AF163/$AY$17</f>
        <v>0</v>
      </c>
      <c r="AG164" s="10">
        <f t="shared" ref="AG164" si="1783">AG163/$AZ$17</f>
        <v>0</v>
      </c>
      <c r="AH164" s="11">
        <f t="shared" ref="AH164" si="1784">AH163/$AY$17</f>
        <v>0</v>
      </c>
      <c r="AI164" s="10">
        <f t="shared" ref="AI164" si="1785">AI163/$AZ$17</f>
        <v>0</v>
      </c>
      <c r="AJ164" s="11">
        <f t="shared" ref="AJ164" si="1786">AJ163/$AY$17</f>
        <v>0</v>
      </c>
      <c r="AK164" s="10">
        <f t="shared" ref="AK164" si="1787">AK163/$AZ$17</f>
        <v>0</v>
      </c>
      <c r="AL164" s="11">
        <f t="shared" ref="AL164" si="1788">AL163/$AY$17</f>
        <v>0</v>
      </c>
      <c r="AM164" s="10">
        <f t="shared" ref="AM164" si="1789">AM163/$AZ$17</f>
        <v>0</v>
      </c>
      <c r="AN164" s="11">
        <f t="shared" ref="AN164" si="1790">AN163/$AY$17</f>
        <v>0</v>
      </c>
      <c r="AO164" s="10">
        <f t="shared" ref="AO164" si="1791">AO163/$AZ$17</f>
        <v>0</v>
      </c>
      <c r="AP164" s="11">
        <f t="shared" ref="AP164" si="1792">AP163/$AY$17</f>
        <v>0</v>
      </c>
      <c r="AQ164" s="10">
        <f t="shared" ref="AQ164" si="1793">AQ163/$AZ$17</f>
        <v>0</v>
      </c>
      <c r="AR164" s="11">
        <f t="shared" ref="AR164" si="1794">AR163/$AY$17</f>
        <v>3.7037037037037035E-2</v>
      </c>
      <c r="AS164" s="10">
        <f t="shared" ref="AS164" si="1795">AS163/$AZ$17</f>
        <v>3.0534351145038167E-2</v>
      </c>
      <c r="AT164" s="11"/>
      <c r="AU164" s="10"/>
      <c r="AV164" s="11"/>
      <c r="AW164" s="10"/>
      <c r="AX164" s="11"/>
      <c r="AY164" s="10"/>
      <c r="AZ164" s="10"/>
    </row>
    <row r="165" spans="1:52">
      <c r="A165" s="2" t="s">
        <v>592</v>
      </c>
      <c r="B165" s="2" t="s">
        <v>42</v>
      </c>
      <c r="C165" s="2" t="s">
        <v>646</v>
      </c>
      <c r="D165" s="11">
        <v>7.407407407407407E-2</v>
      </c>
      <c r="E165" s="10">
        <v>7.2519083969465645E-2</v>
      </c>
      <c r="F165" s="11">
        <v>0.77777777777777779</v>
      </c>
      <c r="G165" s="10">
        <v>0.72900763358778631</v>
      </c>
      <c r="H165" s="11">
        <v>7.407407407407407E-2</v>
      </c>
      <c r="I165" s="10">
        <v>0.14122137404580154</v>
      </c>
      <c r="J165" s="11">
        <v>0</v>
      </c>
      <c r="K165" s="10">
        <v>0</v>
      </c>
      <c r="L165" s="11">
        <v>0</v>
      </c>
      <c r="M165" s="10">
        <v>0</v>
      </c>
      <c r="N165" s="11">
        <v>0</v>
      </c>
      <c r="O165" s="10">
        <v>0</v>
      </c>
      <c r="P165" s="11">
        <v>3.7037037037037035E-2</v>
      </c>
      <c r="Q165" s="10">
        <v>2.6717557251908396E-2</v>
      </c>
      <c r="R165" s="11">
        <v>0</v>
      </c>
      <c r="S165" s="10">
        <v>0</v>
      </c>
      <c r="T165" s="11">
        <v>0</v>
      </c>
      <c r="U165" s="10">
        <v>0</v>
      </c>
      <c r="V165" s="11">
        <v>0</v>
      </c>
      <c r="W165" s="10">
        <v>0</v>
      </c>
      <c r="X165" s="11">
        <v>0</v>
      </c>
      <c r="Y165" s="10">
        <v>0</v>
      </c>
      <c r="Z165" s="11">
        <v>0</v>
      </c>
      <c r="AA165" s="10">
        <v>0</v>
      </c>
      <c r="AB165" s="11">
        <v>0</v>
      </c>
      <c r="AC165" s="10">
        <v>0</v>
      </c>
      <c r="AD165" s="11">
        <v>0</v>
      </c>
      <c r="AE165" s="10">
        <v>0</v>
      </c>
      <c r="AF165" s="11">
        <v>0</v>
      </c>
      <c r="AG165" s="10">
        <v>0</v>
      </c>
      <c r="AH165" s="11">
        <v>0</v>
      </c>
      <c r="AI165" s="10">
        <v>0</v>
      </c>
      <c r="AJ165" s="11">
        <v>0</v>
      </c>
      <c r="AK165" s="10">
        <v>0</v>
      </c>
      <c r="AL165" s="11">
        <v>0</v>
      </c>
      <c r="AM165" s="10">
        <v>0</v>
      </c>
      <c r="AN165" s="11">
        <v>0</v>
      </c>
      <c r="AO165" s="10">
        <v>0</v>
      </c>
      <c r="AP165" s="11">
        <v>0</v>
      </c>
      <c r="AQ165" s="10">
        <v>0</v>
      </c>
      <c r="AR165" s="11">
        <v>3.7037037037037035E-2</v>
      </c>
      <c r="AS165" s="10">
        <v>3.0534351145038167E-2</v>
      </c>
      <c r="AT165" s="11"/>
      <c r="AU165" s="10"/>
      <c r="AV165" s="11"/>
      <c r="AW165" s="10"/>
      <c r="AX165" s="11"/>
      <c r="AY165" s="10"/>
      <c r="AZ165" s="10"/>
    </row>
    <row r="166" spans="1:52">
      <c r="A166" s="2" t="s">
        <v>538</v>
      </c>
      <c r="B166" s="2" t="s">
        <v>42</v>
      </c>
      <c r="C166" s="2" t="s">
        <v>115</v>
      </c>
      <c r="D166" s="11">
        <v>2</v>
      </c>
      <c r="E166" s="10">
        <v>26</v>
      </c>
      <c r="F166" s="11">
        <v>663</v>
      </c>
      <c r="G166" s="10">
        <v>19188</v>
      </c>
      <c r="H166" s="11">
        <v>72</v>
      </c>
      <c r="I166" s="10">
        <v>2298</v>
      </c>
      <c r="J166" s="11">
        <v>0</v>
      </c>
      <c r="K166" s="10">
        <v>0</v>
      </c>
      <c r="L166" s="11">
        <v>10</v>
      </c>
      <c r="M166" s="10">
        <v>514</v>
      </c>
      <c r="N166" s="11">
        <v>0</v>
      </c>
      <c r="O166" s="10">
        <v>0</v>
      </c>
      <c r="P166" s="11">
        <v>12</v>
      </c>
      <c r="Q166" s="10">
        <v>1719</v>
      </c>
      <c r="R166" s="11">
        <v>0</v>
      </c>
      <c r="S166" s="10">
        <v>0</v>
      </c>
      <c r="T166" s="11">
        <v>0</v>
      </c>
      <c r="U166" s="10">
        <v>0</v>
      </c>
      <c r="V166" s="11">
        <v>0</v>
      </c>
      <c r="W166" s="10">
        <v>0</v>
      </c>
      <c r="X166" s="11">
        <v>0</v>
      </c>
      <c r="Y166" s="10">
        <v>0</v>
      </c>
      <c r="Z166" s="11">
        <v>1</v>
      </c>
      <c r="AA166" s="10">
        <v>18</v>
      </c>
      <c r="AB166" s="11">
        <v>13</v>
      </c>
      <c r="AC166" s="10">
        <v>363</v>
      </c>
      <c r="AD166" s="11">
        <v>2</v>
      </c>
      <c r="AE166" s="10">
        <v>23</v>
      </c>
      <c r="AF166" s="11">
        <v>0</v>
      </c>
      <c r="AG166" s="10">
        <v>0</v>
      </c>
      <c r="AH166" s="11">
        <v>0</v>
      </c>
      <c r="AI166" s="10">
        <v>0</v>
      </c>
      <c r="AJ166" s="11">
        <v>0</v>
      </c>
      <c r="AK166" s="10">
        <v>0</v>
      </c>
      <c r="AL166" s="11">
        <v>0</v>
      </c>
      <c r="AM166" s="10">
        <v>0</v>
      </c>
      <c r="AN166" s="11">
        <v>2</v>
      </c>
      <c r="AO166" s="10">
        <v>31</v>
      </c>
      <c r="AP166" s="11">
        <v>1</v>
      </c>
      <c r="AQ166" s="10">
        <v>16</v>
      </c>
      <c r="AR166" s="11">
        <v>2</v>
      </c>
      <c r="AS166" s="10">
        <v>40</v>
      </c>
      <c r="AT166" s="11"/>
      <c r="AU166" s="10"/>
      <c r="AV166" s="11"/>
      <c r="AW166" s="10"/>
      <c r="AX166" s="11"/>
      <c r="AY166" s="10">
        <f t="shared" ref="AY166" si="1796">SUM(D166,F166,H166,J166,L166,N166,P166,R166,T166,V166,X166,Z166,AB166,AD166,AF166,AH166,AJ166,AL166,AN166,AP166,AR166,AT166,AV166)</f>
        <v>780</v>
      </c>
      <c r="AZ166" s="10">
        <f t="shared" ref="AZ166" si="1797">SUM(E166,G166,I166,K166,M166,O166,Q166,S166,U166,W166,Y166,AA166,AC166,AE166,AG166,AI166,AK166,AM166,AO166,AQ166,AS166,AU166,AW166)</f>
        <v>24236</v>
      </c>
    </row>
    <row r="167" spans="1:52">
      <c r="A167" s="2"/>
      <c r="B167" s="2"/>
      <c r="C167" s="2"/>
      <c r="D167" s="11">
        <f>D166/$AY$20</f>
        <v>2.442002442002442E-3</v>
      </c>
      <c r="E167" s="10">
        <f>E166/$AZ$20</f>
        <v>9.9613041645913955E-4</v>
      </c>
      <c r="F167" s="11">
        <f t="shared" ref="F167" si="1798">F166/$AY$20</f>
        <v>0.80952380952380953</v>
      </c>
      <c r="G167" s="10">
        <f t="shared" ref="G167" si="1799">G166/$AZ$20</f>
        <v>0.73514424734684491</v>
      </c>
      <c r="H167" s="11">
        <f t="shared" ref="H167" si="1800">H166/$AY$20</f>
        <v>8.7912087912087919E-2</v>
      </c>
      <c r="I167" s="10">
        <f t="shared" ref="I167" si="1801">I166/$AZ$20</f>
        <v>8.8042603731657787E-2</v>
      </c>
      <c r="J167" s="11">
        <f t="shared" ref="J167" si="1802">J166/$AY$20</f>
        <v>0</v>
      </c>
      <c r="K167" s="10">
        <f t="shared" ref="K167" si="1803">K166/$AZ$20</f>
        <v>0</v>
      </c>
      <c r="L167" s="11">
        <f t="shared" ref="L167" si="1804">L166/$AY$20</f>
        <v>1.221001221001221E-2</v>
      </c>
      <c r="M167" s="10">
        <f t="shared" ref="M167" si="1805">M166/$AZ$20</f>
        <v>1.9692732079230682E-2</v>
      </c>
      <c r="N167" s="11">
        <f t="shared" ref="N167" si="1806">N166/$AY$20</f>
        <v>0</v>
      </c>
      <c r="O167" s="10">
        <f t="shared" ref="O167" si="1807">O166/$AZ$20</f>
        <v>0</v>
      </c>
      <c r="P167" s="11">
        <f t="shared" ref="P167" si="1808">P166/$AY$20</f>
        <v>1.4652014652014652E-2</v>
      </c>
      <c r="Q167" s="10">
        <f t="shared" ref="Q167" si="1809">Q166/$AZ$20</f>
        <v>6.5859545611279255E-2</v>
      </c>
      <c r="R167" s="11">
        <f t="shared" ref="R167" si="1810">R166/$AY$20</f>
        <v>0</v>
      </c>
      <c r="S167" s="10">
        <f t="shared" ref="S167" si="1811">S166/$AZ$20</f>
        <v>0</v>
      </c>
      <c r="T167" s="11">
        <f t="shared" ref="T167" si="1812">T166/$AY$20</f>
        <v>0</v>
      </c>
      <c r="U167" s="10">
        <f t="shared" ref="U167" si="1813">U166/$AZ$20</f>
        <v>0</v>
      </c>
      <c r="V167" s="11">
        <f t="shared" ref="V167" si="1814">V166/$AY$20</f>
        <v>0</v>
      </c>
      <c r="W167" s="10">
        <f t="shared" ref="W167" si="1815">W166/$AZ$20</f>
        <v>0</v>
      </c>
      <c r="X167" s="11">
        <f t="shared" ref="X167" si="1816">X166/$AY$20</f>
        <v>0</v>
      </c>
      <c r="Y167" s="10">
        <f t="shared" ref="Y167" si="1817">Y166/$AZ$20</f>
        <v>0</v>
      </c>
      <c r="Z167" s="11">
        <f t="shared" ref="Z167" si="1818">Z166/$AY$20</f>
        <v>1.221001221001221E-3</v>
      </c>
      <c r="AA167" s="10">
        <f t="shared" ref="AA167" si="1819">AA166/$AZ$20</f>
        <v>6.8962874985632739E-4</v>
      </c>
      <c r="AB167" s="11">
        <f t="shared" ref="AB167" si="1820">AB166/$AY$20</f>
        <v>1.5873015873015872E-2</v>
      </c>
      <c r="AC167" s="10">
        <f t="shared" ref="AC167" si="1821">AC166/$AZ$20</f>
        <v>1.3907513122102602E-2</v>
      </c>
      <c r="AD167" s="11">
        <f t="shared" ref="AD167" si="1822">AD166/$AY$20</f>
        <v>2.442002442002442E-3</v>
      </c>
      <c r="AE167" s="10">
        <f t="shared" ref="AE167" si="1823">AE166/$AZ$20</f>
        <v>8.8119229148308489E-4</v>
      </c>
      <c r="AF167" s="11">
        <f t="shared" ref="AF167" si="1824">AF166/$AY$20</f>
        <v>0</v>
      </c>
      <c r="AG167" s="10">
        <f t="shared" ref="AG167" si="1825">AG166/$AZ$20</f>
        <v>0</v>
      </c>
      <c r="AH167" s="11">
        <f t="shared" ref="AH167" si="1826">AH166/$AY$20</f>
        <v>0</v>
      </c>
      <c r="AI167" s="10">
        <f t="shared" ref="AI167" si="1827">AI166/$AZ$20</f>
        <v>0</v>
      </c>
      <c r="AJ167" s="11">
        <f t="shared" ref="AJ167" si="1828">AJ166/$AY$20</f>
        <v>0</v>
      </c>
      <c r="AK167" s="10">
        <f t="shared" ref="AK167" si="1829">AK166/$AZ$20</f>
        <v>0</v>
      </c>
      <c r="AL167" s="11">
        <f t="shared" ref="AL167" si="1830">AL166/$AY$20</f>
        <v>0</v>
      </c>
      <c r="AM167" s="10">
        <f t="shared" ref="AM167" si="1831">AM166/$AZ$20</f>
        <v>0</v>
      </c>
      <c r="AN167" s="11">
        <f t="shared" ref="AN167" si="1832">AN166/$AY$20</f>
        <v>2.442002442002442E-3</v>
      </c>
      <c r="AO167" s="10">
        <f t="shared" ref="AO167" si="1833">AO166/$AZ$20</f>
        <v>1.1876939580858972E-3</v>
      </c>
      <c r="AP167" s="11">
        <f t="shared" ref="AP167" si="1834">AP166/$AY$20</f>
        <v>1.221001221001221E-3</v>
      </c>
      <c r="AQ167" s="10">
        <f t="shared" ref="AQ167" si="1835">AQ166/$AZ$20</f>
        <v>6.1300333320562432E-4</v>
      </c>
      <c r="AR167" s="11">
        <f t="shared" ref="AR167" si="1836">AR166/$AY$20</f>
        <v>2.442002442002442E-3</v>
      </c>
      <c r="AS167" s="10">
        <f t="shared" ref="AS167" si="1837">AS166/$AZ$20</f>
        <v>1.5325083330140607E-3</v>
      </c>
      <c r="AT167" s="11"/>
      <c r="AU167" s="10"/>
      <c r="AV167" s="11"/>
      <c r="AW167" s="10"/>
      <c r="AX167" s="11"/>
      <c r="AY167" s="10"/>
      <c r="AZ167" s="10"/>
    </row>
    <row r="168" spans="1:52">
      <c r="A168" s="2" t="s">
        <v>538</v>
      </c>
      <c r="B168" s="2" t="s">
        <v>42</v>
      </c>
      <c r="C168" s="2" t="s">
        <v>115</v>
      </c>
      <c r="D168" s="11">
        <v>2.442002442002442E-3</v>
      </c>
      <c r="E168" s="10">
        <v>9.9613041645913955E-4</v>
      </c>
      <c r="F168" s="11">
        <v>0.80952380952380953</v>
      </c>
      <c r="G168" s="10">
        <v>0.73514424734684491</v>
      </c>
      <c r="H168" s="11">
        <v>8.7912087912087919E-2</v>
      </c>
      <c r="I168" s="10">
        <v>8.8042603731657787E-2</v>
      </c>
      <c r="J168" s="11">
        <v>0</v>
      </c>
      <c r="K168" s="10">
        <v>0</v>
      </c>
      <c r="L168" s="11">
        <v>1.221001221001221E-2</v>
      </c>
      <c r="M168" s="10">
        <v>1.9692732079230682E-2</v>
      </c>
      <c r="N168" s="11">
        <v>0</v>
      </c>
      <c r="O168" s="10">
        <v>0</v>
      </c>
      <c r="P168" s="11">
        <v>1.4652014652014652E-2</v>
      </c>
      <c r="Q168" s="10">
        <v>6.5859545611279255E-2</v>
      </c>
      <c r="R168" s="11">
        <v>0</v>
      </c>
      <c r="S168" s="10">
        <v>0</v>
      </c>
      <c r="T168" s="11">
        <v>0</v>
      </c>
      <c r="U168" s="10">
        <v>0</v>
      </c>
      <c r="V168" s="11">
        <v>0</v>
      </c>
      <c r="W168" s="10">
        <v>0</v>
      </c>
      <c r="X168" s="11">
        <v>0</v>
      </c>
      <c r="Y168" s="10">
        <v>0</v>
      </c>
      <c r="Z168" s="11">
        <v>1.221001221001221E-3</v>
      </c>
      <c r="AA168" s="10">
        <v>6.8962874985632739E-4</v>
      </c>
      <c r="AB168" s="11">
        <v>1.5873015873015872E-2</v>
      </c>
      <c r="AC168" s="10">
        <v>1.3907513122102602E-2</v>
      </c>
      <c r="AD168" s="11">
        <v>2.442002442002442E-3</v>
      </c>
      <c r="AE168" s="10">
        <v>8.8119229148308489E-4</v>
      </c>
      <c r="AF168" s="11">
        <v>0</v>
      </c>
      <c r="AG168" s="10">
        <v>0</v>
      </c>
      <c r="AH168" s="11">
        <v>0</v>
      </c>
      <c r="AI168" s="10">
        <v>0</v>
      </c>
      <c r="AJ168" s="11">
        <v>0</v>
      </c>
      <c r="AK168" s="10">
        <v>0</v>
      </c>
      <c r="AL168" s="11">
        <v>0</v>
      </c>
      <c r="AM168" s="10">
        <v>0</v>
      </c>
      <c r="AN168" s="11">
        <v>2.442002442002442E-3</v>
      </c>
      <c r="AO168" s="10">
        <v>1.1876939580858972E-3</v>
      </c>
      <c r="AP168" s="11">
        <v>1.221001221001221E-3</v>
      </c>
      <c r="AQ168" s="10">
        <v>6.1300333320562432E-4</v>
      </c>
      <c r="AR168" s="11">
        <v>2.442002442002442E-3</v>
      </c>
      <c r="AS168" s="10">
        <v>1.5325083330140607E-3</v>
      </c>
      <c r="AT168" s="11"/>
      <c r="AU168" s="10"/>
      <c r="AV168" s="11"/>
      <c r="AW168" s="10"/>
      <c r="AX168" s="11"/>
      <c r="AY168" s="10"/>
      <c r="AZ168" s="10"/>
    </row>
    <row r="169" spans="1:52">
      <c r="A169" s="18" t="s">
        <v>558</v>
      </c>
      <c r="B169" s="18" t="s">
        <v>42</v>
      </c>
      <c r="C169" s="18" t="s">
        <v>647</v>
      </c>
      <c r="D169" s="19">
        <v>1</v>
      </c>
      <c r="E169" s="20">
        <v>9</v>
      </c>
      <c r="F169" s="19">
        <v>3</v>
      </c>
      <c r="G169" s="20">
        <v>61</v>
      </c>
      <c r="H169" s="19">
        <v>0</v>
      </c>
      <c r="I169" s="20">
        <v>0</v>
      </c>
      <c r="J169" s="19">
        <v>0</v>
      </c>
      <c r="K169" s="20">
        <v>0</v>
      </c>
      <c r="L169" s="19">
        <v>0</v>
      </c>
      <c r="M169" s="20">
        <v>0</v>
      </c>
      <c r="N169" s="19">
        <v>0</v>
      </c>
      <c r="O169" s="20">
        <v>0</v>
      </c>
      <c r="P169" s="19">
        <v>1</v>
      </c>
      <c r="Q169" s="20">
        <v>22</v>
      </c>
      <c r="R169" s="19">
        <v>0</v>
      </c>
      <c r="S169" s="20">
        <v>0</v>
      </c>
      <c r="T169" s="19">
        <v>1</v>
      </c>
      <c r="U169" s="20">
        <v>17</v>
      </c>
      <c r="V169" s="19">
        <v>0</v>
      </c>
      <c r="W169" s="20">
        <v>0</v>
      </c>
      <c r="X169" s="19">
        <v>0</v>
      </c>
      <c r="Y169" s="20">
        <v>0</v>
      </c>
      <c r="Z169" s="19">
        <v>0</v>
      </c>
      <c r="AA169" s="20">
        <v>0</v>
      </c>
      <c r="AB169" s="19">
        <v>0</v>
      </c>
      <c r="AC169" s="20">
        <v>0</v>
      </c>
      <c r="AD169" s="19">
        <v>0</v>
      </c>
      <c r="AE169" s="20">
        <v>0</v>
      </c>
      <c r="AF169" s="19">
        <v>0</v>
      </c>
      <c r="AG169" s="20">
        <v>0</v>
      </c>
      <c r="AH169" s="19">
        <v>0</v>
      </c>
      <c r="AI169" s="20">
        <v>0</v>
      </c>
      <c r="AJ169" s="11">
        <v>0</v>
      </c>
      <c r="AK169" s="10">
        <v>0</v>
      </c>
      <c r="AL169" s="19">
        <v>0</v>
      </c>
      <c r="AM169" s="20">
        <v>0</v>
      </c>
      <c r="AN169" s="19">
        <v>0</v>
      </c>
      <c r="AO169" s="20">
        <v>0</v>
      </c>
      <c r="AP169" s="19">
        <v>0</v>
      </c>
      <c r="AQ169" s="20">
        <v>0</v>
      </c>
      <c r="AR169" s="19">
        <v>0</v>
      </c>
      <c r="AS169" s="20">
        <v>0</v>
      </c>
      <c r="AT169" s="19"/>
      <c r="AU169" s="20"/>
      <c r="AV169" s="19"/>
      <c r="AW169" s="20"/>
      <c r="AX169" s="11"/>
      <c r="AY169" s="10">
        <f t="shared" ref="AY169" si="1838">SUM(D169,F169,H169,J169,L169,N169,P169,R169,T169,V169,X169,Z169,AB169,AD169,AF169,AH169,AJ169,AL169,AN169,AP169,AR169,AT169,AV169)</f>
        <v>6</v>
      </c>
      <c r="AZ169" s="10">
        <f t="shared" ref="AZ169" si="1839">SUM(E169,G169,I169,K169,M169,O169,Q169,S169,U169,W169,Y169,AA169,AC169,AE169,AG169,AI169,AK169,AM169,AO169,AQ169,AS169,AU169,AW169)</f>
        <v>109</v>
      </c>
    </row>
    <row r="170" spans="1:52">
      <c r="A170" s="18"/>
      <c r="B170" s="18"/>
      <c r="C170" s="18"/>
      <c r="D170" s="11">
        <f>D169/$AY$23</f>
        <v>0.125</v>
      </c>
      <c r="E170" s="10">
        <f>E169/$AZ$23</f>
        <v>0.06</v>
      </c>
      <c r="F170" s="11">
        <f t="shared" ref="F170" si="1840">F169/$AY$23</f>
        <v>0.375</v>
      </c>
      <c r="G170" s="10">
        <f t="shared" ref="G170" si="1841">G169/$AZ$23</f>
        <v>0.40666666666666668</v>
      </c>
      <c r="H170" s="11">
        <f t="shared" ref="H170" si="1842">H169/$AY$23</f>
        <v>0</v>
      </c>
      <c r="I170" s="10">
        <f t="shared" ref="I170" si="1843">I169/$AZ$23</f>
        <v>0</v>
      </c>
      <c r="J170" s="11">
        <f t="shared" ref="J170" si="1844">J169/$AY$23</f>
        <v>0</v>
      </c>
      <c r="K170" s="10">
        <f t="shared" ref="K170" si="1845">K169/$AZ$23</f>
        <v>0</v>
      </c>
      <c r="L170" s="11">
        <f t="shared" ref="L170" si="1846">L169/$AY$23</f>
        <v>0</v>
      </c>
      <c r="M170" s="10">
        <f t="shared" ref="M170" si="1847">M169/$AZ$23</f>
        <v>0</v>
      </c>
      <c r="N170" s="11">
        <f t="shared" ref="N170" si="1848">N169/$AY$23</f>
        <v>0</v>
      </c>
      <c r="O170" s="10">
        <f t="shared" ref="O170" si="1849">O169/$AZ$23</f>
        <v>0</v>
      </c>
      <c r="P170" s="11">
        <f t="shared" ref="P170" si="1850">P169/$AY$23</f>
        <v>0.125</v>
      </c>
      <c r="Q170" s="10">
        <f t="shared" ref="Q170" si="1851">Q169/$AZ$23</f>
        <v>0.14666666666666667</v>
      </c>
      <c r="R170" s="11">
        <f t="shared" ref="R170" si="1852">R169/$AY$23</f>
        <v>0</v>
      </c>
      <c r="S170" s="10">
        <f t="shared" ref="S170" si="1853">S169/$AZ$23</f>
        <v>0</v>
      </c>
      <c r="T170" s="11">
        <f t="shared" ref="T170" si="1854">T169/$AY$23</f>
        <v>0.125</v>
      </c>
      <c r="U170" s="10">
        <f t="shared" ref="U170" si="1855">U169/$AZ$23</f>
        <v>0.11333333333333333</v>
      </c>
      <c r="V170" s="11">
        <f t="shared" ref="V170" si="1856">V169/$AY$23</f>
        <v>0</v>
      </c>
      <c r="W170" s="10">
        <f t="shared" ref="W170" si="1857">W169/$AZ$23</f>
        <v>0</v>
      </c>
      <c r="X170" s="11">
        <f t="shared" ref="X170" si="1858">X169/$AY$23</f>
        <v>0</v>
      </c>
      <c r="Y170" s="10">
        <f t="shared" ref="Y170" si="1859">Y169/$AZ$23</f>
        <v>0</v>
      </c>
      <c r="Z170" s="11">
        <f t="shared" ref="Z170" si="1860">Z169/$AY$23</f>
        <v>0</v>
      </c>
      <c r="AA170" s="10">
        <f t="shared" ref="AA170" si="1861">AA169/$AZ$23</f>
        <v>0</v>
      </c>
      <c r="AB170" s="11">
        <f t="shared" ref="AB170" si="1862">AB169/$AY$23</f>
        <v>0</v>
      </c>
      <c r="AC170" s="10">
        <f t="shared" ref="AC170" si="1863">AC169/$AZ$23</f>
        <v>0</v>
      </c>
      <c r="AD170" s="11">
        <f t="shared" ref="AD170" si="1864">AD169/$AY$23</f>
        <v>0</v>
      </c>
      <c r="AE170" s="10">
        <f t="shared" ref="AE170" si="1865">AE169/$AZ$23</f>
        <v>0</v>
      </c>
      <c r="AF170" s="11">
        <f t="shared" ref="AF170" si="1866">AF169/$AY$23</f>
        <v>0</v>
      </c>
      <c r="AG170" s="10">
        <f t="shared" ref="AG170" si="1867">AG169/$AZ$23</f>
        <v>0</v>
      </c>
      <c r="AH170" s="11">
        <f t="shared" ref="AH170" si="1868">AH169/$AY$23</f>
        <v>0</v>
      </c>
      <c r="AI170" s="10">
        <f t="shared" ref="AI170" si="1869">AI169/$AZ$23</f>
        <v>0</v>
      </c>
      <c r="AJ170" s="11">
        <f t="shared" ref="AJ170" si="1870">AJ169/$AY$23</f>
        <v>0</v>
      </c>
      <c r="AK170" s="10">
        <f t="shared" ref="AK170" si="1871">AK169/$AZ$23</f>
        <v>0</v>
      </c>
      <c r="AL170" s="11">
        <f t="shared" ref="AL170" si="1872">AL169/$AY$23</f>
        <v>0</v>
      </c>
      <c r="AM170" s="10">
        <f t="shared" ref="AM170" si="1873">AM169/$AZ$23</f>
        <v>0</v>
      </c>
      <c r="AN170" s="11">
        <f t="shared" ref="AN170" si="1874">AN169/$AY$23</f>
        <v>0</v>
      </c>
      <c r="AO170" s="10">
        <f t="shared" ref="AO170" si="1875">AO169/$AZ$23</f>
        <v>0</v>
      </c>
      <c r="AP170" s="11">
        <f t="shared" ref="AP170" si="1876">AP169/$AY$23</f>
        <v>0</v>
      </c>
      <c r="AQ170" s="10">
        <f t="shared" ref="AQ170" si="1877">AQ169/$AZ$23</f>
        <v>0</v>
      </c>
      <c r="AR170" s="11">
        <f t="shared" ref="AR170" si="1878">AR169/$AY$23</f>
        <v>0</v>
      </c>
      <c r="AS170" s="10">
        <f t="shared" ref="AS170" si="1879">AS169/$AZ$23</f>
        <v>0</v>
      </c>
      <c r="AT170" s="11"/>
      <c r="AU170" s="10"/>
      <c r="AV170" s="11"/>
      <c r="AW170" s="10"/>
      <c r="AX170" s="11"/>
      <c r="AY170" s="10"/>
      <c r="AZ170" s="10"/>
    </row>
    <row r="171" spans="1:52">
      <c r="A171" s="18" t="s">
        <v>558</v>
      </c>
      <c r="B171" s="18" t="s">
        <v>42</v>
      </c>
      <c r="C171" s="18" t="s">
        <v>647</v>
      </c>
      <c r="D171" s="19">
        <v>0.125</v>
      </c>
      <c r="E171" s="20">
        <v>0.06</v>
      </c>
      <c r="F171" s="19">
        <v>0.375</v>
      </c>
      <c r="G171" s="20">
        <v>0.40666666666666668</v>
      </c>
      <c r="H171" s="19">
        <v>0</v>
      </c>
      <c r="I171" s="20">
        <v>0</v>
      </c>
      <c r="J171" s="19">
        <v>0</v>
      </c>
      <c r="K171" s="20">
        <v>0</v>
      </c>
      <c r="L171" s="19">
        <v>0</v>
      </c>
      <c r="M171" s="20">
        <v>0</v>
      </c>
      <c r="N171" s="19">
        <v>0</v>
      </c>
      <c r="O171" s="20">
        <v>0</v>
      </c>
      <c r="P171" s="19">
        <v>0.125</v>
      </c>
      <c r="Q171" s="20">
        <v>0.14666666666666667</v>
      </c>
      <c r="R171" s="19">
        <v>0</v>
      </c>
      <c r="S171" s="20">
        <v>0</v>
      </c>
      <c r="T171" s="19">
        <v>0.125</v>
      </c>
      <c r="U171" s="20">
        <v>0.11333333333333333</v>
      </c>
      <c r="V171" s="19">
        <v>0</v>
      </c>
      <c r="W171" s="20">
        <v>0</v>
      </c>
      <c r="X171" s="19">
        <v>0</v>
      </c>
      <c r="Y171" s="20">
        <v>0</v>
      </c>
      <c r="Z171" s="19">
        <v>0</v>
      </c>
      <c r="AA171" s="20">
        <v>0</v>
      </c>
      <c r="AB171" s="19">
        <v>0</v>
      </c>
      <c r="AC171" s="20">
        <v>0</v>
      </c>
      <c r="AD171" s="19">
        <v>0</v>
      </c>
      <c r="AE171" s="20">
        <v>0</v>
      </c>
      <c r="AF171" s="19">
        <v>0</v>
      </c>
      <c r="AG171" s="20">
        <v>0</v>
      </c>
      <c r="AH171" s="19">
        <v>0</v>
      </c>
      <c r="AI171" s="20">
        <v>0</v>
      </c>
      <c r="AJ171" s="11">
        <v>0</v>
      </c>
      <c r="AK171" s="10">
        <v>0</v>
      </c>
      <c r="AL171" s="19">
        <v>0</v>
      </c>
      <c r="AM171" s="20">
        <v>0</v>
      </c>
      <c r="AN171" s="19">
        <v>0</v>
      </c>
      <c r="AO171" s="20">
        <v>0</v>
      </c>
      <c r="AP171" s="19">
        <v>0</v>
      </c>
      <c r="AQ171" s="20">
        <v>0</v>
      </c>
      <c r="AR171" s="19">
        <v>0</v>
      </c>
      <c r="AS171" s="20">
        <v>0</v>
      </c>
      <c r="AT171" s="19"/>
      <c r="AU171" s="20"/>
      <c r="AV171" s="19"/>
      <c r="AW171" s="20"/>
      <c r="AX171" s="11"/>
      <c r="AY171" s="10"/>
      <c r="AZ171" s="10"/>
    </row>
    <row r="172" spans="1:52">
      <c r="A172" s="2" t="s">
        <v>53</v>
      </c>
      <c r="B172" s="2" t="s">
        <v>42</v>
      </c>
      <c r="C172" s="2" t="s">
        <v>648</v>
      </c>
      <c r="D172" s="11">
        <v>1515</v>
      </c>
      <c r="E172" s="10">
        <v>9990</v>
      </c>
      <c r="F172" s="11">
        <v>7037</v>
      </c>
      <c r="G172" s="10">
        <v>87558</v>
      </c>
      <c r="H172" s="11">
        <v>664</v>
      </c>
      <c r="I172" s="10">
        <v>7262</v>
      </c>
      <c r="J172" s="11">
        <v>13</v>
      </c>
      <c r="K172" s="10">
        <v>116</v>
      </c>
      <c r="L172" s="11">
        <v>672</v>
      </c>
      <c r="M172" s="10">
        <v>10122</v>
      </c>
      <c r="N172" s="11">
        <v>0</v>
      </c>
      <c r="O172" s="10">
        <v>0</v>
      </c>
      <c r="P172" s="11">
        <v>99</v>
      </c>
      <c r="Q172" s="10">
        <v>1399</v>
      </c>
      <c r="R172" s="11">
        <v>161</v>
      </c>
      <c r="S172" s="10">
        <v>1935</v>
      </c>
      <c r="T172" s="11">
        <v>3</v>
      </c>
      <c r="U172" s="10">
        <v>106</v>
      </c>
      <c r="V172" s="11">
        <v>30</v>
      </c>
      <c r="W172" s="10">
        <v>463</v>
      </c>
      <c r="X172" s="11">
        <v>125</v>
      </c>
      <c r="Y172" s="10">
        <v>1475</v>
      </c>
      <c r="Z172" s="11">
        <v>6</v>
      </c>
      <c r="AA172" s="10">
        <v>260</v>
      </c>
      <c r="AB172" s="11">
        <v>264</v>
      </c>
      <c r="AC172" s="10">
        <v>2527</v>
      </c>
      <c r="AD172" s="11">
        <v>5</v>
      </c>
      <c r="AE172" s="10">
        <v>33</v>
      </c>
      <c r="AF172" s="11">
        <v>0</v>
      </c>
      <c r="AG172" s="10">
        <v>0</v>
      </c>
      <c r="AH172" s="11">
        <v>0</v>
      </c>
      <c r="AI172" s="10">
        <v>0</v>
      </c>
      <c r="AJ172" s="11">
        <v>109</v>
      </c>
      <c r="AK172" s="10">
        <v>518</v>
      </c>
      <c r="AL172" s="11">
        <v>5</v>
      </c>
      <c r="AM172" s="10">
        <v>35</v>
      </c>
      <c r="AN172" s="11">
        <v>911</v>
      </c>
      <c r="AO172" s="10">
        <v>13329</v>
      </c>
      <c r="AP172" s="11">
        <v>162</v>
      </c>
      <c r="AQ172" s="10">
        <v>1525</v>
      </c>
      <c r="AR172" s="11">
        <v>35</v>
      </c>
      <c r="AS172" s="10">
        <v>257</v>
      </c>
      <c r="AT172" s="11"/>
      <c r="AU172" s="10"/>
      <c r="AV172" s="11"/>
      <c r="AW172" s="10"/>
      <c r="AX172" s="11"/>
      <c r="AY172" s="10">
        <f t="shared" ref="AY172" si="1880">SUM(D172,F172,H172,J172,L172,N172,P172,R172,T172,V172,X172,Z172,AB172,AD172,AF172,AH172,AJ172,AL172,AN172,AP172,AR172,AT172,AV172)</f>
        <v>11816</v>
      </c>
      <c r="AZ172" s="10">
        <f t="shared" ref="AZ172" si="1881">SUM(E172,G172,I172,K172,M172,O172,Q172,S172,U172,W172,Y172,AA172,AC172,AE172,AG172,AI172,AK172,AM172,AO172,AQ172,AS172,AU172,AW172)</f>
        <v>138910</v>
      </c>
    </row>
    <row r="173" spans="1:52">
      <c r="A173" s="2"/>
      <c r="B173" s="2"/>
      <c r="C173" s="2"/>
      <c r="D173" s="11">
        <f>D172/$AY$26</f>
        <v>0.11520912547528517</v>
      </c>
      <c r="E173" s="10">
        <f>E172/$AZ$26</f>
        <v>5.7295908418311753E-2</v>
      </c>
      <c r="F173" s="11">
        <f t="shared" ref="F173" si="1882">F172/$AY$26</f>
        <v>0.5351330798479087</v>
      </c>
      <c r="G173" s="10">
        <f t="shared" ref="G173" si="1883">G172/$AZ$26</f>
        <v>0.50217368861767164</v>
      </c>
      <c r="H173" s="11">
        <f t="shared" ref="H173" si="1884">H172/$AY$26</f>
        <v>5.0494296577946768E-2</v>
      </c>
      <c r="I173" s="10">
        <f t="shared" ref="I173" si="1885">I172/$AZ$26</f>
        <v>4.1649938632010004E-2</v>
      </c>
      <c r="J173" s="11">
        <f t="shared" ref="J173" si="1886">J172/$AY$26</f>
        <v>9.8859315589353621E-4</v>
      </c>
      <c r="K173" s="10">
        <f t="shared" ref="K173" si="1887">K172/$AZ$26</f>
        <v>6.6529783548790414E-4</v>
      </c>
      <c r="L173" s="11">
        <f t="shared" ref="L173" si="1888">L172/$AY$26</f>
        <v>5.1102661596958178E-2</v>
      </c>
      <c r="M173" s="10">
        <f t="shared" ref="M173" si="1889">M172/$AZ$26</f>
        <v>5.8052971472487641E-2</v>
      </c>
      <c r="N173" s="11">
        <f t="shared" ref="N173" si="1890">N172/$AY$26</f>
        <v>0</v>
      </c>
      <c r="O173" s="10">
        <f t="shared" ref="O173" si="1891">O172/$AZ$26</f>
        <v>0</v>
      </c>
      <c r="P173" s="11">
        <f t="shared" ref="P173" si="1892">P172/$AY$26</f>
        <v>7.5285171102661601E-3</v>
      </c>
      <c r="Q173" s="10">
        <f t="shared" ref="Q173" si="1893">Q172/$AZ$26</f>
        <v>8.0237213090308453E-3</v>
      </c>
      <c r="R173" s="11">
        <f t="shared" ref="R173" si="1894">R172/$AY$26</f>
        <v>1.2243346007604563E-2</v>
      </c>
      <c r="S173" s="10">
        <f t="shared" ref="S173" si="1895">S172/$AZ$26</f>
        <v>1.1097856135078401E-2</v>
      </c>
      <c r="T173" s="11">
        <f t="shared" ref="T173" si="1896">T172/$AY$26</f>
        <v>2.2813688212927757E-4</v>
      </c>
      <c r="U173" s="10">
        <f t="shared" ref="U173" si="1897">U172/$AZ$26</f>
        <v>6.0794457380791245E-4</v>
      </c>
      <c r="V173" s="11">
        <f t="shared" ref="V173" si="1898">V172/$AY$26</f>
        <v>2.2813688212927757E-3</v>
      </c>
      <c r="W173" s="10">
        <f t="shared" ref="W173" si="1899">W172/$AZ$26</f>
        <v>2.6554560157836175E-3</v>
      </c>
      <c r="X173" s="11">
        <f t="shared" ref="X173" si="1900">X172/$AY$26</f>
        <v>9.5057034220532317E-3</v>
      </c>
      <c r="Y173" s="10">
        <f t="shared" ref="Y173" si="1901">Y172/$AZ$26</f>
        <v>8.4596060977987809E-3</v>
      </c>
      <c r="Z173" s="11">
        <f t="shared" ref="Z173" si="1902">Z172/$AY$26</f>
        <v>4.5627376425855514E-4</v>
      </c>
      <c r="AA173" s="10">
        <f t="shared" ref="AA173" si="1903">AA172/$AZ$26</f>
        <v>1.4911848036797853E-3</v>
      </c>
      <c r="AB173" s="11">
        <f t="shared" ref="AB173" si="1904">AB172/$AY$26</f>
        <v>2.0076045627376426E-2</v>
      </c>
      <c r="AC173" s="10">
        <f t="shared" ref="AC173" si="1905">AC172/$AZ$26</f>
        <v>1.4493169226533913E-2</v>
      </c>
      <c r="AD173" s="11">
        <f t="shared" ref="AD173" si="1906">AD172/$AY$26</f>
        <v>3.8022813688212925E-4</v>
      </c>
      <c r="AE173" s="10">
        <f t="shared" ref="AE173" si="1907">AE172/$AZ$26</f>
        <v>1.8926576354397274E-4</v>
      </c>
      <c r="AF173" s="11">
        <f t="shared" ref="AF173" si="1908">AF172/$AY$26</f>
        <v>0</v>
      </c>
      <c r="AG173" s="10">
        <f t="shared" ref="AG173" si="1909">AG172/$AZ$26</f>
        <v>0</v>
      </c>
      <c r="AH173" s="11">
        <f t="shared" ref="AH173" si="1910">AH172/$AY$26</f>
        <v>0</v>
      </c>
      <c r="AI173" s="10">
        <f t="shared" ref="AI173" si="1911">AI172/$AZ$26</f>
        <v>0</v>
      </c>
      <c r="AJ173" s="11">
        <f t="shared" ref="AJ173" si="1912">AJ172/$AY$26</f>
        <v>8.2889733840304184E-3</v>
      </c>
      <c r="AK173" s="10">
        <f t="shared" ref="AK173" si="1913">AK172/$AZ$26</f>
        <v>2.9708989550235724E-3</v>
      </c>
      <c r="AL173" s="11">
        <f t="shared" ref="AL173" si="1914">AL172/$AY$26</f>
        <v>3.8022813688212925E-4</v>
      </c>
      <c r="AM173" s="10">
        <f t="shared" ref="AM173" si="1915">AM172/$AZ$26</f>
        <v>2.0073641587997108E-4</v>
      </c>
      <c r="AN173" s="11">
        <f t="shared" ref="AN173" si="1916">AN172/$AY$26</f>
        <v>6.9277566539923952E-2</v>
      </c>
      <c r="AO173" s="10">
        <f t="shared" ref="AO173" si="1917">AO172/$AZ$26</f>
        <v>7.6446162493260986E-2</v>
      </c>
      <c r="AP173" s="11">
        <f t="shared" ref="AP173" si="1918">AP172/$AY$26</f>
        <v>1.2319391634980989E-2</v>
      </c>
      <c r="AQ173" s="10">
        <f t="shared" ref="AQ173" si="1919">AQ172/$AZ$26</f>
        <v>8.7463724061987401E-3</v>
      </c>
      <c r="AR173" s="11">
        <f t="shared" ref="AR173" si="1920">AR172/$AY$26</f>
        <v>2.6615969581749049E-3</v>
      </c>
      <c r="AS173" s="10">
        <f t="shared" ref="AS173" si="1921">AS172/$AZ$26</f>
        <v>1.4739788251757876E-3</v>
      </c>
      <c r="AT173" s="11"/>
      <c r="AU173" s="10"/>
      <c r="AV173" s="11"/>
      <c r="AW173" s="10"/>
      <c r="AX173" s="11"/>
      <c r="AY173" s="10"/>
      <c r="AZ173" s="10"/>
    </row>
    <row r="174" spans="1:52">
      <c r="A174" s="2" t="s">
        <v>53</v>
      </c>
      <c r="B174" s="2" t="s">
        <v>42</v>
      </c>
      <c r="C174" s="2" t="s">
        <v>648</v>
      </c>
      <c r="D174" s="11">
        <v>0.11520912547528517</v>
      </c>
      <c r="E174" s="10">
        <v>5.7295908418311753E-2</v>
      </c>
      <c r="F174" s="11">
        <v>0.5351330798479087</v>
      </c>
      <c r="G174" s="10">
        <v>0.50217368861767164</v>
      </c>
      <c r="H174" s="11">
        <v>5.0494296577946768E-2</v>
      </c>
      <c r="I174" s="10">
        <v>4.1649938632010004E-2</v>
      </c>
      <c r="J174" s="11">
        <v>9.8859315589353621E-4</v>
      </c>
      <c r="K174" s="10">
        <v>6.6529783548790414E-4</v>
      </c>
      <c r="L174" s="11">
        <v>5.1102661596958178E-2</v>
      </c>
      <c r="M174" s="10">
        <v>5.8052971472487641E-2</v>
      </c>
      <c r="N174" s="11">
        <v>0</v>
      </c>
      <c r="O174" s="10">
        <v>0</v>
      </c>
      <c r="P174" s="11">
        <v>7.5285171102661601E-3</v>
      </c>
      <c r="Q174" s="10">
        <v>8.0237213090308453E-3</v>
      </c>
      <c r="R174" s="11">
        <v>1.2243346007604563E-2</v>
      </c>
      <c r="S174" s="10">
        <v>1.1097856135078401E-2</v>
      </c>
      <c r="T174" s="11">
        <v>2.2813688212927757E-4</v>
      </c>
      <c r="U174" s="10">
        <v>6.0794457380791245E-4</v>
      </c>
      <c r="V174" s="11">
        <v>2.2813688212927757E-3</v>
      </c>
      <c r="W174" s="10">
        <v>2.6554560157836175E-3</v>
      </c>
      <c r="X174" s="11">
        <v>9.5057034220532317E-3</v>
      </c>
      <c r="Y174" s="10">
        <v>8.4596060977987809E-3</v>
      </c>
      <c r="Z174" s="11">
        <v>4.5627376425855514E-4</v>
      </c>
      <c r="AA174" s="10">
        <v>1.4911848036797853E-3</v>
      </c>
      <c r="AB174" s="11">
        <v>2.0076045627376426E-2</v>
      </c>
      <c r="AC174" s="10">
        <v>1.4493169226533913E-2</v>
      </c>
      <c r="AD174" s="11">
        <v>3.8022813688212925E-4</v>
      </c>
      <c r="AE174" s="10">
        <v>1.8926576354397274E-4</v>
      </c>
      <c r="AF174" s="11">
        <v>0</v>
      </c>
      <c r="AG174" s="10">
        <v>0</v>
      </c>
      <c r="AH174" s="11">
        <v>0</v>
      </c>
      <c r="AI174" s="10">
        <v>0</v>
      </c>
      <c r="AJ174" s="11">
        <v>8.2889733840304184E-3</v>
      </c>
      <c r="AK174" s="10">
        <v>2.9708989550235724E-3</v>
      </c>
      <c r="AL174" s="11">
        <v>3.8022813688212925E-4</v>
      </c>
      <c r="AM174" s="10">
        <v>2.0073641587997108E-4</v>
      </c>
      <c r="AN174" s="11">
        <v>6.9277566539923952E-2</v>
      </c>
      <c r="AO174" s="10">
        <v>7.6446162493260986E-2</v>
      </c>
      <c r="AP174" s="11">
        <v>1.2319391634980989E-2</v>
      </c>
      <c r="AQ174" s="10">
        <v>8.7463724061987401E-3</v>
      </c>
      <c r="AR174" s="11">
        <v>2.6615969581749049E-3</v>
      </c>
      <c r="AS174" s="10">
        <v>1.4739788251757876E-3</v>
      </c>
      <c r="AT174" s="11"/>
      <c r="AU174" s="10"/>
      <c r="AV174" s="11"/>
      <c r="AW174" s="10"/>
      <c r="AX174" s="11"/>
      <c r="AY174" s="10"/>
      <c r="AZ174" s="10"/>
    </row>
    <row r="175" spans="1:52">
      <c r="A175" s="2" t="s">
        <v>98</v>
      </c>
      <c r="B175" s="2" t="s">
        <v>42</v>
      </c>
      <c r="C175" s="2" t="s">
        <v>649</v>
      </c>
      <c r="D175" s="11">
        <v>18</v>
      </c>
      <c r="E175" s="10">
        <v>177</v>
      </c>
      <c r="F175" s="11">
        <v>1235</v>
      </c>
      <c r="G175" s="10">
        <v>21234</v>
      </c>
      <c r="H175" s="11">
        <v>262</v>
      </c>
      <c r="I175" s="10">
        <v>3796</v>
      </c>
      <c r="J175" s="11">
        <v>0</v>
      </c>
      <c r="K175" s="10">
        <v>0</v>
      </c>
      <c r="L175" s="11">
        <v>10</v>
      </c>
      <c r="M175" s="10">
        <v>89</v>
      </c>
      <c r="N175" s="11">
        <v>0</v>
      </c>
      <c r="O175" s="10">
        <v>0</v>
      </c>
      <c r="P175" s="11">
        <v>89</v>
      </c>
      <c r="Q175" s="10">
        <v>1220</v>
      </c>
      <c r="R175" s="11">
        <v>3</v>
      </c>
      <c r="S175" s="10">
        <v>35</v>
      </c>
      <c r="T175" s="11">
        <v>0</v>
      </c>
      <c r="U175" s="10">
        <v>0</v>
      </c>
      <c r="V175" s="11">
        <v>0</v>
      </c>
      <c r="W175" s="10">
        <v>0</v>
      </c>
      <c r="X175" s="11">
        <v>6</v>
      </c>
      <c r="Y175" s="10">
        <v>112</v>
      </c>
      <c r="Z175" s="11">
        <v>0</v>
      </c>
      <c r="AA175" s="10">
        <v>0</v>
      </c>
      <c r="AB175" s="11">
        <v>38</v>
      </c>
      <c r="AC175" s="10">
        <v>594</v>
      </c>
      <c r="AD175" s="11">
        <v>0</v>
      </c>
      <c r="AE175" s="10">
        <v>0</v>
      </c>
      <c r="AF175" s="11">
        <v>0</v>
      </c>
      <c r="AG175" s="10">
        <v>0</v>
      </c>
      <c r="AH175" s="11">
        <v>0</v>
      </c>
      <c r="AI175" s="10">
        <v>0</v>
      </c>
      <c r="AJ175" s="11">
        <v>75</v>
      </c>
      <c r="AK175" s="10">
        <v>451</v>
      </c>
      <c r="AL175" s="11">
        <v>0</v>
      </c>
      <c r="AM175" s="10">
        <v>0</v>
      </c>
      <c r="AN175" s="11">
        <v>342</v>
      </c>
      <c r="AO175" s="10">
        <v>4827</v>
      </c>
      <c r="AP175" s="11">
        <v>3</v>
      </c>
      <c r="AQ175" s="10">
        <v>18</v>
      </c>
      <c r="AR175" s="11">
        <v>3</v>
      </c>
      <c r="AS175" s="10">
        <v>41</v>
      </c>
      <c r="AT175" s="11"/>
      <c r="AU175" s="10"/>
      <c r="AV175" s="11"/>
      <c r="AW175" s="10"/>
      <c r="AX175" s="11"/>
      <c r="AY175" s="10">
        <f t="shared" ref="AY175" si="1922">SUM(D175,F175,H175,J175,L175,N175,P175,R175,T175,V175,X175,Z175,AB175,AD175,AF175,AH175,AJ175,AL175,AN175,AP175,AR175,AT175,AV175)</f>
        <v>2084</v>
      </c>
      <c r="AZ175" s="10">
        <f t="shared" ref="AZ175" si="1923">SUM(E175,G175,I175,K175,M175,O175,Q175,S175,U175,W175,Y175,AA175,AC175,AE175,AG175,AI175,AK175,AM175,AO175,AQ175,AS175,AU175,AW175)</f>
        <v>32594</v>
      </c>
    </row>
    <row r="176" spans="1:52">
      <c r="A176" s="2"/>
      <c r="B176" s="2"/>
      <c r="C176" s="2"/>
      <c r="D176" s="11">
        <f>D175/$AY$29</f>
        <v>7.4013157894736838E-3</v>
      </c>
      <c r="E176" s="10">
        <f>E175/$AZ$29</f>
        <v>4.3388733637299602E-3</v>
      </c>
      <c r="F176" s="11">
        <f t="shared" ref="F176" si="1924">F175/$AY$29</f>
        <v>0.5078125</v>
      </c>
      <c r="G176" s="10">
        <f t="shared" ref="G176" si="1925">G175/$AZ$29</f>
        <v>0.52051772319458744</v>
      </c>
      <c r="H176" s="11">
        <f t="shared" ref="H176" si="1926">H175/$AY$29</f>
        <v>0.10773026315789473</v>
      </c>
      <c r="I176" s="10">
        <f t="shared" ref="I176" si="1927">I175/$AZ$29</f>
        <v>9.3052899936265143E-2</v>
      </c>
      <c r="J176" s="11">
        <f t="shared" ref="J176" si="1928">J175/$AY$29</f>
        <v>0</v>
      </c>
      <c r="K176" s="10">
        <f t="shared" ref="K176" si="1929">K175/$AZ$29</f>
        <v>0</v>
      </c>
      <c r="L176" s="11">
        <f t="shared" ref="L176" si="1930">L175/$AY$29</f>
        <v>4.1118421052631577E-3</v>
      </c>
      <c r="M176" s="10">
        <f t="shared" ref="M176" si="1931">M175/$AZ$29</f>
        <v>2.1816933862822963E-3</v>
      </c>
      <c r="N176" s="11">
        <f t="shared" ref="N176" si="1932">N175/$AY$29</f>
        <v>0</v>
      </c>
      <c r="O176" s="10">
        <f t="shared" ref="O176" si="1933">O175/$AZ$29</f>
        <v>0</v>
      </c>
      <c r="P176" s="11">
        <f t="shared" ref="P176" si="1934">P175/$AY$29</f>
        <v>3.6595394736842105E-2</v>
      </c>
      <c r="Q176" s="10">
        <f t="shared" ref="Q176" si="1935">Q175/$AZ$29</f>
        <v>2.9906358778251704E-2</v>
      </c>
      <c r="R176" s="11">
        <f t="shared" ref="R176" si="1936">R175/$AY$29</f>
        <v>1.2335526315789473E-3</v>
      </c>
      <c r="S176" s="10">
        <f t="shared" ref="S176" si="1937">S175/$AZ$29</f>
        <v>8.5796930921213906E-4</v>
      </c>
      <c r="T176" s="11">
        <f t="shared" ref="T176" si="1938">T175/$AY$29</f>
        <v>0</v>
      </c>
      <c r="U176" s="10">
        <f t="shared" ref="U176" si="1939">U175/$AZ$29</f>
        <v>0</v>
      </c>
      <c r="V176" s="11">
        <f t="shared" ref="V176" si="1940">V175/$AY$29</f>
        <v>0</v>
      </c>
      <c r="W176" s="10">
        <f t="shared" ref="W176" si="1941">W175/$AZ$29</f>
        <v>0</v>
      </c>
      <c r="X176" s="11">
        <f t="shared" ref="X176" si="1942">X175/$AY$29</f>
        <v>2.4671052631578946E-3</v>
      </c>
      <c r="Y176" s="10">
        <f t="shared" ref="Y176" si="1943">Y175/$AZ$29</f>
        <v>2.7455017894788447E-3</v>
      </c>
      <c r="Z176" s="11">
        <f t="shared" ref="Z176" si="1944">Z175/$AY$29</f>
        <v>0</v>
      </c>
      <c r="AA176" s="10">
        <f t="shared" ref="AA176" si="1945">AA175/$AZ$29</f>
        <v>0</v>
      </c>
      <c r="AB176" s="11">
        <f t="shared" ref="AB176" si="1946">AB175/$AY$29</f>
        <v>1.5625E-2</v>
      </c>
      <c r="AC176" s="10">
        <f t="shared" ref="AC176" si="1947">AC175/$AZ$29</f>
        <v>1.456096484777173E-2</v>
      </c>
      <c r="AD176" s="11">
        <f t="shared" ref="AD176" si="1948">AD175/$AY$29</f>
        <v>0</v>
      </c>
      <c r="AE176" s="10">
        <f t="shared" ref="AE176" si="1949">AE175/$AZ$29</f>
        <v>0</v>
      </c>
      <c r="AF176" s="11">
        <f t="shared" ref="AF176" si="1950">AF175/$AY$29</f>
        <v>0</v>
      </c>
      <c r="AG176" s="10">
        <f t="shared" ref="AG176" si="1951">AG175/$AZ$29</f>
        <v>0</v>
      </c>
      <c r="AH176" s="11">
        <f t="shared" ref="AH176" si="1952">AH175/$AY$29</f>
        <v>0</v>
      </c>
      <c r="AI176" s="10">
        <f t="shared" ref="AI176" si="1953">AI175/$AZ$29</f>
        <v>0</v>
      </c>
      <c r="AJ176" s="11">
        <f t="shared" ref="AJ176" si="1954">AJ175/$AY$29</f>
        <v>3.0838815789473683E-2</v>
      </c>
      <c r="AK176" s="10">
        <f t="shared" ref="AK176" si="1955">AK175/$AZ$29</f>
        <v>1.1055547384419277E-2</v>
      </c>
      <c r="AL176" s="11">
        <f t="shared" ref="AL176" si="1956">AL175/$AY$29</f>
        <v>0</v>
      </c>
      <c r="AM176" s="10">
        <f t="shared" ref="AM176" si="1957">AM175/$AZ$29</f>
        <v>0</v>
      </c>
      <c r="AN176" s="11">
        <f t="shared" ref="AN176" si="1958">AN175/$AY$29</f>
        <v>0.140625</v>
      </c>
      <c r="AO176" s="10">
        <f t="shared" ref="AO176" si="1959">AO175/$AZ$29</f>
        <v>0.11832622444477128</v>
      </c>
      <c r="AP176" s="11">
        <f t="shared" ref="AP176" si="1960">AP175/$AY$29</f>
        <v>1.2335526315789473E-3</v>
      </c>
      <c r="AQ176" s="10">
        <f t="shared" ref="AQ176" si="1961">AQ175/$AZ$29</f>
        <v>4.4124135902338577E-4</v>
      </c>
      <c r="AR176" s="11">
        <f t="shared" ref="AR176" si="1962">AR175/$AY$29</f>
        <v>1.2335526315789473E-3</v>
      </c>
      <c r="AS176" s="10">
        <f t="shared" ref="AS176" si="1963">AS175/$AZ$29</f>
        <v>1.0050497622199344E-3</v>
      </c>
      <c r="AT176" s="11"/>
      <c r="AU176" s="10"/>
      <c r="AV176" s="11"/>
      <c r="AW176" s="10"/>
      <c r="AX176" s="11"/>
      <c r="AY176" s="10"/>
      <c r="AZ176" s="10"/>
    </row>
    <row r="177" spans="1:52">
      <c r="A177" s="2" t="s">
        <v>98</v>
      </c>
      <c r="B177" s="2" t="s">
        <v>42</v>
      </c>
      <c r="C177" s="2" t="s">
        <v>649</v>
      </c>
      <c r="D177" s="11">
        <v>7.4013157894736838E-3</v>
      </c>
      <c r="E177" s="10">
        <v>4.3388733637299602E-3</v>
      </c>
      <c r="F177" s="11">
        <v>0.5078125</v>
      </c>
      <c r="G177" s="10">
        <v>0.52051772319458744</v>
      </c>
      <c r="H177" s="11">
        <v>0.10773026315789473</v>
      </c>
      <c r="I177" s="10">
        <v>9.3052899936265143E-2</v>
      </c>
      <c r="J177" s="11">
        <v>0</v>
      </c>
      <c r="K177" s="10">
        <v>0</v>
      </c>
      <c r="L177" s="11">
        <v>4.1118421052631577E-3</v>
      </c>
      <c r="M177" s="10">
        <v>2.1816933862822963E-3</v>
      </c>
      <c r="N177" s="11">
        <v>0</v>
      </c>
      <c r="O177" s="10">
        <v>0</v>
      </c>
      <c r="P177" s="11">
        <v>3.6595394736842105E-2</v>
      </c>
      <c r="Q177" s="10">
        <v>2.9906358778251704E-2</v>
      </c>
      <c r="R177" s="11">
        <v>1.2335526315789473E-3</v>
      </c>
      <c r="S177" s="10">
        <v>8.5796930921213906E-4</v>
      </c>
      <c r="T177" s="11">
        <v>0</v>
      </c>
      <c r="U177" s="10">
        <v>0</v>
      </c>
      <c r="V177" s="11">
        <v>0</v>
      </c>
      <c r="W177" s="10">
        <v>0</v>
      </c>
      <c r="X177" s="11">
        <v>2.4671052631578946E-3</v>
      </c>
      <c r="Y177" s="10">
        <v>2.7455017894788447E-3</v>
      </c>
      <c r="Z177" s="11">
        <v>0</v>
      </c>
      <c r="AA177" s="10">
        <v>0</v>
      </c>
      <c r="AB177" s="11">
        <v>1.5625E-2</v>
      </c>
      <c r="AC177" s="10">
        <v>1.456096484777173E-2</v>
      </c>
      <c r="AD177" s="11">
        <v>0</v>
      </c>
      <c r="AE177" s="10">
        <v>0</v>
      </c>
      <c r="AF177" s="11">
        <v>0</v>
      </c>
      <c r="AG177" s="10">
        <v>0</v>
      </c>
      <c r="AH177" s="11">
        <v>0</v>
      </c>
      <c r="AI177" s="10">
        <v>0</v>
      </c>
      <c r="AJ177" s="11">
        <v>3.0838815789473683E-2</v>
      </c>
      <c r="AK177" s="10">
        <v>1.1055547384419277E-2</v>
      </c>
      <c r="AL177" s="11">
        <v>0</v>
      </c>
      <c r="AM177" s="10">
        <v>0</v>
      </c>
      <c r="AN177" s="11">
        <v>0.140625</v>
      </c>
      <c r="AO177" s="10">
        <v>0.11832622444477128</v>
      </c>
      <c r="AP177" s="11">
        <v>1.2335526315789473E-3</v>
      </c>
      <c r="AQ177" s="10">
        <v>4.4124135902338577E-4</v>
      </c>
      <c r="AR177" s="11">
        <v>1.2335526315789473E-3</v>
      </c>
      <c r="AS177" s="10">
        <v>1.0050497622199344E-3</v>
      </c>
      <c r="AT177" s="11"/>
      <c r="AU177" s="10"/>
      <c r="AV177" s="11"/>
      <c r="AW177" s="10"/>
      <c r="AX177" s="11"/>
      <c r="AY177" s="10"/>
      <c r="AZ177" s="10"/>
    </row>
    <row r="178" spans="1:52">
      <c r="A178" s="2" t="s">
        <v>50</v>
      </c>
      <c r="B178" s="2" t="s">
        <v>42</v>
      </c>
      <c r="C178" s="2" t="s">
        <v>650</v>
      </c>
      <c r="D178" s="11">
        <v>1865</v>
      </c>
      <c r="E178" s="10">
        <v>19791</v>
      </c>
      <c r="F178" s="11">
        <v>3693</v>
      </c>
      <c r="G178" s="10">
        <v>76622</v>
      </c>
      <c r="H178" s="11">
        <v>443</v>
      </c>
      <c r="I178" s="10">
        <v>8612</v>
      </c>
      <c r="J178" s="11">
        <v>28</v>
      </c>
      <c r="K178" s="10">
        <v>360</v>
      </c>
      <c r="L178" s="11">
        <v>238</v>
      </c>
      <c r="M178" s="10">
        <v>4481</v>
      </c>
      <c r="N178" s="11">
        <v>103</v>
      </c>
      <c r="O178" s="10">
        <v>1367</v>
      </c>
      <c r="P178" s="11">
        <v>207</v>
      </c>
      <c r="Q178" s="10">
        <v>3705</v>
      </c>
      <c r="R178" s="11">
        <v>13</v>
      </c>
      <c r="S178" s="10">
        <v>218</v>
      </c>
      <c r="T178" s="11">
        <v>52</v>
      </c>
      <c r="U178" s="10">
        <v>969</v>
      </c>
      <c r="V178" s="11">
        <v>206</v>
      </c>
      <c r="W178" s="10">
        <v>3440</v>
      </c>
      <c r="X178" s="11">
        <v>142</v>
      </c>
      <c r="Y178" s="10">
        <v>2917</v>
      </c>
      <c r="Z178" s="11">
        <v>10</v>
      </c>
      <c r="AA178" s="10">
        <v>211</v>
      </c>
      <c r="AB178" s="11">
        <v>10</v>
      </c>
      <c r="AC178" s="10">
        <v>106</v>
      </c>
      <c r="AD178" s="11">
        <v>101</v>
      </c>
      <c r="AE178" s="10">
        <v>1540</v>
      </c>
      <c r="AF178" s="11">
        <v>3</v>
      </c>
      <c r="AG178" s="10">
        <v>68</v>
      </c>
      <c r="AH178" s="11">
        <v>5</v>
      </c>
      <c r="AI178" s="10">
        <v>47</v>
      </c>
      <c r="AJ178" s="11">
        <v>57</v>
      </c>
      <c r="AK178" s="10">
        <v>656</v>
      </c>
      <c r="AL178" s="11">
        <v>0</v>
      </c>
      <c r="AM178" s="10">
        <v>0</v>
      </c>
      <c r="AN178" s="11">
        <v>305</v>
      </c>
      <c r="AO178" s="10">
        <v>6337</v>
      </c>
      <c r="AP178" s="11">
        <v>166</v>
      </c>
      <c r="AQ178" s="10">
        <v>2743</v>
      </c>
      <c r="AR178" s="11">
        <v>43</v>
      </c>
      <c r="AS178" s="10">
        <v>468</v>
      </c>
      <c r="AT178" s="11"/>
      <c r="AU178" s="10"/>
      <c r="AV178" s="11"/>
      <c r="AW178" s="10"/>
      <c r="AX178" s="11"/>
      <c r="AY178" s="10">
        <f t="shared" ref="AY178" si="1964">SUM(D178,F178,H178,J178,L178,N178,P178,R178,T178,V178,X178,Z178,AB178,AD178,AF178,AH178,AJ178,AL178,AN178,AP178,AR178,AT178,AV178)</f>
        <v>7690</v>
      </c>
      <c r="AZ178" s="10">
        <f t="shared" ref="AZ178" si="1965">SUM(E178,G178,I178,K178,M178,O178,Q178,S178,U178,W178,Y178,AA178,AC178,AE178,AG178,AI178,AK178,AM178,AO178,AQ178,AS178,AU178,AW178)</f>
        <v>134658</v>
      </c>
    </row>
    <row r="179" spans="1:52">
      <c r="A179" s="2"/>
      <c r="B179" s="2"/>
      <c r="C179" s="2"/>
      <c r="D179" s="11">
        <f>D178/$AY$32</f>
        <v>0.23058852621167161</v>
      </c>
      <c r="E179" s="10">
        <f>E178/$AZ$32</f>
        <v>0.13215938457840015</v>
      </c>
      <c r="F179" s="11">
        <f t="shared" ref="F179" si="1966">F178/$AY$32</f>
        <v>0.45660237388724034</v>
      </c>
      <c r="G179" s="10">
        <f t="shared" ref="G179" si="1967">G178/$AZ$32</f>
        <v>0.51166269340438464</v>
      </c>
      <c r="H179" s="11">
        <f t="shared" ref="H179" si="1968">H178/$AY$32</f>
        <v>5.477250247279921E-2</v>
      </c>
      <c r="I179" s="10">
        <f t="shared" ref="I179" si="1969">I178/$AZ$32</f>
        <v>5.7508797937910264E-2</v>
      </c>
      <c r="J179" s="11">
        <f t="shared" ref="J179" si="1970">J178/$AY$32</f>
        <v>3.4619188921859545E-3</v>
      </c>
      <c r="K179" s="10">
        <f t="shared" ref="K179" si="1971">K178/$AZ$32</f>
        <v>2.4039906244365649E-3</v>
      </c>
      <c r="L179" s="11">
        <f t="shared" ref="L179" si="1972">L178/$AY$32</f>
        <v>2.9426310583580612E-2</v>
      </c>
      <c r="M179" s="10">
        <f t="shared" ref="M179" si="1973">M178/$AZ$32</f>
        <v>2.9923005522500684E-2</v>
      </c>
      <c r="N179" s="11">
        <f t="shared" ref="N179" si="1974">N178/$AY$32</f>
        <v>1.2734915924826904E-2</v>
      </c>
      <c r="O179" s="10">
        <f t="shared" ref="O179" si="1975">O178/$AZ$32</f>
        <v>9.1284866211244001E-3</v>
      </c>
      <c r="P179" s="11">
        <f t="shared" ref="P179" si="1976">P178/$AY$32</f>
        <v>2.559347181008902E-2</v>
      </c>
      <c r="Q179" s="10">
        <f t="shared" ref="Q179" si="1977">Q178/$AZ$32</f>
        <v>2.4741070176492977E-2</v>
      </c>
      <c r="R179" s="11">
        <f t="shared" ref="R179" si="1978">R178/$AY$32</f>
        <v>1.6073194856577645E-3</v>
      </c>
      <c r="S179" s="10">
        <f t="shared" ref="S179" si="1979">S178/$AZ$32</f>
        <v>1.4557498781310309E-3</v>
      </c>
      <c r="T179" s="11">
        <f t="shared" ref="T179" si="1980">T178/$AY$32</f>
        <v>6.429277942631058E-3</v>
      </c>
      <c r="U179" s="10">
        <f t="shared" ref="U179" si="1981">U178/$AZ$32</f>
        <v>6.4707414307750869E-3</v>
      </c>
      <c r="V179" s="11">
        <f t="shared" ref="V179" si="1982">V178/$AY$32</f>
        <v>2.5469831849653807E-2</v>
      </c>
      <c r="W179" s="10">
        <f t="shared" ref="W179" si="1983">W178/$AZ$32</f>
        <v>2.2971465966838286E-2</v>
      </c>
      <c r="X179" s="11">
        <f t="shared" ref="X179" si="1984">X178/$AY$32</f>
        <v>1.7556874381800199E-2</v>
      </c>
      <c r="Y179" s="10">
        <f t="shared" ref="Y179" si="1985">Y178/$AZ$32</f>
        <v>1.9479001809670719E-2</v>
      </c>
      <c r="Z179" s="11">
        <f t="shared" ref="Z179" si="1986">Z178/$AY$32</f>
        <v>1.2363996043521265E-3</v>
      </c>
      <c r="AA179" s="10">
        <f t="shared" ref="AA179" si="1987">AA178/$AZ$32</f>
        <v>1.4090056159892087E-3</v>
      </c>
      <c r="AB179" s="11">
        <f t="shared" ref="AB179" si="1988">AB178/$AY$32</f>
        <v>1.2363996043521265E-3</v>
      </c>
      <c r="AC179" s="10">
        <f t="shared" ref="AC179" si="1989">AC178/$AZ$32</f>
        <v>7.0784168386187735E-4</v>
      </c>
      <c r="AD179" s="11">
        <f t="shared" ref="AD179" si="1990">AD178/$AY$32</f>
        <v>1.2487636003956479E-2</v>
      </c>
      <c r="AE179" s="10">
        <f t="shared" ref="AE179" si="1991">AE178/$AZ$32</f>
        <v>1.028373767120086E-2</v>
      </c>
      <c r="AF179" s="11">
        <f t="shared" ref="AF179" si="1992">AF178/$AY$32</f>
        <v>3.70919881305638E-4</v>
      </c>
      <c r="AG179" s="10">
        <f t="shared" ref="AG179" si="1993">AG178/$AZ$32</f>
        <v>4.5408711794912886E-4</v>
      </c>
      <c r="AH179" s="11">
        <f t="shared" ref="AH179" si="1994">AH178/$AY$32</f>
        <v>6.1819980217606325E-4</v>
      </c>
      <c r="AI179" s="10">
        <f t="shared" ref="AI179" si="1995">AI178/$AZ$32</f>
        <v>3.138543315236626E-4</v>
      </c>
      <c r="AJ179" s="11">
        <f t="shared" ref="AJ179" si="1996">AJ178/$AY$32</f>
        <v>7.0474777448071213E-3</v>
      </c>
      <c r="AK179" s="10">
        <f t="shared" ref="AK179" si="1997">AK178/$AZ$32</f>
        <v>4.3806051378621844E-3</v>
      </c>
      <c r="AL179" s="11">
        <f t="shared" ref="AL179" si="1998">AL178/$AY$32</f>
        <v>0</v>
      </c>
      <c r="AM179" s="10">
        <f t="shared" ref="AM179" si="1999">AM178/$AZ$32</f>
        <v>0</v>
      </c>
      <c r="AN179" s="11">
        <f t="shared" ref="AN179" si="2000">AN178/$AY$32</f>
        <v>3.7710187932739864E-2</v>
      </c>
      <c r="AO179" s="10">
        <f t="shared" ref="AO179" si="2001">AO178/$AZ$32</f>
        <v>4.2316912741818084E-2</v>
      </c>
      <c r="AP179" s="11">
        <f t="shared" ref="AP179" si="2002">AP178/$AY$32</f>
        <v>2.0524233432245301E-2</v>
      </c>
      <c r="AQ179" s="10">
        <f t="shared" ref="AQ179" si="2003">AQ178/$AZ$32</f>
        <v>1.8317073007859713E-2</v>
      </c>
      <c r="AR179" s="11">
        <f t="shared" ref="AR179" si="2004">AR178/$AY$32</f>
        <v>5.3165182987141447E-3</v>
      </c>
      <c r="AS179" s="10">
        <f t="shared" ref="AS179" si="2005">AS178/$AZ$32</f>
        <v>3.125187811767534E-3</v>
      </c>
      <c r="AT179" s="11"/>
      <c r="AU179" s="10"/>
      <c r="AV179" s="11"/>
      <c r="AW179" s="10"/>
      <c r="AX179" s="11"/>
      <c r="AY179" s="10"/>
      <c r="AZ179" s="10"/>
    </row>
    <row r="180" spans="1:52">
      <c r="A180" s="2" t="s">
        <v>50</v>
      </c>
      <c r="B180" s="2" t="s">
        <v>42</v>
      </c>
      <c r="C180" s="2" t="s">
        <v>650</v>
      </c>
      <c r="D180" s="11">
        <v>0.23058852621167161</v>
      </c>
      <c r="E180" s="10">
        <v>0.13215938457840015</v>
      </c>
      <c r="F180" s="11">
        <v>0.45660237388724034</v>
      </c>
      <c r="G180" s="10">
        <v>0.51166269340438464</v>
      </c>
      <c r="H180" s="11">
        <v>5.477250247279921E-2</v>
      </c>
      <c r="I180" s="10">
        <v>5.7508797937910264E-2</v>
      </c>
      <c r="J180" s="11">
        <v>3.4619188921859545E-3</v>
      </c>
      <c r="K180" s="10">
        <v>2.4039906244365649E-3</v>
      </c>
      <c r="L180" s="11">
        <v>2.9426310583580612E-2</v>
      </c>
      <c r="M180" s="10">
        <v>2.9923005522500684E-2</v>
      </c>
      <c r="N180" s="11">
        <v>1.2734915924826904E-2</v>
      </c>
      <c r="O180" s="10">
        <v>9.1284866211244001E-3</v>
      </c>
      <c r="P180" s="11">
        <v>2.559347181008902E-2</v>
      </c>
      <c r="Q180" s="10">
        <v>2.4741070176492977E-2</v>
      </c>
      <c r="R180" s="11">
        <v>1.6073194856577645E-3</v>
      </c>
      <c r="S180" s="10">
        <v>1.4557498781310309E-3</v>
      </c>
      <c r="T180" s="11">
        <v>6.429277942631058E-3</v>
      </c>
      <c r="U180" s="10">
        <v>6.4707414307750869E-3</v>
      </c>
      <c r="V180" s="11">
        <v>2.5469831849653807E-2</v>
      </c>
      <c r="W180" s="10">
        <v>2.2971465966838286E-2</v>
      </c>
      <c r="X180" s="11">
        <v>1.7556874381800199E-2</v>
      </c>
      <c r="Y180" s="10">
        <v>1.9479001809670719E-2</v>
      </c>
      <c r="Z180" s="11">
        <v>1.2363996043521265E-3</v>
      </c>
      <c r="AA180" s="10">
        <v>1.4090056159892087E-3</v>
      </c>
      <c r="AB180" s="11">
        <v>1.2363996043521265E-3</v>
      </c>
      <c r="AC180" s="10">
        <v>7.0784168386187735E-4</v>
      </c>
      <c r="AD180" s="11">
        <v>1.2487636003956479E-2</v>
      </c>
      <c r="AE180" s="10">
        <v>1.028373767120086E-2</v>
      </c>
      <c r="AF180" s="11">
        <v>3.70919881305638E-4</v>
      </c>
      <c r="AG180" s="10">
        <v>4.5408711794912886E-4</v>
      </c>
      <c r="AH180" s="11">
        <v>6.1819980217606325E-4</v>
      </c>
      <c r="AI180" s="10">
        <v>3.138543315236626E-4</v>
      </c>
      <c r="AJ180" s="11">
        <v>7.0474777448071213E-3</v>
      </c>
      <c r="AK180" s="10">
        <v>4.3806051378621844E-3</v>
      </c>
      <c r="AL180" s="11">
        <v>0</v>
      </c>
      <c r="AM180" s="10">
        <v>0</v>
      </c>
      <c r="AN180" s="11">
        <v>3.7710187932739864E-2</v>
      </c>
      <c r="AO180" s="10">
        <v>4.2316912741818084E-2</v>
      </c>
      <c r="AP180" s="11">
        <v>2.0524233432245301E-2</v>
      </c>
      <c r="AQ180" s="10">
        <v>1.8317073007859713E-2</v>
      </c>
      <c r="AR180" s="11">
        <v>5.3165182987141447E-3</v>
      </c>
      <c r="AS180" s="10">
        <v>3.125187811767534E-3</v>
      </c>
      <c r="AT180" s="11"/>
      <c r="AU180" s="10"/>
      <c r="AV180" s="11"/>
      <c r="AW180" s="10"/>
      <c r="AX180" s="11"/>
      <c r="AY180" s="10"/>
      <c r="AZ180" s="10"/>
    </row>
    <row r="181" spans="1:52">
      <c r="A181" s="2" t="s">
        <v>78</v>
      </c>
      <c r="B181" s="2" t="s">
        <v>42</v>
      </c>
      <c r="C181" s="2" t="s">
        <v>651</v>
      </c>
      <c r="D181" s="11">
        <v>86</v>
      </c>
      <c r="E181" s="10">
        <v>821</v>
      </c>
      <c r="F181" s="11">
        <v>1306</v>
      </c>
      <c r="G181" s="10">
        <v>22520</v>
      </c>
      <c r="H181" s="11">
        <v>353</v>
      </c>
      <c r="I181" s="10">
        <v>8644</v>
      </c>
      <c r="J181" s="11">
        <v>13</v>
      </c>
      <c r="K181" s="10">
        <v>460</v>
      </c>
      <c r="L181" s="11">
        <v>31</v>
      </c>
      <c r="M181" s="10">
        <v>628</v>
      </c>
      <c r="N181" s="11">
        <v>4</v>
      </c>
      <c r="O181" s="10">
        <v>44</v>
      </c>
      <c r="P181" s="11">
        <v>63</v>
      </c>
      <c r="Q181" s="10">
        <v>898</v>
      </c>
      <c r="R181" s="11">
        <v>0</v>
      </c>
      <c r="S181" s="10">
        <v>0</v>
      </c>
      <c r="T181" s="11">
        <v>103</v>
      </c>
      <c r="U181" s="10">
        <v>2640</v>
      </c>
      <c r="V181" s="11">
        <v>2</v>
      </c>
      <c r="W181" s="10">
        <v>10</v>
      </c>
      <c r="X181" s="11">
        <v>1</v>
      </c>
      <c r="Y181" s="10">
        <v>4</v>
      </c>
      <c r="Z181" s="11">
        <v>5</v>
      </c>
      <c r="AA181" s="10">
        <v>94</v>
      </c>
      <c r="AB181" s="11">
        <v>1</v>
      </c>
      <c r="AC181" s="10">
        <v>17</v>
      </c>
      <c r="AD181" s="11">
        <v>3</v>
      </c>
      <c r="AE181" s="10">
        <v>15</v>
      </c>
      <c r="AF181" s="11">
        <v>0</v>
      </c>
      <c r="AG181" s="10">
        <v>0</v>
      </c>
      <c r="AH181" s="11">
        <v>0</v>
      </c>
      <c r="AI181" s="10">
        <v>0</v>
      </c>
      <c r="AJ181" s="11">
        <v>14</v>
      </c>
      <c r="AK181" s="10">
        <v>51</v>
      </c>
      <c r="AL181" s="11">
        <v>2</v>
      </c>
      <c r="AM181" s="10">
        <v>8</v>
      </c>
      <c r="AN181" s="11">
        <v>191</v>
      </c>
      <c r="AO181" s="10">
        <v>4422</v>
      </c>
      <c r="AP181" s="11">
        <v>8</v>
      </c>
      <c r="AQ181" s="10">
        <v>255</v>
      </c>
      <c r="AR181" s="11">
        <v>11</v>
      </c>
      <c r="AS181" s="10">
        <v>110</v>
      </c>
      <c r="AT181" s="11"/>
      <c r="AU181" s="10"/>
      <c r="AV181" s="11"/>
      <c r="AW181" s="10"/>
      <c r="AX181" s="11"/>
      <c r="AY181" s="10">
        <f t="shared" ref="AY181" si="2006">SUM(D181,F181,H181,J181,L181,N181,P181,R181,T181,V181,X181,Z181,AB181,AD181,AF181,AH181,AJ181,AL181,AN181,AP181,AR181,AT181,AV181)</f>
        <v>2197</v>
      </c>
      <c r="AZ181" s="10">
        <f t="shared" ref="AZ181" si="2007">SUM(E181,G181,I181,K181,M181,O181,Q181,S181,U181,W181,Y181,AA181,AC181,AE181,AG181,AI181,AK181,AM181,AO181,AQ181,AS181,AU181,AW181)</f>
        <v>41641</v>
      </c>
    </row>
    <row r="182" spans="1:52">
      <c r="A182" s="2"/>
      <c r="B182" s="2"/>
      <c r="C182" s="2"/>
      <c r="D182" s="11">
        <f>D181/$AY$35</f>
        <v>3.3217458478176899E-2</v>
      </c>
      <c r="E182" s="10">
        <f>E181/$AZ$35</f>
        <v>1.3844156282144242E-2</v>
      </c>
      <c r="F182" s="11">
        <f t="shared" ref="F182" si="2008">F181/$AY$35</f>
        <v>0.50444186944766323</v>
      </c>
      <c r="G182" s="10">
        <f t="shared" ref="G182" si="2009">G181/$AZ$35</f>
        <v>0.37974470094261675</v>
      </c>
      <c r="H182" s="11">
        <f t="shared" ref="H182" si="2010">H181/$AY$35</f>
        <v>0.13634607956740055</v>
      </c>
      <c r="I182" s="10">
        <f t="shared" ref="I182" si="2011">I181/$AZ$35</f>
        <v>0.14575991096571844</v>
      </c>
      <c r="J182" s="11">
        <f t="shared" ref="J182" si="2012">J181/$AY$35</f>
        <v>5.0212437234453461E-3</v>
      </c>
      <c r="K182" s="10">
        <f t="shared" ref="K182" si="2013">K181/$AZ$35</f>
        <v>7.756774530799454E-3</v>
      </c>
      <c r="L182" s="11">
        <f t="shared" ref="L182" si="2014">L181/$AY$35</f>
        <v>1.1973735032831209E-2</v>
      </c>
      <c r="M182" s="10">
        <f t="shared" ref="M182" si="2015">M181/$AZ$35</f>
        <v>1.0589683489874036E-2</v>
      </c>
      <c r="N182" s="11">
        <f t="shared" ref="N182" si="2016">N181/$AY$35</f>
        <v>1.544998068752414E-3</v>
      </c>
      <c r="O182" s="10">
        <f t="shared" ref="O182" si="2017">O181/$AZ$35</f>
        <v>7.4195234642429554E-4</v>
      </c>
      <c r="P182" s="11">
        <f t="shared" ref="P182" si="2018">P181/$AY$35</f>
        <v>2.4333719582850522E-2</v>
      </c>
      <c r="Q182" s="10">
        <f t="shared" ref="Q182" si="2019">Q181/$AZ$35</f>
        <v>1.514257288838676E-2</v>
      </c>
      <c r="R182" s="11">
        <f t="shared" ref="R182" si="2020">R181/$AY$35</f>
        <v>0</v>
      </c>
      <c r="S182" s="10">
        <f t="shared" ref="S182" si="2021">S181/$AZ$35</f>
        <v>0</v>
      </c>
      <c r="T182" s="11">
        <f t="shared" ref="T182" si="2022">T181/$AY$35</f>
        <v>3.9783700270374665E-2</v>
      </c>
      <c r="U182" s="10">
        <f t="shared" ref="U182" si="2023">U181/$AZ$35</f>
        <v>4.4517140785457737E-2</v>
      </c>
      <c r="V182" s="11">
        <f t="shared" ref="V182" si="2024">V181/$AY$35</f>
        <v>7.7249903437620702E-4</v>
      </c>
      <c r="W182" s="10">
        <f t="shared" ref="W182" si="2025">W181/$AZ$35</f>
        <v>1.68625533278249E-4</v>
      </c>
      <c r="X182" s="11">
        <f t="shared" ref="X182" si="2026">X181/$AY$35</f>
        <v>3.8624951718810351E-4</v>
      </c>
      <c r="Y182" s="10">
        <f t="shared" ref="Y182" si="2027">Y181/$AZ$35</f>
        <v>6.74502133112996E-5</v>
      </c>
      <c r="Z182" s="11">
        <f t="shared" ref="Z182" si="2028">Z181/$AY$35</f>
        <v>1.9312475859405175E-3</v>
      </c>
      <c r="AA182" s="10">
        <f t="shared" ref="AA182" si="2029">AA181/$AZ$35</f>
        <v>1.5850800128155405E-3</v>
      </c>
      <c r="AB182" s="11">
        <f t="shared" ref="AB182" si="2030">AB181/$AY$35</f>
        <v>3.8624951718810351E-4</v>
      </c>
      <c r="AC182" s="10">
        <f t="shared" ref="AC182" si="2031">AC181/$AZ$35</f>
        <v>2.8666340657302328E-4</v>
      </c>
      <c r="AD182" s="11">
        <f t="shared" ref="AD182" si="2032">AD181/$AY$35</f>
        <v>1.1587485515643105E-3</v>
      </c>
      <c r="AE182" s="10">
        <f t="shared" ref="AE182" si="2033">AE181/$AZ$35</f>
        <v>2.5293829991737351E-4</v>
      </c>
      <c r="AF182" s="11">
        <f t="shared" ref="AF182" si="2034">AF181/$AY$35</f>
        <v>0</v>
      </c>
      <c r="AG182" s="10">
        <f t="shared" ref="AG182" si="2035">AG181/$AZ$35</f>
        <v>0</v>
      </c>
      <c r="AH182" s="11">
        <f t="shared" ref="AH182" si="2036">AH181/$AY$35</f>
        <v>0</v>
      </c>
      <c r="AI182" s="10">
        <f t="shared" ref="AI182" si="2037">AI181/$AZ$35</f>
        <v>0</v>
      </c>
      <c r="AJ182" s="11">
        <f t="shared" ref="AJ182" si="2038">AJ181/$AY$35</f>
        <v>5.4074932406334491E-3</v>
      </c>
      <c r="AK182" s="10">
        <f t="shared" ref="AK182" si="2039">AK181/$AZ$35</f>
        <v>8.5999021971906991E-4</v>
      </c>
      <c r="AL182" s="11">
        <f t="shared" ref="AL182" si="2040">AL181/$AY$35</f>
        <v>7.7249903437620702E-4</v>
      </c>
      <c r="AM182" s="10">
        <f t="shared" ref="AM182" si="2041">AM181/$AZ$35</f>
        <v>1.349004266225992E-4</v>
      </c>
      <c r="AN182" s="11">
        <f t="shared" ref="AN182" si="2042">AN181/$AY$35</f>
        <v>7.3773657782927771E-2</v>
      </c>
      <c r="AO182" s="10">
        <f t="shared" ref="AO182" si="2043">AO181/$AZ$35</f>
        <v>7.4566210815641701E-2</v>
      </c>
      <c r="AP182" s="11">
        <f t="shared" ref="AP182" si="2044">AP181/$AY$35</f>
        <v>3.0899961375048281E-3</v>
      </c>
      <c r="AQ182" s="10">
        <f t="shared" ref="AQ182" si="2045">AQ181/$AZ$35</f>
        <v>4.2999510985953495E-3</v>
      </c>
      <c r="AR182" s="11">
        <f t="shared" ref="AR182" si="2046">AR181/$AY$35</f>
        <v>4.248744689069139E-3</v>
      </c>
      <c r="AS182" s="10">
        <f t="shared" ref="AS182" si="2047">AS181/$AZ$35</f>
        <v>1.8548808660607389E-3</v>
      </c>
      <c r="AT182" s="11"/>
      <c r="AU182" s="10"/>
      <c r="AV182" s="11"/>
      <c r="AW182" s="10"/>
      <c r="AX182" s="11"/>
      <c r="AY182" s="10"/>
      <c r="AZ182" s="10"/>
    </row>
    <row r="183" spans="1:52">
      <c r="A183" s="2" t="s">
        <v>78</v>
      </c>
      <c r="B183" s="2" t="s">
        <v>42</v>
      </c>
      <c r="C183" s="2" t="s">
        <v>651</v>
      </c>
      <c r="D183" s="11">
        <v>3.3217458478176899E-2</v>
      </c>
      <c r="E183" s="10">
        <v>1.3844156282144242E-2</v>
      </c>
      <c r="F183" s="11">
        <v>0.50444186944766323</v>
      </c>
      <c r="G183" s="10">
        <v>0.37974470094261675</v>
      </c>
      <c r="H183" s="11">
        <v>0.13634607956740055</v>
      </c>
      <c r="I183" s="10">
        <v>0.14575991096571844</v>
      </c>
      <c r="J183" s="11">
        <v>5.0212437234453461E-3</v>
      </c>
      <c r="K183" s="10">
        <v>7.756774530799454E-3</v>
      </c>
      <c r="L183" s="11">
        <v>1.1973735032831209E-2</v>
      </c>
      <c r="M183" s="10">
        <v>1.0589683489874036E-2</v>
      </c>
      <c r="N183" s="11">
        <v>1.544998068752414E-3</v>
      </c>
      <c r="O183" s="10">
        <v>7.4195234642429554E-4</v>
      </c>
      <c r="P183" s="11">
        <v>2.4333719582850522E-2</v>
      </c>
      <c r="Q183" s="10">
        <v>1.514257288838676E-2</v>
      </c>
      <c r="R183" s="11">
        <v>0</v>
      </c>
      <c r="S183" s="10">
        <v>0</v>
      </c>
      <c r="T183" s="11">
        <v>3.9783700270374665E-2</v>
      </c>
      <c r="U183" s="10">
        <v>4.4517140785457737E-2</v>
      </c>
      <c r="V183" s="11">
        <v>7.7249903437620702E-4</v>
      </c>
      <c r="W183" s="10">
        <v>1.68625533278249E-4</v>
      </c>
      <c r="X183" s="11">
        <v>3.8624951718810351E-4</v>
      </c>
      <c r="Y183" s="10">
        <v>6.74502133112996E-5</v>
      </c>
      <c r="Z183" s="11">
        <v>1.9312475859405175E-3</v>
      </c>
      <c r="AA183" s="10">
        <v>1.5850800128155405E-3</v>
      </c>
      <c r="AB183" s="11">
        <v>3.8624951718810351E-4</v>
      </c>
      <c r="AC183" s="10">
        <v>2.8666340657302328E-4</v>
      </c>
      <c r="AD183" s="11">
        <v>1.1587485515643105E-3</v>
      </c>
      <c r="AE183" s="10">
        <v>2.5293829991737351E-4</v>
      </c>
      <c r="AF183" s="11">
        <v>0</v>
      </c>
      <c r="AG183" s="10">
        <v>0</v>
      </c>
      <c r="AH183" s="11">
        <v>0</v>
      </c>
      <c r="AI183" s="10">
        <v>0</v>
      </c>
      <c r="AJ183" s="11">
        <v>5.4074932406334491E-3</v>
      </c>
      <c r="AK183" s="10">
        <v>8.5999021971906991E-4</v>
      </c>
      <c r="AL183" s="11">
        <v>7.7249903437620702E-4</v>
      </c>
      <c r="AM183" s="10">
        <v>1.349004266225992E-4</v>
      </c>
      <c r="AN183" s="11">
        <v>7.3773657782927771E-2</v>
      </c>
      <c r="AO183" s="10">
        <v>7.4566210815641701E-2</v>
      </c>
      <c r="AP183" s="11">
        <v>3.0899961375048281E-3</v>
      </c>
      <c r="AQ183" s="10">
        <v>4.2999510985953495E-3</v>
      </c>
      <c r="AR183" s="11">
        <v>4.248744689069139E-3</v>
      </c>
      <c r="AS183" s="10">
        <v>1.8548808660607389E-3</v>
      </c>
      <c r="AT183" s="11"/>
      <c r="AU183" s="10"/>
      <c r="AV183" s="11"/>
      <c r="AW183" s="10"/>
      <c r="AX183" s="11"/>
      <c r="AY183" s="10"/>
      <c r="AZ183" s="10"/>
    </row>
    <row r="184" spans="1:52">
      <c r="A184" s="2" t="s">
        <v>116</v>
      </c>
      <c r="B184" s="2" t="s">
        <v>42</v>
      </c>
      <c r="C184" s="2" t="s">
        <v>652</v>
      </c>
      <c r="D184" s="11">
        <v>17</v>
      </c>
      <c r="E184" s="10">
        <v>107</v>
      </c>
      <c r="F184" s="11">
        <v>646</v>
      </c>
      <c r="G184" s="10">
        <v>8995</v>
      </c>
      <c r="H184" s="11">
        <v>124</v>
      </c>
      <c r="I184" s="10">
        <v>1673</v>
      </c>
      <c r="J184" s="11">
        <v>0</v>
      </c>
      <c r="K184" s="10">
        <v>0</v>
      </c>
      <c r="L184" s="11">
        <v>20</v>
      </c>
      <c r="M184" s="10">
        <v>311</v>
      </c>
      <c r="N184" s="11">
        <v>1</v>
      </c>
      <c r="O184" s="10">
        <v>32</v>
      </c>
      <c r="P184" s="11">
        <v>67</v>
      </c>
      <c r="Q184" s="10">
        <v>639</v>
      </c>
      <c r="R184" s="11">
        <v>0</v>
      </c>
      <c r="S184" s="10">
        <v>0</v>
      </c>
      <c r="T184" s="11">
        <v>24</v>
      </c>
      <c r="U184" s="10">
        <v>476</v>
      </c>
      <c r="V184" s="11">
        <v>2</v>
      </c>
      <c r="W184" s="10">
        <v>10</v>
      </c>
      <c r="X184" s="11">
        <v>0</v>
      </c>
      <c r="Y184" s="10">
        <v>0</v>
      </c>
      <c r="Z184" s="11">
        <v>0</v>
      </c>
      <c r="AA184" s="10">
        <v>0</v>
      </c>
      <c r="AB184" s="11">
        <v>0</v>
      </c>
      <c r="AC184" s="10">
        <v>0</v>
      </c>
      <c r="AD184" s="11">
        <v>0</v>
      </c>
      <c r="AE184" s="10">
        <v>0</v>
      </c>
      <c r="AF184" s="11">
        <v>1</v>
      </c>
      <c r="AG184" s="10">
        <v>14</v>
      </c>
      <c r="AH184" s="11">
        <v>0</v>
      </c>
      <c r="AI184" s="10">
        <v>0</v>
      </c>
      <c r="AJ184" s="11">
        <v>1</v>
      </c>
      <c r="AK184" s="10">
        <v>1</v>
      </c>
      <c r="AL184" s="11">
        <v>4</v>
      </c>
      <c r="AM184" s="10">
        <v>36</v>
      </c>
      <c r="AN184" s="11">
        <v>103</v>
      </c>
      <c r="AO184" s="10">
        <v>1337</v>
      </c>
      <c r="AP184" s="11">
        <v>5</v>
      </c>
      <c r="AQ184" s="10">
        <v>102</v>
      </c>
      <c r="AR184" s="11">
        <v>4</v>
      </c>
      <c r="AS184" s="10">
        <v>21</v>
      </c>
      <c r="AT184" s="11"/>
      <c r="AU184" s="10"/>
      <c r="AV184" s="11"/>
      <c r="AW184" s="10"/>
      <c r="AX184" s="11"/>
      <c r="AY184" s="10">
        <f t="shared" ref="AY184" si="2048">SUM(D184,F184,H184,J184,L184,N184,P184,R184,T184,V184,X184,Z184,AB184,AD184,AF184,AH184,AJ184,AL184,AN184,AP184,AR184,AT184,AV184)</f>
        <v>1019</v>
      </c>
      <c r="AZ184" s="10">
        <f t="shared" ref="AZ184" si="2049">SUM(E184,G184,I184,K184,M184,O184,Q184,S184,U184,W184,Y184,AA184,AC184,AE184,AG184,AI184,AK184,AM184,AO184,AQ184,AS184,AU184,AW184)</f>
        <v>13754</v>
      </c>
    </row>
    <row r="185" spans="1:52">
      <c r="A185" s="2"/>
      <c r="B185" s="2"/>
      <c r="C185" s="2"/>
      <c r="D185" s="11">
        <f>D184/$AY$38</f>
        <v>1.6569200779727095E-2</v>
      </c>
      <c r="E185" s="10">
        <f>E184/$AZ$38</f>
        <v>7.6923076923076927E-3</v>
      </c>
      <c r="F185" s="11">
        <f t="shared" ref="F185" si="2050">F184/$AY$38</f>
        <v>0.62962962962962965</v>
      </c>
      <c r="G185" s="10">
        <f t="shared" ref="G185" si="2051">G184/$AZ$38</f>
        <v>0.64665708123652044</v>
      </c>
      <c r="H185" s="11">
        <f t="shared" ref="H185" si="2052">H184/$AY$38</f>
        <v>0.12085769980506822</v>
      </c>
      <c r="I185" s="10">
        <f t="shared" ref="I185" si="2053">I184/$AZ$38</f>
        <v>0.12027318475916607</v>
      </c>
      <c r="J185" s="11">
        <f t="shared" ref="J185" si="2054">J184/$AY$38</f>
        <v>0</v>
      </c>
      <c r="K185" s="10">
        <f t="shared" ref="K185" si="2055">K184/$AZ$38</f>
        <v>0</v>
      </c>
      <c r="L185" s="11">
        <f t="shared" ref="L185" si="2056">L184/$AY$38</f>
        <v>1.9493177387914229E-2</v>
      </c>
      <c r="M185" s="10">
        <f t="shared" ref="M185" si="2057">M184/$AZ$38</f>
        <v>2.2358015815959743E-2</v>
      </c>
      <c r="N185" s="11">
        <f t="shared" ref="N185" si="2058">N184/$AY$38</f>
        <v>9.7465886939571145E-4</v>
      </c>
      <c r="O185" s="10">
        <f t="shared" ref="O185" si="2059">O184/$AZ$38</f>
        <v>2.3005032350826744E-3</v>
      </c>
      <c r="P185" s="11">
        <f t="shared" ref="P185" si="2060">P184/$AY$38</f>
        <v>6.5302144249512667E-2</v>
      </c>
      <c r="Q185" s="10">
        <f t="shared" ref="Q185" si="2061">Q184/$AZ$38</f>
        <v>4.5938173975557155E-2</v>
      </c>
      <c r="R185" s="11">
        <f t="shared" ref="R185" si="2062">R184/$AY$38</f>
        <v>0</v>
      </c>
      <c r="S185" s="10">
        <f t="shared" ref="S185" si="2063">S184/$AZ$38</f>
        <v>0</v>
      </c>
      <c r="T185" s="11">
        <f t="shared" ref="T185" si="2064">T184/$AY$38</f>
        <v>2.3391812865497075E-2</v>
      </c>
      <c r="U185" s="10">
        <f t="shared" ref="U185" si="2065">U184/$AZ$38</f>
        <v>3.4219985621854777E-2</v>
      </c>
      <c r="V185" s="11">
        <f t="shared" ref="V185" si="2066">V184/$AY$38</f>
        <v>1.9493177387914229E-3</v>
      </c>
      <c r="W185" s="10">
        <f t="shared" ref="W185" si="2067">W184/$AZ$38</f>
        <v>7.1890726096333576E-4</v>
      </c>
      <c r="X185" s="11">
        <f t="shared" ref="X185" si="2068">X184/$AY$38</f>
        <v>0</v>
      </c>
      <c r="Y185" s="10">
        <f t="shared" ref="Y185" si="2069">Y184/$AZ$38</f>
        <v>0</v>
      </c>
      <c r="Z185" s="11">
        <f t="shared" ref="Z185" si="2070">Z184/$AY$38</f>
        <v>0</v>
      </c>
      <c r="AA185" s="10">
        <f t="shared" ref="AA185" si="2071">AA184/$AZ$38</f>
        <v>0</v>
      </c>
      <c r="AB185" s="11">
        <f t="shared" ref="AB185" si="2072">AB184/$AY$38</f>
        <v>0</v>
      </c>
      <c r="AC185" s="10">
        <f t="shared" ref="AC185" si="2073">AC184/$AZ$38</f>
        <v>0</v>
      </c>
      <c r="AD185" s="11">
        <f t="shared" ref="AD185" si="2074">AD184/$AY$38</f>
        <v>0</v>
      </c>
      <c r="AE185" s="10">
        <f t="shared" ref="AE185" si="2075">AE184/$AZ$38</f>
        <v>0</v>
      </c>
      <c r="AF185" s="11">
        <f t="shared" ref="AF185" si="2076">AF184/$AY$38</f>
        <v>9.7465886939571145E-4</v>
      </c>
      <c r="AG185" s="10">
        <f t="shared" ref="AG185" si="2077">AG184/$AZ$38</f>
        <v>1.0064701653486701E-3</v>
      </c>
      <c r="AH185" s="11">
        <f t="shared" ref="AH185" si="2078">AH184/$AY$38</f>
        <v>0</v>
      </c>
      <c r="AI185" s="10">
        <f t="shared" ref="AI185" si="2079">AI184/$AZ$38</f>
        <v>0</v>
      </c>
      <c r="AJ185" s="11">
        <f t="shared" ref="AJ185" si="2080">AJ184/$AY$38</f>
        <v>9.7465886939571145E-4</v>
      </c>
      <c r="AK185" s="10">
        <f t="shared" ref="AK185" si="2081">AK184/$AZ$38</f>
        <v>7.1890726096333576E-5</v>
      </c>
      <c r="AL185" s="11">
        <f t="shared" ref="AL185" si="2082">AL184/$AY$38</f>
        <v>3.8986354775828458E-3</v>
      </c>
      <c r="AM185" s="10">
        <f t="shared" ref="AM185" si="2083">AM184/$AZ$38</f>
        <v>2.5880661394680087E-3</v>
      </c>
      <c r="AN185" s="11">
        <f t="shared" ref="AN185" si="2084">AN184/$AY$38</f>
        <v>0.10038986354775828</v>
      </c>
      <c r="AO185" s="10">
        <f t="shared" ref="AO185" si="2085">AO184/$AZ$38</f>
        <v>9.6117900790797989E-2</v>
      </c>
      <c r="AP185" s="11">
        <f t="shared" ref="AP185" si="2086">AP184/$AY$38</f>
        <v>4.8732943469785572E-3</v>
      </c>
      <c r="AQ185" s="10">
        <f t="shared" ref="AQ185" si="2087">AQ184/$AZ$38</f>
        <v>7.3328540618260241E-3</v>
      </c>
      <c r="AR185" s="11">
        <f t="shared" ref="AR185" si="2088">AR184/$AY$38</f>
        <v>3.8986354775828458E-3</v>
      </c>
      <c r="AS185" s="10">
        <f t="shared" ref="AS185" si="2089">AS184/$AZ$38</f>
        <v>1.509705248023005E-3</v>
      </c>
      <c r="AT185" s="11"/>
      <c r="AU185" s="10"/>
      <c r="AV185" s="11"/>
      <c r="AW185" s="10"/>
      <c r="AX185" s="11"/>
      <c r="AY185" s="10"/>
      <c r="AZ185" s="10"/>
    </row>
    <row r="186" spans="1:52">
      <c r="A186" s="2" t="s">
        <v>116</v>
      </c>
      <c r="B186" s="2" t="s">
        <v>42</v>
      </c>
      <c r="C186" s="2" t="s">
        <v>652</v>
      </c>
      <c r="D186" s="11">
        <v>1.6569200779727095E-2</v>
      </c>
      <c r="E186" s="10">
        <v>7.6923076923076927E-3</v>
      </c>
      <c r="F186" s="11">
        <v>0.62962962962962965</v>
      </c>
      <c r="G186" s="10">
        <v>0.64665708123652044</v>
      </c>
      <c r="H186" s="11">
        <v>0.12085769980506822</v>
      </c>
      <c r="I186" s="10">
        <v>0.12027318475916607</v>
      </c>
      <c r="J186" s="11">
        <v>0</v>
      </c>
      <c r="K186" s="10">
        <v>0</v>
      </c>
      <c r="L186" s="11">
        <v>1.9493177387914229E-2</v>
      </c>
      <c r="M186" s="10">
        <v>2.2358015815959743E-2</v>
      </c>
      <c r="N186" s="11">
        <v>9.7465886939571145E-4</v>
      </c>
      <c r="O186" s="10">
        <v>2.3005032350826744E-3</v>
      </c>
      <c r="P186" s="11">
        <v>6.5302144249512667E-2</v>
      </c>
      <c r="Q186" s="10">
        <v>4.5938173975557155E-2</v>
      </c>
      <c r="R186" s="11">
        <v>0</v>
      </c>
      <c r="S186" s="10">
        <v>0</v>
      </c>
      <c r="T186" s="11">
        <v>2.3391812865497075E-2</v>
      </c>
      <c r="U186" s="10">
        <v>3.4219985621854777E-2</v>
      </c>
      <c r="V186" s="11">
        <v>1.9493177387914229E-3</v>
      </c>
      <c r="W186" s="10">
        <v>7.1890726096333576E-4</v>
      </c>
      <c r="X186" s="11">
        <v>0</v>
      </c>
      <c r="Y186" s="10">
        <v>0</v>
      </c>
      <c r="Z186" s="11">
        <v>0</v>
      </c>
      <c r="AA186" s="10">
        <v>0</v>
      </c>
      <c r="AB186" s="11">
        <v>0</v>
      </c>
      <c r="AC186" s="10">
        <v>0</v>
      </c>
      <c r="AD186" s="11">
        <v>0</v>
      </c>
      <c r="AE186" s="10">
        <v>0</v>
      </c>
      <c r="AF186" s="11">
        <v>9.7465886939571145E-4</v>
      </c>
      <c r="AG186" s="10">
        <v>1.0064701653486701E-3</v>
      </c>
      <c r="AH186" s="11">
        <v>0</v>
      </c>
      <c r="AI186" s="10">
        <v>0</v>
      </c>
      <c r="AJ186" s="11">
        <v>9.7465886939571145E-4</v>
      </c>
      <c r="AK186" s="10">
        <v>7.1890726096333576E-5</v>
      </c>
      <c r="AL186" s="11">
        <v>3.8986354775828458E-3</v>
      </c>
      <c r="AM186" s="10">
        <v>2.5880661394680087E-3</v>
      </c>
      <c r="AN186" s="11">
        <v>0.10038986354775828</v>
      </c>
      <c r="AO186" s="10">
        <v>9.6117900790797989E-2</v>
      </c>
      <c r="AP186" s="11">
        <v>4.8732943469785572E-3</v>
      </c>
      <c r="AQ186" s="10">
        <v>7.3328540618260241E-3</v>
      </c>
      <c r="AR186" s="11">
        <v>3.8986354775828458E-3</v>
      </c>
      <c r="AS186" s="10">
        <v>1.509705248023005E-3</v>
      </c>
      <c r="AT186" s="11"/>
      <c r="AU186" s="10"/>
      <c r="AV186" s="11"/>
      <c r="AW186" s="10"/>
      <c r="AX186" s="11"/>
      <c r="AY186" s="10"/>
      <c r="AZ186" s="10"/>
    </row>
    <row r="187" spans="1:52">
      <c r="A187" s="2" t="s">
        <v>715</v>
      </c>
      <c r="B187" s="2" t="s">
        <v>42</v>
      </c>
      <c r="C187" s="2" t="s">
        <v>653</v>
      </c>
      <c r="D187" s="11">
        <v>51</v>
      </c>
      <c r="E187" s="10">
        <v>453</v>
      </c>
      <c r="F187" s="11">
        <v>264</v>
      </c>
      <c r="G187" s="10">
        <v>8086</v>
      </c>
      <c r="H187" s="11">
        <v>49</v>
      </c>
      <c r="I187" s="10">
        <v>506</v>
      </c>
      <c r="J187" s="11">
        <v>2</v>
      </c>
      <c r="K187" s="10">
        <v>24</v>
      </c>
      <c r="L187" s="11">
        <v>8</v>
      </c>
      <c r="M187" s="10">
        <v>98</v>
      </c>
      <c r="N187" s="11">
        <v>0</v>
      </c>
      <c r="O187" s="10">
        <v>0</v>
      </c>
      <c r="P187" s="11">
        <v>11</v>
      </c>
      <c r="Q187" s="10">
        <v>200</v>
      </c>
      <c r="R187" s="11">
        <v>3</v>
      </c>
      <c r="S187" s="10">
        <v>36</v>
      </c>
      <c r="T187" s="11">
        <v>13</v>
      </c>
      <c r="U187" s="10">
        <v>414</v>
      </c>
      <c r="V187" s="11">
        <v>7</v>
      </c>
      <c r="W187" s="10">
        <v>56</v>
      </c>
      <c r="X187" s="11">
        <v>4</v>
      </c>
      <c r="Y187" s="10">
        <v>57</v>
      </c>
      <c r="Z187" s="11">
        <v>2</v>
      </c>
      <c r="AA187" s="10">
        <v>74</v>
      </c>
      <c r="AB187" s="11">
        <v>0</v>
      </c>
      <c r="AC187" s="10">
        <v>0</v>
      </c>
      <c r="AD187" s="11">
        <v>0</v>
      </c>
      <c r="AE187" s="10">
        <v>0</v>
      </c>
      <c r="AF187" s="11">
        <v>0</v>
      </c>
      <c r="AG187" s="10">
        <v>0</v>
      </c>
      <c r="AH187" s="11">
        <v>0</v>
      </c>
      <c r="AI187" s="10">
        <v>0</v>
      </c>
      <c r="AJ187" s="11">
        <v>10</v>
      </c>
      <c r="AK187" s="10">
        <v>34</v>
      </c>
      <c r="AL187" s="11">
        <v>0</v>
      </c>
      <c r="AM187" s="10">
        <v>0</v>
      </c>
      <c r="AN187" s="11">
        <v>93</v>
      </c>
      <c r="AO187" s="10">
        <v>5230</v>
      </c>
      <c r="AP187" s="11">
        <v>4</v>
      </c>
      <c r="AQ187" s="10">
        <v>43</v>
      </c>
      <c r="AR187" s="11">
        <v>6</v>
      </c>
      <c r="AS187" s="10">
        <v>322</v>
      </c>
      <c r="AT187" s="11"/>
      <c r="AU187" s="10"/>
      <c r="AV187" s="11"/>
      <c r="AW187" s="10"/>
      <c r="AX187" s="11"/>
      <c r="AY187" s="10">
        <f t="shared" ref="AY187" si="2090">SUM(D187,F187,H187,J187,L187,N187,P187,R187,T187,V187,X187,Z187,AB187,AD187,AF187,AH187,AJ187,AL187,AN187,AP187,AR187,AT187,AV187)</f>
        <v>527</v>
      </c>
      <c r="AZ187" s="10">
        <f t="shared" ref="AZ187" si="2091">SUM(E187,G187,I187,K187,M187,O187,Q187,S187,U187,W187,Y187,AA187,AC187,AE187,AG187,AI187,AK187,AM187,AO187,AQ187,AS187,AU187,AW187)</f>
        <v>15633</v>
      </c>
    </row>
    <row r="188" spans="1:52">
      <c r="A188" s="2"/>
      <c r="B188" s="2"/>
      <c r="C188" s="2"/>
      <c r="D188" s="11">
        <f>D187/$AY$41</f>
        <v>8.6440677966101692E-2</v>
      </c>
      <c r="E188" s="10">
        <f>E187/$AZ$41</f>
        <v>2.4630274032187909E-2</v>
      </c>
      <c r="F188" s="11">
        <f t="shared" ref="F188" si="2092">F187/$AY$41</f>
        <v>0.44745762711864406</v>
      </c>
      <c r="G188" s="10">
        <f t="shared" ref="G188" si="2093">G187/$AZ$41</f>
        <v>0.43964767290126144</v>
      </c>
      <c r="H188" s="11">
        <f t="shared" ref="H188" si="2094">H187/$AY$41</f>
        <v>8.3050847457627114E-2</v>
      </c>
      <c r="I188" s="10">
        <f t="shared" ref="I188" si="2095">I187/$AZ$41</f>
        <v>2.751196172248804E-2</v>
      </c>
      <c r="J188" s="11">
        <f t="shared" ref="J188" si="2096">J187/$AY$41</f>
        <v>3.3898305084745762E-3</v>
      </c>
      <c r="K188" s="10">
        <f t="shared" ref="K188" si="2097">K187/$AZ$41</f>
        <v>1.3049151805132667E-3</v>
      </c>
      <c r="L188" s="11">
        <f t="shared" ref="L188" si="2098">L187/$AY$41</f>
        <v>1.3559322033898305E-2</v>
      </c>
      <c r="M188" s="10">
        <f t="shared" ref="M188" si="2099">M187/$AZ$41</f>
        <v>5.3284036537625057E-3</v>
      </c>
      <c r="N188" s="11">
        <f t="shared" ref="N188" si="2100">N187/$AY$41</f>
        <v>0</v>
      </c>
      <c r="O188" s="10">
        <f t="shared" ref="O188" si="2101">O187/$AZ$41</f>
        <v>0</v>
      </c>
      <c r="P188" s="11">
        <f t="shared" ref="P188" si="2102">P187/$AY$41</f>
        <v>1.864406779661017E-2</v>
      </c>
      <c r="Q188" s="10">
        <f t="shared" ref="Q188" si="2103">Q187/$AZ$41</f>
        <v>1.0874293170943889E-2</v>
      </c>
      <c r="R188" s="11">
        <f t="shared" ref="R188" si="2104">R187/$AY$41</f>
        <v>5.084745762711864E-3</v>
      </c>
      <c r="S188" s="10">
        <f t="shared" ref="S188" si="2105">S187/$AZ$41</f>
        <v>1.9573727707698999E-3</v>
      </c>
      <c r="T188" s="11">
        <f t="shared" ref="T188" si="2106">T187/$AY$41</f>
        <v>2.2033898305084745E-2</v>
      </c>
      <c r="U188" s="10">
        <f t="shared" ref="U188" si="2107">U187/$AZ$41</f>
        <v>2.250978686385385E-2</v>
      </c>
      <c r="V188" s="11">
        <f t="shared" ref="V188" si="2108">V187/$AY$41</f>
        <v>1.1864406779661017E-2</v>
      </c>
      <c r="W188" s="10">
        <f t="shared" ref="W188" si="2109">W187/$AZ$41</f>
        <v>3.0448020878642889E-3</v>
      </c>
      <c r="X188" s="11">
        <f t="shared" ref="X188" si="2110">X187/$AY$41</f>
        <v>6.7796610169491523E-3</v>
      </c>
      <c r="Y188" s="10">
        <f t="shared" ref="Y188" si="2111">Y187/$AZ$41</f>
        <v>3.0991735537190084E-3</v>
      </c>
      <c r="Z188" s="11">
        <f t="shared" ref="Z188" si="2112">Z187/$AY$41</f>
        <v>3.3898305084745762E-3</v>
      </c>
      <c r="AA188" s="10">
        <f t="shared" ref="AA188" si="2113">AA187/$AZ$41</f>
        <v>4.0234884732492388E-3</v>
      </c>
      <c r="AB188" s="11">
        <f t="shared" ref="AB188" si="2114">AB187/$AY$41</f>
        <v>0</v>
      </c>
      <c r="AC188" s="10">
        <f t="shared" ref="AC188" si="2115">AC187/$AZ$41</f>
        <v>0</v>
      </c>
      <c r="AD188" s="11">
        <f t="shared" ref="AD188" si="2116">AD187/$AY$41</f>
        <v>0</v>
      </c>
      <c r="AE188" s="10">
        <f t="shared" ref="AE188" si="2117">AE187/$AZ$41</f>
        <v>0</v>
      </c>
      <c r="AF188" s="11">
        <f t="shared" ref="AF188" si="2118">AF187/$AY$41</f>
        <v>0</v>
      </c>
      <c r="AG188" s="10">
        <f t="shared" ref="AG188" si="2119">AG187/$AZ$41</f>
        <v>0</v>
      </c>
      <c r="AH188" s="11">
        <f t="shared" ref="AH188" si="2120">AH187/$AY$41</f>
        <v>0</v>
      </c>
      <c r="AI188" s="10">
        <f t="shared" ref="AI188" si="2121">AI187/$AZ$41</f>
        <v>0</v>
      </c>
      <c r="AJ188" s="11">
        <f t="shared" ref="AJ188" si="2122">AJ187/$AY$41</f>
        <v>1.6949152542372881E-2</v>
      </c>
      <c r="AK188" s="10">
        <f t="shared" ref="AK188" si="2123">AK187/$AZ$41</f>
        <v>1.8486298390604612E-3</v>
      </c>
      <c r="AL188" s="11">
        <f t="shared" ref="AL188" si="2124">AL187/$AY$41</f>
        <v>0</v>
      </c>
      <c r="AM188" s="10">
        <f t="shared" ref="AM188" si="2125">AM187/$AZ$41</f>
        <v>0</v>
      </c>
      <c r="AN188" s="11">
        <f t="shared" ref="AN188" si="2126">AN187/$AY$41</f>
        <v>0.15762711864406781</v>
      </c>
      <c r="AO188" s="10">
        <f t="shared" ref="AO188" si="2127">AO187/$AZ$41</f>
        <v>0.28436276642018271</v>
      </c>
      <c r="AP188" s="11">
        <f t="shared" ref="AP188" si="2128">AP187/$AY$41</f>
        <v>6.7796610169491523E-3</v>
      </c>
      <c r="AQ188" s="10">
        <f t="shared" ref="AQ188" si="2129">AQ187/$AZ$41</f>
        <v>2.3379730317529359E-3</v>
      </c>
      <c r="AR188" s="11">
        <f t="shared" ref="AR188" si="2130">AR187/$AY$41</f>
        <v>1.0169491525423728E-2</v>
      </c>
      <c r="AS188" s="10">
        <f t="shared" ref="AS188" si="2131">AS187/$AZ$41</f>
        <v>1.750761200521966E-2</v>
      </c>
      <c r="AT188" s="11"/>
      <c r="AU188" s="10"/>
      <c r="AV188" s="11"/>
      <c r="AW188" s="10"/>
      <c r="AX188" s="11"/>
      <c r="AY188" s="10"/>
      <c r="AZ188" s="10"/>
    </row>
    <row r="189" spans="1:52">
      <c r="A189" s="2" t="s">
        <v>715</v>
      </c>
      <c r="B189" s="2" t="s">
        <v>42</v>
      </c>
      <c r="C189" s="2" t="s">
        <v>653</v>
      </c>
      <c r="D189" s="11">
        <v>8.6440677966101692E-2</v>
      </c>
      <c r="E189" s="10">
        <v>2.4630274032187909E-2</v>
      </c>
      <c r="F189" s="11">
        <v>0.44745762711864406</v>
      </c>
      <c r="G189" s="10">
        <v>0.43964767290126144</v>
      </c>
      <c r="H189" s="11">
        <v>8.3050847457627114E-2</v>
      </c>
      <c r="I189" s="10">
        <v>2.751196172248804E-2</v>
      </c>
      <c r="J189" s="11">
        <v>3.3898305084745762E-3</v>
      </c>
      <c r="K189" s="10">
        <v>1.3049151805132667E-3</v>
      </c>
      <c r="L189" s="11">
        <v>1.3559322033898305E-2</v>
      </c>
      <c r="M189" s="10">
        <v>5.3284036537625057E-3</v>
      </c>
      <c r="N189" s="11">
        <v>0</v>
      </c>
      <c r="O189" s="10">
        <v>0</v>
      </c>
      <c r="P189" s="11">
        <v>1.864406779661017E-2</v>
      </c>
      <c r="Q189" s="10">
        <v>1.0874293170943889E-2</v>
      </c>
      <c r="R189" s="11">
        <v>5.084745762711864E-3</v>
      </c>
      <c r="S189" s="10">
        <v>1.9573727707698999E-3</v>
      </c>
      <c r="T189" s="11">
        <v>2.2033898305084745E-2</v>
      </c>
      <c r="U189" s="10">
        <v>2.250978686385385E-2</v>
      </c>
      <c r="V189" s="11">
        <v>1.1864406779661017E-2</v>
      </c>
      <c r="W189" s="10">
        <v>3.0448020878642889E-3</v>
      </c>
      <c r="X189" s="11">
        <v>6.7796610169491523E-3</v>
      </c>
      <c r="Y189" s="10">
        <v>3.0991735537190084E-3</v>
      </c>
      <c r="Z189" s="11">
        <v>3.3898305084745762E-3</v>
      </c>
      <c r="AA189" s="10">
        <v>4.0234884732492388E-3</v>
      </c>
      <c r="AB189" s="11">
        <v>0</v>
      </c>
      <c r="AC189" s="10">
        <v>0</v>
      </c>
      <c r="AD189" s="11">
        <v>0</v>
      </c>
      <c r="AE189" s="10">
        <v>0</v>
      </c>
      <c r="AF189" s="11">
        <v>0</v>
      </c>
      <c r="AG189" s="10">
        <v>0</v>
      </c>
      <c r="AH189" s="11">
        <v>0</v>
      </c>
      <c r="AI189" s="10">
        <v>0</v>
      </c>
      <c r="AJ189" s="11">
        <v>1.6949152542372881E-2</v>
      </c>
      <c r="AK189" s="10">
        <v>1.8486298390604612E-3</v>
      </c>
      <c r="AL189" s="11">
        <v>0</v>
      </c>
      <c r="AM189" s="10">
        <v>0</v>
      </c>
      <c r="AN189" s="11">
        <v>0.15762711864406781</v>
      </c>
      <c r="AO189" s="10">
        <v>0.28436276642018271</v>
      </c>
      <c r="AP189" s="11">
        <v>6.7796610169491523E-3</v>
      </c>
      <c r="AQ189" s="10">
        <v>2.3379730317529359E-3</v>
      </c>
      <c r="AR189" s="11">
        <v>1.0169491525423728E-2</v>
      </c>
      <c r="AS189" s="10">
        <v>1.750761200521966E-2</v>
      </c>
      <c r="AT189" s="11"/>
      <c r="AU189" s="10"/>
      <c r="AV189" s="11"/>
      <c r="AW189" s="10"/>
      <c r="AX189" s="11"/>
      <c r="AY189" s="10"/>
      <c r="AZ189" s="10"/>
    </row>
    <row r="190" spans="1:52">
      <c r="A190" s="2" t="s">
        <v>86</v>
      </c>
      <c r="B190" s="2" t="s">
        <v>42</v>
      </c>
      <c r="C190" s="2" t="s">
        <v>654</v>
      </c>
      <c r="D190" s="11">
        <v>333</v>
      </c>
      <c r="E190" s="10">
        <v>2656</v>
      </c>
      <c r="F190" s="11">
        <v>1549</v>
      </c>
      <c r="G190" s="10">
        <v>23457</v>
      </c>
      <c r="H190" s="11">
        <v>111</v>
      </c>
      <c r="I190" s="10">
        <v>1492</v>
      </c>
      <c r="J190" s="11">
        <v>17</v>
      </c>
      <c r="K190" s="10">
        <v>214</v>
      </c>
      <c r="L190" s="11">
        <v>117</v>
      </c>
      <c r="M190" s="10">
        <v>2496</v>
      </c>
      <c r="N190" s="11">
        <v>0</v>
      </c>
      <c r="O190" s="10">
        <v>0</v>
      </c>
      <c r="P190" s="11">
        <v>36</v>
      </c>
      <c r="Q190" s="10">
        <v>487</v>
      </c>
      <c r="R190" s="11">
        <v>5</v>
      </c>
      <c r="S190" s="10">
        <v>117</v>
      </c>
      <c r="T190" s="11">
        <v>35</v>
      </c>
      <c r="U190" s="10">
        <v>576</v>
      </c>
      <c r="V190" s="11">
        <v>8</v>
      </c>
      <c r="W190" s="10">
        <v>38</v>
      </c>
      <c r="X190" s="11">
        <v>6</v>
      </c>
      <c r="Y190" s="10">
        <v>78</v>
      </c>
      <c r="Z190" s="11">
        <v>9</v>
      </c>
      <c r="AA190" s="10">
        <v>93</v>
      </c>
      <c r="AB190" s="11">
        <v>54</v>
      </c>
      <c r="AC190" s="10">
        <v>909</v>
      </c>
      <c r="AD190" s="11">
        <v>0</v>
      </c>
      <c r="AE190" s="10">
        <v>0</v>
      </c>
      <c r="AF190" s="11">
        <v>0</v>
      </c>
      <c r="AG190" s="10">
        <v>0</v>
      </c>
      <c r="AH190" s="11">
        <v>0</v>
      </c>
      <c r="AI190" s="10">
        <v>0</v>
      </c>
      <c r="AJ190" s="11">
        <v>3</v>
      </c>
      <c r="AK190" s="10">
        <v>68</v>
      </c>
      <c r="AL190" s="11">
        <v>0</v>
      </c>
      <c r="AM190" s="10">
        <v>0</v>
      </c>
      <c r="AN190" s="11">
        <v>135</v>
      </c>
      <c r="AO190" s="10">
        <v>1741</v>
      </c>
      <c r="AP190" s="11">
        <v>34</v>
      </c>
      <c r="AQ190" s="10">
        <v>258</v>
      </c>
      <c r="AR190" s="11">
        <v>52</v>
      </c>
      <c r="AS190" s="10">
        <v>585</v>
      </c>
      <c r="AT190" s="11"/>
      <c r="AU190" s="10"/>
      <c r="AV190" s="11"/>
      <c r="AW190" s="10"/>
      <c r="AX190" s="11"/>
      <c r="AY190" s="10">
        <f t="shared" ref="AY190" si="2132">SUM(D190,F190,H190,J190,L190,N190,P190,R190,T190,V190,X190,Z190,AB190,AD190,AF190,AH190,AJ190,AL190,AN190,AP190,AR190,AT190,AV190)</f>
        <v>2504</v>
      </c>
      <c r="AZ190" s="10">
        <f t="shared" ref="AZ190" si="2133">SUM(E190,G190,I190,K190,M190,O190,Q190,S190,U190,W190,Y190,AA190,AC190,AE190,AG190,AI190,AK190,AM190,AO190,AQ190,AS190,AU190,AW190)</f>
        <v>35265</v>
      </c>
    </row>
    <row r="191" spans="1:52">
      <c r="A191" s="2"/>
      <c r="B191" s="2"/>
      <c r="C191" s="2"/>
      <c r="D191" s="11">
        <f>D190/$AY$44</f>
        <v>0.12439297721329846</v>
      </c>
      <c r="E191" s="10">
        <f>E190/$AZ$44</f>
        <v>6.371137977355594E-2</v>
      </c>
      <c r="F191" s="11">
        <f t="shared" ref="F191" si="2134">F190/$AY$44</f>
        <v>0.57863279790810607</v>
      </c>
      <c r="G191" s="10">
        <f t="shared" ref="G191" si="2135">G190/$AZ$44</f>
        <v>0.56267990788716182</v>
      </c>
      <c r="H191" s="11">
        <f t="shared" ref="H191" si="2136">H190/$AY$44</f>
        <v>4.1464325737766157E-2</v>
      </c>
      <c r="I191" s="10">
        <f t="shared" ref="I191" si="2137">I190/$AZ$44</f>
        <v>3.5789675686048746E-2</v>
      </c>
      <c r="J191" s="11">
        <f t="shared" ref="J191" si="2138">J190/$AY$44</f>
        <v>6.3503922301083298E-3</v>
      </c>
      <c r="K191" s="10">
        <f t="shared" ref="K191" si="2139">K190/$AZ$44</f>
        <v>5.1333717136825942E-3</v>
      </c>
      <c r="L191" s="11">
        <f t="shared" ref="L191" si="2140">L190/$AY$44</f>
        <v>4.3705640642510271E-2</v>
      </c>
      <c r="M191" s="10">
        <f t="shared" ref="M191" si="2141">M190/$AZ$44</f>
        <v>5.9873344847438115E-2</v>
      </c>
      <c r="N191" s="11">
        <f t="shared" ref="N191" si="2142">N190/$AY$44</f>
        <v>0</v>
      </c>
      <c r="O191" s="10">
        <f t="shared" ref="O191" si="2143">O190/$AZ$44</f>
        <v>0</v>
      </c>
      <c r="P191" s="11">
        <f t="shared" ref="P191" si="2144">P190/$AY$44</f>
        <v>1.3447889428464699E-2</v>
      </c>
      <c r="Q191" s="10">
        <f t="shared" ref="Q191" si="2145">Q190/$AZ$44</f>
        <v>1.1682018806371137E-2</v>
      </c>
      <c r="R191" s="11">
        <f t="shared" ref="R191" si="2146">R190/$AY$44</f>
        <v>1.8677624206200972E-3</v>
      </c>
      <c r="S191" s="10">
        <f t="shared" ref="S191" si="2147">S190/$AZ$44</f>
        <v>2.8065630397236616E-3</v>
      </c>
      <c r="T191" s="11">
        <f t="shared" ref="T191" si="2148">T190/$AY$44</f>
        <v>1.3074336944340679E-2</v>
      </c>
      <c r="U191" s="10">
        <f t="shared" ref="U191" si="2149">U190/$AZ$44</f>
        <v>1.3816925734024179E-2</v>
      </c>
      <c r="V191" s="11">
        <f t="shared" ref="V191" si="2150">V190/$AY$44</f>
        <v>2.9884198729921555E-3</v>
      </c>
      <c r="W191" s="10">
        <f t="shared" ref="W191" si="2151">W190/$AZ$44</f>
        <v>9.1153329495298409E-4</v>
      </c>
      <c r="X191" s="11">
        <f t="shared" ref="X191" si="2152">X190/$AY$44</f>
        <v>2.2413149047441168E-3</v>
      </c>
      <c r="Y191" s="10">
        <f t="shared" ref="Y191" si="2153">Y190/$AZ$44</f>
        <v>1.8710420264824411E-3</v>
      </c>
      <c r="Z191" s="11">
        <f t="shared" ref="Z191" si="2154">Z190/$AY$44</f>
        <v>3.3619723571161747E-3</v>
      </c>
      <c r="AA191" s="10">
        <f t="shared" ref="AA191" si="2155">AA190/$AZ$44</f>
        <v>2.2308578008059872E-3</v>
      </c>
      <c r="AB191" s="11">
        <f t="shared" ref="AB191" si="2156">AB190/$AY$44</f>
        <v>2.0171834142697048E-2</v>
      </c>
      <c r="AC191" s="10">
        <f t="shared" ref="AC191" si="2157">AC190/$AZ$44</f>
        <v>2.1804835924006907E-2</v>
      </c>
      <c r="AD191" s="11">
        <f t="shared" ref="AD191" si="2158">AD190/$AY$44</f>
        <v>0</v>
      </c>
      <c r="AE191" s="10">
        <f t="shared" ref="AE191" si="2159">AE190/$AZ$44</f>
        <v>0</v>
      </c>
      <c r="AF191" s="11">
        <f t="shared" ref="AF191" si="2160">AF190/$AY$44</f>
        <v>0</v>
      </c>
      <c r="AG191" s="10">
        <f t="shared" ref="AG191" si="2161">AG190/$AZ$44</f>
        <v>0</v>
      </c>
      <c r="AH191" s="11">
        <f t="shared" ref="AH191" si="2162">AH190/$AY$44</f>
        <v>0</v>
      </c>
      <c r="AI191" s="10">
        <f t="shared" ref="AI191" si="2163">AI190/$AZ$44</f>
        <v>0</v>
      </c>
      <c r="AJ191" s="11">
        <f t="shared" ref="AJ191" si="2164">AJ190/$AY$44</f>
        <v>1.1206574523720584E-3</v>
      </c>
      <c r="AK191" s="10">
        <f t="shared" ref="AK191" si="2165">AK190/$AZ$44</f>
        <v>1.6311648436000768E-3</v>
      </c>
      <c r="AL191" s="11">
        <f t="shared" ref="AL191" si="2166">AL190/$AY$44</f>
        <v>0</v>
      </c>
      <c r="AM191" s="10">
        <f t="shared" ref="AM191" si="2167">AM190/$AZ$44</f>
        <v>0</v>
      </c>
      <c r="AN191" s="11">
        <f t="shared" ref="AN191" si="2168">AN190/$AY$44</f>
        <v>5.0429585356742621E-2</v>
      </c>
      <c r="AO191" s="10">
        <f t="shared" ref="AO191" si="2169">AO190/$AZ$44</f>
        <v>4.1762617539819614E-2</v>
      </c>
      <c r="AP191" s="11">
        <f t="shared" ref="AP191" si="2170">AP190/$AY$44</f>
        <v>1.270078446021666E-2</v>
      </c>
      <c r="AQ191" s="10">
        <f t="shared" ref="AQ191" si="2171">AQ190/$AZ$44</f>
        <v>6.1888313183649972E-3</v>
      </c>
      <c r="AR191" s="11">
        <f t="shared" ref="AR191" si="2172">AR190/$AY$44</f>
        <v>1.9424729174449009E-2</v>
      </c>
      <c r="AS191" s="10">
        <f t="shared" ref="AS191" si="2173">AS190/$AZ$44</f>
        <v>1.4032815198618308E-2</v>
      </c>
      <c r="AT191" s="11"/>
      <c r="AU191" s="10"/>
      <c r="AV191" s="11"/>
      <c r="AW191" s="10"/>
      <c r="AX191" s="11"/>
      <c r="AY191" s="10"/>
      <c r="AZ191" s="10"/>
    </row>
    <row r="192" spans="1:52">
      <c r="A192" s="2" t="s">
        <v>86</v>
      </c>
      <c r="B192" s="2" t="s">
        <v>42</v>
      </c>
      <c r="C192" s="2" t="s">
        <v>654</v>
      </c>
      <c r="D192" s="11">
        <v>0.12439297721329846</v>
      </c>
      <c r="E192" s="10">
        <v>6.371137977355594E-2</v>
      </c>
      <c r="F192" s="11">
        <v>0.57863279790810607</v>
      </c>
      <c r="G192" s="10">
        <v>0.56267990788716182</v>
      </c>
      <c r="H192" s="11">
        <v>4.1464325737766157E-2</v>
      </c>
      <c r="I192" s="10">
        <v>3.5789675686048746E-2</v>
      </c>
      <c r="J192" s="11">
        <v>6.3503922301083298E-3</v>
      </c>
      <c r="K192" s="10">
        <v>5.1333717136825942E-3</v>
      </c>
      <c r="L192" s="11">
        <v>4.3705640642510271E-2</v>
      </c>
      <c r="M192" s="10">
        <v>5.9873344847438115E-2</v>
      </c>
      <c r="N192" s="11">
        <v>0</v>
      </c>
      <c r="O192" s="10">
        <v>0</v>
      </c>
      <c r="P192" s="11">
        <v>1.3447889428464699E-2</v>
      </c>
      <c r="Q192" s="10">
        <v>1.1682018806371137E-2</v>
      </c>
      <c r="R192" s="11">
        <v>1.8677624206200972E-3</v>
      </c>
      <c r="S192" s="10">
        <v>2.8065630397236616E-3</v>
      </c>
      <c r="T192" s="11">
        <v>1.3074336944340679E-2</v>
      </c>
      <c r="U192" s="10">
        <v>1.3816925734024179E-2</v>
      </c>
      <c r="V192" s="11">
        <v>2.9884198729921555E-3</v>
      </c>
      <c r="W192" s="10">
        <v>9.1153329495298409E-4</v>
      </c>
      <c r="X192" s="11">
        <v>2.2413149047441168E-3</v>
      </c>
      <c r="Y192" s="10">
        <v>1.8710420264824411E-3</v>
      </c>
      <c r="Z192" s="11">
        <v>3.3619723571161747E-3</v>
      </c>
      <c r="AA192" s="10">
        <v>2.2308578008059872E-3</v>
      </c>
      <c r="AB192" s="11">
        <v>2.0171834142697048E-2</v>
      </c>
      <c r="AC192" s="10">
        <v>2.1804835924006907E-2</v>
      </c>
      <c r="AD192" s="11">
        <v>0</v>
      </c>
      <c r="AE192" s="10">
        <v>0</v>
      </c>
      <c r="AF192" s="11">
        <v>0</v>
      </c>
      <c r="AG192" s="10">
        <v>0</v>
      </c>
      <c r="AH192" s="11">
        <v>0</v>
      </c>
      <c r="AI192" s="10">
        <v>0</v>
      </c>
      <c r="AJ192" s="11">
        <v>1.1206574523720584E-3</v>
      </c>
      <c r="AK192" s="10">
        <v>1.6311648436000768E-3</v>
      </c>
      <c r="AL192" s="11">
        <v>0</v>
      </c>
      <c r="AM192" s="10">
        <v>0</v>
      </c>
      <c r="AN192" s="11">
        <v>5.0429585356742621E-2</v>
      </c>
      <c r="AO192" s="10">
        <v>4.1762617539819614E-2</v>
      </c>
      <c r="AP192" s="11">
        <v>1.270078446021666E-2</v>
      </c>
      <c r="AQ192" s="10">
        <v>6.1888313183649972E-3</v>
      </c>
      <c r="AR192" s="11">
        <v>1.9424729174449009E-2</v>
      </c>
      <c r="AS192" s="10">
        <v>1.4032815198618308E-2</v>
      </c>
      <c r="AT192" s="11"/>
      <c r="AU192" s="10"/>
      <c r="AV192" s="11"/>
      <c r="AW192" s="10"/>
      <c r="AX192" s="11"/>
      <c r="AY192" s="10"/>
      <c r="AZ192" s="10"/>
    </row>
    <row r="193" spans="1:52">
      <c r="A193" s="2" t="s">
        <v>41</v>
      </c>
      <c r="B193" s="2" t="s">
        <v>42</v>
      </c>
      <c r="C193" s="2" t="s">
        <v>655</v>
      </c>
      <c r="D193" s="11">
        <v>387</v>
      </c>
      <c r="E193" s="10">
        <v>3256</v>
      </c>
      <c r="F193" s="11">
        <v>1300</v>
      </c>
      <c r="G193" s="10">
        <v>23974</v>
      </c>
      <c r="H193" s="11">
        <v>100</v>
      </c>
      <c r="I193" s="10">
        <v>1226</v>
      </c>
      <c r="J193" s="11">
        <v>17</v>
      </c>
      <c r="K193" s="10">
        <v>259</v>
      </c>
      <c r="L193" s="11">
        <v>102</v>
      </c>
      <c r="M193" s="10">
        <v>1704</v>
      </c>
      <c r="N193" s="11">
        <v>0</v>
      </c>
      <c r="O193" s="10">
        <v>0</v>
      </c>
      <c r="P193" s="11">
        <v>32</v>
      </c>
      <c r="Q193" s="10">
        <v>241</v>
      </c>
      <c r="R193" s="11">
        <v>5</v>
      </c>
      <c r="S193" s="10">
        <v>39</v>
      </c>
      <c r="T193" s="11">
        <v>23</v>
      </c>
      <c r="U193" s="10">
        <v>250</v>
      </c>
      <c r="V193" s="11">
        <v>7</v>
      </c>
      <c r="W193" s="10">
        <v>166</v>
      </c>
      <c r="X193" s="11">
        <v>46</v>
      </c>
      <c r="Y193" s="10">
        <v>534</v>
      </c>
      <c r="Z193" s="11">
        <v>1</v>
      </c>
      <c r="AA193" s="10">
        <v>11</v>
      </c>
      <c r="AB193" s="11">
        <v>6</v>
      </c>
      <c r="AC193" s="10">
        <v>163</v>
      </c>
      <c r="AD193" s="11">
        <v>8</v>
      </c>
      <c r="AE193" s="10">
        <v>50</v>
      </c>
      <c r="AF193" s="11">
        <v>3</v>
      </c>
      <c r="AG193" s="10">
        <v>151</v>
      </c>
      <c r="AH193" s="11">
        <v>1</v>
      </c>
      <c r="AI193" s="10">
        <v>30</v>
      </c>
      <c r="AJ193" s="11">
        <v>41</v>
      </c>
      <c r="AK193" s="10">
        <v>1308</v>
      </c>
      <c r="AL193" s="11">
        <v>0</v>
      </c>
      <c r="AM193" s="10">
        <v>0</v>
      </c>
      <c r="AN193" s="11">
        <v>73</v>
      </c>
      <c r="AO193" s="10">
        <v>1060</v>
      </c>
      <c r="AP193" s="11">
        <v>32</v>
      </c>
      <c r="AQ193" s="10">
        <v>423</v>
      </c>
      <c r="AR193" s="11">
        <v>5</v>
      </c>
      <c r="AS193" s="10">
        <v>78</v>
      </c>
      <c r="AT193" s="11"/>
      <c r="AU193" s="10"/>
      <c r="AV193" s="11"/>
      <c r="AW193" s="10"/>
      <c r="AX193" s="11"/>
      <c r="AY193" s="10">
        <f t="shared" ref="AY193" si="2174">SUM(D193,F193,H193,J193,L193,N193,P193,R193,T193,V193,X193,Z193,AB193,AD193,AF193,AH193,AJ193,AL193,AN193,AP193,AR193,AT193,AV193)</f>
        <v>2189</v>
      </c>
      <c r="AZ193" s="10">
        <f t="shared" ref="AZ193" si="2175">SUM(E193,G193,I193,K193,M193,O193,Q193,S193,U193,W193,Y193,AA193,AC193,AE193,AG193,AI193,AK193,AM193,AO193,AQ193,AS193,AU193,AW193)</f>
        <v>34923</v>
      </c>
    </row>
    <row r="194" spans="1:52">
      <c r="A194" s="2"/>
      <c r="B194" s="2"/>
      <c r="C194" s="2"/>
      <c r="D194" s="11">
        <f>D193/$AY$47</f>
        <v>0.16796875</v>
      </c>
      <c r="E194" s="10">
        <f>E193/$AZ$47</f>
        <v>8.2862523540489647E-2</v>
      </c>
      <c r="F194" s="11">
        <f t="shared" ref="F194" si="2176">F193/$AY$47</f>
        <v>0.56423611111111116</v>
      </c>
      <c r="G194" s="10">
        <f t="shared" ref="G194" si="2177">G193/$AZ$47</f>
        <v>0.61011859316944062</v>
      </c>
      <c r="H194" s="11">
        <f t="shared" ref="H194" si="2178">H193/$AY$47</f>
        <v>4.3402777777777776E-2</v>
      </c>
      <c r="I194" s="10">
        <f t="shared" ref="I194" si="2179">I193/$AZ$47</f>
        <v>3.1200692217641369E-2</v>
      </c>
      <c r="J194" s="11">
        <f t="shared" ref="J194" si="2180">J193/$AY$47</f>
        <v>7.378472222222222E-3</v>
      </c>
      <c r="K194" s="10">
        <f t="shared" ref="K194" si="2181">K193/$AZ$47</f>
        <v>6.5913370998116763E-3</v>
      </c>
      <c r="L194" s="11">
        <f t="shared" ref="L194" si="2182">L193/$AY$47</f>
        <v>4.4270833333333336E-2</v>
      </c>
      <c r="M194" s="10">
        <f t="shared" ref="M194" si="2183">M193/$AZ$47</f>
        <v>4.3365399297602684E-2</v>
      </c>
      <c r="N194" s="11">
        <f t="shared" ref="N194" si="2184">N193/$AY$47</f>
        <v>0</v>
      </c>
      <c r="O194" s="10">
        <f t="shared" ref="O194" si="2185">O193/$AZ$47</f>
        <v>0</v>
      </c>
      <c r="P194" s="11">
        <f t="shared" ref="P194" si="2186">P193/$AY$47</f>
        <v>1.3888888888888888E-2</v>
      </c>
      <c r="Q194" s="10">
        <f t="shared" ref="Q194" si="2187">Q193/$AZ$47</f>
        <v>6.1332518959637608E-3</v>
      </c>
      <c r="R194" s="11">
        <f t="shared" ref="R194" si="2188">R193/$AY$47</f>
        <v>2.170138888888889E-3</v>
      </c>
      <c r="S194" s="10">
        <f t="shared" ref="S194" si="2189">S193/$AZ$47</f>
        <v>9.9251794167048405E-4</v>
      </c>
      <c r="T194" s="11">
        <f t="shared" ref="T194" si="2190">T193/$AY$47</f>
        <v>9.9826388888888881E-3</v>
      </c>
      <c r="U194" s="10">
        <f t="shared" ref="U194" si="2191">U193/$AZ$47</f>
        <v>6.3622944978877181E-3</v>
      </c>
      <c r="V194" s="11">
        <f t="shared" ref="V194" si="2192">V193/$AY$47</f>
        <v>3.0381944444444445E-3</v>
      </c>
      <c r="W194" s="10">
        <f t="shared" ref="W194" si="2193">W193/$AZ$47</f>
        <v>4.224563546597445E-3</v>
      </c>
      <c r="X194" s="11">
        <f t="shared" ref="X194" si="2194">X193/$AY$47</f>
        <v>1.9965277777777776E-2</v>
      </c>
      <c r="Y194" s="10">
        <f t="shared" ref="Y194" si="2195">Y193/$AZ$47</f>
        <v>1.3589861047488166E-2</v>
      </c>
      <c r="Z194" s="11">
        <f t="shared" ref="Z194" si="2196">Z193/$AY$47</f>
        <v>4.3402777777777775E-4</v>
      </c>
      <c r="AA194" s="10">
        <f t="shared" ref="AA194" si="2197">AA193/$AZ$47</f>
        <v>2.7994095790705962E-4</v>
      </c>
      <c r="AB194" s="11">
        <f t="shared" ref="AB194" si="2198">AB193/$AY$47</f>
        <v>2.6041666666666665E-3</v>
      </c>
      <c r="AC194" s="10">
        <f t="shared" ref="AC194" si="2199">AC193/$AZ$47</f>
        <v>4.1482160126227923E-3</v>
      </c>
      <c r="AD194" s="11">
        <f t="shared" ref="AD194" si="2200">AD193/$AY$47</f>
        <v>3.472222222222222E-3</v>
      </c>
      <c r="AE194" s="10">
        <f t="shared" ref="AE194" si="2201">AE193/$AZ$47</f>
        <v>1.2724588995775437E-3</v>
      </c>
      <c r="AF194" s="11">
        <f t="shared" ref="AF194" si="2202">AF193/$AY$47</f>
        <v>1.3020833333333333E-3</v>
      </c>
      <c r="AG194" s="10">
        <f t="shared" ref="AG194" si="2203">AG193/$AZ$47</f>
        <v>3.8428258767241818E-3</v>
      </c>
      <c r="AH194" s="11">
        <f t="shared" ref="AH194" si="2204">AH193/$AY$47</f>
        <v>4.3402777777777775E-4</v>
      </c>
      <c r="AI194" s="10">
        <f t="shared" ref="AI194" si="2205">AI193/$AZ$47</f>
        <v>7.6347533974652616E-4</v>
      </c>
      <c r="AJ194" s="11">
        <f t="shared" ref="AJ194" si="2206">AJ193/$AY$47</f>
        <v>1.7795138888888888E-2</v>
      </c>
      <c r="AK194" s="10">
        <f t="shared" ref="AK194" si="2207">AK193/$AZ$47</f>
        <v>3.3287524812948541E-2</v>
      </c>
      <c r="AL194" s="11">
        <f t="shared" ref="AL194" si="2208">AL193/$AY$47</f>
        <v>0</v>
      </c>
      <c r="AM194" s="10">
        <f t="shared" ref="AM194" si="2209">AM193/$AZ$47</f>
        <v>0</v>
      </c>
      <c r="AN194" s="11">
        <f t="shared" ref="AN194" si="2210">AN193/$AY$47</f>
        <v>3.1684027777777776E-2</v>
      </c>
      <c r="AO194" s="10">
        <f t="shared" ref="AO194" si="2211">AO193/$AZ$47</f>
        <v>2.6976128671043924E-2</v>
      </c>
      <c r="AP194" s="11">
        <f t="shared" ref="AP194" si="2212">AP193/$AY$47</f>
        <v>1.3888888888888888E-2</v>
      </c>
      <c r="AQ194" s="10">
        <f t="shared" ref="AQ194" si="2213">AQ193/$AZ$47</f>
        <v>1.0765002290426019E-2</v>
      </c>
      <c r="AR194" s="11">
        <f t="shared" ref="AR194" si="2214">AR193/$AY$47</f>
        <v>2.170138888888889E-3</v>
      </c>
      <c r="AS194" s="10">
        <f t="shared" ref="AS194" si="2215">AS193/$AZ$47</f>
        <v>1.9850358833409681E-3</v>
      </c>
      <c r="AT194" s="11"/>
      <c r="AU194" s="10"/>
      <c r="AV194" s="11"/>
      <c r="AW194" s="10"/>
      <c r="AX194" s="11"/>
      <c r="AY194" s="10"/>
      <c r="AZ194" s="10"/>
    </row>
    <row r="195" spans="1:52">
      <c r="A195" s="2" t="s">
        <v>41</v>
      </c>
      <c r="B195" s="2" t="s">
        <v>42</v>
      </c>
      <c r="C195" s="2" t="s">
        <v>655</v>
      </c>
      <c r="D195" s="11">
        <v>0.16796875</v>
      </c>
      <c r="E195" s="10">
        <v>8.2862523540489647E-2</v>
      </c>
      <c r="F195" s="11">
        <v>0.56423611111111116</v>
      </c>
      <c r="G195" s="10">
        <v>0.61011859316944062</v>
      </c>
      <c r="H195" s="11">
        <v>4.3402777777777776E-2</v>
      </c>
      <c r="I195" s="10">
        <v>3.1200692217641369E-2</v>
      </c>
      <c r="J195" s="11">
        <v>7.378472222222222E-3</v>
      </c>
      <c r="K195" s="10">
        <v>6.5913370998116763E-3</v>
      </c>
      <c r="L195" s="11">
        <v>4.4270833333333336E-2</v>
      </c>
      <c r="M195" s="10">
        <v>4.3365399297602684E-2</v>
      </c>
      <c r="N195" s="11">
        <v>0</v>
      </c>
      <c r="O195" s="10">
        <v>0</v>
      </c>
      <c r="P195" s="11">
        <v>1.3888888888888888E-2</v>
      </c>
      <c r="Q195" s="10">
        <v>6.1332518959637608E-3</v>
      </c>
      <c r="R195" s="11">
        <v>2.170138888888889E-3</v>
      </c>
      <c r="S195" s="10">
        <v>9.9251794167048405E-4</v>
      </c>
      <c r="T195" s="11">
        <v>9.9826388888888881E-3</v>
      </c>
      <c r="U195" s="10">
        <v>6.3622944978877181E-3</v>
      </c>
      <c r="V195" s="11">
        <v>3.0381944444444445E-3</v>
      </c>
      <c r="W195" s="10">
        <v>4.224563546597445E-3</v>
      </c>
      <c r="X195" s="11">
        <v>1.9965277777777776E-2</v>
      </c>
      <c r="Y195" s="10">
        <v>1.3589861047488166E-2</v>
      </c>
      <c r="Z195" s="11">
        <v>4.3402777777777775E-4</v>
      </c>
      <c r="AA195" s="10">
        <v>2.7994095790705962E-4</v>
      </c>
      <c r="AB195" s="11">
        <v>2.6041666666666665E-3</v>
      </c>
      <c r="AC195" s="10">
        <v>4.1482160126227923E-3</v>
      </c>
      <c r="AD195" s="11">
        <v>3.472222222222222E-3</v>
      </c>
      <c r="AE195" s="10">
        <v>1.2724588995775437E-3</v>
      </c>
      <c r="AF195" s="11">
        <v>1.3020833333333333E-3</v>
      </c>
      <c r="AG195" s="10">
        <v>3.8428258767241818E-3</v>
      </c>
      <c r="AH195" s="11">
        <v>4.3402777777777775E-4</v>
      </c>
      <c r="AI195" s="10">
        <v>7.6347533974652616E-4</v>
      </c>
      <c r="AJ195" s="11">
        <v>1.7795138888888888E-2</v>
      </c>
      <c r="AK195" s="10">
        <v>3.3287524812948541E-2</v>
      </c>
      <c r="AL195" s="11">
        <v>0</v>
      </c>
      <c r="AM195" s="10">
        <v>0</v>
      </c>
      <c r="AN195" s="11">
        <v>3.1684027777777776E-2</v>
      </c>
      <c r="AO195" s="10">
        <v>2.6976128671043924E-2</v>
      </c>
      <c r="AP195" s="11">
        <v>1.3888888888888888E-2</v>
      </c>
      <c r="AQ195" s="10">
        <v>1.0765002290426019E-2</v>
      </c>
      <c r="AR195" s="11">
        <v>2.170138888888889E-3</v>
      </c>
      <c r="AS195" s="10">
        <v>1.9850358833409681E-3</v>
      </c>
      <c r="AT195" s="11"/>
      <c r="AU195" s="10"/>
      <c r="AV195" s="11"/>
      <c r="AW195" s="10"/>
      <c r="AX195" s="11"/>
      <c r="AY195" s="10"/>
      <c r="AZ195" s="10"/>
    </row>
    <row r="196" spans="1:52">
      <c r="A196" s="2" t="s">
        <v>113</v>
      </c>
      <c r="B196" s="2" t="s">
        <v>42</v>
      </c>
      <c r="C196" s="2" t="s">
        <v>656</v>
      </c>
      <c r="D196" s="11">
        <v>52</v>
      </c>
      <c r="E196" s="10">
        <v>439</v>
      </c>
      <c r="F196" s="11">
        <v>676</v>
      </c>
      <c r="G196" s="10">
        <v>10674</v>
      </c>
      <c r="H196" s="11">
        <v>50</v>
      </c>
      <c r="I196" s="10">
        <v>589</v>
      </c>
      <c r="J196" s="11">
        <v>2</v>
      </c>
      <c r="K196" s="10">
        <v>10</v>
      </c>
      <c r="L196" s="11">
        <v>18</v>
      </c>
      <c r="M196" s="10">
        <v>318</v>
      </c>
      <c r="N196" s="11">
        <v>0</v>
      </c>
      <c r="O196" s="10">
        <v>0</v>
      </c>
      <c r="P196" s="11">
        <v>5</v>
      </c>
      <c r="Q196" s="10">
        <v>56</v>
      </c>
      <c r="R196" s="11">
        <v>2</v>
      </c>
      <c r="S196" s="10">
        <v>6</v>
      </c>
      <c r="T196" s="11">
        <v>0</v>
      </c>
      <c r="U196" s="10">
        <v>0</v>
      </c>
      <c r="V196" s="11">
        <v>0</v>
      </c>
      <c r="W196" s="10">
        <v>0</v>
      </c>
      <c r="X196" s="11">
        <v>7</v>
      </c>
      <c r="Y196" s="10">
        <v>86</v>
      </c>
      <c r="Z196" s="11">
        <v>0</v>
      </c>
      <c r="AA196" s="10">
        <v>0</v>
      </c>
      <c r="AB196" s="11">
        <v>4</v>
      </c>
      <c r="AC196" s="10">
        <v>25</v>
      </c>
      <c r="AD196" s="11">
        <v>0</v>
      </c>
      <c r="AE196" s="10">
        <v>0</v>
      </c>
      <c r="AF196" s="11">
        <v>0</v>
      </c>
      <c r="AG196" s="10">
        <v>0</v>
      </c>
      <c r="AH196" s="11">
        <v>0</v>
      </c>
      <c r="AI196" s="10">
        <v>0</v>
      </c>
      <c r="AJ196" s="11">
        <v>1</v>
      </c>
      <c r="AK196" s="10">
        <v>5</v>
      </c>
      <c r="AL196" s="11">
        <v>0</v>
      </c>
      <c r="AM196" s="10">
        <v>0</v>
      </c>
      <c r="AN196" s="11">
        <v>55</v>
      </c>
      <c r="AO196" s="10">
        <v>857</v>
      </c>
      <c r="AP196" s="11">
        <v>5</v>
      </c>
      <c r="AQ196" s="10">
        <v>86</v>
      </c>
      <c r="AR196" s="11">
        <v>13</v>
      </c>
      <c r="AS196" s="10">
        <v>399</v>
      </c>
      <c r="AT196" s="11"/>
      <c r="AU196" s="10"/>
      <c r="AV196" s="11"/>
      <c r="AW196" s="10"/>
      <c r="AX196" s="11"/>
      <c r="AY196" s="10">
        <f t="shared" ref="AY196" si="2216">SUM(D196,F196,H196,J196,L196,N196,P196,R196,T196,V196,X196,Z196,AB196,AD196,AF196,AH196,AJ196,AL196,AN196,AP196,AR196,AT196,AV196)</f>
        <v>890</v>
      </c>
      <c r="AZ196" s="10">
        <f t="shared" ref="AZ196" si="2217">SUM(E196,G196,I196,K196,M196,O196,Q196,S196,U196,W196,Y196,AA196,AC196,AE196,AG196,AI196,AK196,AM196,AO196,AQ196,AS196,AU196,AW196)</f>
        <v>13550</v>
      </c>
    </row>
    <row r="197" spans="1:52">
      <c r="A197" s="2"/>
      <c r="B197" s="2"/>
      <c r="C197" s="2"/>
      <c r="D197" s="11">
        <f>D196/$AY$50</f>
        <v>4.5977011494252873E-2</v>
      </c>
      <c r="E197" s="10">
        <f>E196/$AZ$50</f>
        <v>2.0564950578535624E-2</v>
      </c>
      <c r="F197" s="11">
        <f t="shared" ref="F197" si="2218">F196/$AY$50</f>
        <v>0.5977011494252874</v>
      </c>
      <c r="G197" s="10">
        <f t="shared" ref="G197" si="2219">G196/$AZ$50</f>
        <v>0.50002342249496412</v>
      </c>
      <c r="H197" s="11">
        <f t="shared" ref="H197" si="2220">H196/$AY$50</f>
        <v>4.4208664898320073E-2</v>
      </c>
      <c r="I197" s="10">
        <f t="shared" ref="I197" si="2221">I196/$AZ$50</f>
        <v>2.7591699067784699E-2</v>
      </c>
      <c r="J197" s="11">
        <f t="shared" ref="J197" si="2222">J196/$AY$50</f>
        <v>1.7683465959328027E-3</v>
      </c>
      <c r="K197" s="10">
        <f t="shared" ref="K197" si="2223">K196/$AZ$50</f>
        <v>4.6844989928327167E-4</v>
      </c>
      <c r="L197" s="11">
        <f t="shared" ref="L197" si="2224">L196/$AY$50</f>
        <v>1.5915119363395226E-2</v>
      </c>
      <c r="M197" s="10">
        <f t="shared" ref="M197" si="2225">M196/$AZ$50</f>
        <v>1.4896706797208038E-2</v>
      </c>
      <c r="N197" s="11">
        <f t="shared" ref="N197" si="2226">N196/$AY$50</f>
        <v>0</v>
      </c>
      <c r="O197" s="10">
        <f t="shared" ref="O197" si="2227">O196/$AZ$50</f>
        <v>0</v>
      </c>
      <c r="P197" s="11">
        <f t="shared" ref="P197" si="2228">P196/$AY$50</f>
        <v>4.4208664898320073E-3</v>
      </c>
      <c r="Q197" s="10">
        <f t="shared" ref="Q197" si="2229">Q196/$AZ$50</f>
        <v>2.6233194359863211E-3</v>
      </c>
      <c r="R197" s="11">
        <f t="shared" ref="R197" si="2230">R196/$AY$50</f>
        <v>1.7683465959328027E-3</v>
      </c>
      <c r="S197" s="10">
        <f t="shared" ref="S197" si="2231">S196/$AZ$50</f>
        <v>2.8106993956996301E-4</v>
      </c>
      <c r="T197" s="11">
        <f t="shared" ref="T197" si="2232">T196/$AY$50</f>
        <v>0</v>
      </c>
      <c r="U197" s="10">
        <f t="shared" ref="U197" si="2233">U196/$AZ$50</f>
        <v>0</v>
      </c>
      <c r="V197" s="11">
        <f t="shared" ref="V197" si="2234">V196/$AY$50</f>
        <v>0</v>
      </c>
      <c r="W197" s="10">
        <f t="shared" ref="W197" si="2235">W196/$AZ$50</f>
        <v>0</v>
      </c>
      <c r="X197" s="11">
        <f t="shared" ref="X197" si="2236">X196/$AY$50</f>
        <v>6.18921308576481E-3</v>
      </c>
      <c r="Y197" s="10">
        <f t="shared" ref="Y197" si="2237">Y196/$AZ$50</f>
        <v>4.0286691338361361E-3</v>
      </c>
      <c r="Z197" s="11">
        <f t="shared" ref="Z197" si="2238">Z196/$AY$50</f>
        <v>0</v>
      </c>
      <c r="AA197" s="10">
        <f t="shared" ref="AA197" si="2239">AA196/$AZ$50</f>
        <v>0</v>
      </c>
      <c r="AB197" s="11">
        <f t="shared" ref="AB197" si="2240">AB196/$AY$50</f>
        <v>3.5366931918656055E-3</v>
      </c>
      <c r="AC197" s="10">
        <f t="shared" ref="AC197" si="2241">AC196/$AZ$50</f>
        <v>1.1711247482081792E-3</v>
      </c>
      <c r="AD197" s="11">
        <f t="shared" ref="AD197" si="2242">AD196/$AY$50</f>
        <v>0</v>
      </c>
      <c r="AE197" s="10">
        <f t="shared" ref="AE197" si="2243">AE196/$AZ$50</f>
        <v>0</v>
      </c>
      <c r="AF197" s="11">
        <f t="shared" ref="AF197" si="2244">AF196/$AY$50</f>
        <v>0</v>
      </c>
      <c r="AG197" s="10">
        <f t="shared" ref="AG197" si="2245">AG196/$AZ$50</f>
        <v>0</v>
      </c>
      <c r="AH197" s="11">
        <f t="shared" ref="AH197" si="2246">AH196/$AY$50</f>
        <v>0</v>
      </c>
      <c r="AI197" s="10">
        <f t="shared" ref="AI197" si="2247">AI196/$AZ$50</f>
        <v>0</v>
      </c>
      <c r="AJ197" s="11">
        <f t="shared" ref="AJ197" si="2248">AJ196/$AY$50</f>
        <v>8.8417329796640137E-4</v>
      </c>
      <c r="AK197" s="10">
        <f t="shared" ref="AK197" si="2249">AK196/$AZ$50</f>
        <v>2.3422494964163583E-4</v>
      </c>
      <c r="AL197" s="11">
        <f t="shared" ref="AL197" si="2250">AL196/$AY$50</f>
        <v>0</v>
      </c>
      <c r="AM197" s="10">
        <f t="shared" ref="AM197" si="2251">AM196/$AZ$50</f>
        <v>0</v>
      </c>
      <c r="AN197" s="11">
        <f t="shared" ref="AN197" si="2252">AN196/$AY$50</f>
        <v>4.8629531388152077E-2</v>
      </c>
      <c r="AO197" s="10">
        <f t="shared" ref="AO197" si="2253">AO196/$AZ$50</f>
        <v>4.014615636857638E-2</v>
      </c>
      <c r="AP197" s="11">
        <f t="shared" ref="AP197" si="2254">AP196/$AY$50</f>
        <v>4.4208664898320073E-3</v>
      </c>
      <c r="AQ197" s="10">
        <f t="shared" ref="AQ197" si="2255">AQ196/$AZ$50</f>
        <v>4.0286691338361361E-3</v>
      </c>
      <c r="AR197" s="11">
        <f t="shared" ref="AR197" si="2256">AR196/$AY$50</f>
        <v>1.1494252873563218E-2</v>
      </c>
      <c r="AS197" s="10">
        <f t="shared" ref="AS197" si="2257">AS196/$AZ$50</f>
        <v>1.8691150981402539E-2</v>
      </c>
      <c r="AT197" s="11"/>
      <c r="AU197" s="10"/>
      <c r="AV197" s="11"/>
      <c r="AW197" s="10"/>
      <c r="AX197" s="11"/>
      <c r="AY197" s="10"/>
      <c r="AZ197" s="10"/>
    </row>
    <row r="198" spans="1:52">
      <c r="A198" s="2" t="s">
        <v>113</v>
      </c>
      <c r="B198" s="2" t="s">
        <v>42</v>
      </c>
      <c r="C198" s="2" t="s">
        <v>656</v>
      </c>
      <c r="D198" s="11">
        <v>4.5977011494252873E-2</v>
      </c>
      <c r="E198" s="10">
        <v>2.0564950578535624E-2</v>
      </c>
      <c r="F198" s="11">
        <v>0.5977011494252874</v>
      </c>
      <c r="G198" s="10">
        <v>0.50002342249496412</v>
      </c>
      <c r="H198" s="11">
        <v>4.4208664898320073E-2</v>
      </c>
      <c r="I198" s="10">
        <v>2.7591699067784699E-2</v>
      </c>
      <c r="J198" s="11">
        <v>1.7683465959328027E-3</v>
      </c>
      <c r="K198" s="10">
        <v>4.6844989928327167E-4</v>
      </c>
      <c r="L198" s="11">
        <v>1.5915119363395226E-2</v>
      </c>
      <c r="M198" s="10">
        <v>1.4896706797208038E-2</v>
      </c>
      <c r="N198" s="11">
        <v>0</v>
      </c>
      <c r="O198" s="10">
        <v>0</v>
      </c>
      <c r="P198" s="11">
        <v>4.4208664898320073E-3</v>
      </c>
      <c r="Q198" s="10">
        <v>2.6233194359863211E-3</v>
      </c>
      <c r="R198" s="11">
        <v>1.7683465959328027E-3</v>
      </c>
      <c r="S198" s="10">
        <v>2.8106993956996301E-4</v>
      </c>
      <c r="T198" s="11">
        <v>0</v>
      </c>
      <c r="U198" s="10">
        <v>0</v>
      </c>
      <c r="V198" s="11">
        <v>0</v>
      </c>
      <c r="W198" s="10">
        <v>0</v>
      </c>
      <c r="X198" s="11">
        <v>6.18921308576481E-3</v>
      </c>
      <c r="Y198" s="10">
        <v>4.0286691338361361E-3</v>
      </c>
      <c r="Z198" s="11">
        <v>0</v>
      </c>
      <c r="AA198" s="10">
        <v>0</v>
      </c>
      <c r="AB198" s="11">
        <v>3.5366931918656055E-3</v>
      </c>
      <c r="AC198" s="10">
        <v>1.1711247482081792E-3</v>
      </c>
      <c r="AD198" s="11">
        <v>0</v>
      </c>
      <c r="AE198" s="10">
        <v>0</v>
      </c>
      <c r="AF198" s="11">
        <v>0</v>
      </c>
      <c r="AG198" s="10">
        <v>0</v>
      </c>
      <c r="AH198" s="11">
        <v>0</v>
      </c>
      <c r="AI198" s="10">
        <v>0</v>
      </c>
      <c r="AJ198" s="11">
        <v>8.8417329796640137E-4</v>
      </c>
      <c r="AK198" s="10">
        <v>2.3422494964163583E-4</v>
      </c>
      <c r="AL198" s="11">
        <v>0</v>
      </c>
      <c r="AM198" s="10">
        <v>0</v>
      </c>
      <c r="AN198" s="11">
        <v>4.8629531388152077E-2</v>
      </c>
      <c r="AO198" s="10">
        <v>4.014615636857638E-2</v>
      </c>
      <c r="AP198" s="11">
        <v>4.4208664898320073E-3</v>
      </c>
      <c r="AQ198" s="10">
        <v>4.0286691338361361E-3</v>
      </c>
      <c r="AR198" s="11">
        <v>1.1494252873563218E-2</v>
      </c>
      <c r="AS198" s="10">
        <v>1.8691150981402539E-2</v>
      </c>
      <c r="AT198" s="11"/>
      <c r="AU198" s="10"/>
      <c r="AV198" s="11"/>
      <c r="AW198" s="10"/>
      <c r="AX198" s="11"/>
      <c r="AY198" s="10"/>
      <c r="AZ198" s="10"/>
    </row>
    <row r="199" spans="1:52">
      <c r="A199" s="2" t="s">
        <v>62</v>
      </c>
      <c r="B199" s="2" t="s">
        <v>42</v>
      </c>
      <c r="C199" s="2" t="s">
        <v>657</v>
      </c>
      <c r="D199" s="11">
        <v>99</v>
      </c>
      <c r="E199" s="10">
        <v>958</v>
      </c>
      <c r="F199" s="11">
        <v>601</v>
      </c>
      <c r="G199" s="10">
        <v>11966</v>
      </c>
      <c r="H199" s="11">
        <v>213</v>
      </c>
      <c r="I199" s="10">
        <v>2849</v>
      </c>
      <c r="J199" s="11">
        <v>3</v>
      </c>
      <c r="K199" s="10">
        <v>39</v>
      </c>
      <c r="L199" s="11">
        <v>22</v>
      </c>
      <c r="M199" s="10">
        <v>258</v>
      </c>
      <c r="N199" s="11">
        <v>0</v>
      </c>
      <c r="O199" s="10">
        <v>0</v>
      </c>
      <c r="P199" s="11">
        <v>45</v>
      </c>
      <c r="Q199" s="10">
        <v>1234</v>
      </c>
      <c r="R199" s="11">
        <v>2</v>
      </c>
      <c r="S199" s="10">
        <v>18</v>
      </c>
      <c r="T199" s="11">
        <v>25</v>
      </c>
      <c r="U199" s="10">
        <v>1266</v>
      </c>
      <c r="V199" s="11">
        <v>0</v>
      </c>
      <c r="W199" s="10">
        <v>0</v>
      </c>
      <c r="X199" s="11">
        <v>1</v>
      </c>
      <c r="Y199" s="10">
        <v>42</v>
      </c>
      <c r="Z199" s="11">
        <v>1</v>
      </c>
      <c r="AA199" s="10">
        <v>8</v>
      </c>
      <c r="AB199" s="11">
        <v>17</v>
      </c>
      <c r="AC199" s="10">
        <v>137</v>
      </c>
      <c r="AD199" s="11">
        <v>0</v>
      </c>
      <c r="AE199" s="10">
        <v>0</v>
      </c>
      <c r="AF199" s="11">
        <v>0</v>
      </c>
      <c r="AG199" s="10">
        <v>0</v>
      </c>
      <c r="AH199" s="11">
        <v>0</v>
      </c>
      <c r="AI199" s="10">
        <v>0</v>
      </c>
      <c r="AJ199" s="11">
        <v>15</v>
      </c>
      <c r="AK199" s="10">
        <v>139</v>
      </c>
      <c r="AL199" s="11">
        <v>3</v>
      </c>
      <c r="AM199" s="10">
        <v>42</v>
      </c>
      <c r="AN199" s="11">
        <v>112</v>
      </c>
      <c r="AO199" s="10">
        <v>2089</v>
      </c>
      <c r="AP199" s="11">
        <v>22</v>
      </c>
      <c r="AQ199" s="10">
        <v>477</v>
      </c>
      <c r="AR199" s="11">
        <v>8</v>
      </c>
      <c r="AS199" s="10">
        <v>146</v>
      </c>
      <c r="AT199" s="11"/>
      <c r="AU199" s="10"/>
      <c r="AV199" s="11"/>
      <c r="AW199" s="10"/>
      <c r="AX199" s="11"/>
      <c r="AY199" s="10">
        <f t="shared" ref="AY199" si="2258">SUM(D199,F199,H199,J199,L199,N199,P199,R199,T199,V199,X199,Z199,AB199,AD199,AF199,AH199,AJ199,AL199,AN199,AP199,AR199,AT199,AV199)</f>
        <v>1189</v>
      </c>
      <c r="AZ199" s="10">
        <f t="shared" ref="AZ199" si="2259">SUM(E199,G199,I199,K199,M199,O199,Q199,S199,U199,W199,Y199,AA199,AC199,AE199,AG199,AI199,AK199,AM199,AO199,AQ199,AS199,AU199,AW199)</f>
        <v>21668</v>
      </c>
    </row>
    <row r="200" spans="1:52">
      <c r="A200" s="2"/>
      <c r="B200" s="2"/>
      <c r="C200" s="2"/>
      <c r="D200" s="11">
        <f>D199/$AY$53</f>
        <v>6.7854694996572998E-2</v>
      </c>
      <c r="E200" s="10">
        <f>E199/$AZ$53</f>
        <v>3.4729019394598513E-2</v>
      </c>
      <c r="F200" s="11">
        <f t="shared" ref="F200" si="2260">F199/$AY$53</f>
        <v>0.41192597669636738</v>
      </c>
      <c r="G200" s="10">
        <f t="shared" ref="G200" si="2261">G199/$AZ$53</f>
        <v>0.43378647815841942</v>
      </c>
      <c r="H200" s="11">
        <f t="shared" ref="H200" si="2262">H199/$AY$53</f>
        <v>0.14599040438656613</v>
      </c>
      <c r="I200" s="10">
        <f t="shared" ref="I200" si="2263">I199/$AZ$53</f>
        <v>0.10328076853362335</v>
      </c>
      <c r="J200" s="11">
        <f t="shared" ref="J200" si="2264">J199/$AY$53</f>
        <v>2.0562028786840301E-3</v>
      </c>
      <c r="K200" s="10">
        <f t="shared" ref="K200" si="2265">K199/$AZ$53</f>
        <v>1.4138118542686242E-3</v>
      </c>
      <c r="L200" s="11">
        <f t="shared" ref="L200" si="2266">L199/$AY$53</f>
        <v>1.5078821110349555E-2</v>
      </c>
      <c r="M200" s="10">
        <f t="shared" ref="M200" si="2267">M199/$AZ$53</f>
        <v>9.352909189777053E-3</v>
      </c>
      <c r="N200" s="11">
        <f t="shared" ref="N200" si="2268">N199/$AY$53</f>
        <v>0</v>
      </c>
      <c r="O200" s="10">
        <f t="shared" ref="O200" si="2269">O199/$AZ$53</f>
        <v>0</v>
      </c>
      <c r="P200" s="11">
        <f t="shared" ref="P200" si="2270">P199/$AY$53</f>
        <v>3.0843043180260453E-2</v>
      </c>
      <c r="Q200" s="10">
        <f t="shared" ref="Q200" si="2271">Q199/$AZ$53</f>
        <v>4.4734457132499544E-2</v>
      </c>
      <c r="R200" s="11">
        <f t="shared" ref="R200" si="2272">R199/$AY$53</f>
        <v>1.3708019191226869E-3</v>
      </c>
      <c r="S200" s="10">
        <f t="shared" ref="S200" si="2273">S199/$AZ$53</f>
        <v>6.5252854812398043E-4</v>
      </c>
      <c r="T200" s="11">
        <f t="shared" ref="T200" si="2274">T199/$AY$53</f>
        <v>1.7135023989033583E-2</v>
      </c>
      <c r="U200" s="10">
        <f t="shared" ref="U200" si="2275">U199/$AZ$53</f>
        <v>4.5894507884719958E-2</v>
      </c>
      <c r="V200" s="11">
        <f t="shared" ref="V200" si="2276">V199/$AY$53</f>
        <v>0</v>
      </c>
      <c r="W200" s="10">
        <f t="shared" ref="W200" si="2277">W199/$AZ$53</f>
        <v>0</v>
      </c>
      <c r="X200" s="11">
        <f t="shared" ref="X200" si="2278">X199/$AY$53</f>
        <v>6.8540095956134343E-4</v>
      </c>
      <c r="Y200" s="10">
        <f t="shared" ref="Y200" si="2279">Y199/$AZ$53</f>
        <v>1.5225666122892876E-3</v>
      </c>
      <c r="Z200" s="11">
        <f t="shared" ref="Z200" si="2280">Z199/$AY$53</f>
        <v>6.8540095956134343E-4</v>
      </c>
      <c r="AA200" s="10">
        <f t="shared" ref="AA200" si="2281">AA199/$AZ$53</f>
        <v>2.900126880551024E-4</v>
      </c>
      <c r="AB200" s="11">
        <f t="shared" ref="AB200" si="2282">AB199/$AY$53</f>
        <v>1.1651816312542838E-2</v>
      </c>
      <c r="AC200" s="10">
        <f t="shared" ref="AC200" si="2283">AC199/$AZ$53</f>
        <v>4.966467282943629E-3</v>
      </c>
      <c r="AD200" s="11">
        <f t="shared" ref="AD200" si="2284">AD199/$AY$53</f>
        <v>0</v>
      </c>
      <c r="AE200" s="10">
        <f t="shared" ref="AE200" si="2285">AE199/$AZ$53</f>
        <v>0</v>
      </c>
      <c r="AF200" s="11">
        <f t="shared" ref="AF200" si="2286">AF199/$AY$53</f>
        <v>0</v>
      </c>
      <c r="AG200" s="10">
        <f t="shared" ref="AG200" si="2287">AG199/$AZ$53</f>
        <v>0</v>
      </c>
      <c r="AH200" s="11">
        <f t="shared" ref="AH200" si="2288">AH199/$AY$53</f>
        <v>0</v>
      </c>
      <c r="AI200" s="10">
        <f t="shared" ref="AI200" si="2289">AI199/$AZ$53</f>
        <v>0</v>
      </c>
      <c r="AJ200" s="11">
        <f t="shared" ref="AJ200" si="2290">AJ199/$AY$53</f>
        <v>1.028101439342015E-2</v>
      </c>
      <c r="AK200" s="10">
        <f t="shared" ref="AK200" si="2291">AK199/$AZ$53</f>
        <v>5.0389704549574045E-3</v>
      </c>
      <c r="AL200" s="11">
        <f t="shared" ref="AL200" si="2292">AL199/$AY$53</f>
        <v>2.0562028786840301E-3</v>
      </c>
      <c r="AM200" s="10">
        <f t="shared" ref="AM200" si="2293">AM199/$AZ$53</f>
        <v>1.5225666122892876E-3</v>
      </c>
      <c r="AN200" s="11">
        <f t="shared" ref="AN200" si="2294">AN199/$AY$53</f>
        <v>7.6764907470870461E-2</v>
      </c>
      <c r="AO200" s="10">
        <f t="shared" ref="AO200" si="2295">AO199/$AZ$53</f>
        <v>7.5729563168388622E-2</v>
      </c>
      <c r="AP200" s="11">
        <f t="shared" ref="AP200" si="2296">AP199/$AY$53</f>
        <v>1.5078821110349555E-2</v>
      </c>
      <c r="AQ200" s="10">
        <f t="shared" ref="AQ200" si="2297">AQ199/$AZ$53</f>
        <v>1.729200652528548E-2</v>
      </c>
      <c r="AR200" s="11">
        <f t="shared" ref="AR200" si="2298">AR199/$AY$53</f>
        <v>5.4832076764907475E-3</v>
      </c>
      <c r="AS200" s="10">
        <f t="shared" ref="AS200" si="2299">AS199/$AZ$53</f>
        <v>5.2927315570056189E-3</v>
      </c>
      <c r="AT200" s="11"/>
      <c r="AU200" s="10"/>
      <c r="AV200" s="11"/>
      <c r="AW200" s="10"/>
      <c r="AX200" s="11"/>
      <c r="AY200" s="10"/>
      <c r="AZ200" s="10"/>
    </row>
    <row r="201" spans="1:52">
      <c r="A201" s="2" t="s">
        <v>62</v>
      </c>
      <c r="B201" s="2" t="s">
        <v>42</v>
      </c>
      <c r="C201" s="2" t="s">
        <v>657</v>
      </c>
      <c r="D201" s="11">
        <v>6.7854694996572998E-2</v>
      </c>
      <c r="E201" s="10">
        <v>3.4729019394598513E-2</v>
      </c>
      <c r="F201" s="11">
        <v>0.41192597669636738</v>
      </c>
      <c r="G201" s="10">
        <v>0.43378647815841942</v>
      </c>
      <c r="H201" s="11">
        <v>0.14599040438656613</v>
      </c>
      <c r="I201" s="10">
        <v>0.10328076853362335</v>
      </c>
      <c r="J201" s="11">
        <v>2.0562028786840301E-3</v>
      </c>
      <c r="K201" s="10">
        <v>1.4138118542686242E-3</v>
      </c>
      <c r="L201" s="11">
        <v>1.5078821110349555E-2</v>
      </c>
      <c r="M201" s="10">
        <v>9.352909189777053E-3</v>
      </c>
      <c r="N201" s="11">
        <v>0</v>
      </c>
      <c r="O201" s="10">
        <v>0</v>
      </c>
      <c r="P201" s="11">
        <v>3.0843043180260453E-2</v>
      </c>
      <c r="Q201" s="10">
        <v>4.4734457132499544E-2</v>
      </c>
      <c r="R201" s="11">
        <v>1.3708019191226869E-3</v>
      </c>
      <c r="S201" s="10">
        <v>6.5252854812398043E-4</v>
      </c>
      <c r="T201" s="11">
        <v>1.7135023989033583E-2</v>
      </c>
      <c r="U201" s="10">
        <v>4.5894507884719958E-2</v>
      </c>
      <c r="V201" s="11">
        <v>0</v>
      </c>
      <c r="W201" s="10">
        <v>0</v>
      </c>
      <c r="X201" s="11">
        <v>6.8540095956134343E-4</v>
      </c>
      <c r="Y201" s="10">
        <v>1.5225666122892876E-3</v>
      </c>
      <c r="Z201" s="11">
        <v>6.8540095956134343E-4</v>
      </c>
      <c r="AA201" s="10">
        <v>2.900126880551024E-4</v>
      </c>
      <c r="AB201" s="11">
        <v>1.1651816312542838E-2</v>
      </c>
      <c r="AC201" s="10">
        <v>4.966467282943629E-3</v>
      </c>
      <c r="AD201" s="11">
        <v>0</v>
      </c>
      <c r="AE201" s="10">
        <v>0</v>
      </c>
      <c r="AF201" s="11">
        <v>0</v>
      </c>
      <c r="AG201" s="10">
        <v>0</v>
      </c>
      <c r="AH201" s="11">
        <v>0</v>
      </c>
      <c r="AI201" s="10">
        <v>0</v>
      </c>
      <c r="AJ201" s="11">
        <v>1.028101439342015E-2</v>
      </c>
      <c r="AK201" s="10">
        <v>5.0389704549574045E-3</v>
      </c>
      <c r="AL201" s="11">
        <v>2.0562028786840301E-3</v>
      </c>
      <c r="AM201" s="10">
        <v>1.5225666122892876E-3</v>
      </c>
      <c r="AN201" s="11">
        <v>7.6764907470870461E-2</v>
      </c>
      <c r="AO201" s="10">
        <v>7.5729563168388622E-2</v>
      </c>
      <c r="AP201" s="11">
        <v>1.5078821110349555E-2</v>
      </c>
      <c r="AQ201" s="10">
        <v>1.729200652528548E-2</v>
      </c>
      <c r="AR201" s="11">
        <v>5.4832076764907475E-3</v>
      </c>
      <c r="AS201" s="10">
        <v>5.2927315570056189E-3</v>
      </c>
      <c r="AT201" s="11"/>
      <c r="AU201" s="10"/>
      <c r="AV201" s="11"/>
      <c r="AW201" s="10"/>
      <c r="AX201" s="11"/>
      <c r="AY201" s="10"/>
      <c r="AZ201" s="10"/>
    </row>
    <row r="202" spans="1:52">
      <c r="A202" s="2" t="s">
        <v>598</v>
      </c>
      <c r="B202" s="2" t="s">
        <v>42</v>
      </c>
      <c r="C202" s="2" t="s">
        <v>658</v>
      </c>
      <c r="D202" s="11">
        <v>4</v>
      </c>
      <c r="E202" s="10">
        <v>40</v>
      </c>
      <c r="F202" s="11">
        <v>20</v>
      </c>
      <c r="G202" s="10">
        <v>772</v>
      </c>
      <c r="H202" s="11">
        <v>5</v>
      </c>
      <c r="I202" s="10">
        <v>305</v>
      </c>
      <c r="J202" s="11">
        <v>1</v>
      </c>
      <c r="K202" s="10">
        <v>13</v>
      </c>
      <c r="L202" s="11">
        <v>3</v>
      </c>
      <c r="M202" s="10">
        <v>77</v>
      </c>
      <c r="N202" s="11">
        <v>0</v>
      </c>
      <c r="O202" s="10">
        <v>0</v>
      </c>
      <c r="P202" s="11">
        <v>0</v>
      </c>
      <c r="Q202" s="10">
        <v>0</v>
      </c>
      <c r="R202" s="11">
        <v>2</v>
      </c>
      <c r="S202" s="10">
        <v>45</v>
      </c>
      <c r="T202" s="11">
        <v>0</v>
      </c>
      <c r="U202" s="10">
        <v>0</v>
      </c>
      <c r="V202" s="11">
        <v>0</v>
      </c>
      <c r="W202" s="10">
        <v>0</v>
      </c>
      <c r="X202" s="11">
        <v>0</v>
      </c>
      <c r="Y202" s="10">
        <v>0</v>
      </c>
      <c r="Z202" s="11">
        <v>0</v>
      </c>
      <c r="AA202" s="10">
        <v>0</v>
      </c>
      <c r="AB202" s="11">
        <v>0</v>
      </c>
      <c r="AC202" s="10">
        <v>0</v>
      </c>
      <c r="AD202" s="11">
        <v>0</v>
      </c>
      <c r="AE202" s="10">
        <v>0</v>
      </c>
      <c r="AF202" s="11">
        <v>0</v>
      </c>
      <c r="AG202" s="10">
        <v>0</v>
      </c>
      <c r="AH202" s="11">
        <v>0</v>
      </c>
      <c r="AI202" s="10">
        <v>0</v>
      </c>
      <c r="AJ202" s="11">
        <v>0</v>
      </c>
      <c r="AK202" s="10">
        <v>0</v>
      </c>
      <c r="AL202" s="11">
        <v>0</v>
      </c>
      <c r="AM202" s="10">
        <v>0</v>
      </c>
      <c r="AN202" s="11">
        <v>1</v>
      </c>
      <c r="AO202" s="10">
        <v>7</v>
      </c>
      <c r="AP202" s="11">
        <v>1</v>
      </c>
      <c r="AQ202" s="10">
        <v>27</v>
      </c>
      <c r="AR202" s="11">
        <v>0</v>
      </c>
      <c r="AS202" s="10">
        <v>0</v>
      </c>
      <c r="AT202" s="11"/>
      <c r="AU202" s="10"/>
      <c r="AV202" s="11"/>
      <c r="AW202" s="10"/>
      <c r="AX202" s="11"/>
      <c r="AY202" s="10">
        <f t="shared" ref="AY202" si="2300">SUM(D202,F202,H202,J202,L202,N202,P202,R202,T202,V202,X202,Z202,AB202,AD202,AF202,AH202,AJ202,AL202,AN202,AP202,AR202,AT202,AV202)</f>
        <v>37</v>
      </c>
      <c r="AZ202" s="10">
        <f t="shared" ref="AZ202" si="2301">SUM(E202,G202,I202,K202,M202,O202,Q202,S202,U202,W202,Y202,AA202,AC202,AE202,AG202,AI202,AK202,AM202,AO202,AQ202,AS202,AU202,AW202)</f>
        <v>1286</v>
      </c>
    </row>
    <row r="203" spans="1:52">
      <c r="A203" s="2"/>
      <c r="B203" s="2"/>
      <c r="C203" s="2"/>
      <c r="D203" s="11">
        <f>D202/$AY$56</f>
        <v>8.6956521739130432E-2</v>
      </c>
      <c r="E203" s="10">
        <f>E202/$AZ$56</f>
        <v>2.4783147459727387E-2</v>
      </c>
      <c r="F203" s="11">
        <f t="shared" ref="F203" si="2302">F202/$AY$56</f>
        <v>0.43478260869565216</v>
      </c>
      <c r="G203" s="10">
        <f t="shared" ref="G203" si="2303">G202/$AZ$56</f>
        <v>0.47831474597273854</v>
      </c>
      <c r="H203" s="11">
        <f t="shared" ref="H203" si="2304">H202/$AY$56</f>
        <v>0.10869565217391304</v>
      </c>
      <c r="I203" s="10">
        <f t="shared" ref="I203" si="2305">I202/$AZ$56</f>
        <v>0.18897149938042132</v>
      </c>
      <c r="J203" s="11">
        <f t="shared" ref="J203" si="2306">J202/$AY$56</f>
        <v>2.1739130434782608E-2</v>
      </c>
      <c r="K203" s="10">
        <f t="shared" ref="K203" si="2307">K202/$AZ$56</f>
        <v>8.0545229244113996E-3</v>
      </c>
      <c r="L203" s="11">
        <f t="shared" ref="L203" si="2308">L202/$AY$56</f>
        <v>6.5217391304347824E-2</v>
      </c>
      <c r="M203" s="10">
        <f t="shared" ref="M203" si="2309">M202/$AZ$56</f>
        <v>4.770755885997522E-2</v>
      </c>
      <c r="N203" s="11">
        <f t="shared" ref="N203" si="2310">N202/$AY$56</f>
        <v>0</v>
      </c>
      <c r="O203" s="10">
        <f t="shared" ref="O203" si="2311">O202/$AZ$56</f>
        <v>0</v>
      </c>
      <c r="P203" s="11">
        <f t="shared" ref="P203" si="2312">P202/$AY$56</f>
        <v>0</v>
      </c>
      <c r="Q203" s="10">
        <f t="shared" ref="Q203" si="2313">Q202/$AZ$56</f>
        <v>0</v>
      </c>
      <c r="R203" s="11">
        <f t="shared" ref="R203" si="2314">R202/$AY$56</f>
        <v>4.3478260869565216E-2</v>
      </c>
      <c r="S203" s="10">
        <f t="shared" ref="S203" si="2315">S202/$AZ$56</f>
        <v>2.7881040892193308E-2</v>
      </c>
      <c r="T203" s="11">
        <f t="shared" ref="T203" si="2316">T202/$AY$56</f>
        <v>0</v>
      </c>
      <c r="U203" s="10">
        <f t="shared" ref="U203" si="2317">U202/$AZ$56</f>
        <v>0</v>
      </c>
      <c r="V203" s="11">
        <f t="shared" ref="V203" si="2318">V202/$AY$56</f>
        <v>0</v>
      </c>
      <c r="W203" s="10">
        <f t="shared" ref="W203" si="2319">W202/$AZ$56</f>
        <v>0</v>
      </c>
      <c r="X203" s="11">
        <f t="shared" ref="X203" si="2320">X202/$AY$56</f>
        <v>0</v>
      </c>
      <c r="Y203" s="10">
        <f t="shared" ref="Y203" si="2321">Y202/$AZ$56</f>
        <v>0</v>
      </c>
      <c r="Z203" s="11">
        <f t="shared" ref="Z203" si="2322">Z202/$AY$56</f>
        <v>0</v>
      </c>
      <c r="AA203" s="10">
        <f t="shared" ref="AA203" si="2323">AA202/$AZ$56</f>
        <v>0</v>
      </c>
      <c r="AB203" s="11">
        <f t="shared" ref="AB203" si="2324">AB202/$AY$56</f>
        <v>0</v>
      </c>
      <c r="AC203" s="10">
        <f t="shared" ref="AC203" si="2325">AC202/$AZ$56</f>
        <v>0</v>
      </c>
      <c r="AD203" s="11">
        <f t="shared" ref="AD203" si="2326">AD202/$AY$56</f>
        <v>0</v>
      </c>
      <c r="AE203" s="10">
        <f t="shared" ref="AE203" si="2327">AE202/$AZ$56</f>
        <v>0</v>
      </c>
      <c r="AF203" s="11">
        <f t="shared" ref="AF203" si="2328">AF202/$AY$56</f>
        <v>0</v>
      </c>
      <c r="AG203" s="10">
        <f t="shared" ref="AG203" si="2329">AG202/$AZ$56</f>
        <v>0</v>
      </c>
      <c r="AH203" s="11">
        <f t="shared" ref="AH203" si="2330">AH202/$AY$56</f>
        <v>0</v>
      </c>
      <c r="AI203" s="10">
        <f t="shared" ref="AI203" si="2331">AI202/$AZ$56</f>
        <v>0</v>
      </c>
      <c r="AJ203" s="11">
        <f t="shared" ref="AJ203" si="2332">AJ202/$AY$56</f>
        <v>0</v>
      </c>
      <c r="AK203" s="10">
        <f t="shared" ref="AK203" si="2333">AK202/$AZ$56</f>
        <v>0</v>
      </c>
      <c r="AL203" s="11">
        <f t="shared" ref="AL203" si="2334">AL202/$AY$56</f>
        <v>0</v>
      </c>
      <c r="AM203" s="10">
        <f t="shared" ref="AM203" si="2335">AM202/$AZ$56</f>
        <v>0</v>
      </c>
      <c r="AN203" s="11">
        <f t="shared" ref="AN203" si="2336">AN202/$AY$56</f>
        <v>2.1739130434782608E-2</v>
      </c>
      <c r="AO203" s="10">
        <f t="shared" ref="AO203" si="2337">AO202/$AZ$56</f>
        <v>4.3370508054522928E-3</v>
      </c>
      <c r="AP203" s="11">
        <f t="shared" ref="AP203" si="2338">AP202/$AY$56</f>
        <v>2.1739130434782608E-2</v>
      </c>
      <c r="AQ203" s="10">
        <f t="shared" ref="AQ203" si="2339">AQ202/$AZ$56</f>
        <v>1.6728624535315983E-2</v>
      </c>
      <c r="AR203" s="11">
        <f t="shared" ref="AR203" si="2340">AR202/$AY$56</f>
        <v>0</v>
      </c>
      <c r="AS203" s="10">
        <f t="shared" ref="AS203" si="2341">AS202/$AZ$56</f>
        <v>0</v>
      </c>
      <c r="AT203" s="11"/>
      <c r="AU203" s="10"/>
      <c r="AV203" s="11"/>
      <c r="AW203" s="10"/>
      <c r="AX203" s="11"/>
      <c r="AY203" s="10"/>
      <c r="AZ203" s="10"/>
    </row>
    <row r="204" spans="1:52">
      <c r="A204" s="2" t="s">
        <v>598</v>
      </c>
      <c r="B204" s="2" t="s">
        <v>42</v>
      </c>
      <c r="C204" s="2" t="s">
        <v>658</v>
      </c>
      <c r="D204" s="11">
        <v>8.6956521739130432E-2</v>
      </c>
      <c r="E204" s="10">
        <v>2.4783147459727387E-2</v>
      </c>
      <c r="F204" s="11">
        <v>0.43478260869565216</v>
      </c>
      <c r="G204" s="10">
        <v>0.47831474597273854</v>
      </c>
      <c r="H204" s="11">
        <v>0.10869565217391304</v>
      </c>
      <c r="I204" s="10">
        <v>0.18897149938042132</v>
      </c>
      <c r="J204" s="11">
        <v>2.1739130434782608E-2</v>
      </c>
      <c r="K204" s="10">
        <v>8.0545229244113996E-3</v>
      </c>
      <c r="L204" s="11">
        <v>6.5217391304347824E-2</v>
      </c>
      <c r="M204" s="10">
        <v>4.770755885997522E-2</v>
      </c>
      <c r="N204" s="11">
        <v>0</v>
      </c>
      <c r="O204" s="10">
        <v>0</v>
      </c>
      <c r="P204" s="11">
        <v>0</v>
      </c>
      <c r="Q204" s="10">
        <v>0</v>
      </c>
      <c r="R204" s="11">
        <v>4.3478260869565216E-2</v>
      </c>
      <c r="S204" s="10">
        <v>2.7881040892193308E-2</v>
      </c>
      <c r="T204" s="11">
        <v>0</v>
      </c>
      <c r="U204" s="10">
        <v>0</v>
      </c>
      <c r="V204" s="11">
        <v>0</v>
      </c>
      <c r="W204" s="10">
        <v>0</v>
      </c>
      <c r="X204" s="11">
        <v>0</v>
      </c>
      <c r="Y204" s="10">
        <v>0</v>
      </c>
      <c r="Z204" s="11">
        <v>0</v>
      </c>
      <c r="AA204" s="10">
        <v>0</v>
      </c>
      <c r="AB204" s="11">
        <v>0</v>
      </c>
      <c r="AC204" s="10">
        <v>0</v>
      </c>
      <c r="AD204" s="11">
        <v>0</v>
      </c>
      <c r="AE204" s="10">
        <v>0</v>
      </c>
      <c r="AF204" s="11">
        <v>0</v>
      </c>
      <c r="AG204" s="10">
        <v>0</v>
      </c>
      <c r="AH204" s="11">
        <v>0</v>
      </c>
      <c r="AI204" s="10">
        <v>0</v>
      </c>
      <c r="AJ204" s="11">
        <v>0</v>
      </c>
      <c r="AK204" s="10">
        <v>0</v>
      </c>
      <c r="AL204" s="11">
        <v>0</v>
      </c>
      <c r="AM204" s="10">
        <v>0</v>
      </c>
      <c r="AN204" s="11">
        <v>2.1739130434782608E-2</v>
      </c>
      <c r="AO204" s="10">
        <v>4.3370508054522928E-3</v>
      </c>
      <c r="AP204" s="11">
        <v>2.1739130434782608E-2</v>
      </c>
      <c r="AQ204" s="10">
        <v>1.6728624535315983E-2</v>
      </c>
      <c r="AR204" s="11">
        <v>0</v>
      </c>
      <c r="AS204" s="10">
        <v>0</v>
      </c>
      <c r="AT204" s="11"/>
      <c r="AU204" s="10"/>
      <c r="AV204" s="11"/>
      <c r="AW204" s="10"/>
      <c r="AX204" s="11"/>
      <c r="AY204" s="10"/>
      <c r="AZ204" s="10"/>
    </row>
    <row r="205" spans="1:52">
      <c r="A205" s="2" t="s">
        <v>47</v>
      </c>
      <c r="B205" s="2" t="s">
        <v>42</v>
      </c>
      <c r="C205" s="2" t="s">
        <v>659</v>
      </c>
      <c r="D205" s="11">
        <v>678</v>
      </c>
      <c r="E205" s="10">
        <v>5437</v>
      </c>
      <c r="F205" s="11">
        <v>1644</v>
      </c>
      <c r="G205" s="10">
        <v>21151</v>
      </c>
      <c r="H205" s="11">
        <v>254</v>
      </c>
      <c r="I205" s="10">
        <v>1997</v>
      </c>
      <c r="J205" s="11">
        <v>0</v>
      </c>
      <c r="K205" s="10">
        <v>0</v>
      </c>
      <c r="L205" s="11">
        <v>100</v>
      </c>
      <c r="M205" s="10">
        <v>1807</v>
      </c>
      <c r="N205" s="11">
        <v>0</v>
      </c>
      <c r="O205" s="10">
        <v>0</v>
      </c>
      <c r="P205" s="11">
        <v>20</v>
      </c>
      <c r="Q205" s="10">
        <v>186</v>
      </c>
      <c r="R205" s="11">
        <v>2</v>
      </c>
      <c r="S205" s="10">
        <v>50</v>
      </c>
      <c r="T205" s="11">
        <v>244</v>
      </c>
      <c r="U205" s="10">
        <v>3075</v>
      </c>
      <c r="V205" s="11">
        <v>0</v>
      </c>
      <c r="W205" s="10">
        <v>0</v>
      </c>
      <c r="X205" s="11">
        <v>18</v>
      </c>
      <c r="Y205" s="10">
        <v>224</v>
      </c>
      <c r="Z205" s="11">
        <v>2</v>
      </c>
      <c r="AA205" s="10">
        <v>10</v>
      </c>
      <c r="AB205" s="11">
        <v>0</v>
      </c>
      <c r="AC205" s="10">
        <v>0</v>
      </c>
      <c r="AD205" s="11">
        <v>0</v>
      </c>
      <c r="AE205" s="10">
        <v>0</v>
      </c>
      <c r="AF205" s="11">
        <v>1</v>
      </c>
      <c r="AG205" s="10">
        <v>2</v>
      </c>
      <c r="AH205" s="11">
        <v>0</v>
      </c>
      <c r="AI205" s="10">
        <v>0</v>
      </c>
      <c r="AJ205" s="11">
        <v>9</v>
      </c>
      <c r="AK205" s="10">
        <v>99</v>
      </c>
      <c r="AL205" s="11">
        <v>0</v>
      </c>
      <c r="AM205" s="10">
        <v>0</v>
      </c>
      <c r="AN205" s="11">
        <v>39</v>
      </c>
      <c r="AO205" s="10">
        <v>291</v>
      </c>
      <c r="AP205" s="11">
        <v>67</v>
      </c>
      <c r="AQ205" s="10">
        <v>947</v>
      </c>
      <c r="AR205" s="11">
        <v>42</v>
      </c>
      <c r="AS205" s="10">
        <v>365</v>
      </c>
      <c r="AT205" s="11"/>
      <c r="AU205" s="10"/>
      <c r="AV205" s="11"/>
      <c r="AW205" s="10"/>
      <c r="AX205" s="11"/>
      <c r="AY205" s="10">
        <f t="shared" ref="AY205" si="2342">SUM(D205,F205,H205,J205,L205,N205,P205,R205,T205,V205,X205,Z205,AB205,AD205,AF205,AH205,AJ205,AL205,AN205,AP205,AR205,AT205,AV205)</f>
        <v>3120</v>
      </c>
      <c r="AZ205" s="10">
        <f t="shared" ref="AZ205" si="2343">SUM(E205,G205,I205,K205,M205,O205,Q205,S205,U205,W205,Y205,AA205,AC205,AE205,AG205,AI205,AK205,AM205,AO205,AQ205,AS205,AU205,AW205)</f>
        <v>35641</v>
      </c>
    </row>
    <row r="206" spans="1:52">
      <c r="A206" s="2"/>
      <c r="B206" s="2"/>
      <c r="C206" s="2"/>
      <c r="D206" s="11">
        <f>D205/$AY$59</f>
        <v>0.21530644649094952</v>
      </c>
      <c r="E206" s="10">
        <f>E205/$AZ$59</f>
        <v>0.15015603855395068</v>
      </c>
      <c r="F206" s="11">
        <f t="shared" ref="F206" si="2344">F205/$AY$59</f>
        <v>0.52207049857097487</v>
      </c>
      <c r="G206" s="10">
        <f t="shared" ref="G206" si="2345">G205/$AZ$59</f>
        <v>0.58413654063906761</v>
      </c>
      <c r="H206" s="11">
        <f t="shared" ref="H206" si="2346">H205/$AY$59</f>
        <v>8.066052715147666E-2</v>
      </c>
      <c r="I206" s="10">
        <f t="shared" ref="I206" si="2347">I205/$AZ$59</f>
        <v>5.5152034024689996E-2</v>
      </c>
      <c r="J206" s="11">
        <f t="shared" ref="J206" si="2348">J205/$AY$59</f>
        <v>0</v>
      </c>
      <c r="K206" s="10">
        <f t="shared" ref="K206" si="2349">K205/$AZ$59</f>
        <v>0</v>
      </c>
      <c r="L206" s="11">
        <f t="shared" ref="L206" si="2350">L205/$AY$59</f>
        <v>3.1756113051762465E-2</v>
      </c>
      <c r="M206" s="10">
        <f t="shared" ref="M206" si="2351">M205/$AZ$59</f>
        <v>4.9904719821038966E-2</v>
      </c>
      <c r="N206" s="11">
        <f t="shared" ref="N206" si="2352">N205/$AY$59</f>
        <v>0</v>
      </c>
      <c r="O206" s="10">
        <f t="shared" ref="O206" si="2353">O205/$AZ$59</f>
        <v>0</v>
      </c>
      <c r="P206" s="11">
        <f t="shared" ref="P206" si="2354">P205/$AY$59</f>
        <v>6.3512226103524926E-3</v>
      </c>
      <c r="Q206" s="10">
        <f t="shared" ref="Q206" si="2355">Q205/$AZ$59</f>
        <v>5.1368444309425835E-3</v>
      </c>
      <c r="R206" s="11">
        <f t="shared" ref="R206" si="2356">R205/$AY$59</f>
        <v>6.3512226103524931E-4</v>
      </c>
      <c r="S206" s="10">
        <f t="shared" ref="S206" si="2357">S205/$AZ$59</f>
        <v>1.3808721588555331E-3</v>
      </c>
      <c r="T206" s="11">
        <f t="shared" ref="T206" si="2358">T205/$AY$59</f>
        <v>7.7484915846300406E-2</v>
      </c>
      <c r="U206" s="10">
        <f t="shared" ref="U206" si="2359">U205/$AZ$59</f>
        <v>8.4923637769615284E-2</v>
      </c>
      <c r="V206" s="11">
        <f t="shared" ref="V206" si="2360">V205/$AY$59</f>
        <v>0</v>
      </c>
      <c r="W206" s="10">
        <f t="shared" ref="W206" si="2361">W205/$AZ$59</f>
        <v>0</v>
      </c>
      <c r="X206" s="11">
        <f t="shared" ref="X206" si="2362">X205/$AY$59</f>
        <v>5.7161003493172435E-3</v>
      </c>
      <c r="Y206" s="10">
        <f t="shared" ref="Y206" si="2363">Y205/$AZ$59</f>
        <v>6.1863072716727887E-3</v>
      </c>
      <c r="Z206" s="11">
        <f t="shared" ref="Z206" si="2364">Z205/$AY$59</f>
        <v>6.3512226103524931E-4</v>
      </c>
      <c r="AA206" s="10">
        <f t="shared" ref="AA206" si="2365">AA205/$AZ$59</f>
        <v>2.7617443177110662E-4</v>
      </c>
      <c r="AB206" s="11">
        <f t="shared" ref="AB206" si="2366">AB205/$AY$59</f>
        <v>0</v>
      </c>
      <c r="AC206" s="10">
        <f t="shared" ref="AC206" si="2367">AC205/$AZ$59</f>
        <v>0</v>
      </c>
      <c r="AD206" s="11">
        <f t="shared" ref="AD206" si="2368">AD205/$AY$59</f>
        <v>0</v>
      </c>
      <c r="AE206" s="10">
        <f t="shared" ref="AE206" si="2369">AE205/$AZ$59</f>
        <v>0</v>
      </c>
      <c r="AF206" s="11">
        <f t="shared" ref="AF206" si="2370">AF205/$AY$59</f>
        <v>3.1756113051762465E-4</v>
      </c>
      <c r="AG206" s="10">
        <f t="shared" ref="AG206" si="2371">AG205/$AZ$59</f>
        <v>5.5234886354221329E-5</v>
      </c>
      <c r="AH206" s="11">
        <f t="shared" ref="AH206" si="2372">AH205/$AY$59</f>
        <v>0</v>
      </c>
      <c r="AI206" s="10">
        <f t="shared" ref="AI206" si="2373">AI205/$AZ$59</f>
        <v>0</v>
      </c>
      <c r="AJ206" s="11">
        <f t="shared" ref="AJ206" si="2374">AJ205/$AY$59</f>
        <v>2.8580501746586218E-3</v>
      </c>
      <c r="AK206" s="10">
        <f t="shared" ref="AK206" si="2375">AK205/$AZ$59</f>
        <v>2.7341268745339556E-3</v>
      </c>
      <c r="AL206" s="11">
        <f t="shared" ref="AL206" si="2376">AL205/$AY$59</f>
        <v>0</v>
      </c>
      <c r="AM206" s="10">
        <f t="shared" ref="AM206" si="2377">AM205/$AZ$59</f>
        <v>0</v>
      </c>
      <c r="AN206" s="11">
        <f t="shared" ref="AN206" si="2378">AN205/$AY$59</f>
        <v>1.2384884090187362E-2</v>
      </c>
      <c r="AO206" s="10">
        <f t="shared" ref="AO206" si="2379">AO205/$AZ$59</f>
        <v>8.0366759645392038E-3</v>
      </c>
      <c r="AP206" s="11">
        <f t="shared" ref="AP206" si="2380">AP205/$AY$59</f>
        <v>2.1276595744680851E-2</v>
      </c>
      <c r="AQ206" s="10">
        <f t="shared" ref="AQ206" si="2381">AQ205/$AZ$59</f>
        <v>2.61537186887238E-2</v>
      </c>
      <c r="AR206" s="11">
        <f t="shared" ref="AR206" si="2382">AR205/$AY$59</f>
        <v>1.3337567481740234E-2</v>
      </c>
      <c r="AS206" s="10">
        <f t="shared" ref="AS206" si="2383">AS205/$AZ$59</f>
        <v>1.0080366759645392E-2</v>
      </c>
      <c r="AT206" s="11"/>
      <c r="AU206" s="10"/>
      <c r="AV206" s="11"/>
      <c r="AW206" s="10"/>
      <c r="AX206" s="11"/>
      <c r="AY206" s="10"/>
      <c r="AZ206" s="10"/>
    </row>
    <row r="207" spans="1:52">
      <c r="A207" s="2" t="s">
        <v>47</v>
      </c>
      <c r="B207" s="2" t="s">
        <v>42</v>
      </c>
      <c r="C207" s="2" t="s">
        <v>659</v>
      </c>
      <c r="D207" s="11">
        <v>0.21530644649094952</v>
      </c>
      <c r="E207" s="10">
        <v>0.15015603855395068</v>
      </c>
      <c r="F207" s="11">
        <v>0.52207049857097487</v>
      </c>
      <c r="G207" s="10">
        <v>0.58413654063906761</v>
      </c>
      <c r="H207" s="11">
        <v>8.066052715147666E-2</v>
      </c>
      <c r="I207" s="10">
        <v>5.5152034024689996E-2</v>
      </c>
      <c r="J207" s="11">
        <v>0</v>
      </c>
      <c r="K207" s="10">
        <v>0</v>
      </c>
      <c r="L207" s="11">
        <v>3.1756113051762465E-2</v>
      </c>
      <c r="M207" s="10">
        <v>4.9904719821038966E-2</v>
      </c>
      <c r="N207" s="11">
        <v>0</v>
      </c>
      <c r="O207" s="10">
        <v>0</v>
      </c>
      <c r="P207" s="11">
        <v>6.3512226103524926E-3</v>
      </c>
      <c r="Q207" s="10">
        <v>5.1368444309425835E-3</v>
      </c>
      <c r="R207" s="11">
        <v>6.3512226103524931E-4</v>
      </c>
      <c r="S207" s="10">
        <v>1.3808721588555331E-3</v>
      </c>
      <c r="T207" s="11">
        <v>7.7484915846300406E-2</v>
      </c>
      <c r="U207" s="10">
        <v>8.4923637769615284E-2</v>
      </c>
      <c r="V207" s="11">
        <v>0</v>
      </c>
      <c r="W207" s="10">
        <v>0</v>
      </c>
      <c r="X207" s="11">
        <v>5.7161003493172435E-3</v>
      </c>
      <c r="Y207" s="10">
        <v>6.1863072716727887E-3</v>
      </c>
      <c r="Z207" s="11">
        <v>6.3512226103524931E-4</v>
      </c>
      <c r="AA207" s="10">
        <v>2.7617443177110662E-4</v>
      </c>
      <c r="AB207" s="11">
        <v>0</v>
      </c>
      <c r="AC207" s="10">
        <v>0</v>
      </c>
      <c r="AD207" s="11">
        <v>0</v>
      </c>
      <c r="AE207" s="10">
        <v>0</v>
      </c>
      <c r="AF207" s="11">
        <v>3.1756113051762465E-4</v>
      </c>
      <c r="AG207" s="10">
        <v>5.5234886354221329E-5</v>
      </c>
      <c r="AH207" s="11">
        <v>0</v>
      </c>
      <c r="AI207" s="10">
        <v>0</v>
      </c>
      <c r="AJ207" s="11">
        <v>2.8580501746586218E-3</v>
      </c>
      <c r="AK207" s="10">
        <v>2.7341268745339556E-3</v>
      </c>
      <c r="AL207" s="11">
        <v>0</v>
      </c>
      <c r="AM207" s="10">
        <v>0</v>
      </c>
      <c r="AN207" s="11">
        <v>1.2384884090187362E-2</v>
      </c>
      <c r="AO207" s="10">
        <v>8.0366759645392038E-3</v>
      </c>
      <c r="AP207" s="11">
        <v>2.1276595744680851E-2</v>
      </c>
      <c r="AQ207" s="10">
        <v>2.61537186887238E-2</v>
      </c>
      <c r="AR207" s="11">
        <v>1.3337567481740234E-2</v>
      </c>
      <c r="AS207" s="10">
        <v>1.0080366759645392E-2</v>
      </c>
      <c r="AT207" s="11"/>
      <c r="AU207" s="10"/>
      <c r="AV207" s="11"/>
      <c r="AW207" s="10"/>
      <c r="AX207" s="11"/>
      <c r="AY207" s="10"/>
      <c r="AZ207" s="10"/>
    </row>
    <row r="208" spans="1:52">
      <c r="A208" s="2" t="s">
        <v>55</v>
      </c>
      <c r="B208" s="2" t="s">
        <v>42</v>
      </c>
      <c r="C208" s="2" t="s">
        <v>660</v>
      </c>
      <c r="D208" s="11">
        <v>482</v>
      </c>
      <c r="E208" s="10">
        <v>4695</v>
      </c>
      <c r="F208" s="11">
        <v>2593</v>
      </c>
      <c r="G208" s="10">
        <v>45223</v>
      </c>
      <c r="H208" s="11">
        <v>154</v>
      </c>
      <c r="I208" s="10">
        <v>2650</v>
      </c>
      <c r="J208" s="11">
        <v>13</v>
      </c>
      <c r="K208" s="10">
        <v>171</v>
      </c>
      <c r="L208" s="11">
        <v>152</v>
      </c>
      <c r="M208" s="10">
        <v>3041</v>
      </c>
      <c r="N208" s="11">
        <v>3</v>
      </c>
      <c r="O208" s="10">
        <v>11</v>
      </c>
      <c r="P208" s="11">
        <v>72</v>
      </c>
      <c r="Q208" s="10">
        <v>1712</v>
      </c>
      <c r="R208" s="11">
        <v>11</v>
      </c>
      <c r="S208" s="10">
        <v>137</v>
      </c>
      <c r="T208" s="11">
        <v>23</v>
      </c>
      <c r="U208" s="10">
        <v>2262</v>
      </c>
      <c r="V208" s="11">
        <v>47</v>
      </c>
      <c r="W208" s="10">
        <v>501</v>
      </c>
      <c r="X208" s="11">
        <v>7</v>
      </c>
      <c r="Y208" s="10">
        <v>92</v>
      </c>
      <c r="Z208" s="11">
        <v>1</v>
      </c>
      <c r="AA208" s="10">
        <v>20</v>
      </c>
      <c r="AB208" s="11">
        <v>6</v>
      </c>
      <c r="AC208" s="10">
        <v>94</v>
      </c>
      <c r="AD208" s="11">
        <v>1</v>
      </c>
      <c r="AE208" s="10">
        <v>4</v>
      </c>
      <c r="AF208" s="11">
        <v>0</v>
      </c>
      <c r="AG208" s="10">
        <v>0</v>
      </c>
      <c r="AH208" s="11">
        <v>0</v>
      </c>
      <c r="AI208" s="10">
        <v>0</v>
      </c>
      <c r="AJ208" s="11">
        <v>10</v>
      </c>
      <c r="AK208" s="10">
        <v>158</v>
      </c>
      <c r="AL208" s="11">
        <v>1</v>
      </c>
      <c r="AM208" s="10">
        <v>3</v>
      </c>
      <c r="AN208" s="11">
        <v>62</v>
      </c>
      <c r="AO208" s="10">
        <v>2032</v>
      </c>
      <c r="AP208" s="11">
        <v>43</v>
      </c>
      <c r="AQ208" s="10">
        <v>930</v>
      </c>
      <c r="AR208" s="11">
        <v>36</v>
      </c>
      <c r="AS208" s="10">
        <v>451</v>
      </c>
      <c r="AT208" s="11"/>
      <c r="AU208" s="10"/>
      <c r="AV208" s="11"/>
      <c r="AW208" s="10"/>
      <c r="AX208" s="11"/>
      <c r="AY208" s="10">
        <f t="shared" ref="AY208" si="2384">SUM(D208,F208,H208,J208,L208,N208,P208,R208,T208,V208,X208,Z208,AB208,AD208,AF208,AH208,AJ208,AL208,AN208,AP208,AR208,AT208,AV208)</f>
        <v>3717</v>
      </c>
      <c r="AZ208" s="10">
        <f t="shared" ref="AZ208" si="2385">SUM(E208,G208,I208,K208,M208,O208,Q208,S208,U208,W208,Y208,AA208,AC208,AE208,AG208,AI208,AK208,AM208,AO208,AQ208,AS208,AU208,AW208)</f>
        <v>64187</v>
      </c>
    </row>
    <row r="209" spans="1:52">
      <c r="A209" s="2"/>
      <c r="B209" s="2"/>
      <c r="C209" s="2"/>
      <c r="D209" s="11">
        <f>D208/$AY$62</f>
        <v>0.12467666839110192</v>
      </c>
      <c r="E209" s="10">
        <f>E208/$AZ$62</f>
        <v>6.7597725145777846E-2</v>
      </c>
      <c r="F209" s="11">
        <f t="shared" ref="F209" si="2386">F208/$AY$62</f>
        <v>0.67071908949818937</v>
      </c>
      <c r="G209" s="10">
        <f t="shared" ref="G209" si="2387">G208/$AZ$62</f>
        <v>0.65111223094089699</v>
      </c>
      <c r="H209" s="11">
        <f t="shared" ref="H209" si="2388">H208/$AY$62</f>
        <v>3.9834454216244181E-2</v>
      </c>
      <c r="I209" s="10">
        <f t="shared" ref="I209" si="2389">I208/$AZ$62</f>
        <v>3.8154200561514647E-2</v>
      </c>
      <c r="J209" s="11">
        <f t="shared" ref="J209" si="2390">J208/$AY$62</f>
        <v>3.362648732540093E-3</v>
      </c>
      <c r="K209" s="10">
        <f t="shared" ref="K209" si="2391">K208/$AZ$62</f>
        <v>2.4620257720826435E-3</v>
      </c>
      <c r="L209" s="11">
        <f t="shared" ref="L209" si="2392">L208/$AY$62</f>
        <v>3.9317123642007241E-2</v>
      </c>
      <c r="M209" s="10">
        <f t="shared" ref="M209" si="2393">M208/$AZ$62</f>
        <v>4.3783744870779642E-2</v>
      </c>
      <c r="N209" s="11">
        <f t="shared" ref="N209" si="2394">N208/$AY$62</f>
        <v>7.7599586135540608E-4</v>
      </c>
      <c r="O209" s="10">
        <f t="shared" ref="O209" si="2395">O208/$AZ$62</f>
        <v>1.5837592685911741E-4</v>
      </c>
      <c r="P209" s="11">
        <f t="shared" ref="P209" si="2396">P208/$AY$62</f>
        <v>1.8623900672529746E-2</v>
      </c>
      <c r="Q209" s="10">
        <f t="shared" ref="Q209" si="2397">Q208/$AZ$62</f>
        <v>2.4649053343891728E-2</v>
      </c>
      <c r="R209" s="11">
        <f t="shared" ref="R209" si="2398">R208/$AY$62</f>
        <v>2.8453181583031556E-3</v>
      </c>
      <c r="S209" s="10">
        <f t="shared" ref="S209" si="2399">S208/$AZ$62</f>
        <v>1.9725001799726443E-3</v>
      </c>
      <c r="T209" s="11">
        <f t="shared" ref="T209" si="2400">T208/$AY$62</f>
        <v>5.94930160372478E-3</v>
      </c>
      <c r="U209" s="10">
        <f t="shared" ref="U209" si="2401">U208/$AZ$62</f>
        <v>3.2567849686847603E-2</v>
      </c>
      <c r="V209" s="11">
        <f t="shared" ref="V209" si="2402">V208/$AY$62</f>
        <v>1.2157268494568029E-2</v>
      </c>
      <c r="W209" s="10">
        <f t="shared" ref="W209" si="2403">W208/$AZ$62</f>
        <v>7.2133035778561656E-3</v>
      </c>
      <c r="X209" s="11">
        <f t="shared" ref="X209" si="2404">X208/$AY$62</f>
        <v>1.8106570098292809E-3</v>
      </c>
      <c r="Y209" s="10">
        <f t="shared" ref="Y209" si="2405">Y208/$AZ$62</f>
        <v>1.3245986610035275E-3</v>
      </c>
      <c r="Z209" s="11">
        <f t="shared" ref="Z209" si="2406">Z208/$AY$62</f>
        <v>2.5866528711846869E-4</v>
      </c>
      <c r="AA209" s="10">
        <f t="shared" ref="AA209" si="2407">AA208/$AZ$62</f>
        <v>2.8795623065294078E-4</v>
      </c>
      <c r="AB209" s="11">
        <f t="shared" ref="AB209" si="2408">AB208/$AY$62</f>
        <v>1.5519917227108122E-3</v>
      </c>
      <c r="AC209" s="10">
        <f t="shared" ref="AC209" si="2409">AC208/$AZ$62</f>
        <v>1.3533942840688216E-3</v>
      </c>
      <c r="AD209" s="11">
        <f t="shared" ref="AD209" si="2410">AD208/$AY$62</f>
        <v>2.5866528711846869E-4</v>
      </c>
      <c r="AE209" s="10">
        <f t="shared" ref="AE209" si="2411">AE208/$AZ$62</f>
        <v>5.7591246130588151E-5</v>
      </c>
      <c r="AF209" s="11">
        <f t="shared" ref="AF209" si="2412">AF208/$AY$62</f>
        <v>0</v>
      </c>
      <c r="AG209" s="10">
        <f t="shared" ref="AG209" si="2413">AG208/$AZ$62</f>
        <v>0</v>
      </c>
      <c r="AH209" s="11">
        <f t="shared" ref="AH209" si="2414">AH208/$AY$62</f>
        <v>0</v>
      </c>
      <c r="AI209" s="10">
        <f t="shared" ref="AI209" si="2415">AI208/$AZ$62</f>
        <v>0</v>
      </c>
      <c r="AJ209" s="11">
        <f t="shared" ref="AJ209" si="2416">AJ208/$AY$62</f>
        <v>2.5866528711846869E-3</v>
      </c>
      <c r="AK209" s="10">
        <f t="shared" ref="AK209" si="2417">AK208/$AZ$62</f>
        <v>2.2748542221582321E-3</v>
      </c>
      <c r="AL209" s="11">
        <f t="shared" ref="AL209" si="2418">AL208/$AY$62</f>
        <v>2.5866528711846869E-4</v>
      </c>
      <c r="AM209" s="10">
        <f t="shared" ref="AM209" si="2419">AM208/$AZ$62</f>
        <v>4.3193434597941115E-5</v>
      </c>
      <c r="AN209" s="11">
        <f t="shared" ref="AN209" si="2420">AN208/$AY$62</f>
        <v>1.6037247801345061E-2</v>
      </c>
      <c r="AO209" s="10">
        <f t="shared" ref="AO209" si="2421">AO208/$AZ$62</f>
        <v>2.9256353034338781E-2</v>
      </c>
      <c r="AP209" s="11">
        <f t="shared" ref="AP209" si="2422">AP208/$AY$62</f>
        <v>1.1122607346094155E-2</v>
      </c>
      <c r="AQ209" s="10">
        <f t="shared" ref="AQ209" si="2423">AQ208/$AZ$62</f>
        <v>1.3389964725361745E-2</v>
      </c>
      <c r="AR209" s="11">
        <f t="shared" ref="AR209" si="2424">AR208/$AY$62</f>
        <v>9.311950336264873E-3</v>
      </c>
      <c r="AS209" s="10">
        <f t="shared" ref="AS209" si="2425">AS208/$AZ$62</f>
        <v>6.4934130012238135E-3</v>
      </c>
      <c r="AT209" s="11"/>
      <c r="AU209" s="10"/>
      <c r="AV209" s="11"/>
      <c r="AW209" s="10"/>
      <c r="AX209" s="11"/>
      <c r="AY209" s="10"/>
      <c r="AZ209" s="10"/>
    </row>
    <row r="210" spans="1:52">
      <c r="A210" s="2" t="s">
        <v>55</v>
      </c>
      <c r="B210" s="2" t="s">
        <v>42</v>
      </c>
      <c r="C210" s="2" t="s">
        <v>660</v>
      </c>
      <c r="D210" s="11">
        <v>0.12467666839110192</v>
      </c>
      <c r="E210" s="10">
        <v>6.7597725145777846E-2</v>
      </c>
      <c r="F210" s="11">
        <v>0.67071908949818937</v>
      </c>
      <c r="G210" s="10">
        <v>0.65111223094089699</v>
      </c>
      <c r="H210" s="11">
        <v>3.9834454216244181E-2</v>
      </c>
      <c r="I210" s="10">
        <v>3.8154200561514647E-2</v>
      </c>
      <c r="J210" s="11">
        <v>3.362648732540093E-3</v>
      </c>
      <c r="K210" s="10">
        <v>2.4620257720826435E-3</v>
      </c>
      <c r="L210" s="11">
        <v>3.9317123642007241E-2</v>
      </c>
      <c r="M210" s="10">
        <v>4.3783744870779642E-2</v>
      </c>
      <c r="N210" s="11">
        <v>7.7599586135540608E-4</v>
      </c>
      <c r="O210" s="10">
        <v>1.5837592685911741E-4</v>
      </c>
      <c r="P210" s="11">
        <v>1.8623900672529746E-2</v>
      </c>
      <c r="Q210" s="10">
        <v>2.4649053343891728E-2</v>
      </c>
      <c r="R210" s="11">
        <v>2.8453181583031556E-3</v>
      </c>
      <c r="S210" s="10">
        <v>1.9725001799726443E-3</v>
      </c>
      <c r="T210" s="11">
        <v>5.94930160372478E-3</v>
      </c>
      <c r="U210" s="10">
        <v>3.2567849686847603E-2</v>
      </c>
      <c r="V210" s="11">
        <v>1.2157268494568029E-2</v>
      </c>
      <c r="W210" s="10">
        <v>7.2133035778561656E-3</v>
      </c>
      <c r="X210" s="11">
        <v>1.8106570098292809E-3</v>
      </c>
      <c r="Y210" s="10">
        <v>1.3245986610035275E-3</v>
      </c>
      <c r="Z210" s="11">
        <v>2.5866528711846869E-4</v>
      </c>
      <c r="AA210" s="10">
        <v>2.8795623065294078E-4</v>
      </c>
      <c r="AB210" s="11">
        <v>1.5519917227108122E-3</v>
      </c>
      <c r="AC210" s="10">
        <v>1.3533942840688216E-3</v>
      </c>
      <c r="AD210" s="11">
        <v>2.5866528711846869E-4</v>
      </c>
      <c r="AE210" s="10">
        <v>5.7591246130588151E-5</v>
      </c>
      <c r="AF210" s="11">
        <v>0</v>
      </c>
      <c r="AG210" s="10">
        <v>0</v>
      </c>
      <c r="AH210" s="11">
        <v>0</v>
      </c>
      <c r="AI210" s="10">
        <v>0</v>
      </c>
      <c r="AJ210" s="11">
        <v>2.5866528711846869E-3</v>
      </c>
      <c r="AK210" s="10">
        <v>2.2748542221582321E-3</v>
      </c>
      <c r="AL210" s="11">
        <v>2.5866528711846869E-4</v>
      </c>
      <c r="AM210" s="10">
        <v>4.3193434597941115E-5</v>
      </c>
      <c r="AN210" s="11">
        <v>1.6037247801345061E-2</v>
      </c>
      <c r="AO210" s="10">
        <v>2.9256353034338781E-2</v>
      </c>
      <c r="AP210" s="11">
        <v>1.1122607346094155E-2</v>
      </c>
      <c r="AQ210" s="10">
        <v>1.3389964725361745E-2</v>
      </c>
      <c r="AR210" s="11">
        <v>9.311950336264873E-3</v>
      </c>
      <c r="AS210" s="10">
        <v>6.4934130012238135E-3</v>
      </c>
      <c r="AT210" s="11"/>
      <c r="AU210" s="10"/>
      <c r="AV210" s="11"/>
      <c r="AW210" s="10"/>
      <c r="AX210" s="11"/>
      <c r="AY210" s="10"/>
      <c r="AZ210" s="10"/>
    </row>
    <row r="211" spans="1:52">
      <c r="A211" s="2" t="s">
        <v>57</v>
      </c>
      <c r="B211" s="2" t="s">
        <v>42</v>
      </c>
      <c r="C211" s="2" t="s">
        <v>661</v>
      </c>
      <c r="D211" s="11">
        <v>1141</v>
      </c>
      <c r="E211" s="10">
        <v>13438</v>
      </c>
      <c r="F211" s="11">
        <v>4932</v>
      </c>
      <c r="G211" s="10">
        <v>115023</v>
      </c>
      <c r="H211" s="11">
        <v>163</v>
      </c>
      <c r="I211" s="10">
        <v>4030</v>
      </c>
      <c r="J211" s="11">
        <v>56</v>
      </c>
      <c r="K211" s="10">
        <v>2274</v>
      </c>
      <c r="L211" s="11">
        <v>335</v>
      </c>
      <c r="M211" s="10">
        <v>7762</v>
      </c>
      <c r="N211" s="11">
        <v>6</v>
      </c>
      <c r="O211" s="10">
        <v>71</v>
      </c>
      <c r="P211" s="11">
        <v>82</v>
      </c>
      <c r="Q211" s="10">
        <v>1582</v>
      </c>
      <c r="R211" s="11">
        <v>18</v>
      </c>
      <c r="S211" s="10">
        <v>270</v>
      </c>
      <c r="T211" s="11">
        <v>140</v>
      </c>
      <c r="U211" s="10">
        <v>2935</v>
      </c>
      <c r="V211" s="11">
        <v>21</v>
      </c>
      <c r="W211" s="10">
        <v>287</v>
      </c>
      <c r="X211" s="11">
        <v>22</v>
      </c>
      <c r="Y211" s="10">
        <v>375</v>
      </c>
      <c r="Z211" s="11">
        <v>0</v>
      </c>
      <c r="AA211" s="10">
        <v>0</v>
      </c>
      <c r="AB211" s="11">
        <v>11</v>
      </c>
      <c r="AC211" s="10">
        <v>209</v>
      </c>
      <c r="AD211" s="11">
        <v>20</v>
      </c>
      <c r="AE211" s="10">
        <v>239</v>
      </c>
      <c r="AF211" s="11">
        <v>2</v>
      </c>
      <c r="AG211" s="10">
        <v>77</v>
      </c>
      <c r="AH211" s="11">
        <v>0</v>
      </c>
      <c r="AI211" s="10">
        <v>0</v>
      </c>
      <c r="AJ211" s="11">
        <v>4</v>
      </c>
      <c r="AK211" s="10">
        <v>89</v>
      </c>
      <c r="AL211" s="11">
        <v>0</v>
      </c>
      <c r="AM211" s="10">
        <v>0</v>
      </c>
      <c r="AN211" s="11">
        <v>30</v>
      </c>
      <c r="AO211" s="10">
        <v>427</v>
      </c>
      <c r="AP211" s="11">
        <v>123</v>
      </c>
      <c r="AQ211" s="10">
        <v>2599</v>
      </c>
      <c r="AR211" s="11">
        <v>41</v>
      </c>
      <c r="AS211" s="10">
        <v>525</v>
      </c>
      <c r="AT211" s="11"/>
      <c r="AU211" s="10"/>
      <c r="AV211" s="11"/>
      <c r="AW211" s="10"/>
      <c r="AX211" s="11"/>
      <c r="AY211" s="10">
        <f t="shared" ref="AY211" si="2426">SUM(D211,F211,H211,J211,L211,N211,P211,R211,T211,V211,X211,Z211,AB211,AD211,AF211,AH211,AJ211,AL211,AN211,AP211,AR211,AT211,AV211)</f>
        <v>7147</v>
      </c>
      <c r="AZ211" s="10">
        <f t="shared" ref="AZ211" si="2427">SUM(E211,G211,I211,K211,M211,O211,Q211,S211,U211,W211,Y211,AA211,AC211,AE211,AG211,AI211,AK211,AM211,AO211,AQ211,AS211,AU211,AW211)</f>
        <v>152212</v>
      </c>
    </row>
    <row r="212" spans="1:52">
      <c r="A212" s="2"/>
      <c r="B212" s="2"/>
      <c r="C212" s="2"/>
      <c r="D212" s="11">
        <f>D211/$AY$65</f>
        <v>0.15958041958041957</v>
      </c>
      <c r="E212" s="10">
        <f>E211/$AZ$65</f>
        <v>8.8247655572775752E-2</v>
      </c>
      <c r="F212" s="11">
        <f t="shared" ref="F212" si="2428">F211/$AY$65</f>
        <v>0.68979020979020977</v>
      </c>
      <c r="G212" s="10">
        <f t="shared" ref="G212" si="2429">G211/$AZ$65</f>
        <v>0.75535869079828732</v>
      </c>
      <c r="H212" s="11">
        <f t="shared" ref="H212" si="2430">H211/$AY$65</f>
        <v>2.2797202797202796E-2</v>
      </c>
      <c r="I212" s="10">
        <f t="shared" ref="I212" si="2431">I211/$AZ$65</f>
        <v>2.646510283958076E-2</v>
      </c>
      <c r="J212" s="11">
        <f t="shared" ref="J212" si="2432">J211/$AY$65</f>
        <v>7.8321678321678322E-3</v>
      </c>
      <c r="K212" s="10">
        <f t="shared" ref="K212" si="2433">K211/$AZ$65</f>
        <v>1.4933410386403636E-2</v>
      </c>
      <c r="L212" s="11">
        <f t="shared" ref="L212" si="2434">L211/$AY$65</f>
        <v>4.685314685314685E-2</v>
      </c>
      <c r="M212" s="10">
        <f t="shared" ref="M212" si="2435">M211/$AZ$65</f>
        <v>5.0973232814100711E-2</v>
      </c>
      <c r="N212" s="11">
        <f t="shared" ref="N212" si="2436">N211/$AY$65</f>
        <v>8.3916083916083916E-4</v>
      </c>
      <c r="O212" s="10">
        <f t="shared" ref="O212" si="2437">O211/$AZ$65</f>
        <v>4.662586356352938E-4</v>
      </c>
      <c r="P212" s="11">
        <f t="shared" ref="P212" si="2438">P211/$AY$65</f>
        <v>1.1468531468531469E-2</v>
      </c>
      <c r="Q212" s="10">
        <f t="shared" ref="Q212" si="2439">Q211/$AZ$65</f>
        <v>1.03890304447188E-2</v>
      </c>
      <c r="R212" s="11">
        <f t="shared" ref="R212" si="2440">R211/$AY$65</f>
        <v>2.5174825174825175E-3</v>
      </c>
      <c r="S212" s="10">
        <f t="shared" ref="S212" si="2441">S211/$AZ$65</f>
        <v>1.7730962200215399E-3</v>
      </c>
      <c r="T212" s="11">
        <f t="shared" ref="T212" si="2442">T211/$AY$65</f>
        <v>1.9580419580419582E-2</v>
      </c>
      <c r="U212" s="10">
        <f t="shared" ref="U212" si="2443">U211/$AZ$65</f>
        <v>1.9274212613937851E-2</v>
      </c>
      <c r="V212" s="11">
        <f t="shared" ref="V212" si="2444">V211/$AY$65</f>
        <v>2.9370629370629371E-3</v>
      </c>
      <c r="W212" s="10">
        <f t="shared" ref="W212" si="2445">W211/$AZ$65</f>
        <v>1.8847356116525257E-3</v>
      </c>
      <c r="X212" s="11">
        <f t="shared" ref="X212" si="2446">X211/$AY$65</f>
        <v>3.0769230769230769E-3</v>
      </c>
      <c r="Y212" s="10">
        <f t="shared" ref="Y212" si="2447">Y211/$AZ$65</f>
        <v>2.4626336389188051E-3</v>
      </c>
      <c r="Z212" s="11">
        <f t="shared" ref="Z212" si="2448">Z211/$AY$65</f>
        <v>0</v>
      </c>
      <c r="AA212" s="10">
        <f t="shared" ref="AA212" si="2449">AA211/$AZ$65</f>
        <v>0</v>
      </c>
      <c r="AB212" s="11">
        <f t="shared" ref="AB212" si="2450">AB211/$AY$65</f>
        <v>1.5384615384615385E-3</v>
      </c>
      <c r="AC212" s="10">
        <f t="shared" ref="AC212" si="2451">AC211/$AZ$65</f>
        <v>1.3725078147574141E-3</v>
      </c>
      <c r="AD212" s="11">
        <f t="shared" ref="AD212" si="2452">AD211/$AY$65</f>
        <v>2.7972027972027972E-3</v>
      </c>
      <c r="AE212" s="10">
        <f t="shared" ref="AE212" si="2453">AE211/$AZ$65</f>
        <v>1.5695185058709185E-3</v>
      </c>
      <c r="AF212" s="11">
        <f t="shared" ref="AF212" si="2454">AF211/$AY$65</f>
        <v>2.7972027972027972E-4</v>
      </c>
      <c r="AG212" s="10">
        <f t="shared" ref="AG212" si="2455">AG211/$AZ$65</f>
        <v>5.0566077385799473E-4</v>
      </c>
      <c r="AH212" s="11">
        <f t="shared" ref="AH212" si="2456">AH211/$AY$65</f>
        <v>0</v>
      </c>
      <c r="AI212" s="10">
        <f t="shared" ref="AI212" si="2457">AI211/$AZ$65</f>
        <v>0</v>
      </c>
      <c r="AJ212" s="11">
        <f t="shared" ref="AJ212" si="2458">AJ211/$AY$65</f>
        <v>5.5944055944055944E-4</v>
      </c>
      <c r="AK212" s="10">
        <f t="shared" ref="AK212" si="2459">AK211/$AZ$65</f>
        <v>5.8446505030339648E-4</v>
      </c>
      <c r="AL212" s="11">
        <f t="shared" ref="AL212" si="2460">AL211/$AY$65</f>
        <v>0</v>
      </c>
      <c r="AM212" s="10">
        <f t="shared" ref="AM212" si="2461">AM211/$AZ$65</f>
        <v>0</v>
      </c>
      <c r="AN212" s="11">
        <f t="shared" ref="AN212" si="2462">AN211/$AY$65</f>
        <v>4.1958041958041958E-3</v>
      </c>
      <c r="AO212" s="10">
        <f t="shared" ref="AO212" si="2463">AO211/$AZ$65</f>
        <v>2.8041188368488797E-3</v>
      </c>
      <c r="AP212" s="11">
        <f t="shared" ref="AP212" si="2464">AP211/$AY$65</f>
        <v>1.7202797202797201E-2</v>
      </c>
      <c r="AQ212" s="10">
        <f t="shared" ref="AQ212" si="2465">AQ211/$AZ$65</f>
        <v>1.70676928734666E-2</v>
      </c>
      <c r="AR212" s="11">
        <f t="shared" ref="AR212" si="2466">AR211/$AY$65</f>
        <v>5.7342657342657347E-3</v>
      </c>
      <c r="AS212" s="10">
        <f t="shared" ref="AS212" si="2467">AS211/$AZ$65</f>
        <v>3.4476870944863272E-3</v>
      </c>
      <c r="AT212" s="11"/>
      <c r="AU212" s="10"/>
      <c r="AV212" s="11"/>
      <c r="AW212" s="10"/>
      <c r="AX212" s="11"/>
      <c r="AY212" s="10"/>
      <c r="AZ212" s="10"/>
    </row>
    <row r="213" spans="1:52">
      <c r="A213" s="2" t="s">
        <v>57</v>
      </c>
      <c r="B213" s="2" t="s">
        <v>42</v>
      </c>
      <c r="C213" s="2" t="s">
        <v>661</v>
      </c>
      <c r="D213" s="11">
        <v>0.15958041958041957</v>
      </c>
      <c r="E213" s="10">
        <v>8.8247655572775752E-2</v>
      </c>
      <c r="F213" s="11">
        <v>0.68979020979020977</v>
      </c>
      <c r="G213" s="10">
        <v>0.75535869079828732</v>
      </c>
      <c r="H213" s="11">
        <v>2.2797202797202796E-2</v>
      </c>
      <c r="I213" s="10">
        <v>2.646510283958076E-2</v>
      </c>
      <c r="J213" s="11">
        <v>7.8321678321678322E-3</v>
      </c>
      <c r="K213" s="10">
        <v>1.4933410386403636E-2</v>
      </c>
      <c r="L213" s="11">
        <v>4.685314685314685E-2</v>
      </c>
      <c r="M213" s="10">
        <v>5.0973232814100711E-2</v>
      </c>
      <c r="N213" s="11">
        <v>8.3916083916083916E-4</v>
      </c>
      <c r="O213" s="10">
        <v>4.662586356352938E-4</v>
      </c>
      <c r="P213" s="11">
        <v>1.1468531468531469E-2</v>
      </c>
      <c r="Q213" s="10">
        <v>1.03890304447188E-2</v>
      </c>
      <c r="R213" s="11">
        <v>2.5174825174825175E-3</v>
      </c>
      <c r="S213" s="10">
        <v>1.7730962200215399E-3</v>
      </c>
      <c r="T213" s="11">
        <v>1.9580419580419582E-2</v>
      </c>
      <c r="U213" s="10">
        <v>1.9274212613937851E-2</v>
      </c>
      <c r="V213" s="11">
        <v>2.9370629370629371E-3</v>
      </c>
      <c r="W213" s="10">
        <v>1.8847356116525257E-3</v>
      </c>
      <c r="X213" s="11">
        <v>3.0769230769230769E-3</v>
      </c>
      <c r="Y213" s="10">
        <v>2.4626336389188051E-3</v>
      </c>
      <c r="Z213" s="11">
        <v>0</v>
      </c>
      <c r="AA213" s="10">
        <v>0</v>
      </c>
      <c r="AB213" s="11">
        <v>1.5384615384615385E-3</v>
      </c>
      <c r="AC213" s="10">
        <v>1.3725078147574141E-3</v>
      </c>
      <c r="AD213" s="11">
        <v>2.7972027972027972E-3</v>
      </c>
      <c r="AE213" s="10">
        <v>1.5695185058709185E-3</v>
      </c>
      <c r="AF213" s="11">
        <v>2.7972027972027972E-4</v>
      </c>
      <c r="AG213" s="10">
        <v>5.0566077385799473E-4</v>
      </c>
      <c r="AH213" s="11">
        <v>0</v>
      </c>
      <c r="AI213" s="10">
        <v>0</v>
      </c>
      <c r="AJ213" s="11">
        <v>5.5944055944055944E-4</v>
      </c>
      <c r="AK213" s="10">
        <v>5.8446505030339648E-4</v>
      </c>
      <c r="AL213" s="11">
        <v>0</v>
      </c>
      <c r="AM213" s="10">
        <v>0</v>
      </c>
      <c r="AN213" s="11">
        <v>4.1958041958041958E-3</v>
      </c>
      <c r="AO213" s="10">
        <v>2.8041188368488797E-3</v>
      </c>
      <c r="AP213" s="11">
        <v>1.7202797202797201E-2</v>
      </c>
      <c r="AQ213" s="10">
        <v>1.70676928734666E-2</v>
      </c>
      <c r="AR213" s="11">
        <v>5.7342657342657347E-3</v>
      </c>
      <c r="AS213" s="10">
        <v>3.4476870944863272E-3</v>
      </c>
      <c r="AT213" s="11"/>
      <c r="AU213" s="10"/>
      <c r="AV213" s="11"/>
      <c r="AW213" s="10"/>
      <c r="AX213" s="11"/>
      <c r="AY213" s="10"/>
      <c r="AZ213" s="10"/>
    </row>
    <row r="214" spans="1:52">
      <c r="A214" s="2" t="s">
        <v>665</v>
      </c>
      <c r="B214" s="2" t="s">
        <v>42</v>
      </c>
      <c r="C214" s="2" t="s">
        <v>662</v>
      </c>
      <c r="D214" s="11">
        <v>5</v>
      </c>
      <c r="E214" s="10">
        <v>34</v>
      </c>
      <c r="F214" s="11">
        <v>31</v>
      </c>
      <c r="G214" s="10">
        <v>1665</v>
      </c>
      <c r="H214" s="11">
        <v>9</v>
      </c>
      <c r="I214" s="10">
        <v>336</v>
      </c>
      <c r="J214" s="11">
        <v>0</v>
      </c>
      <c r="K214" s="10">
        <v>0</v>
      </c>
      <c r="L214" s="11">
        <v>3</v>
      </c>
      <c r="M214" s="10">
        <v>88</v>
      </c>
      <c r="N214" s="11">
        <v>0</v>
      </c>
      <c r="O214" s="10">
        <v>0</v>
      </c>
      <c r="P214" s="11">
        <v>5</v>
      </c>
      <c r="Q214" s="10">
        <v>756</v>
      </c>
      <c r="R214" s="11">
        <v>0</v>
      </c>
      <c r="S214" s="10">
        <v>0</v>
      </c>
      <c r="T214" s="11">
        <v>0</v>
      </c>
      <c r="U214" s="10">
        <v>0</v>
      </c>
      <c r="V214" s="11">
        <v>0</v>
      </c>
      <c r="W214" s="10">
        <v>0</v>
      </c>
      <c r="X214" s="11">
        <v>1</v>
      </c>
      <c r="Y214" s="10">
        <v>16</v>
      </c>
      <c r="Z214" s="11">
        <v>0</v>
      </c>
      <c r="AA214" s="10">
        <v>0</v>
      </c>
      <c r="AB214" s="11">
        <v>0</v>
      </c>
      <c r="AC214" s="10">
        <v>0</v>
      </c>
      <c r="AD214" s="11">
        <v>0</v>
      </c>
      <c r="AE214" s="10">
        <v>0</v>
      </c>
      <c r="AF214" s="11">
        <v>0</v>
      </c>
      <c r="AG214" s="10">
        <v>0</v>
      </c>
      <c r="AH214" s="11">
        <v>0</v>
      </c>
      <c r="AI214" s="10">
        <v>0</v>
      </c>
      <c r="AJ214" s="11">
        <v>0</v>
      </c>
      <c r="AK214" s="10">
        <v>0</v>
      </c>
      <c r="AL214" s="11">
        <v>0</v>
      </c>
      <c r="AM214" s="10">
        <v>0</v>
      </c>
      <c r="AN214" s="11">
        <v>3</v>
      </c>
      <c r="AO214" s="10">
        <v>19</v>
      </c>
      <c r="AP214" s="11">
        <v>1</v>
      </c>
      <c r="AQ214" s="10">
        <v>39</v>
      </c>
      <c r="AR214" s="11">
        <v>3</v>
      </c>
      <c r="AS214" s="10">
        <v>27</v>
      </c>
      <c r="AT214" s="11"/>
      <c r="AU214" s="10"/>
      <c r="AV214" s="11"/>
      <c r="AW214" s="10"/>
      <c r="AX214" s="11"/>
      <c r="AY214" s="10">
        <f t="shared" ref="AY214" si="2468">SUM(D214,F214,H214,J214,L214,N214,P214,R214,T214,V214,X214,Z214,AB214,AD214,AF214,AH214,AJ214,AL214,AN214,AP214,AR214,AT214,AV214)</f>
        <v>61</v>
      </c>
      <c r="AZ214" s="10">
        <f t="shared" ref="AZ214" si="2469">SUM(E214,G214,I214,K214,M214,O214,Q214,S214,U214,W214,Y214,AA214,AC214,AE214,AG214,AI214,AK214,AM214,AO214,AQ214,AS214,AU214,AW214)</f>
        <v>2980</v>
      </c>
    </row>
    <row r="215" spans="1:52">
      <c r="A215" s="2"/>
      <c r="B215" s="2"/>
      <c r="C215" s="2"/>
      <c r="D215" s="11">
        <f>D214/$AY$68</f>
        <v>7.8125E-2</v>
      </c>
      <c r="E215" s="10">
        <f>E214/$AZ$68</f>
        <v>1.0880000000000001E-2</v>
      </c>
      <c r="F215" s="11">
        <f t="shared" ref="F215" si="2470">F214/$AY$68</f>
        <v>0.484375</v>
      </c>
      <c r="G215" s="10">
        <f t="shared" ref="G215" si="2471">G214/$AZ$68</f>
        <v>0.53280000000000005</v>
      </c>
      <c r="H215" s="11">
        <f t="shared" ref="H215" si="2472">H214/$AY$68</f>
        <v>0.140625</v>
      </c>
      <c r="I215" s="10">
        <f t="shared" ref="I215" si="2473">I214/$AZ$68</f>
        <v>0.10752</v>
      </c>
      <c r="J215" s="11">
        <f t="shared" ref="J215" si="2474">J214/$AY$68</f>
        <v>0</v>
      </c>
      <c r="K215" s="10">
        <f t="shared" ref="K215" si="2475">K214/$AZ$68</f>
        <v>0</v>
      </c>
      <c r="L215" s="11">
        <f t="shared" ref="L215" si="2476">L214/$AY$68</f>
        <v>4.6875E-2</v>
      </c>
      <c r="M215" s="10">
        <f t="shared" ref="M215" si="2477">M214/$AZ$68</f>
        <v>2.8160000000000001E-2</v>
      </c>
      <c r="N215" s="11">
        <f t="shared" ref="N215" si="2478">N214/$AY$68</f>
        <v>0</v>
      </c>
      <c r="O215" s="10">
        <f t="shared" ref="O215" si="2479">O214/$AZ$68</f>
        <v>0</v>
      </c>
      <c r="P215" s="11">
        <f t="shared" ref="P215" si="2480">P214/$AY$68</f>
        <v>7.8125E-2</v>
      </c>
      <c r="Q215" s="10">
        <f t="shared" ref="Q215" si="2481">Q214/$AZ$68</f>
        <v>0.24192</v>
      </c>
      <c r="R215" s="11">
        <f t="shared" ref="R215" si="2482">R214/$AY$68</f>
        <v>0</v>
      </c>
      <c r="S215" s="10">
        <f t="shared" ref="S215" si="2483">S214/$AZ$68</f>
        <v>0</v>
      </c>
      <c r="T215" s="11">
        <f t="shared" ref="T215" si="2484">T214/$AY$68</f>
        <v>0</v>
      </c>
      <c r="U215" s="10">
        <f t="shared" ref="U215" si="2485">U214/$AZ$68</f>
        <v>0</v>
      </c>
      <c r="V215" s="11">
        <f t="shared" ref="V215" si="2486">V214/$AY$68</f>
        <v>0</v>
      </c>
      <c r="W215" s="10">
        <f t="shared" ref="W215" si="2487">W214/$AZ$68</f>
        <v>0</v>
      </c>
      <c r="X215" s="11">
        <f t="shared" ref="X215" si="2488">X214/$AY$68</f>
        <v>1.5625E-2</v>
      </c>
      <c r="Y215" s="10">
        <f t="shared" ref="Y215" si="2489">Y214/$AZ$68</f>
        <v>5.1200000000000004E-3</v>
      </c>
      <c r="Z215" s="11">
        <f t="shared" ref="Z215" si="2490">Z214/$AY$68</f>
        <v>0</v>
      </c>
      <c r="AA215" s="10">
        <f t="shared" ref="AA215" si="2491">AA214/$AZ$68</f>
        <v>0</v>
      </c>
      <c r="AB215" s="11">
        <f t="shared" ref="AB215" si="2492">AB214/$AY$68</f>
        <v>0</v>
      </c>
      <c r="AC215" s="10">
        <f t="shared" ref="AC215" si="2493">AC214/$AZ$68</f>
        <v>0</v>
      </c>
      <c r="AD215" s="11">
        <f t="shared" ref="AD215" si="2494">AD214/$AY$68</f>
        <v>0</v>
      </c>
      <c r="AE215" s="10">
        <f t="shared" ref="AE215" si="2495">AE214/$AZ$68</f>
        <v>0</v>
      </c>
      <c r="AF215" s="11">
        <f t="shared" ref="AF215" si="2496">AF214/$AY$68</f>
        <v>0</v>
      </c>
      <c r="AG215" s="10">
        <f t="shared" ref="AG215" si="2497">AG214/$AZ$68</f>
        <v>0</v>
      </c>
      <c r="AH215" s="11">
        <f t="shared" ref="AH215" si="2498">AH214/$AY$68</f>
        <v>0</v>
      </c>
      <c r="AI215" s="10">
        <f t="shared" ref="AI215" si="2499">AI214/$AZ$68</f>
        <v>0</v>
      </c>
      <c r="AJ215" s="11">
        <f t="shared" ref="AJ215" si="2500">AJ214/$AY$68</f>
        <v>0</v>
      </c>
      <c r="AK215" s="10">
        <f t="shared" ref="AK215" si="2501">AK214/$AZ$68</f>
        <v>0</v>
      </c>
      <c r="AL215" s="11">
        <f t="shared" ref="AL215" si="2502">AL214/$AY$68</f>
        <v>0</v>
      </c>
      <c r="AM215" s="10">
        <f t="shared" ref="AM215" si="2503">AM214/$AZ$68</f>
        <v>0</v>
      </c>
      <c r="AN215" s="11">
        <f t="shared" ref="AN215" si="2504">AN214/$AY$68</f>
        <v>4.6875E-2</v>
      </c>
      <c r="AO215" s="10">
        <f t="shared" ref="AO215" si="2505">AO214/$AZ$68</f>
        <v>6.0800000000000003E-3</v>
      </c>
      <c r="AP215" s="11">
        <f t="shared" ref="AP215" si="2506">AP214/$AY$68</f>
        <v>1.5625E-2</v>
      </c>
      <c r="AQ215" s="10">
        <f t="shared" ref="AQ215" si="2507">AQ214/$AZ$68</f>
        <v>1.248E-2</v>
      </c>
      <c r="AR215" s="11">
        <f t="shared" ref="AR215" si="2508">AR214/$AY$68</f>
        <v>4.6875E-2</v>
      </c>
      <c r="AS215" s="10">
        <f t="shared" ref="AS215" si="2509">AS214/$AZ$68</f>
        <v>8.6400000000000001E-3</v>
      </c>
      <c r="AT215" s="11"/>
      <c r="AU215" s="10"/>
      <c r="AV215" s="11"/>
      <c r="AW215" s="10"/>
      <c r="AX215" s="11"/>
      <c r="AY215" s="10"/>
      <c r="AZ215" s="10"/>
    </row>
    <row r="216" spans="1:52">
      <c r="A216" s="2" t="s">
        <v>665</v>
      </c>
      <c r="B216" s="2" t="s">
        <v>42</v>
      </c>
      <c r="C216" s="2" t="s">
        <v>662</v>
      </c>
      <c r="D216" s="11">
        <v>7.8125E-2</v>
      </c>
      <c r="E216" s="10">
        <v>1.0880000000000001E-2</v>
      </c>
      <c r="F216" s="11">
        <v>0.484375</v>
      </c>
      <c r="G216" s="10">
        <v>0.53280000000000005</v>
      </c>
      <c r="H216" s="11">
        <v>0.140625</v>
      </c>
      <c r="I216" s="10">
        <v>0.10752</v>
      </c>
      <c r="J216" s="11">
        <v>0</v>
      </c>
      <c r="K216" s="10">
        <v>0</v>
      </c>
      <c r="L216" s="11">
        <v>4.6875E-2</v>
      </c>
      <c r="M216" s="10">
        <v>2.8160000000000001E-2</v>
      </c>
      <c r="N216" s="11">
        <v>0</v>
      </c>
      <c r="O216" s="10">
        <v>0</v>
      </c>
      <c r="P216" s="11">
        <v>7.8125E-2</v>
      </c>
      <c r="Q216" s="10">
        <v>0.24192</v>
      </c>
      <c r="R216" s="11">
        <v>0</v>
      </c>
      <c r="S216" s="10">
        <v>0</v>
      </c>
      <c r="T216" s="11">
        <v>0</v>
      </c>
      <c r="U216" s="10">
        <v>0</v>
      </c>
      <c r="V216" s="11">
        <v>0</v>
      </c>
      <c r="W216" s="10">
        <v>0</v>
      </c>
      <c r="X216" s="11">
        <v>1.5625E-2</v>
      </c>
      <c r="Y216" s="10">
        <v>5.1200000000000004E-3</v>
      </c>
      <c r="Z216" s="11">
        <v>0</v>
      </c>
      <c r="AA216" s="10">
        <v>0</v>
      </c>
      <c r="AB216" s="11">
        <v>0</v>
      </c>
      <c r="AC216" s="10">
        <v>0</v>
      </c>
      <c r="AD216" s="11">
        <v>0</v>
      </c>
      <c r="AE216" s="10">
        <v>0</v>
      </c>
      <c r="AF216" s="11">
        <v>0</v>
      </c>
      <c r="AG216" s="10">
        <v>0</v>
      </c>
      <c r="AH216" s="11">
        <v>0</v>
      </c>
      <c r="AI216" s="10">
        <v>0</v>
      </c>
      <c r="AJ216" s="11">
        <v>0</v>
      </c>
      <c r="AK216" s="10">
        <v>0</v>
      </c>
      <c r="AL216" s="11">
        <v>0</v>
      </c>
      <c r="AM216" s="10">
        <v>0</v>
      </c>
      <c r="AN216" s="11">
        <v>4.6875E-2</v>
      </c>
      <c r="AO216" s="10">
        <v>6.0800000000000003E-3</v>
      </c>
      <c r="AP216" s="11">
        <v>1.5625E-2</v>
      </c>
      <c r="AQ216" s="10">
        <v>1.248E-2</v>
      </c>
      <c r="AR216" s="11">
        <v>4.6875E-2</v>
      </c>
      <c r="AS216" s="10">
        <v>8.6400000000000001E-3</v>
      </c>
      <c r="AT216" s="11"/>
      <c r="AU216" s="10"/>
      <c r="AV216" s="11"/>
      <c r="AW216" s="10"/>
      <c r="AX216" s="11"/>
      <c r="AY216" s="10"/>
      <c r="AZ216" s="10"/>
    </row>
    <row r="217" spans="1:52">
      <c r="A217" s="2" t="s">
        <v>570</v>
      </c>
      <c r="B217" s="2" t="s">
        <v>42</v>
      </c>
      <c r="C217" s="2" t="s">
        <v>663</v>
      </c>
      <c r="D217" s="11">
        <v>8</v>
      </c>
      <c r="E217" s="10">
        <v>117</v>
      </c>
      <c r="F217" s="11">
        <v>101</v>
      </c>
      <c r="G217" s="10">
        <v>2044</v>
      </c>
      <c r="H217" s="11">
        <v>19</v>
      </c>
      <c r="I217" s="10">
        <v>250</v>
      </c>
      <c r="J217" s="11">
        <v>0</v>
      </c>
      <c r="K217" s="10">
        <v>0</v>
      </c>
      <c r="L217" s="11">
        <v>6</v>
      </c>
      <c r="M217" s="10">
        <v>233</v>
      </c>
      <c r="N217" s="11">
        <v>0</v>
      </c>
      <c r="O217" s="10">
        <v>0</v>
      </c>
      <c r="P217" s="11">
        <v>1</v>
      </c>
      <c r="Q217" s="10">
        <v>5</v>
      </c>
      <c r="R217" s="11">
        <v>1</v>
      </c>
      <c r="S217" s="10">
        <v>4</v>
      </c>
      <c r="T217" s="11">
        <v>4</v>
      </c>
      <c r="U217" s="10">
        <v>54</v>
      </c>
      <c r="V217" s="11">
        <v>0</v>
      </c>
      <c r="W217" s="10">
        <v>0</v>
      </c>
      <c r="X217" s="11">
        <v>0</v>
      </c>
      <c r="Y217" s="10">
        <v>0</v>
      </c>
      <c r="Z217" s="11">
        <v>0</v>
      </c>
      <c r="AA217" s="10">
        <v>0</v>
      </c>
      <c r="AB217" s="11">
        <v>0</v>
      </c>
      <c r="AC217" s="10">
        <v>0</v>
      </c>
      <c r="AD217" s="11">
        <v>0</v>
      </c>
      <c r="AE217" s="10">
        <v>0</v>
      </c>
      <c r="AF217" s="11">
        <v>0</v>
      </c>
      <c r="AG217" s="10">
        <v>0</v>
      </c>
      <c r="AH217" s="11">
        <v>0</v>
      </c>
      <c r="AI217" s="10">
        <v>0</v>
      </c>
      <c r="AJ217" s="11">
        <v>1</v>
      </c>
      <c r="AK217" s="10">
        <v>1</v>
      </c>
      <c r="AL217" s="11">
        <v>0</v>
      </c>
      <c r="AM217" s="10">
        <v>0</v>
      </c>
      <c r="AN217" s="11">
        <v>13</v>
      </c>
      <c r="AO217" s="10">
        <v>321</v>
      </c>
      <c r="AP217" s="11">
        <v>0</v>
      </c>
      <c r="AQ217" s="10">
        <v>0</v>
      </c>
      <c r="AR217" s="11">
        <v>2</v>
      </c>
      <c r="AS217" s="10">
        <v>47</v>
      </c>
      <c r="AT217" s="11"/>
      <c r="AU217" s="10"/>
      <c r="AV217" s="11"/>
      <c r="AW217" s="10"/>
      <c r="AX217" s="11"/>
      <c r="AY217" s="10">
        <f t="shared" ref="AY217" si="2510">SUM(D217,F217,H217,J217,L217,N217,P217,R217,T217,V217,X217,Z217,AB217,AD217,AF217,AH217,AJ217,AL217,AN217,AP217,AR217,AT217,AV217)</f>
        <v>156</v>
      </c>
      <c r="AZ217" s="10">
        <f t="shared" ref="AZ217" si="2511">SUM(E217,G217,I217,K217,M217,O217,Q217,S217,U217,W217,Y217,AA217,AC217,AE217,AG217,AI217,AK217,AM217,AO217,AQ217,AS217,AU217,AW217)</f>
        <v>3076</v>
      </c>
    </row>
    <row r="218" spans="1:52">
      <c r="A218" s="2"/>
      <c r="B218" s="2"/>
      <c r="C218" s="2"/>
      <c r="D218" s="11">
        <f>D217/$AY$71</f>
        <v>4.4692737430167599E-2</v>
      </c>
      <c r="E218" s="10">
        <f>E217/$AZ$71</f>
        <v>2.7620396600566571E-2</v>
      </c>
      <c r="F218" s="11">
        <f t="shared" ref="F218" si="2512">F217/$AY$71</f>
        <v>0.56424581005586594</v>
      </c>
      <c r="G218" s="10">
        <f t="shared" ref="G218" si="2513">G217/$AZ$71</f>
        <v>0.48253068932955617</v>
      </c>
      <c r="H218" s="11">
        <f t="shared" ref="H218" si="2514">H217/$AY$71</f>
        <v>0.10614525139664804</v>
      </c>
      <c r="I218" s="10">
        <f t="shared" ref="I218" si="2515">I217/$AZ$71</f>
        <v>5.9017941454202076E-2</v>
      </c>
      <c r="J218" s="11">
        <f t="shared" ref="J218" si="2516">J217/$AY$71</f>
        <v>0</v>
      </c>
      <c r="K218" s="10">
        <f t="shared" ref="K218" si="2517">K217/$AZ$71</f>
        <v>0</v>
      </c>
      <c r="L218" s="11">
        <f t="shared" ref="L218" si="2518">L217/$AY$71</f>
        <v>3.3519553072625698E-2</v>
      </c>
      <c r="M218" s="10">
        <f t="shared" ref="M218" si="2519">M217/$AZ$71</f>
        <v>5.5004721435316338E-2</v>
      </c>
      <c r="N218" s="11">
        <f t="shared" ref="N218" si="2520">N217/$AY$71</f>
        <v>0</v>
      </c>
      <c r="O218" s="10">
        <f t="shared" ref="O218" si="2521">O217/$AZ$71</f>
        <v>0</v>
      </c>
      <c r="P218" s="11">
        <f t="shared" ref="P218" si="2522">P217/$AY$71</f>
        <v>5.5865921787709499E-3</v>
      </c>
      <c r="Q218" s="10">
        <f t="shared" ref="Q218" si="2523">Q217/$AZ$71</f>
        <v>1.1803588290840415E-3</v>
      </c>
      <c r="R218" s="11">
        <f t="shared" ref="R218" si="2524">R217/$AY$71</f>
        <v>5.5865921787709499E-3</v>
      </c>
      <c r="S218" s="10">
        <f t="shared" ref="S218" si="2525">S217/$AZ$71</f>
        <v>9.4428706326723328E-4</v>
      </c>
      <c r="T218" s="11">
        <f t="shared" ref="T218" si="2526">T217/$AY$71</f>
        <v>2.23463687150838E-2</v>
      </c>
      <c r="U218" s="10">
        <f t="shared" ref="U218" si="2527">U217/$AZ$71</f>
        <v>1.2747875354107648E-2</v>
      </c>
      <c r="V218" s="11">
        <f t="shared" ref="V218" si="2528">V217/$AY$71</f>
        <v>0</v>
      </c>
      <c r="W218" s="10">
        <f t="shared" ref="W218" si="2529">W217/$AZ$71</f>
        <v>0</v>
      </c>
      <c r="X218" s="11">
        <f t="shared" ref="X218" si="2530">X217/$AY$71</f>
        <v>0</v>
      </c>
      <c r="Y218" s="10">
        <f t="shared" ref="Y218" si="2531">Y217/$AZ$71</f>
        <v>0</v>
      </c>
      <c r="Z218" s="11">
        <f t="shared" ref="Z218" si="2532">Z217/$AY$71</f>
        <v>0</v>
      </c>
      <c r="AA218" s="10">
        <f t="shared" ref="AA218" si="2533">AA217/$AZ$71</f>
        <v>0</v>
      </c>
      <c r="AB218" s="11">
        <f t="shared" ref="AB218" si="2534">AB217/$AY$71</f>
        <v>0</v>
      </c>
      <c r="AC218" s="10">
        <f t="shared" ref="AC218" si="2535">AC217/$AZ$71</f>
        <v>0</v>
      </c>
      <c r="AD218" s="11">
        <f t="shared" ref="AD218" si="2536">AD217/$AY$71</f>
        <v>0</v>
      </c>
      <c r="AE218" s="10">
        <f t="shared" ref="AE218" si="2537">AE217/$AZ$71</f>
        <v>0</v>
      </c>
      <c r="AF218" s="11">
        <f t="shared" ref="AF218" si="2538">AF217/$AY$71</f>
        <v>0</v>
      </c>
      <c r="AG218" s="10">
        <f t="shared" ref="AG218" si="2539">AG217/$AZ$71</f>
        <v>0</v>
      </c>
      <c r="AH218" s="11">
        <f t="shared" ref="AH218" si="2540">AH217/$AY$71</f>
        <v>0</v>
      </c>
      <c r="AI218" s="10">
        <f t="shared" ref="AI218" si="2541">AI217/$AZ$71</f>
        <v>0</v>
      </c>
      <c r="AJ218" s="11">
        <f t="shared" ref="AJ218" si="2542">AJ217/$AY$71</f>
        <v>5.5865921787709499E-3</v>
      </c>
      <c r="AK218" s="10">
        <f t="shared" ref="AK218" si="2543">AK217/$AZ$71</f>
        <v>2.3607176581680832E-4</v>
      </c>
      <c r="AL218" s="11">
        <f t="shared" ref="AL218" si="2544">AL217/$AY$71</f>
        <v>0</v>
      </c>
      <c r="AM218" s="10">
        <f t="shared" ref="AM218" si="2545">AM217/$AZ$71</f>
        <v>0</v>
      </c>
      <c r="AN218" s="11">
        <f t="shared" ref="AN218" si="2546">AN217/$AY$71</f>
        <v>7.2625698324022353E-2</v>
      </c>
      <c r="AO218" s="10">
        <f t="shared" ref="AO218" si="2547">AO217/$AZ$71</f>
        <v>7.5779036827195473E-2</v>
      </c>
      <c r="AP218" s="11">
        <f t="shared" ref="AP218" si="2548">AP217/$AY$71</f>
        <v>0</v>
      </c>
      <c r="AQ218" s="10">
        <f t="shared" ref="AQ218" si="2549">AQ217/$AZ$71</f>
        <v>0</v>
      </c>
      <c r="AR218" s="11">
        <f t="shared" ref="AR218" si="2550">AR217/$AY$71</f>
        <v>1.11731843575419E-2</v>
      </c>
      <c r="AS218" s="10">
        <f t="shared" ref="AS218" si="2551">AS217/$AZ$71</f>
        <v>1.1095372993389991E-2</v>
      </c>
      <c r="AT218" s="11"/>
      <c r="AU218" s="10"/>
      <c r="AV218" s="11"/>
      <c r="AW218" s="10"/>
      <c r="AX218" s="11"/>
      <c r="AY218" s="10"/>
      <c r="AZ218" s="10"/>
    </row>
    <row r="219" spans="1:52">
      <c r="A219" s="2" t="s">
        <v>570</v>
      </c>
      <c r="B219" s="2" t="s">
        <v>42</v>
      </c>
      <c r="C219" s="2" t="s">
        <v>663</v>
      </c>
      <c r="D219" s="11">
        <v>4.4692737430167599E-2</v>
      </c>
      <c r="E219" s="10">
        <v>2.7620396600566571E-2</v>
      </c>
      <c r="F219" s="11">
        <v>0.56424581005586594</v>
      </c>
      <c r="G219" s="10">
        <v>0.48253068932955617</v>
      </c>
      <c r="H219" s="11">
        <v>0.10614525139664804</v>
      </c>
      <c r="I219" s="10">
        <v>5.9017941454202076E-2</v>
      </c>
      <c r="J219" s="11">
        <v>0</v>
      </c>
      <c r="K219" s="10">
        <v>0</v>
      </c>
      <c r="L219" s="11">
        <v>3.3519553072625698E-2</v>
      </c>
      <c r="M219" s="10">
        <v>5.5004721435316338E-2</v>
      </c>
      <c r="N219" s="11">
        <v>0</v>
      </c>
      <c r="O219" s="10">
        <v>0</v>
      </c>
      <c r="P219" s="11">
        <v>5.5865921787709499E-3</v>
      </c>
      <c r="Q219" s="10">
        <v>1.1803588290840415E-3</v>
      </c>
      <c r="R219" s="11">
        <v>5.5865921787709499E-3</v>
      </c>
      <c r="S219" s="10">
        <v>9.4428706326723328E-4</v>
      </c>
      <c r="T219" s="11">
        <v>2.23463687150838E-2</v>
      </c>
      <c r="U219" s="10">
        <v>1.2747875354107648E-2</v>
      </c>
      <c r="V219" s="11">
        <v>0</v>
      </c>
      <c r="W219" s="10">
        <v>0</v>
      </c>
      <c r="X219" s="11">
        <v>0</v>
      </c>
      <c r="Y219" s="10">
        <v>0</v>
      </c>
      <c r="Z219" s="11">
        <v>0</v>
      </c>
      <c r="AA219" s="10">
        <v>0</v>
      </c>
      <c r="AB219" s="11">
        <v>0</v>
      </c>
      <c r="AC219" s="10">
        <v>0</v>
      </c>
      <c r="AD219" s="11">
        <v>0</v>
      </c>
      <c r="AE219" s="10">
        <v>0</v>
      </c>
      <c r="AF219" s="11">
        <v>0</v>
      </c>
      <c r="AG219" s="10">
        <v>0</v>
      </c>
      <c r="AH219" s="11">
        <v>0</v>
      </c>
      <c r="AI219" s="10">
        <v>0</v>
      </c>
      <c r="AJ219" s="11">
        <v>5.5865921787709499E-3</v>
      </c>
      <c r="AK219" s="10">
        <v>2.3607176581680832E-4</v>
      </c>
      <c r="AL219" s="11">
        <v>0</v>
      </c>
      <c r="AM219" s="10">
        <v>0</v>
      </c>
      <c r="AN219" s="11">
        <v>7.2625698324022353E-2</v>
      </c>
      <c r="AO219" s="10">
        <v>7.5779036827195473E-2</v>
      </c>
      <c r="AP219" s="11">
        <v>0</v>
      </c>
      <c r="AQ219" s="10">
        <v>0</v>
      </c>
      <c r="AR219" s="11">
        <v>1.11731843575419E-2</v>
      </c>
      <c r="AS219" s="10">
        <v>1.1095372993389991E-2</v>
      </c>
      <c r="AT219" s="11"/>
      <c r="AU219" s="10"/>
      <c r="AV219" s="11"/>
      <c r="AW219" s="10"/>
      <c r="AX219" s="11"/>
      <c r="AY219" s="10"/>
      <c r="AZ219" s="10"/>
    </row>
    <row r="220" spans="1:52">
      <c r="A220" s="2" t="s">
        <v>71</v>
      </c>
      <c r="B220" s="2" t="s">
        <v>42</v>
      </c>
      <c r="C220" s="2" t="s">
        <v>664</v>
      </c>
      <c r="D220" s="11">
        <v>2</v>
      </c>
      <c r="E220" s="10">
        <v>21</v>
      </c>
      <c r="F220" s="11">
        <v>21</v>
      </c>
      <c r="G220" s="10">
        <v>308</v>
      </c>
      <c r="H220" s="11">
        <v>22</v>
      </c>
      <c r="I220" s="10">
        <v>569</v>
      </c>
      <c r="J220" s="11">
        <v>0</v>
      </c>
      <c r="K220" s="10">
        <v>0</v>
      </c>
      <c r="L220" s="11">
        <v>1</v>
      </c>
      <c r="M220" s="10">
        <v>34</v>
      </c>
      <c r="N220" s="11">
        <v>0</v>
      </c>
      <c r="O220" s="10">
        <v>0</v>
      </c>
      <c r="P220" s="11">
        <v>1</v>
      </c>
      <c r="Q220" s="10">
        <v>8</v>
      </c>
      <c r="R220" s="11">
        <v>0</v>
      </c>
      <c r="S220" s="10">
        <v>0</v>
      </c>
      <c r="T220" s="11">
        <v>2</v>
      </c>
      <c r="U220" s="10">
        <v>62</v>
      </c>
      <c r="V220" s="11">
        <v>0</v>
      </c>
      <c r="W220" s="10">
        <v>0</v>
      </c>
      <c r="X220" s="11">
        <v>0</v>
      </c>
      <c r="Y220" s="10">
        <v>0</v>
      </c>
      <c r="Z220" s="11">
        <v>0</v>
      </c>
      <c r="AA220" s="10">
        <v>0</v>
      </c>
      <c r="AB220" s="11">
        <v>0</v>
      </c>
      <c r="AC220" s="10">
        <v>0</v>
      </c>
      <c r="AD220" s="11">
        <v>0</v>
      </c>
      <c r="AE220" s="10">
        <v>0</v>
      </c>
      <c r="AF220" s="11">
        <v>0</v>
      </c>
      <c r="AG220" s="10">
        <v>0</v>
      </c>
      <c r="AH220" s="11">
        <v>0</v>
      </c>
      <c r="AI220" s="10">
        <v>0</v>
      </c>
      <c r="AJ220" s="11">
        <v>2</v>
      </c>
      <c r="AK220" s="10">
        <v>39</v>
      </c>
      <c r="AL220" s="11">
        <v>0</v>
      </c>
      <c r="AM220" s="10">
        <v>0</v>
      </c>
      <c r="AN220" s="11">
        <v>11</v>
      </c>
      <c r="AO220" s="10">
        <v>298</v>
      </c>
      <c r="AP220" s="11">
        <v>0</v>
      </c>
      <c r="AQ220" s="10">
        <v>0</v>
      </c>
      <c r="AR220" s="11">
        <v>1</v>
      </c>
      <c r="AS220" s="10">
        <v>3</v>
      </c>
      <c r="AT220" s="11"/>
      <c r="AU220" s="10"/>
      <c r="AV220" s="11"/>
      <c r="AW220" s="10"/>
      <c r="AX220" s="11"/>
      <c r="AY220" s="10">
        <f t="shared" ref="AY220" si="2552">SUM(D220,F220,H220,J220,L220,N220,P220,R220,T220,V220,X220,Z220,AB220,AD220,AF220,AH220,AJ220,AL220,AN220,AP220,AR220,AT220,AV220)</f>
        <v>63</v>
      </c>
      <c r="AZ220" s="10">
        <f t="shared" ref="AZ220" si="2553">SUM(E220,G220,I220,K220,M220,O220,Q220,S220,U220,W220,Y220,AA220,AC220,AE220,AG220,AI220,AK220,AM220,AO220,AQ220,AS220,AU220,AW220)</f>
        <v>1342</v>
      </c>
    </row>
    <row r="221" spans="1:52">
      <c r="A221" s="2"/>
      <c r="B221" s="2"/>
      <c r="C221" s="2"/>
      <c r="D221" s="11">
        <f>D220/$AY$74</f>
        <v>2.5974025974025976E-2</v>
      </c>
      <c r="E221" s="10">
        <f>E220/$AZ$74</f>
        <v>8.1999219055056624E-3</v>
      </c>
      <c r="F221" s="11">
        <f t="shared" ref="F221" si="2554">F220/$AY$74</f>
        <v>0.27272727272727271</v>
      </c>
      <c r="G221" s="10">
        <f t="shared" ref="G221" si="2555">G220/$AZ$74</f>
        <v>0.1202655212807497</v>
      </c>
      <c r="H221" s="11">
        <f t="shared" ref="H221" si="2556">H220/$AY$74</f>
        <v>0.2857142857142857</v>
      </c>
      <c r="I221" s="10">
        <f t="shared" ref="I221" si="2557">I220/$AZ$74</f>
        <v>0.22217883639203437</v>
      </c>
      <c r="J221" s="11">
        <f t="shared" ref="J221" si="2558">J220/$AY$74</f>
        <v>0</v>
      </c>
      <c r="K221" s="10">
        <f t="shared" ref="K221" si="2559">K220/$AZ$74</f>
        <v>0</v>
      </c>
      <c r="L221" s="11">
        <f t="shared" ref="L221" si="2560">L220/$AY$74</f>
        <v>1.2987012987012988E-2</v>
      </c>
      <c r="M221" s="10">
        <f t="shared" ref="M221" si="2561">M220/$AZ$74</f>
        <v>1.3276064037485357E-2</v>
      </c>
      <c r="N221" s="11">
        <f t="shared" ref="N221" si="2562">N220/$AY$74</f>
        <v>0</v>
      </c>
      <c r="O221" s="10">
        <f t="shared" ref="O221" si="2563">O220/$AZ$74</f>
        <v>0</v>
      </c>
      <c r="P221" s="11">
        <f t="shared" ref="P221" si="2564">P220/$AY$74</f>
        <v>1.2987012987012988E-2</v>
      </c>
      <c r="Q221" s="10">
        <f t="shared" ref="Q221" si="2565">Q220/$AZ$74</f>
        <v>3.1237797735259665E-3</v>
      </c>
      <c r="R221" s="11">
        <f t="shared" ref="R221" si="2566">R220/$AY$74</f>
        <v>0</v>
      </c>
      <c r="S221" s="10">
        <f t="shared" ref="S221" si="2567">S220/$AZ$74</f>
        <v>0</v>
      </c>
      <c r="T221" s="11">
        <f t="shared" ref="T221" si="2568">T220/$AY$74</f>
        <v>2.5974025974025976E-2</v>
      </c>
      <c r="U221" s="10">
        <f t="shared" ref="U221" si="2569">U220/$AZ$74</f>
        <v>2.4209293244826239E-2</v>
      </c>
      <c r="V221" s="11">
        <f t="shared" ref="V221" si="2570">V220/$AY$74</f>
        <v>0</v>
      </c>
      <c r="W221" s="10">
        <f t="shared" ref="W221" si="2571">W220/$AZ$74</f>
        <v>0</v>
      </c>
      <c r="X221" s="11">
        <f t="shared" ref="X221" si="2572">X220/$AY$74</f>
        <v>0</v>
      </c>
      <c r="Y221" s="10">
        <f t="shared" ref="Y221" si="2573">Y220/$AZ$74</f>
        <v>0</v>
      </c>
      <c r="Z221" s="11">
        <f t="shared" ref="Z221" si="2574">Z220/$AY$74</f>
        <v>0</v>
      </c>
      <c r="AA221" s="10">
        <f t="shared" ref="AA221" si="2575">AA220/$AZ$74</f>
        <v>0</v>
      </c>
      <c r="AB221" s="11">
        <f t="shared" ref="AB221" si="2576">AB220/$AY$74</f>
        <v>0</v>
      </c>
      <c r="AC221" s="10">
        <f t="shared" ref="AC221" si="2577">AC220/$AZ$74</f>
        <v>0</v>
      </c>
      <c r="AD221" s="11">
        <f t="shared" ref="AD221" si="2578">AD220/$AY$74</f>
        <v>0</v>
      </c>
      <c r="AE221" s="10">
        <f t="shared" ref="AE221" si="2579">AE220/$AZ$74</f>
        <v>0</v>
      </c>
      <c r="AF221" s="11">
        <f t="shared" ref="AF221" si="2580">AF220/$AY$74</f>
        <v>0</v>
      </c>
      <c r="AG221" s="10">
        <f t="shared" ref="AG221" si="2581">AG220/$AZ$74</f>
        <v>0</v>
      </c>
      <c r="AH221" s="11">
        <f t="shared" ref="AH221" si="2582">AH220/$AY$74</f>
        <v>0</v>
      </c>
      <c r="AI221" s="10">
        <f t="shared" ref="AI221" si="2583">AI220/$AZ$74</f>
        <v>0</v>
      </c>
      <c r="AJ221" s="11">
        <f t="shared" ref="AJ221" si="2584">AJ220/$AY$74</f>
        <v>2.5974025974025976E-2</v>
      </c>
      <c r="AK221" s="10">
        <f t="shared" ref="AK221" si="2585">AK220/$AZ$74</f>
        <v>1.5228426395939087E-2</v>
      </c>
      <c r="AL221" s="11">
        <f t="shared" ref="AL221" si="2586">AL220/$AY$74</f>
        <v>0</v>
      </c>
      <c r="AM221" s="10">
        <f t="shared" ref="AM221" si="2587">AM220/$AZ$74</f>
        <v>0</v>
      </c>
      <c r="AN221" s="11">
        <f t="shared" ref="AN221" si="2588">AN220/$AY$74</f>
        <v>0.14285714285714285</v>
      </c>
      <c r="AO221" s="10">
        <f t="shared" ref="AO221" si="2589">AO220/$AZ$74</f>
        <v>0.11636079656384225</v>
      </c>
      <c r="AP221" s="11">
        <f t="shared" ref="AP221" si="2590">AP220/$AY$74</f>
        <v>0</v>
      </c>
      <c r="AQ221" s="10">
        <f t="shared" ref="AQ221" si="2591">AQ220/$AZ$74</f>
        <v>0</v>
      </c>
      <c r="AR221" s="11">
        <f t="shared" ref="AR221" si="2592">AR220/$AY$74</f>
        <v>1.2987012987012988E-2</v>
      </c>
      <c r="AS221" s="10">
        <f t="shared" ref="AS221" si="2593">AS220/$AZ$74</f>
        <v>1.1714174150722373E-3</v>
      </c>
      <c r="AT221" s="11"/>
      <c r="AU221" s="10"/>
      <c r="AV221" s="11"/>
      <c r="AW221" s="10"/>
      <c r="AX221" s="11"/>
      <c r="AY221" s="10"/>
      <c r="AZ221" s="10"/>
    </row>
    <row r="222" spans="1:52">
      <c r="A222" s="2" t="s">
        <v>71</v>
      </c>
      <c r="B222" s="2" t="s">
        <v>42</v>
      </c>
      <c r="C222" s="2" t="s">
        <v>664</v>
      </c>
      <c r="D222" s="11">
        <v>2.5974025974025976E-2</v>
      </c>
      <c r="E222" s="10">
        <v>8.1999219055056624E-3</v>
      </c>
      <c r="F222" s="11">
        <v>0.27272727272727271</v>
      </c>
      <c r="G222" s="10">
        <v>0.1202655212807497</v>
      </c>
      <c r="H222" s="11">
        <v>0.2857142857142857</v>
      </c>
      <c r="I222" s="10">
        <v>0.22217883639203437</v>
      </c>
      <c r="J222" s="11">
        <v>0</v>
      </c>
      <c r="K222" s="10">
        <v>0</v>
      </c>
      <c r="L222" s="11">
        <v>1.2987012987012988E-2</v>
      </c>
      <c r="M222" s="10">
        <v>1.3276064037485357E-2</v>
      </c>
      <c r="N222" s="11">
        <v>0</v>
      </c>
      <c r="O222" s="10">
        <v>0</v>
      </c>
      <c r="P222" s="11">
        <v>1.2987012987012988E-2</v>
      </c>
      <c r="Q222" s="10">
        <v>3.1237797735259665E-3</v>
      </c>
      <c r="R222" s="11">
        <v>0</v>
      </c>
      <c r="S222" s="10">
        <v>0</v>
      </c>
      <c r="T222" s="11">
        <v>2.5974025974025976E-2</v>
      </c>
      <c r="U222" s="10">
        <v>2.4209293244826239E-2</v>
      </c>
      <c r="V222" s="11">
        <v>0</v>
      </c>
      <c r="W222" s="10">
        <v>0</v>
      </c>
      <c r="X222" s="11">
        <v>0</v>
      </c>
      <c r="Y222" s="10">
        <v>0</v>
      </c>
      <c r="Z222" s="11">
        <v>0</v>
      </c>
      <c r="AA222" s="10">
        <v>0</v>
      </c>
      <c r="AB222" s="11">
        <v>0</v>
      </c>
      <c r="AC222" s="10">
        <v>0</v>
      </c>
      <c r="AD222" s="11">
        <v>0</v>
      </c>
      <c r="AE222" s="10">
        <v>0</v>
      </c>
      <c r="AF222" s="11">
        <v>0</v>
      </c>
      <c r="AG222" s="10">
        <v>0</v>
      </c>
      <c r="AH222" s="11">
        <v>0</v>
      </c>
      <c r="AI222" s="10">
        <v>0</v>
      </c>
      <c r="AJ222" s="11">
        <v>2.5974025974025976E-2</v>
      </c>
      <c r="AK222" s="10">
        <v>1.5228426395939087E-2</v>
      </c>
      <c r="AL222" s="11">
        <v>0</v>
      </c>
      <c r="AM222" s="10">
        <v>0</v>
      </c>
      <c r="AN222" s="11">
        <v>0.14285714285714285</v>
      </c>
      <c r="AO222" s="10">
        <v>0.11636079656384225</v>
      </c>
      <c r="AP222" s="11">
        <v>0</v>
      </c>
      <c r="AQ222" s="10">
        <v>0</v>
      </c>
      <c r="AR222" s="11">
        <v>1.2987012987012988E-2</v>
      </c>
      <c r="AS222" s="10">
        <v>1.1714174150722373E-3</v>
      </c>
      <c r="AT222" s="11"/>
      <c r="AU222" s="10"/>
      <c r="AV222" s="11"/>
      <c r="AW222" s="10"/>
      <c r="AX222" s="11"/>
      <c r="AY222" s="10"/>
      <c r="AZ222" s="10"/>
    </row>
    <row r="223" spans="1:52">
      <c r="A223" s="2" t="s">
        <v>669</v>
      </c>
      <c r="B223" s="2" t="s">
        <v>42</v>
      </c>
      <c r="C223" s="2" t="s">
        <v>666</v>
      </c>
      <c r="D223" s="11">
        <v>1069</v>
      </c>
      <c r="E223" s="10">
        <v>12029</v>
      </c>
      <c r="F223" s="11">
        <v>4066</v>
      </c>
      <c r="G223" s="10">
        <v>93120</v>
      </c>
      <c r="H223" s="11">
        <v>745</v>
      </c>
      <c r="I223" s="10">
        <v>20346</v>
      </c>
      <c r="J223" s="11">
        <v>12</v>
      </c>
      <c r="K223" s="10">
        <v>184</v>
      </c>
      <c r="L223" s="11">
        <v>342</v>
      </c>
      <c r="M223" s="10">
        <v>8653</v>
      </c>
      <c r="N223" s="11">
        <v>139</v>
      </c>
      <c r="O223" s="10">
        <v>2441</v>
      </c>
      <c r="P223" s="11">
        <v>104</v>
      </c>
      <c r="Q223" s="10">
        <v>1713</v>
      </c>
      <c r="R223" s="11">
        <v>1</v>
      </c>
      <c r="S223" s="10">
        <v>7</v>
      </c>
      <c r="T223" s="11">
        <v>1</v>
      </c>
      <c r="U223" s="10">
        <v>14</v>
      </c>
      <c r="V223" s="11">
        <v>2</v>
      </c>
      <c r="W223" s="10">
        <v>10</v>
      </c>
      <c r="X223" s="11">
        <v>18</v>
      </c>
      <c r="Y223" s="10">
        <v>317</v>
      </c>
      <c r="Z223" s="11">
        <v>10</v>
      </c>
      <c r="AA223" s="10">
        <v>398</v>
      </c>
      <c r="AB223" s="11">
        <v>147</v>
      </c>
      <c r="AC223" s="10">
        <v>3240</v>
      </c>
      <c r="AD223" s="11">
        <v>65</v>
      </c>
      <c r="AE223" s="10">
        <v>927</v>
      </c>
      <c r="AF223" s="11">
        <v>0</v>
      </c>
      <c r="AG223" s="10">
        <v>0</v>
      </c>
      <c r="AH223" s="11">
        <v>0</v>
      </c>
      <c r="AI223" s="10">
        <v>0</v>
      </c>
      <c r="AJ223" s="11">
        <v>21</v>
      </c>
      <c r="AK223" s="10">
        <v>244</v>
      </c>
      <c r="AL223" s="11">
        <v>8</v>
      </c>
      <c r="AM223" s="10">
        <v>146</v>
      </c>
      <c r="AN223" s="11">
        <v>19</v>
      </c>
      <c r="AO223" s="10">
        <v>197</v>
      </c>
      <c r="AP223" s="11">
        <v>39</v>
      </c>
      <c r="AQ223" s="10">
        <v>655</v>
      </c>
      <c r="AR223" s="11">
        <v>15</v>
      </c>
      <c r="AS223" s="10">
        <v>300</v>
      </c>
      <c r="AT223" s="11"/>
      <c r="AU223" s="10"/>
      <c r="AV223" s="11"/>
      <c r="AW223" s="10"/>
      <c r="AX223" s="11"/>
      <c r="AY223" s="10">
        <f t="shared" ref="AY223" si="2594">SUM(D223,F223,H223,J223,L223,N223,P223,R223,T223,V223,X223,Z223,AB223,AD223,AF223,AH223,AJ223,AL223,AN223,AP223,AR223,AT223,AV223)</f>
        <v>6823</v>
      </c>
      <c r="AZ223" s="10">
        <f t="shared" ref="AZ223" si="2595">SUM(E223,G223,I223,K223,M223,O223,Q223,S223,U223,W223,Y223,AA223,AC223,AE223,AG223,AI223,AK223,AM223,AO223,AQ223,AS223,AU223,AW223)</f>
        <v>144941</v>
      </c>
    </row>
    <row r="224" spans="1:52">
      <c r="A224" s="2"/>
      <c r="B224" s="2"/>
      <c r="C224" s="2"/>
      <c r="D224" s="11">
        <f>D223/$AY$77</f>
        <v>0.15096737748905523</v>
      </c>
      <c r="E224" s="10">
        <f>E223/$AZ$77</f>
        <v>7.8525452717611272E-2</v>
      </c>
      <c r="F224" s="11">
        <f t="shared" ref="F224" si="2596">F223/$AY$77</f>
        <v>0.57421268182460106</v>
      </c>
      <c r="G224" s="10">
        <f t="shared" ref="G224" si="2597">G223/$AZ$77</f>
        <v>0.6078884493361012</v>
      </c>
      <c r="H224" s="11">
        <f t="shared" ref="H224" si="2598">H223/$AY$77</f>
        <v>0.10521112837169891</v>
      </c>
      <c r="I224" s="10">
        <f t="shared" ref="I224" si="2599">I223/$AZ$77</f>
        <v>0.1328189260115154</v>
      </c>
      <c r="J224" s="11">
        <f t="shared" ref="J224" si="2600">J223/$AY$77</f>
        <v>1.6946758932354187E-3</v>
      </c>
      <c r="K224" s="10">
        <f t="shared" ref="K224" si="2601">K223/$AZ$77</f>
        <v>1.2011541524682412E-3</v>
      </c>
      <c r="L224" s="11">
        <f t="shared" ref="L224" si="2602">L223/$AY$77</f>
        <v>4.8298262957209431E-2</v>
      </c>
      <c r="M224" s="10">
        <f t="shared" ref="M224" si="2603">M223/$AZ$77</f>
        <v>5.6486885224498323E-2</v>
      </c>
      <c r="N224" s="11">
        <f t="shared" ref="N224" si="2604">N223/$AY$77</f>
        <v>1.9629995763310266E-2</v>
      </c>
      <c r="O224" s="10">
        <f t="shared" ref="O224" si="2605">O223/$AZ$77</f>
        <v>1.5934876555298787E-2</v>
      </c>
      <c r="P224" s="11">
        <f t="shared" ref="P224" si="2606">P223/$AY$77</f>
        <v>1.4687191074706962E-2</v>
      </c>
      <c r="Q224" s="10">
        <f t="shared" ref="Q224" si="2607">Q223/$AZ$77</f>
        <v>1.1182484039011398E-2</v>
      </c>
      <c r="R224" s="11">
        <f t="shared" ref="R224" si="2608">R223/$AY$77</f>
        <v>1.4122299110295156E-4</v>
      </c>
      <c r="S224" s="10">
        <f t="shared" ref="S224" si="2609">S223/$AZ$77</f>
        <v>4.5696081887378745E-5</v>
      </c>
      <c r="T224" s="11">
        <f t="shared" ref="T224" si="2610">T223/$AY$77</f>
        <v>1.4122299110295156E-4</v>
      </c>
      <c r="U224" s="10">
        <f t="shared" ref="U224" si="2611">U223/$AZ$77</f>
        <v>9.139216377475749E-5</v>
      </c>
      <c r="V224" s="11">
        <f t="shared" ref="V224" si="2612">V223/$AY$77</f>
        <v>2.8244598220590313E-4</v>
      </c>
      <c r="W224" s="10">
        <f t="shared" ref="W224" si="2613">W223/$AZ$77</f>
        <v>6.5280116981969628E-5</v>
      </c>
      <c r="X224" s="11">
        <f t="shared" ref="X224" si="2614">X223/$AY$77</f>
        <v>2.5420138398531281E-3</v>
      </c>
      <c r="Y224" s="10">
        <f t="shared" ref="Y224" si="2615">Y223/$AZ$77</f>
        <v>2.0693797083284372E-3</v>
      </c>
      <c r="Z224" s="11">
        <f t="shared" ref="Z224" si="2616">Z223/$AY$77</f>
        <v>1.4122299110295156E-3</v>
      </c>
      <c r="AA224" s="10">
        <f t="shared" ref="AA224" si="2617">AA223/$AZ$77</f>
        <v>2.5981486558823911E-3</v>
      </c>
      <c r="AB224" s="11">
        <f t="shared" ref="AB224" si="2618">AB223/$AY$77</f>
        <v>2.075977969213388E-2</v>
      </c>
      <c r="AC224" s="10">
        <f t="shared" ref="AC224" si="2619">AC223/$AZ$77</f>
        <v>2.115075790215816E-2</v>
      </c>
      <c r="AD224" s="11">
        <f t="shared" ref="AD224" si="2620">AD223/$AY$77</f>
        <v>9.1794944216918514E-3</v>
      </c>
      <c r="AE224" s="10">
        <f t="shared" ref="AE224" si="2621">AE223/$AZ$77</f>
        <v>6.0514668442285847E-3</v>
      </c>
      <c r="AF224" s="11">
        <f t="shared" ref="AF224" si="2622">AF223/$AY$77</f>
        <v>0</v>
      </c>
      <c r="AG224" s="10">
        <f t="shared" ref="AG224" si="2623">AG223/$AZ$77</f>
        <v>0</v>
      </c>
      <c r="AH224" s="11">
        <f t="shared" ref="AH224" si="2624">AH223/$AY$77</f>
        <v>0</v>
      </c>
      <c r="AI224" s="10">
        <f t="shared" ref="AI224" si="2625">AI223/$AZ$77</f>
        <v>0</v>
      </c>
      <c r="AJ224" s="11">
        <f t="shared" ref="AJ224" si="2626">AJ223/$AY$77</f>
        <v>2.9656828131619829E-3</v>
      </c>
      <c r="AK224" s="10">
        <f t="shared" ref="AK224" si="2627">AK223/$AZ$77</f>
        <v>1.592834854360059E-3</v>
      </c>
      <c r="AL224" s="11">
        <f t="shared" ref="AL224" si="2628">AL223/$AY$77</f>
        <v>1.1297839288236125E-3</v>
      </c>
      <c r="AM224" s="10">
        <f t="shared" ref="AM224" si="2629">AM223/$AZ$77</f>
        <v>9.5308970793675659E-4</v>
      </c>
      <c r="AN224" s="11">
        <f t="shared" ref="AN224" si="2630">AN223/$AY$77</f>
        <v>2.6832368309560799E-3</v>
      </c>
      <c r="AO224" s="10">
        <f t="shared" ref="AO224" si="2631">AO223/$AZ$77</f>
        <v>1.2860183045448018E-3</v>
      </c>
      <c r="AP224" s="11">
        <f t="shared" ref="AP224" si="2632">AP223/$AY$77</f>
        <v>5.507696653015111E-3</v>
      </c>
      <c r="AQ224" s="10">
        <f t="shared" ref="AQ224" si="2633">AQ223/$AZ$77</f>
        <v>4.2758476623190106E-3</v>
      </c>
      <c r="AR224" s="11">
        <f t="shared" ref="AR224" si="2634">AR223/$AY$77</f>
        <v>2.1183448665442733E-3</v>
      </c>
      <c r="AS224" s="10">
        <f t="shared" ref="AS224" si="2635">AS223/$AZ$77</f>
        <v>1.9584035094590891E-3</v>
      </c>
      <c r="AT224" s="11"/>
      <c r="AU224" s="10"/>
      <c r="AV224" s="11"/>
      <c r="AW224" s="10"/>
      <c r="AX224" s="11"/>
      <c r="AY224" s="10"/>
      <c r="AZ224" s="10"/>
    </row>
    <row r="225" spans="1:52">
      <c r="A225" s="2" t="s">
        <v>669</v>
      </c>
      <c r="B225" s="2" t="s">
        <v>42</v>
      </c>
      <c r="C225" s="2" t="s">
        <v>666</v>
      </c>
      <c r="D225" s="11">
        <v>0.15096737748905523</v>
      </c>
      <c r="E225" s="10">
        <v>7.8525452717611272E-2</v>
      </c>
      <c r="F225" s="11">
        <v>0.57421268182460106</v>
      </c>
      <c r="G225" s="10">
        <v>0.6078884493361012</v>
      </c>
      <c r="H225" s="11">
        <v>0.10521112837169891</v>
      </c>
      <c r="I225" s="10">
        <v>0.1328189260115154</v>
      </c>
      <c r="J225" s="11">
        <v>1.6946758932354187E-3</v>
      </c>
      <c r="K225" s="10">
        <v>1.2011541524682412E-3</v>
      </c>
      <c r="L225" s="11">
        <v>4.8298262957209431E-2</v>
      </c>
      <c r="M225" s="10">
        <v>5.6486885224498323E-2</v>
      </c>
      <c r="N225" s="11">
        <v>1.9629995763310266E-2</v>
      </c>
      <c r="O225" s="10">
        <v>1.5934876555298787E-2</v>
      </c>
      <c r="P225" s="11">
        <v>1.4687191074706962E-2</v>
      </c>
      <c r="Q225" s="10">
        <v>1.1182484039011398E-2</v>
      </c>
      <c r="R225" s="11">
        <v>1.4122299110295156E-4</v>
      </c>
      <c r="S225" s="10">
        <v>4.5696081887378745E-5</v>
      </c>
      <c r="T225" s="11">
        <v>1.4122299110295156E-4</v>
      </c>
      <c r="U225" s="10">
        <v>9.139216377475749E-5</v>
      </c>
      <c r="V225" s="11">
        <v>2.8244598220590313E-4</v>
      </c>
      <c r="W225" s="10">
        <v>6.5280116981969628E-5</v>
      </c>
      <c r="X225" s="11">
        <v>2.5420138398531281E-3</v>
      </c>
      <c r="Y225" s="10">
        <v>2.0693797083284372E-3</v>
      </c>
      <c r="Z225" s="11">
        <v>1.4122299110295156E-3</v>
      </c>
      <c r="AA225" s="10">
        <v>2.5981486558823911E-3</v>
      </c>
      <c r="AB225" s="11">
        <v>2.075977969213388E-2</v>
      </c>
      <c r="AC225" s="10">
        <v>2.115075790215816E-2</v>
      </c>
      <c r="AD225" s="11">
        <v>9.1794944216918514E-3</v>
      </c>
      <c r="AE225" s="10">
        <v>6.0514668442285847E-3</v>
      </c>
      <c r="AF225" s="11">
        <v>0</v>
      </c>
      <c r="AG225" s="10">
        <v>0</v>
      </c>
      <c r="AH225" s="11">
        <v>0</v>
      </c>
      <c r="AI225" s="10">
        <v>0</v>
      </c>
      <c r="AJ225" s="11">
        <v>2.9656828131619829E-3</v>
      </c>
      <c r="AK225" s="10">
        <v>1.592834854360059E-3</v>
      </c>
      <c r="AL225" s="11">
        <v>1.1297839288236125E-3</v>
      </c>
      <c r="AM225" s="10">
        <v>9.5308970793675659E-4</v>
      </c>
      <c r="AN225" s="11">
        <v>2.6832368309560799E-3</v>
      </c>
      <c r="AO225" s="10">
        <v>1.2860183045448018E-3</v>
      </c>
      <c r="AP225" s="11">
        <v>5.507696653015111E-3</v>
      </c>
      <c r="AQ225" s="10">
        <v>4.2758476623190106E-3</v>
      </c>
      <c r="AR225" s="11">
        <v>2.1183448665442733E-3</v>
      </c>
      <c r="AS225" s="10">
        <v>1.9584035094590891E-3</v>
      </c>
      <c r="AT225" s="11"/>
      <c r="AU225" s="10"/>
      <c r="AV225" s="11"/>
      <c r="AW225" s="10"/>
      <c r="AX225" s="11"/>
      <c r="AY225" s="10"/>
      <c r="AZ225" s="10"/>
    </row>
    <row r="226" spans="1:52">
      <c r="A226" s="2" t="s">
        <v>540</v>
      </c>
      <c r="B226" s="2" t="s">
        <v>42</v>
      </c>
      <c r="C226" s="2" t="s">
        <v>667</v>
      </c>
      <c r="D226" s="11">
        <v>10</v>
      </c>
      <c r="E226" s="10">
        <v>69</v>
      </c>
      <c r="F226" s="11">
        <v>83</v>
      </c>
      <c r="G226" s="10">
        <v>1363</v>
      </c>
      <c r="H226" s="11">
        <v>35</v>
      </c>
      <c r="I226" s="10">
        <v>1205</v>
      </c>
      <c r="J226" s="11">
        <v>1</v>
      </c>
      <c r="K226" s="10">
        <v>4</v>
      </c>
      <c r="L226" s="11">
        <v>7</v>
      </c>
      <c r="M226" s="10">
        <v>116</v>
      </c>
      <c r="N226" s="11">
        <v>0</v>
      </c>
      <c r="O226" s="10">
        <v>0</v>
      </c>
      <c r="P226" s="11">
        <v>9</v>
      </c>
      <c r="Q226" s="10">
        <v>138</v>
      </c>
      <c r="R226" s="11">
        <v>0</v>
      </c>
      <c r="S226" s="10">
        <v>0</v>
      </c>
      <c r="T226" s="11">
        <v>4</v>
      </c>
      <c r="U226" s="10">
        <v>27</v>
      </c>
      <c r="V226" s="11">
        <v>3</v>
      </c>
      <c r="W226" s="10">
        <v>34</v>
      </c>
      <c r="X226" s="11">
        <v>0</v>
      </c>
      <c r="Y226" s="10">
        <v>0</v>
      </c>
      <c r="Z226" s="11">
        <v>0</v>
      </c>
      <c r="AA226" s="10">
        <v>0</v>
      </c>
      <c r="AB226" s="11">
        <v>1</v>
      </c>
      <c r="AC226" s="10">
        <v>21</v>
      </c>
      <c r="AD226" s="11">
        <v>1</v>
      </c>
      <c r="AE226" s="10">
        <v>4</v>
      </c>
      <c r="AF226" s="11">
        <v>0</v>
      </c>
      <c r="AG226" s="10">
        <v>0</v>
      </c>
      <c r="AH226" s="11">
        <v>0</v>
      </c>
      <c r="AI226" s="10">
        <v>0</v>
      </c>
      <c r="AJ226" s="11">
        <v>0</v>
      </c>
      <c r="AK226" s="10">
        <v>0</v>
      </c>
      <c r="AL226" s="11">
        <v>0</v>
      </c>
      <c r="AM226" s="10">
        <v>0</v>
      </c>
      <c r="AN226" s="11">
        <v>16</v>
      </c>
      <c r="AO226" s="10">
        <v>304</v>
      </c>
      <c r="AP226" s="11">
        <v>0</v>
      </c>
      <c r="AQ226" s="10">
        <v>0</v>
      </c>
      <c r="AR226" s="11">
        <v>0</v>
      </c>
      <c r="AS226" s="10">
        <v>0</v>
      </c>
      <c r="AT226" s="11"/>
      <c r="AU226" s="10"/>
      <c r="AV226" s="11"/>
      <c r="AW226" s="10"/>
      <c r="AX226" s="11"/>
      <c r="AY226" s="10">
        <f t="shared" ref="AY226" si="2636">SUM(D226,F226,H226,J226,L226,N226,P226,R226,T226,V226,X226,Z226,AB226,AD226,AF226,AH226,AJ226,AL226,AN226,AP226,AR226,AT226,AV226)</f>
        <v>170</v>
      </c>
      <c r="AZ226" s="10">
        <f t="shared" ref="AZ226" si="2637">SUM(E226,G226,I226,K226,M226,O226,Q226,S226,U226,W226,Y226,AA226,AC226,AE226,AG226,AI226,AK226,AM226,AO226,AQ226,AS226,AU226,AW226)</f>
        <v>3285</v>
      </c>
    </row>
    <row r="227" spans="1:52">
      <c r="A227" s="2"/>
      <c r="B227" s="2"/>
      <c r="C227" s="2"/>
      <c r="D227" s="11">
        <f>D226/$AY$80</f>
        <v>4.4444444444444446E-2</v>
      </c>
      <c r="E227" s="10">
        <f>E226/$AZ$80</f>
        <v>1.3241220495106506E-2</v>
      </c>
      <c r="F227" s="11">
        <f t="shared" ref="F227" si="2638">F226/$AY$80</f>
        <v>0.36888888888888888</v>
      </c>
      <c r="G227" s="10">
        <f t="shared" ref="G227" si="2639">G226/$AZ$80</f>
        <v>0.26156208021492994</v>
      </c>
      <c r="H227" s="11">
        <f t="shared" ref="H227" si="2640">H226/$AY$80</f>
        <v>0.15555555555555556</v>
      </c>
      <c r="I227" s="10">
        <f t="shared" ref="I227" si="2641">I226/$AZ$80</f>
        <v>0.23124160429859911</v>
      </c>
      <c r="J227" s="11">
        <f t="shared" ref="J227" si="2642">J226/$AY$80</f>
        <v>4.4444444444444444E-3</v>
      </c>
      <c r="K227" s="10">
        <f t="shared" ref="K227" si="2643">K226/$AZ$80</f>
        <v>7.6760698522356549E-4</v>
      </c>
      <c r="L227" s="11">
        <f t="shared" ref="L227" si="2644">L226/$AY$80</f>
        <v>3.111111111111111E-2</v>
      </c>
      <c r="M227" s="10">
        <f t="shared" ref="M227" si="2645">M226/$AZ$80</f>
        <v>2.22606025714834E-2</v>
      </c>
      <c r="N227" s="11">
        <f t="shared" ref="N227" si="2646">N226/$AY$80</f>
        <v>0</v>
      </c>
      <c r="O227" s="10">
        <f t="shared" ref="O227" si="2647">O226/$AZ$80</f>
        <v>0</v>
      </c>
      <c r="P227" s="11">
        <f t="shared" ref="P227" si="2648">P226/$AY$80</f>
        <v>0.04</v>
      </c>
      <c r="Q227" s="10">
        <f t="shared" ref="Q227" si="2649">Q226/$AZ$80</f>
        <v>2.6482440990213012E-2</v>
      </c>
      <c r="R227" s="11">
        <f t="shared" ref="R227" si="2650">R226/$AY$80</f>
        <v>0</v>
      </c>
      <c r="S227" s="10">
        <f t="shared" ref="S227" si="2651">S226/$AZ$80</f>
        <v>0</v>
      </c>
      <c r="T227" s="11">
        <f t="shared" ref="T227" si="2652">T226/$AY$80</f>
        <v>1.7777777777777778E-2</v>
      </c>
      <c r="U227" s="10">
        <f t="shared" ref="U227" si="2653">U226/$AZ$80</f>
        <v>5.1813471502590676E-3</v>
      </c>
      <c r="V227" s="11">
        <f t="shared" ref="V227" si="2654">V226/$AY$80</f>
        <v>1.3333333333333334E-2</v>
      </c>
      <c r="W227" s="10">
        <f t="shared" ref="W227" si="2655">W226/$AZ$80</f>
        <v>6.5246593744003071E-3</v>
      </c>
      <c r="X227" s="11">
        <f t="shared" ref="X227" si="2656">X226/$AY$80</f>
        <v>0</v>
      </c>
      <c r="Y227" s="10">
        <f t="shared" ref="Y227" si="2657">Y226/$AZ$80</f>
        <v>0</v>
      </c>
      <c r="Z227" s="11">
        <f t="shared" ref="Z227" si="2658">Z226/$AY$80</f>
        <v>0</v>
      </c>
      <c r="AA227" s="10">
        <f t="shared" ref="AA227" si="2659">AA226/$AZ$80</f>
        <v>0</v>
      </c>
      <c r="AB227" s="11">
        <f t="shared" ref="AB227" si="2660">AB226/$AY$80</f>
        <v>4.4444444444444444E-3</v>
      </c>
      <c r="AC227" s="10">
        <f t="shared" ref="AC227" si="2661">AC226/$AZ$80</f>
        <v>4.0299366724237187E-3</v>
      </c>
      <c r="AD227" s="11">
        <f t="shared" ref="AD227" si="2662">AD226/$AY$80</f>
        <v>4.4444444444444444E-3</v>
      </c>
      <c r="AE227" s="10">
        <f t="shared" ref="AE227" si="2663">AE226/$AZ$80</f>
        <v>7.6760698522356549E-4</v>
      </c>
      <c r="AF227" s="11">
        <f t="shared" ref="AF227" si="2664">AF226/$AY$80</f>
        <v>0</v>
      </c>
      <c r="AG227" s="10">
        <f t="shared" ref="AG227" si="2665">AG226/$AZ$80</f>
        <v>0</v>
      </c>
      <c r="AH227" s="11">
        <f t="shared" ref="AH227" si="2666">AH226/$AY$80</f>
        <v>0</v>
      </c>
      <c r="AI227" s="10">
        <f t="shared" ref="AI227" si="2667">AI226/$AZ$80</f>
        <v>0</v>
      </c>
      <c r="AJ227" s="11">
        <f t="shared" ref="AJ227" si="2668">AJ226/$AY$80</f>
        <v>0</v>
      </c>
      <c r="AK227" s="10">
        <f t="shared" ref="AK227" si="2669">AK226/$AZ$80</f>
        <v>0</v>
      </c>
      <c r="AL227" s="11">
        <f t="shared" ref="AL227" si="2670">AL226/$AY$80</f>
        <v>0</v>
      </c>
      <c r="AM227" s="10">
        <f t="shared" ref="AM227" si="2671">AM226/$AZ$80</f>
        <v>0</v>
      </c>
      <c r="AN227" s="11">
        <f t="shared" ref="AN227" si="2672">AN226/$AY$80</f>
        <v>7.1111111111111111E-2</v>
      </c>
      <c r="AO227" s="10">
        <f t="shared" ref="AO227" si="2673">AO226/$AZ$80</f>
        <v>5.8338130876990982E-2</v>
      </c>
      <c r="AP227" s="11">
        <f t="shared" ref="AP227" si="2674">AP226/$AY$80</f>
        <v>0</v>
      </c>
      <c r="AQ227" s="10">
        <f t="shared" ref="AQ227" si="2675">AQ226/$AZ$80</f>
        <v>0</v>
      </c>
      <c r="AR227" s="11">
        <f t="shared" ref="AR227" si="2676">AR226/$AY$80</f>
        <v>0</v>
      </c>
      <c r="AS227" s="10">
        <f t="shared" ref="AS227" si="2677">AS226/$AZ$80</f>
        <v>0</v>
      </c>
      <c r="AT227" s="11"/>
      <c r="AU227" s="10"/>
      <c r="AV227" s="11"/>
      <c r="AW227" s="10"/>
      <c r="AX227" s="11"/>
      <c r="AY227" s="10"/>
      <c r="AZ227" s="10"/>
    </row>
    <row r="228" spans="1:52">
      <c r="A228" s="2" t="s">
        <v>540</v>
      </c>
      <c r="B228" s="2" t="s">
        <v>42</v>
      </c>
      <c r="C228" s="2" t="s">
        <v>667</v>
      </c>
      <c r="D228" s="11">
        <v>4.4444444444444446E-2</v>
      </c>
      <c r="E228" s="10">
        <v>1.3241220495106506E-2</v>
      </c>
      <c r="F228" s="11">
        <v>0.36888888888888888</v>
      </c>
      <c r="G228" s="10">
        <v>0.26156208021492994</v>
      </c>
      <c r="H228" s="11">
        <v>0.15555555555555556</v>
      </c>
      <c r="I228" s="10">
        <v>0.23124160429859911</v>
      </c>
      <c r="J228" s="11">
        <v>4.4444444444444444E-3</v>
      </c>
      <c r="K228" s="10">
        <v>7.6760698522356549E-4</v>
      </c>
      <c r="L228" s="11">
        <v>3.111111111111111E-2</v>
      </c>
      <c r="M228" s="10">
        <v>2.22606025714834E-2</v>
      </c>
      <c r="N228" s="11">
        <v>0</v>
      </c>
      <c r="O228" s="10">
        <v>0</v>
      </c>
      <c r="P228" s="11">
        <v>0.04</v>
      </c>
      <c r="Q228" s="10">
        <v>2.6482440990213012E-2</v>
      </c>
      <c r="R228" s="11">
        <v>0</v>
      </c>
      <c r="S228" s="10">
        <v>0</v>
      </c>
      <c r="T228" s="11">
        <v>1.7777777777777778E-2</v>
      </c>
      <c r="U228" s="10">
        <v>5.1813471502590676E-3</v>
      </c>
      <c r="V228" s="11">
        <v>1.3333333333333334E-2</v>
      </c>
      <c r="W228" s="10">
        <v>6.5246593744003071E-3</v>
      </c>
      <c r="X228" s="11">
        <v>0</v>
      </c>
      <c r="Y228" s="10">
        <v>0</v>
      </c>
      <c r="Z228" s="11">
        <v>0</v>
      </c>
      <c r="AA228" s="10">
        <v>0</v>
      </c>
      <c r="AB228" s="11">
        <v>4.4444444444444444E-3</v>
      </c>
      <c r="AC228" s="10">
        <v>4.0299366724237187E-3</v>
      </c>
      <c r="AD228" s="11">
        <v>4.4444444444444444E-3</v>
      </c>
      <c r="AE228" s="10">
        <v>7.6760698522356549E-4</v>
      </c>
      <c r="AF228" s="11">
        <v>0</v>
      </c>
      <c r="AG228" s="10">
        <v>0</v>
      </c>
      <c r="AH228" s="11">
        <v>0</v>
      </c>
      <c r="AI228" s="10">
        <v>0</v>
      </c>
      <c r="AJ228" s="11">
        <v>0</v>
      </c>
      <c r="AK228" s="10">
        <v>0</v>
      </c>
      <c r="AL228" s="11">
        <v>0</v>
      </c>
      <c r="AM228" s="10">
        <v>0</v>
      </c>
      <c r="AN228" s="11">
        <v>7.1111111111111111E-2</v>
      </c>
      <c r="AO228" s="10">
        <v>5.8338130876990982E-2</v>
      </c>
      <c r="AP228" s="11">
        <v>0</v>
      </c>
      <c r="AQ228" s="10">
        <v>0</v>
      </c>
      <c r="AR228" s="11">
        <v>0</v>
      </c>
      <c r="AS228" s="10">
        <v>0</v>
      </c>
      <c r="AT228" s="11"/>
      <c r="AU228" s="10"/>
      <c r="AV228" s="11"/>
      <c r="AW228" s="10"/>
      <c r="AX228" s="11"/>
      <c r="AY228" s="10"/>
      <c r="AZ228" s="10"/>
    </row>
    <row r="229" spans="1:52">
      <c r="A229" s="2" t="s">
        <v>527</v>
      </c>
      <c r="B229" s="2" t="s">
        <v>42</v>
      </c>
      <c r="C229" s="2" t="s">
        <v>668</v>
      </c>
      <c r="D229" s="11">
        <v>67</v>
      </c>
      <c r="E229" s="10">
        <v>780</v>
      </c>
      <c r="F229" s="11">
        <v>534</v>
      </c>
      <c r="G229" s="10">
        <v>10961</v>
      </c>
      <c r="H229" s="11">
        <v>22</v>
      </c>
      <c r="I229" s="10">
        <v>449</v>
      </c>
      <c r="J229" s="11">
        <v>1</v>
      </c>
      <c r="K229" s="10">
        <v>16</v>
      </c>
      <c r="L229" s="11">
        <v>39</v>
      </c>
      <c r="M229" s="10">
        <v>674</v>
      </c>
      <c r="N229" s="11">
        <v>0</v>
      </c>
      <c r="O229" s="10">
        <v>0</v>
      </c>
      <c r="P229" s="11">
        <v>46</v>
      </c>
      <c r="Q229" s="10">
        <v>612</v>
      </c>
      <c r="R229" s="11">
        <v>0</v>
      </c>
      <c r="S229" s="10">
        <v>0</v>
      </c>
      <c r="T229" s="11">
        <v>0</v>
      </c>
      <c r="U229" s="10">
        <v>0</v>
      </c>
      <c r="V229" s="11">
        <v>0</v>
      </c>
      <c r="W229" s="10">
        <v>0</v>
      </c>
      <c r="X229" s="11">
        <v>0</v>
      </c>
      <c r="Y229" s="10">
        <v>0</v>
      </c>
      <c r="Z229" s="11">
        <v>0</v>
      </c>
      <c r="AA229" s="10">
        <v>0</v>
      </c>
      <c r="AB229" s="11">
        <v>37</v>
      </c>
      <c r="AC229" s="10">
        <v>887</v>
      </c>
      <c r="AD229" s="11">
        <v>0</v>
      </c>
      <c r="AE229" s="10">
        <v>0</v>
      </c>
      <c r="AF229" s="11">
        <v>0</v>
      </c>
      <c r="AG229" s="10">
        <v>0</v>
      </c>
      <c r="AH229" s="11">
        <v>0</v>
      </c>
      <c r="AI229" s="10">
        <v>0</v>
      </c>
      <c r="AJ229" s="11">
        <v>1</v>
      </c>
      <c r="AK229" s="10">
        <v>3</v>
      </c>
      <c r="AL229" s="11">
        <v>1</v>
      </c>
      <c r="AM229" s="10">
        <v>3</v>
      </c>
      <c r="AN229" s="11">
        <v>8</v>
      </c>
      <c r="AO229" s="10">
        <v>62</v>
      </c>
      <c r="AP229" s="11">
        <v>0</v>
      </c>
      <c r="AQ229" s="10">
        <v>0</v>
      </c>
      <c r="AR229" s="11">
        <v>0</v>
      </c>
      <c r="AS229" s="10">
        <v>0</v>
      </c>
      <c r="AT229" s="11"/>
      <c r="AU229" s="10"/>
      <c r="AV229" s="11"/>
      <c r="AW229" s="10"/>
      <c r="AX229" s="11"/>
      <c r="AY229" s="10">
        <f t="shared" ref="AY229" si="2678">SUM(D229,F229,H229,J229,L229,N229,P229,R229,T229,V229,X229,Z229,AB229,AD229,AF229,AH229,AJ229,AL229,AN229,AP229,AR229,AT229,AV229)</f>
        <v>756</v>
      </c>
      <c r="AZ229" s="10">
        <f t="shared" ref="AZ229" si="2679">SUM(E229,G229,I229,K229,M229,O229,Q229,S229,U229,W229,Y229,AA229,AC229,AE229,AG229,AI229,AK229,AM229,AO229,AQ229,AS229,AU229,AW229)</f>
        <v>14447</v>
      </c>
    </row>
    <row r="230" spans="1:52">
      <c r="A230" s="2"/>
      <c r="B230" s="2"/>
      <c r="C230" s="2"/>
      <c r="D230" s="11">
        <f>D229/$AY$83</f>
        <v>8.8042049934296984E-2</v>
      </c>
      <c r="E230" s="10">
        <f>E229/$AZ$83</f>
        <v>5.3369825521724257E-2</v>
      </c>
      <c r="F230" s="11">
        <f t="shared" ref="F230" si="2680">F229/$AY$83</f>
        <v>0.70170827858081475</v>
      </c>
      <c r="G230" s="10">
        <f t="shared" ref="G230" si="2681">G229/$AZ$83</f>
        <v>0.74998289428669174</v>
      </c>
      <c r="H230" s="11">
        <f t="shared" ref="H230" si="2682">H229/$AY$83</f>
        <v>2.8909329829172142E-2</v>
      </c>
      <c r="I230" s="10">
        <f t="shared" ref="I230" si="2683">I229/$AZ$83</f>
        <v>3.0721861101607937E-2</v>
      </c>
      <c r="J230" s="11">
        <f t="shared" ref="J230" si="2684">J229/$AY$83</f>
        <v>1.3140604467805519E-3</v>
      </c>
      <c r="K230" s="10">
        <f t="shared" ref="K230" si="2685">K229/$AZ$83</f>
        <v>1.094765651727677E-3</v>
      </c>
      <c r="L230" s="11">
        <f t="shared" ref="L230" si="2686">L229/$AY$83</f>
        <v>5.1248357424441525E-2</v>
      </c>
      <c r="M230" s="10">
        <f t="shared" ref="M230" si="2687">M229/$AZ$83</f>
        <v>4.6117003079028399E-2</v>
      </c>
      <c r="N230" s="11">
        <f t="shared" ref="N230" si="2688">N229/$AY$83</f>
        <v>0</v>
      </c>
      <c r="O230" s="10">
        <f t="shared" ref="O230" si="2689">O229/$AZ$83</f>
        <v>0</v>
      </c>
      <c r="P230" s="11">
        <f t="shared" ref="P230" si="2690">P229/$AY$83</f>
        <v>6.0446780551905388E-2</v>
      </c>
      <c r="Q230" s="10">
        <f t="shared" ref="Q230" si="2691">Q229/$AZ$83</f>
        <v>4.1874786178583645E-2</v>
      </c>
      <c r="R230" s="11">
        <f t="shared" ref="R230" si="2692">R229/$AY$83</f>
        <v>0</v>
      </c>
      <c r="S230" s="10">
        <f t="shared" ref="S230" si="2693">S229/$AZ$83</f>
        <v>0</v>
      </c>
      <c r="T230" s="11">
        <f t="shared" ref="T230" si="2694">T229/$AY$83</f>
        <v>0</v>
      </c>
      <c r="U230" s="10">
        <f t="shared" ref="U230" si="2695">U229/$AZ$83</f>
        <v>0</v>
      </c>
      <c r="V230" s="11">
        <f t="shared" ref="V230" si="2696">V229/$AY$83</f>
        <v>0</v>
      </c>
      <c r="W230" s="10">
        <f t="shared" ref="W230" si="2697">W229/$AZ$83</f>
        <v>0</v>
      </c>
      <c r="X230" s="11">
        <f t="shared" ref="X230" si="2698">X229/$AY$83</f>
        <v>0</v>
      </c>
      <c r="Y230" s="10">
        <f t="shared" ref="Y230" si="2699">Y229/$AZ$83</f>
        <v>0</v>
      </c>
      <c r="Z230" s="11">
        <f t="shared" ref="Z230" si="2700">Z229/$AY$83</f>
        <v>0</v>
      </c>
      <c r="AA230" s="10">
        <f t="shared" ref="AA230" si="2701">AA229/$AZ$83</f>
        <v>0</v>
      </c>
      <c r="AB230" s="11">
        <f t="shared" ref="AB230" si="2702">AB229/$AY$83</f>
        <v>4.862023653088042E-2</v>
      </c>
      <c r="AC230" s="10">
        <f t="shared" ref="AC230" si="2703">AC229/$AZ$83</f>
        <v>6.0691070817653098E-2</v>
      </c>
      <c r="AD230" s="11">
        <f t="shared" ref="AD230" si="2704">AD229/$AY$83</f>
        <v>0</v>
      </c>
      <c r="AE230" s="10">
        <f t="shared" ref="AE230" si="2705">AE229/$AZ$83</f>
        <v>0</v>
      </c>
      <c r="AF230" s="11">
        <f t="shared" ref="AF230" si="2706">AF229/$AY$83</f>
        <v>0</v>
      </c>
      <c r="AG230" s="10">
        <f t="shared" ref="AG230" si="2707">AG229/$AZ$83</f>
        <v>0</v>
      </c>
      <c r="AH230" s="11">
        <f t="shared" ref="AH230" si="2708">AH229/$AY$83</f>
        <v>0</v>
      </c>
      <c r="AI230" s="10">
        <f t="shared" ref="AI230" si="2709">AI229/$AZ$83</f>
        <v>0</v>
      </c>
      <c r="AJ230" s="11">
        <f t="shared" ref="AJ230" si="2710">AJ229/$AY$83</f>
        <v>1.3140604467805519E-3</v>
      </c>
      <c r="AK230" s="10">
        <f t="shared" ref="AK230" si="2711">AK229/$AZ$83</f>
        <v>2.0526855969893944E-4</v>
      </c>
      <c r="AL230" s="11">
        <f t="shared" ref="AL230" si="2712">AL229/$AY$83</f>
        <v>1.3140604467805519E-3</v>
      </c>
      <c r="AM230" s="10">
        <f t="shared" ref="AM230" si="2713">AM229/$AZ$83</f>
        <v>2.0526855969893944E-4</v>
      </c>
      <c r="AN230" s="11">
        <f t="shared" ref="AN230" si="2714">AN229/$AY$83</f>
        <v>1.0512483574244415E-2</v>
      </c>
      <c r="AO230" s="10">
        <f t="shared" ref="AO230" si="2715">AO229/$AZ$83</f>
        <v>4.2422169004447483E-3</v>
      </c>
      <c r="AP230" s="11">
        <f t="shared" ref="AP230" si="2716">AP229/$AY$83</f>
        <v>0</v>
      </c>
      <c r="AQ230" s="10">
        <f t="shared" ref="AQ230" si="2717">AQ229/$AZ$83</f>
        <v>0</v>
      </c>
      <c r="AR230" s="11">
        <f t="shared" ref="AR230" si="2718">AR229/$AY$83</f>
        <v>0</v>
      </c>
      <c r="AS230" s="10">
        <f t="shared" ref="AS230" si="2719">AS229/$AZ$83</f>
        <v>0</v>
      </c>
      <c r="AT230" s="11"/>
      <c r="AU230" s="10"/>
      <c r="AV230" s="11"/>
      <c r="AW230" s="10"/>
      <c r="AX230" s="11"/>
      <c r="AY230" s="10"/>
      <c r="AZ230" s="10"/>
    </row>
    <row r="231" spans="1:52">
      <c r="A231" s="2" t="s">
        <v>527</v>
      </c>
      <c r="B231" s="2" t="s">
        <v>42</v>
      </c>
      <c r="C231" s="2" t="s">
        <v>668</v>
      </c>
      <c r="D231" s="11">
        <v>8.8042049934296984E-2</v>
      </c>
      <c r="E231" s="10">
        <v>5.3369825521724257E-2</v>
      </c>
      <c r="F231" s="11">
        <v>0.70170827858081475</v>
      </c>
      <c r="G231" s="10">
        <v>0.74998289428669174</v>
      </c>
      <c r="H231" s="11">
        <v>2.8909329829172142E-2</v>
      </c>
      <c r="I231" s="10">
        <v>3.0721861101607937E-2</v>
      </c>
      <c r="J231" s="11">
        <v>1.3140604467805519E-3</v>
      </c>
      <c r="K231" s="10">
        <v>1.094765651727677E-3</v>
      </c>
      <c r="L231" s="11">
        <v>5.1248357424441525E-2</v>
      </c>
      <c r="M231" s="10">
        <v>4.6117003079028399E-2</v>
      </c>
      <c r="N231" s="11">
        <v>0</v>
      </c>
      <c r="O231" s="10">
        <v>0</v>
      </c>
      <c r="P231" s="11">
        <v>6.0446780551905388E-2</v>
      </c>
      <c r="Q231" s="10">
        <v>4.1874786178583645E-2</v>
      </c>
      <c r="R231" s="11">
        <v>0</v>
      </c>
      <c r="S231" s="10">
        <v>0</v>
      </c>
      <c r="T231" s="11">
        <v>0</v>
      </c>
      <c r="U231" s="10">
        <v>0</v>
      </c>
      <c r="V231" s="11">
        <v>0</v>
      </c>
      <c r="W231" s="10">
        <v>0</v>
      </c>
      <c r="X231" s="11">
        <v>0</v>
      </c>
      <c r="Y231" s="10">
        <v>0</v>
      </c>
      <c r="Z231" s="11">
        <v>0</v>
      </c>
      <c r="AA231" s="10">
        <v>0</v>
      </c>
      <c r="AB231" s="11">
        <v>4.862023653088042E-2</v>
      </c>
      <c r="AC231" s="10">
        <v>6.0691070817653098E-2</v>
      </c>
      <c r="AD231" s="11">
        <v>0</v>
      </c>
      <c r="AE231" s="10">
        <v>0</v>
      </c>
      <c r="AF231" s="11">
        <v>0</v>
      </c>
      <c r="AG231" s="10">
        <v>0</v>
      </c>
      <c r="AH231" s="11">
        <v>0</v>
      </c>
      <c r="AI231" s="10">
        <v>0</v>
      </c>
      <c r="AJ231" s="11">
        <v>1.3140604467805519E-3</v>
      </c>
      <c r="AK231" s="10">
        <v>2.0526855969893944E-4</v>
      </c>
      <c r="AL231" s="11">
        <v>1.3140604467805519E-3</v>
      </c>
      <c r="AM231" s="10">
        <v>2.0526855969893944E-4</v>
      </c>
      <c r="AN231" s="11">
        <v>1.0512483574244415E-2</v>
      </c>
      <c r="AO231" s="10">
        <v>4.2422169004447483E-3</v>
      </c>
      <c r="AP231" s="11">
        <v>0</v>
      </c>
      <c r="AQ231" s="10">
        <v>0</v>
      </c>
      <c r="AR231" s="11">
        <v>0</v>
      </c>
      <c r="AS231" s="10">
        <v>0</v>
      </c>
      <c r="AT231" s="11"/>
      <c r="AU231" s="10"/>
      <c r="AV231" s="11"/>
      <c r="AW231" s="10"/>
      <c r="AX231" s="11"/>
      <c r="AY231" s="10"/>
      <c r="AZ231" s="10"/>
    </row>
    <row r="232" spans="1:52">
      <c r="A232" s="2" t="s">
        <v>596</v>
      </c>
      <c r="B232" s="2" t="s">
        <v>42</v>
      </c>
      <c r="C232" s="2" t="s">
        <v>670</v>
      </c>
      <c r="D232" s="11">
        <v>6</v>
      </c>
      <c r="E232" s="10">
        <v>44</v>
      </c>
      <c r="F232" s="11">
        <v>27</v>
      </c>
      <c r="G232" s="10">
        <v>362</v>
      </c>
      <c r="H232" s="11">
        <v>9</v>
      </c>
      <c r="I232" s="10">
        <v>153</v>
      </c>
      <c r="J232" s="11">
        <v>1</v>
      </c>
      <c r="K232" s="10">
        <v>37</v>
      </c>
      <c r="L232" s="11">
        <v>1</v>
      </c>
      <c r="M232" s="10">
        <v>103</v>
      </c>
      <c r="N232" s="11">
        <v>0</v>
      </c>
      <c r="O232" s="10">
        <v>0</v>
      </c>
      <c r="P232" s="11">
        <v>0</v>
      </c>
      <c r="Q232" s="10">
        <v>0</v>
      </c>
      <c r="R232" s="11">
        <v>0</v>
      </c>
      <c r="S232" s="10">
        <v>0</v>
      </c>
      <c r="T232" s="11">
        <v>0</v>
      </c>
      <c r="U232" s="10">
        <v>0</v>
      </c>
      <c r="V232" s="11">
        <v>0</v>
      </c>
      <c r="W232" s="10">
        <v>0</v>
      </c>
      <c r="X232" s="11">
        <v>0</v>
      </c>
      <c r="Y232" s="10">
        <v>0</v>
      </c>
      <c r="Z232" s="11">
        <v>0</v>
      </c>
      <c r="AA232" s="10">
        <v>0</v>
      </c>
      <c r="AB232" s="11">
        <v>1</v>
      </c>
      <c r="AC232" s="10">
        <v>2</v>
      </c>
      <c r="AD232" s="11">
        <v>0</v>
      </c>
      <c r="AE232" s="10">
        <v>0</v>
      </c>
      <c r="AF232" s="11">
        <v>0</v>
      </c>
      <c r="AG232" s="10">
        <v>0</v>
      </c>
      <c r="AH232" s="11">
        <v>0</v>
      </c>
      <c r="AI232" s="10">
        <v>0</v>
      </c>
      <c r="AJ232" s="11">
        <v>0</v>
      </c>
      <c r="AK232" s="10">
        <v>0</v>
      </c>
      <c r="AL232" s="11">
        <v>0</v>
      </c>
      <c r="AM232" s="10">
        <v>0</v>
      </c>
      <c r="AN232" s="11">
        <v>9</v>
      </c>
      <c r="AO232" s="10">
        <v>94</v>
      </c>
      <c r="AP232" s="11">
        <v>0</v>
      </c>
      <c r="AQ232" s="10">
        <v>0</v>
      </c>
      <c r="AR232" s="11">
        <v>0</v>
      </c>
      <c r="AS232" s="10">
        <v>0</v>
      </c>
      <c r="AT232" s="11"/>
      <c r="AU232" s="10"/>
      <c r="AV232" s="11"/>
      <c r="AW232" s="10"/>
      <c r="AX232" s="11"/>
      <c r="AY232" s="10">
        <f t="shared" ref="AY232" si="2720">SUM(D232,F232,H232,J232,L232,N232,P232,R232,T232,V232,X232,Z232,AB232,AD232,AF232,AH232,AJ232,AL232,AN232,AP232,AR232,AT232,AV232)</f>
        <v>54</v>
      </c>
      <c r="AZ232" s="10">
        <f t="shared" ref="AZ232" si="2721">SUM(E232,G232,I232,K232,M232,O232,Q232,S232,U232,W232,Y232,AA232,AC232,AE232,AG232,AI232,AK232,AM232,AO232,AQ232,AS232,AU232,AW232)</f>
        <v>795</v>
      </c>
    </row>
    <row r="233" spans="1:52">
      <c r="A233" s="2"/>
      <c r="B233" s="2"/>
      <c r="C233" s="2"/>
      <c r="D233" s="11">
        <f>D232/$AY$86</f>
        <v>0.10344827586206896</v>
      </c>
      <c r="E233" s="10">
        <f>E232/$AZ$86</f>
        <v>4.6709129511677279E-2</v>
      </c>
      <c r="F233" s="11">
        <f t="shared" ref="F233" si="2722">F232/$AY$86</f>
        <v>0.46551724137931033</v>
      </c>
      <c r="G233" s="10">
        <f t="shared" ref="G233" si="2723">G232/$AZ$86</f>
        <v>0.38428874734607221</v>
      </c>
      <c r="H233" s="11">
        <f t="shared" ref="H233" si="2724">H232/$AY$86</f>
        <v>0.15517241379310345</v>
      </c>
      <c r="I233" s="10">
        <f t="shared" ref="I233" si="2725">I232/$AZ$86</f>
        <v>0.16242038216560509</v>
      </c>
      <c r="J233" s="11">
        <f t="shared" ref="J233" si="2726">J232/$AY$86</f>
        <v>1.7241379310344827E-2</v>
      </c>
      <c r="K233" s="10">
        <f t="shared" ref="K233" si="2727">K232/$AZ$86</f>
        <v>3.9278131634819531E-2</v>
      </c>
      <c r="L233" s="11">
        <f t="shared" ref="L233" si="2728">L232/$AY$86</f>
        <v>1.7241379310344827E-2</v>
      </c>
      <c r="M233" s="10">
        <f t="shared" ref="M233" si="2729">M232/$AZ$86</f>
        <v>0.10934182590233546</v>
      </c>
      <c r="N233" s="11">
        <f t="shared" ref="N233" si="2730">N232/$AY$86</f>
        <v>0</v>
      </c>
      <c r="O233" s="10">
        <f t="shared" ref="O233" si="2731">O232/$AZ$86</f>
        <v>0</v>
      </c>
      <c r="P233" s="11">
        <f t="shared" ref="P233" si="2732">P232/$AY$86</f>
        <v>0</v>
      </c>
      <c r="Q233" s="10">
        <f t="shared" ref="Q233" si="2733">Q232/$AZ$86</f>
        <v>0</v>
      </c>
      <c r="R233" s="11">
        <f t="shared" ref="R233" si="2734">R232/$AY$86</f>
        <v>0</v>
      </c>
      <c r="S233" s="10">
        <f t="shared" ref="S233" si="2735">S232/$AZ$86</f>
        <v>0</v>
      </c>
      <c r="T233" s="11">
        <f t="shared" ref="T233" si="2736">T232/$AY$86</f>
        <v>0</v>
      </c>
      <c r="U233" s="10">
        <f t="shared" ref="U233" si="2737">U232/$AZ$86</f>
        <v>0</v>
      </c>
      <c r="V233" s="11">
        <f t="shared" ref="V233" si="2738">V232/$AY$86</f>
        <v>0</v>
      </c>
      <c r="W233" s="10">
        <f t="shared" ref="W233" si="2739">W232/$AZ$86</f>
        <v>0</v>
      </c>
      <c r="X233" s="11">
        <f t="shared" ref="X233" si="2740">X232/$AY$86</f>
        <v>0</v>
      </c>
      <c r="Y233" s="10">
        <f t="shared" ref="Y233" si="2741">Y232/$AZ$86</f>
        <v>0</v>
      </c>
      <c r="Z233" s="11">
        <f t="shared" ref="Z233" si="2742">Z232/$AY$86</f>
        <v>0</v>
      </c>
      <c r="AA233" s="10">
        <f t="shared" ref="AA233" si="2743">AA232/$AZ$86</f>
        <v>0</v>
      </c>
      <c r="AB233" s="11">
        <f t="shared" ref="AB233" si="2744">AB232/$AY$86</f>
        <v>1.7241379310344827E-2</v>
      </c>
      <c r="AC233" s="10">
        <f t="shared" ref="AC233" si="2745">AC232/$AZ$86</f>
        <v>2.1231422505307855E-3</v>
      </c>
      <c r="AD233" s="11">
        <f t="shared" ref="AD233" si="2746">AD232/$AY$86</f>
        <v>0</v>
      </c>
      <c r="AE233" s="10">
        <f t="shared" ref="AE233" si="2747">AE232/$AZ$86</f>
        <v>0</v>
      </c>
      <c r="AF233" s="11">
        <f t="shared" ref="AF233" si="2748">AF232/$AY$86</f>
        <v>0</v>
      </c>
      <c r="AG233" s="10">
        <f t="shared" ref="AG233" si="2749">AG232/$AZ$86</f>
        <v>0</v>
      </c>
      <c r="AH233" s="11">
        <f t="shared" ref="AH233" si="2750">AH232/$AY$86</f>
        <v>0</v>
      </c>
      <c r="AI233" s="10">
        <f t="shared" ref="AI233" si="2751">AI232/$AZ$86</f>
        <v>0</v>
      </c>
      <c r="AJ233" s="11">
        <f t="shared" ref="AJ233" si="2752">AJ232/$AY$86</f>
        <v>0</v>
      </c>
      <c r="AK233" s="10">
        <f t="shared" ref="AK233" si="2753">AK232/$AZ$86</f>
        <v>0</v>
      </c>
      <c r="AL233" s="11">
        <f t="shared" ref="AL233" si="2754">AL232/$AY$86</f>
        <v>0</v>
      </c>
      <c r="AM233" s="10">
        <f t="shared" ref="AM233" si="2755">AM232/$AZ$86</f>
        <v>0</v>
      </c>
      <c r="AN233" s="11">
        <f t="shared" ref="AN233" si="2756">AN232/$AY$86</f>
        <v>0.15517241379310345</v>
      </c>
      <c r="AO233" s="10">
        <f t="shared" ref="AO233" si="2757">AO232/$AZ$86</f>
        <v>9.9787685774946927E-2</v>
      </c>
      <c r="AP233" s="11">
        <f t="shared" ref="AP233" si="2758">AP232/$AY$86</f>
        <v>0</v>
      </c>
      <c r="AQ233" s="10">
        <f t="shared" ref="AQ233" si="2759">AQ232/$AZ$86</f>
        <v>0</v>
      </c>
      <c r="AR233" s="11">
        <f t="shared" ref="AR233" si="2760">AR232/$AY$86</f>
        <v>0</v>
      </c>
      <c r="AS233" s="10">
        <f t="shared" ref="AS233" si="2761">AS232/$AZ$86</f>
        <v>0</v>
      </c>
      <c r="AT233" s="11"/>
      <c r="AU233" s="10"/>
      <c r="AV233" s="11"/>
      <c r="AW233" s="10"/>
      <c r="AX233" s="11"/>
      <c r="AY233" s="10"/>
      <c r="AZ233" s="10"/>
    </row>
    <row r="234" spans="1:52">
      <c r="A234" s="2" t="s">
        <v>596</v>
      </c>
      <c r="B234" s="2" t="s">
        <v>42</v>
      </c>
      <c r="C234" s="2" t="s">
        <v>670</v>
      </c>
      <c r="D234" s="11">
        <v>0.10344827586206896</v>
      </c>
      <c r="E234" s="10">
        <v>4.6709129511677279E-2</v>
      </c>
      <c r="F234" s="11">
        <v>0.46551724137931033</v>
      </c>
      <c r="G234" s="10">
        <v>0.38428874734607221</v>
      </c>
      <c r="H234" s="11">
        <v>0.15517241379310345</v>
      </c>
      <c r="I234" s="10">
        <v>0.16242038216560509</v>
      </c>
      <c r="J234" s="11">
        <v>1.7241379310344827E-2</v>
      </c>
      <c r="K234" s="10">
        <v>3.9278131634819531E-2</v>
      </c>
      <c r="L234" s="11">
        <v>1.7241379310344827E-2</v>
      </c>
      <c r="M234" s="10">
        <v>0.10934182590233546</v>
      </c>
      <c r="N234" s="11">
        <v>0</v>
      </c>
      <c r="O234" s="10">
        <v>0</v>
      </c>
      <c r="P234" s="11">
        <v>0</v>
      </c>
      <c r="Q234" s="10">
        <v>0</v>
      </c>
      <c r="R234" s="11">
        <v>0</v>
      </c>
      <c r="S234" s="10">
        <v>0</v>
      </c>
      <c r="T234" s="11">
        <v>0</v>
      </c>
      <c r="U234" s="10">
        <v>0</v>
      </c>
      <c r="V234" s="11">
        <v>0</v>
      </c>
      <c r="W234" s="10">
        <v>0</v>
      </c>
      <c r="X234" s="11">
        <v>0</v>
      </c>
      <c r="Y234" s="10">
        <v>0</v>
      </c>
      <c r="Z234" s="11">
        <v>0</v>
      </c>
      <c r="AA234" s="10">
        <v>0</v>
      </c>
      <c r="AB234" s="11">
        <v>1.7241379310344827E-2</v>
      </c>
      <c r="AC234" s="10">
        <v>2.1231422505307855E-3</v>
      </c>
      <c r="AD234" s="11">
        <v>0</v>
      </c>
      <c r="AE234" s="10">
        <v>0</v>
      </c>
      <c r="AF234" s="11">
        <v>0</v>
      </c>
      <c r="AG234" s="10">
        <v>0</v>
      </c>
      <c r="AH234" s="11">
        <v>0</v>
      </c>
      <c r="AI234" s="10">
        <v>0</v>
      </c>
      <c r="AJ234" s="11">
        <v>0</v>
      </c>
      <c r="AK234" s="10">
        <v>0</v>
      </c>
      <c r="AL234" s="11">
        <v>0</v>
      </c>
      <c r="AM234" s="10">
        <v>0</v>
      </c>
      <c r="AN234" s="11">
        <v>0.15517241379310345</v>
      </c>
      <c r="AO234" s="10">
        <v>9.9787685774946927E-2</v>
      </c>
      <c r="AP234" s="11">
        <v>0</v>
      </c>
      <c r="AQ234" s="10">
        <v>0</v>
      </c>
      <c r="AR234" s="11">
        <v>0</v>
      </c>
      <c r="AS234" s="10">
        <v>0</v>
      </c>
      <c r="AT234" s="11"/>
      <c r="AU234" s="10"/>
      <c r="AV234" s="11"/>
      <c r="AW234" s="10"/>
      <c r="AX234" s="11"/>
      <c r="AY234" s="10"/>
      <c r="AZ234" s="10"/>
    </row>
    <row r="235" spans="1:52">
      <c r="A235" s="2" t="s">
        <v>551</v>
      </c>
      <c r="B235" s="2" t="s">
        <v>42</v>
      </c>
      <c r="C235" s="2" t="s">
        <v>671</v>
      </c>
      <c r="D235" s="11">
        <v>15</v>
      </c>
      <c r="E235" s="10">
        <v>47</v>
      </c>
      <c r="F235" s="11">
        <v>274</v>
      </c>
      <c r="G235" s="10">
        <v>3233</v>
      </c>
      <c r="H235" s="11">
        <v>114</v>
      </c>
      <c r="I235" s="10">
        <v>1578</v>
      </c>
      <c r="J235" s="11">
        <v>0</v>
      </c>
      <c r="K235" s="10">
        <v>0</v>
      </c>
      <c r="L235" s="11">
        <v>5</v>
      </c>
      <c r="M235" s="10">
        <v>41</v>
      </c>
      <c r="N235" s="11">
        <v>0</v>
      </c>
      <c r="O235" s="10">
        <v>0</v>
      </c>
      <c r="P235" s="11">
        <v>3</v>
      </c>
      <c r="Q235" s="10">
        <v>18</v>
      </c>
      <c r="R235" s="11">
        <v>0</v>
      </c>
      <c r="S235" s="10">
        <v>0</v>
      </c>
      <c r="T235" s="11">
        <v>0</v>
      </c>
      <c r="U235" s="10">
        <v>0</v>
      </c>
      <c r="V235" s="11">
        <v>2</v>
      </c>
      <c r="W235" s="10">
        <v>16</v>
      </c>
      <c r="X235" s="11">
        <v>0</v>
      </c>
      <c r="Y235" s="10">
        <v>0</v>
      </c>
      <c r="Z235" s="11">
        <v>0</v>
      </c>
      <c r="AA235" s="10">
        <v>0</v>
      </c>
      <c r="AB235" s="11">
        <v>52</v>
      </c>
      <c r="AC235" s="10">
        <v>436</v>
      </c>
      <c r="AD235" s="11">
        <v>0</v>
      </c>
      <c r="AE235" s="10">
        <v>0</v>
      </c>
      <c r="AF235" s="11">
        <v>0</v>
      </c>
      <c r="AG235" s="10">
        <v>0</v>
      </c>
      <c r="AH235" s="11">
        <v>0</v>
      </c>
      <c r="AI235" s="10">
        <v>0</v>
      </c>
      <c r="AJ235" s="11">
        <v>0</v>
      </c>
      <c r="AK235" s="10">
        <v>0</v>
      </c>
      <c r="AL235" s="11">
        <v>0</v>
      </c>
      <c r="AM235" s="10">
        <v>0</v>
      </c>
      <c r="AN235" s="11">
        <v>5</v>
      </c>
      <c r="AO235" s="10">
        <v>134</v>
      </c>
      <c r="AP235" s="11">
        <v>5</v>
      </c>
      <c r="AQ235" s="10">
        <v>21</v>
      </c>
      <c r="AR235" s="11">
        <v>0</v>
      </c>
      <c r="AS235" s="10">
        <v>0</v>
      </c>
      <c r="AT235" s="11"/>
      <c r="AU235" s="10"/>
      <c r="AV235" s="11"/>
      <c r="AW235" s="10"/>
      <c r="AX235" s="11"/>
      <c r="AY235" s="10">
        <f t="shared" ref="AY235" si="2762">SUM(D235,F235,H235,J235,L235,N235,P235,R235,T235,V235,X235,Z235,AB235,AD235,AF235,AH235,AJ235,AL235,AN235,AP235,AR235,AT235,AV235)</f>
        <v>475</v>
      </c>
      <c r="AZ235" s="10">
        <f t="shared" ref="AZ235" si="2763">SUM(E235,G235,I235,K235,M235,O235,Q235,S235,U235,W235,Y235,AA235,AC235,AE235,AG235,AI235,AK235,AM235,AO235,AQ235,AS235,AU235,AW235)</f>
        <v>5524</v>
      </c>
    </row>
    <row r="236" spans="1:52">
      <c r="A236" s="2"/>
      <c r="B236" s="2"/>
      <c r="C236" s="2"/>
      <c r="D236" s="11">
        <f>D235/$AY$89</f>
        <v>3.0737704918032786E-2</v>
      </c>
      <c r="E236" s="10">
        <f>E235/$AZ$89</f>
        <v>8.2153469673134066E-3</v>
      </c>
      <c r="F236" s="11">
        <f t="shared" ref="F236" si="2764">F235/$AY$89</f>
        <v>0.56147540983606559</v>
      </c>
      <c r="G236" s="10">
        <f t="shared" ref="G236" si="2765">G235/$AZ$89</f>
        <v>0.56511099458136693</v>
      </c>
      <c r="H236" s="11">
        <f t="shared" ref="H236" si="2766">H235/$AY$89</f>
        <v>0.23360655737704919</v>
      </c>
      <c r="I236" s="10">
        <f t="shared" ref="I236" si="2767">I235/$AZ$89</f>
        <v>0.27582590456213951</v>
      </c>
      <c r="J236" s="11">
        <f t="shared" ref="J236" si="2768">J235/$AY$89</f>
        <v>0</v>
      </c>
      <c r="K236" s="10">
        <f t="shared" ref="K236" si="2769">K235/$AZ$89</f>
        <v>0</v>
      </c>
      <c r="L236" s="11">
        <f t="shared" ref="L236" si="2770">L235/$AY$89</f>
        <v>1.0245901639344262E-2</v>
      </c>
      <c r="M236" s="10">
        <f t="shared" ref="M236" si="2771">M235/$AZ$89</f>
        <v>7.1665792693585036E-3</v>
      </c>
      <c r="N236" s="11">
        <f t="shared" ref="N236" si="2772">N235/$AY$89</f>
        <v>0</v>
      </c>
      <c r="O236" s="10">
        <f t="shared" ref="O236" si="2773">O235/$AZ$89</f>
        <v>0</v>
      </c>
      <c r="P236" s="11">
        <f t="shared" ref="P236" si="2774">P235/$AY$89</f>
        <v>6.1475409836065573E-3</v>
      </c>
      <c r="Q236" s="10">
        <f t="shared" ref="Q236" si="2775">Q235/$AZ$89</f>
        <v>3.146303093864709E-3</v>
      </c>
      <c r="R236" s="11">
        <f t="shared" ref="R236" si="2776">R235/$AY$89</f>
        <v>0</v>
      </c>
      <c r="S236" s="10">
        <f t="shared" ref="S236" si="2777">S235/$AZ$89</f>
        <v>0</v>
      </c>
      <c r="T236" s="11">
        <f t="shared" ref="T236" si="2778">T235/$AY$89</f>
        <v>0</v>
      </c>
      <c r="U236" s="10">
        <f t="shared" ref="U236" si="2779">U235/$AZ$89</f>
        <v>0</v>
      </c>
      <c r="V236" s="11">
        <f t="shared" ref="V236" si="2780">V235/$AY$89</f>
        <v>4.0983606557377051E-3</v>
      </c>
      <c r="W236" s="10">
        <f t="shared" ref="W236" si="2781">W235/$AZ$89</f>
        <v>2.7967138612130745E-3</v>
      </c>
      <c r="X236" s="11">
        <f t="shared" ref="X236" si="2782">X235/$AY$89</f>
        <v>0</v>
      </c>
      <c r="Y236" s="10">
        <f t="shared" ref="Y236" si="2783">Y235/$AZ$89</f>
        <v>0</v>
      </c>
      <c r="Z236" s="11">
        <f t="shared" ref="Z236" si="2784">Z235/$AY$89</f>
        <v>0</v>
      </c>
      <c r="AA236" s="10">
        <f t="shared" ref="AA236" si="2785">AA235/$AZ$89</f>
        <v>0</v>
      </c>
      <c r="AB236" s="11">
        <f t="shared" ref="AB236" si="2786">AB235/$AY$89</f>
        <v>0.10655737704918032</v>
      </c>
      <c r="AC236" s="10">
        <f t="shared" ref="AC236" si="2787">AC235/$AZ$89</f>
        <v>7.6210452718056279E-2</v>
      </c>
      <c r="AD236" s="11">
        <f t="shared" ref="AD236" si="2788">AD235/$AY$89</f>
        <v>0</v>
      </c>
      <c r="AE236" s="10">
        <f t="shared" ref="AE236" si="2789">AE235/$AZ$89</f>
        <v>0</v>
      </c>
      <c r="AF236" s="11">
        <f t="shared" ref="AF236" si="2790">AF235/$AY$89</f>
        <v>0</v>
      </c>
      <c r="AG236" s="10">
        <f t="shared" ref="AG236" si="2791">AG235/$AZ$89</f>
        <v>0</v>
      </c>
      <c r="AH236" s="11">
        <f t="shared" ref="AH236" si="2792">AH235/$AY$89</f>
        <v>0</v>
      </c>
      <c r="AI236" s="10">
        <f t="shared" ref="AI236" si="2793">AI235/$AZ$89</f>
        <v>0</v>
      </c>
      <c r="AJ236" s="11">
        <f t="shared" ref="AJ236" si="2794">AJ235/$AY$89</f>
        <v>0</v>
      </c>
      <c r="AK236" s="10">
        <f t="shared" ref="AK236" si="2795">AK235/$AZ$89</f>
        <v>0</v>
      </c>
      <c r="AL236" s="11">
        <f t="shared" ref="AL236" si="2796">AL235/$AY$89</f>
        <v>0</v>
      </c>
      <c r="AM236" s="10">
        <f t="shared" ref="AM236" si="2797">AM235/$AZ$89</f>
        <v>0</v>
      </c>
      <c r="AN236" s="11">
        <f t="shared" ref="AN236" si="2798">AN235/$AY$89</f>
        <v>1.0245901639344262E-2</v>
      </c>
      <c r="AO236" s="10">
        <f t="shared" ref="AO236" si="2799">AO235/$AZ$89</f>
        <v>2.3422478587659501E-2</v>
      </c>
      <c r="AP236" s="11">
        <f t="shared" ref="AP236" si="2800">AP235/$AY$89</f>
        <v>1.0245901639344262E-2</v>
      </c>
      <c r="AQ236" s="10">
        <f t="shared" ref="AQ236" si="2801">AQ235/$AZ$89</f>
        <v>3.6706869428421605E-3</v>
      </c>
      <c r="AR236" s="11">
        <f t="shared" ref="AR236" si="2802">AR235/$AY$89</f>
        <v>0</v>
      </c>
      <c r="AS236" s="10">
        <f t="shared" ref="AS236" si="2803">AS235/$AZ$89</f>
        <v>0</v>
      </c>
      <c r="AT236" s="11"/>
      <c r="AU236" s="10"/>
      <c r="AV236" s="11"/>
      <c r="AW236" s="10"/>
      <c r="AX236" s="11"/>
      <c r="AY236" s="10"/>
      <c r="AZ236" s="10"/>
    </row>
    <row r="237" spans="1:52">
      <c r="A237" s="2" t="s">
        <v>551</v>
      </c>
      <c r="B237" s="2" t="s">
        <v>42</v>
      </c>
      <c r="C237" s="2" t="s">
        <v>671</v>
      </c>
      <c r="D237" s="11">
        <v>3.0737704918032786E-2</v>
      </c>
      <c r="E237" s="10">
        <v>8.2153469673134066E-3</v>
      </c>
      <c r="F237" s="11">
        <v>0.56147540983606559</v>
      </c>
      <c r="G237" s="10">
        <v>0.56511099458136693</v>
      </c>
      <c r="H237" s="11">
        <v>0.23360655737704919</v>
      </c>
      <c r="I237" s="10">
        <v>0.27582590456213951</v>
      </c>
      <c r="J237" s="11">
        <v>0</v>
      </c>
      <c r="K237" s="10">
        <v>0</v>
      </c>
      <c r="L237" s="11">
        <v>1.0245901639344262E-2</v>
      </c>
      <c r="M237" s="10">
        <v>7.1665792693585036E-3</v>
      </c>
      <c r="N237" s="11">
        <v>0</v>
      </c>
      <c r="O237" s="10">
        <v>0</v>
      </c>
      <c r="P237" s="11">
        <v>6.1475409836065573E-3</v>
      </c>
      <c r="Q237" s="10">
        <v>3.146303093864709E-3</v>
      </c>
      <c r="R237" s="11">
        <v>0</v>
      </c>
      <c r="S237" s="10">
        <v>0</v>
      </c>
      <c r="T237" s="11">
        <v>0</v>
      </c>
      <c r="U237" s="10">
        <v>0</v>
      </c>
      <c r="V237" s="11">
        <v>4.0983606557377051E-3</v>
      </c>
      <c r="W237" s="10">
        <v>2.7967138612130745E-3</v>
      </c>
      <c r="X237" s="11">
        <v>0</v>
      </c>
      <c r="Y237" s="10">
        <v>0</v>
      </c>
      <c r="Z237" s="11">
        <v>0</v>
      </c>
      <c r="AA237" s="10">
        <v>0</v>
      </c>
      <c r="AB237" s="11">
        <v>0.10655737704918032</v>
      </c>
      <c r="AC237" s="10">
        <v>7.6210452718056279E-2</v>
      </c>
      <c r="AD237" s="11">
        <v>0</v>
      </c>
      <c r="AE237" s="10">
        <v>0</v>
      </c>
      <c r="AF237" s="11">
        <v>0</v>
      </c>
      <c r="AG237" s="10">
        <v>0</v>
      </c>
      <c r="AH237" s="11">
        <v>0</v>
      </c>
      <c r="AI237" s="10">
        <v>0</v>
      </c>
      <c r="AJ237" s="11">
        <v>0</v>
      </c>
      <c r="AK237" s="10">
        <v>0</v>
      </c>
      <c r="AL237" s="11">
        <v>0</v>
      </c>
      <c r="AM237" s="10">
        <v>0</v>
      </c>
      <c r="AN237" s="11">
        <v>1.0245901639344262E-2</v>
      </c>
      <c r="AO237" s="10">
        <v>2.3422478587659501E-2</v>
      </c>
      <c r="AP237" s="11">
        <v>1.0245901639344262E-2</v>
      </c>
      <c r="AQ237" s="10">
        <v>3.6706869428421605E-3</v>
      </c>
      <c r="AR237" s="11">
        <v>0</v>
      </c>
      <c r="AS237" s="10">
        <v>0</v>
      </c>
      <c r="AT237" s="11"/>
      <c r="AU237" s="10"/>
      <c r="AV237" s="11"/>
      <c r="AW237" s="10"/>
      <c r="AX237" s="11"/>
      <c r="AY237" s="10"/>
      <c r="AZ237" s="10"/>
    </row>
    <row r="238" spans="1:52">
      <c r="A238" s="2" t="s">
        <v>584</v>
      </c>
      <c r="B238" s="2" t="s">
        <v>42</v>
      </c>
      <c r="C238" s="2" t="s">
        <v>672</v>
      </c>
      <c r="D238" s="11">
        <v>1</v>
      </c>
      <c r="E238" s="10">
        <v>8</v>
      </c>
      <c r="F238" s="11">
        <v>12</v>
      </c>
      <c r="G238" s="10">
        <v>168</v>
      </c>
      <c r="H238" s="11">
        <v>4</v>
      </c>
      <c r="I238" s="10">
        <v>23</v>
      </c>
      <c r="J238" s="11">
        <v>0</v>
      </c>
      <c r="K238" s="10">
        <v>0</v>
      </c>
      <c r="L238" s="11">
        <v>1</v>
      </c>
      <c r="M238" s="10">
        <v>9</v>
      </c>
      <c r="N238" s="11">
        <v>0</v>
      </c>
      <c r="O238" s="10">
        <v>0</v>
      </c>
      <c r="P238" s="11">
        <v>3</v>
      </c>
      <c r="Q238" s="10">
        <v>69</v>
      </c>
      <c r="R238" s="11">
        <v>0</v>
      </c>
      <c r="S238" s="10">
        <v>0</v>
      </c>
      <c r="T238" s="11">
        <v>2</v>
      </c>
      <c r="U238" s="10">
        <v>5</v>
      </c>
      <c r="V238" s="11">
        <v>0</v>
      </c>
      <c r="W238" s="10">
        <v>0</v>
      </c>
      <c r="X238" s="11">
        <v>0</v>
      </c>
      <c r="Y238" s="10">
        <v>0</v>
      </c>
      <c r="Z238" s="11">
        <v>0</v>
      </c>
      <c r="AA238" s="10">
        <v>0</v>
      </c>
      <c r="AB238" s="11">
        <v>1</v>
      </c>
      <c r="AC238" s="10">
        <v>12</v>
      </c>
      <c r="AD238" s="11">
        <v>0</v>
      </c>
      <c r="AE238" s="10">
        <v>0</v>
      </c>
      <c r="AF238" s="11">
        <v>0</v>
      </c>
      <c r="AG238" s="10">
        <v>0</v>
      </c>
      <c r="AH238" s="11">
        <v>0</v>
      </c>
      <c r="AI238" s="10">
        <v>0</v>
      </c>
      <c r="AJ238" s="11">
        <v>0</v>
      </c>
      <c r="AK238" s="10">
        <v>0</v>
      </c>
      <c r="AL238" s="11">
        <v>0</v>
      </c>
      <c r="AM238" s="10">
        <v>0</v>
      </c>
      <c r="AN238" s="11">
        <v>4</v>
      </c>
      <c r="AO238" s="10">
        <v>60</v>
      </c>
      <c r="AP238" s="11">
        <v>0</v>
      </c>
      <c r="AQ238" s="10">
        <v>0</v>
      </c>
      <c r="AR238" s="11">
        <v>0</v>
      </c>
      <c r="AS238" s="10">
        <v>0</v>
      </c>
      <c r="AT238" s="11"/>
      <c r="AU238" s="10"/>
      <c r="AV238" s="11"/>
      <c r="AW238" s="10"/>
      <c r="AX238" s="11"/>
      <c r="AY238" s="10">
        <f t="shared" ref="AY238" si="2804">SUM(D238,F238,H238,J238,L238,N238,P238,R238,T238,V238,X238,Z238,AB238,AD238,AF238,AH238,AJ238,AL238,AN238,AP238,AR238,AT238,AV238)</f>
        <v>28</v>
      </c>
      <c r="AZ238" s="10">
        <f t="shared" ref="AZ238" si="2805">SUM(E238,G238,I238,K238,M238,O238,Q238,S238,U238,W238,Y238,AA238,AC238,AE238,AG238,AI238,AK238,AM238,AO238,AQ238,AS238,AU238,AW238)</f>
        <v>354</v>
      </c>
    </row>
    <row r="239" spans="1:52">
      <c r="A239" s="2"/>
      <c r="B239" s="2"/>
      <c r="C239" s="2"/>
      <c r="D239" s="11">
        <f>D238/$AY$92</f>
        <v>3.4482758620689655E-2</v>
      </c>
      <c r="E239" s="10">
        <f>E238/$AZ$92</f>
        <v>2.1917808219178082E-2</v>
      </c>
      <c r="F239" s="11">
        <f t="shared" ref="F239" si="2806">F238/$AY$92</f>
        <v>0.41379310344827586</v>
      </c>
      <c r="G239" s="10">
        <f t="shared" ref="G239" si="2807">G238/$AZ$92</f>
        <v>0.46027397260273972</v>
      </c>
      <c r="H239" s="11">
        <f t="shared" ref="H239" si="2808">H238/$AY$92</f>
        <v>0.13793103448275862</v>
      </c>
      <c r="I239" s="10">
        <f t="shared" ref="I239" si="2809">I238/$AZ$92</f>
        <v>6.3013698630136991E-2</v>
      </c>
      <c r="J239" s="11">
        <f t="shared" ref="J239" si="2810">J238/$AY$92</f>
        <v>0</v>
      </c>
      <c r="K239" s="10">
        <f t="shared" ref="K239" si="2811">K238/$AZ$92</f>
        <v>0</v>
      </c>
      <c r="L239" s="11">
        <f t="shared" ref="L239" si="2812">L238/$AY$92</f>
        <v>3.4482758620689655E-2</v>
      </c>
      <c r="M239" s="10">
        <f t="shared" ref="M239" si="2813">M238/$AZ$92</f>
        <v>2.4657534246575342E-2</v>
      </c>
      <c r="N239" s="11">
        <f t="shared" ref="N239" si="2814">N238/$AY$92</f>
        <v>0</v>
      </c>
      <c r="O239" s="10">
        <f t="shared" ref="O239" si="2815">O238/$AZ$92</f>
        <v>0</v>
      </c>
      <c r="P239" s="11">
        <f t="shared" ref="P239" si="2816">P238/$AY$92</f>
        <v>0.10344827586206896</v>
      </c>
      <c r="Q239" s="10">
        <f t="shared" ref="Q239" si="2817">Q238/$AZ$92</f>
        <v>0.18904109589041096</v>
      </c>
      <c r="R239" s="11">
        <f t="shared" ref="R239" si="2818">R238/$AY$92</f>
        <v>0</v>
      </c>
      <c r="S239" s="10">
        <f t="shared" ref="S239" si="2819">S238/$AZ$92</f>
        <v>0</v>
      </c>
      <c r="T239" s="11">
        <f t="shared" ref="T239" si="2820">T238/$AY$92</f>
        <v>6.8965517241379309E-2</v>
      </c>
      <c r="U239" s="10">
        <f t="shared" ref="U239" si="2821">U238/$AZ$92</f>
        <v>1.3698630136986301E-2</v>
      </c>
      <c r="V239" s="11">
        <f t="shared" ref="V239" si="2822">V238/$AY$92</f>
        <v>0</v>
      </c>
      <c r="W239" s="10">
        <f t="shared" ref="W239" si="2823">W238/$AZ$92</f>
        <v>0</v>
      </c>
      <c r="X239" s="11">
        <f t="shared" ref="X239" si="2824">X238/$AY$92</f>
        <v>0</v>
      </c>
      <c r="Y239" s="10">
        <f t="shared" ref="Y239" si="2825">Y238/$AZ$92</f>
        <v>0</v>
      </c>
      <c r="Z239" s="11">
        <f t="shared" ref="Z239" si="2826">Z238/$AY$92</f>
        <v>0</v>
      </c>
      <c r="AA239" s="10">
        <f t="shared" ref="AA239" si="2827">AA238/$AZ$92</f>
        <v>0</v>
      </c>
      <c r="AB239" s="11">
        <f t="shared" ref="AB239" si="2828">AB238/$AY$92</f>
        <v>3.4482758620689655E-2</v>
      </c>
      <c r="AC239" s="10">
        <f t="shared" ref="AC239" si="2829">AC238/$AZ$92</f>
        <v>3.287671232876712E-2</v>
      </c>
      <c r="AD239" s="11">
        <f t="shared" ref="AD239" si="2830">AD238/$AY$92</f>
        <v>0</v>
      </c>
      <c r="AE239" s="10">
        <f t="shared" ref="AE239" si="2831">AE238/$AZ$92</f>
        <v>0</v>
      </c>
      <c r="AF239" s="11">
        <f t="shared" ref="AF239" si="2832">AF238/$AY$92</f>
        <v>0</v>
      </c>
      <c r="AG239" s="10">
        <f t="shared" ref="AG239" si="2833">AG238/$AZ$92</f>
        <v>0</v>
      </c>
      <c r="AH239" s="11">
        <f t="shared" ref="AH239" si="2834">AH238/$AY$92</f>
        <v>0</v>
      </c>
      <c r="AI239" s="10">
        <f t="shared" ref="AI239" si="2835">AI238/$AZ$92</f>
        <v>0</v>
      </c>
      <c r="AJ239" s="11">
        <f t="shared" ref="AJ239" si="2836">AJ238/$AY$92</f>
        <v>0</v>
      </c>
      <c r="AK239" s="10">
        <f t="shared" ref="AK239" si="2837">AK238/$AZ$92</f>
        <v>0</v>
      </c>
      <c r="AL239" s="11">
        <f t="shared" ref="AL239" si="2838">AL238/$AY$92</f>
        <v>0</v>
      </c>
      <c r="AM239" s="10">
        <f t="shared" ref="AM239" si="2839">AM238/$AZ$92</f>
        <v>0</v>
      </c>
      <c r="AN239" s="11">
        <f t="shared" ref="AN239" si="2840">AN238/$AY$92</f>
        <v>0.13793103448275862</v>
      </c>
      <c r="AO239" s="10">
        <f t="shared" ref="AO239" si="2841">AO238/$AZ$92</f>
        <v>0.16438356164383561</v>
      </c>
      <c r="AP239" s="11">
        <f t="shared" ref="AP239" si="2842">AP238/$AY$92</f>
        <v>0</v>
      </c>
      <c r="AQ239" s="10">
        <f t="shared" ref="AQ239" si="2843">AQ238/$AZ$92</f>
        <v>0</v>
      </c>
      <c r="AR239" s="11">
        <f t="shared" ref="AR239" si="2844">AR238/$AY$92</f>
        <v>0</v>
      </c>
      <c r="AS239" s="10">
        <f t="shared" ref="AS239" si="2845">AS238/$AZ$92</f>
        <v>0</v>
      </c>
      <c r="AT239" s="11"/>
      <c r="AU239" s="10"/>
      <c r="AV239" s="11"/>
      <c r="AW239" s="10"/>
      <c r="AX239" s="11"/>
      <c r="AY239" s="10"/>
      <c r="AZ239" s="10"/>
    </row>
    <row r="240" spans="1:52">
      <c r="A240" s="2" t="s">
        <v>584</v>
      </c>
      <c r="B240" s="2" t="s">
        <v>42</v>
      </c>
      <c r="C240" s="2" t="s">
        <v>672</v>
      </c>
      <c r="D240" s="11">
        <v>3.4482758620689655E-2</v>
      </c>
      <c r="E240" s="10">
        <v>2.1917808219178082E-2</v>
      </c>
      <c r="F240" s="11">
        <v>0.41379310344827586</v>
      </c>
      <c r="G240" s="10">
        <v>0.46027397260273972</v>
      </c>
      <c r="H240" s="11">
        <v>0.13793103448275862</v>
      </c>
      <c r="I240" s="10">
        <v>6.3013698630136991E-2</v>
      </c>
      <c r="J240" s="11">
        <v>0</v>
      </c>
      <c r="K240" s="10">
        <v>0</v>
      </c>
      <c r="L240" s="11">
        <v>3.4482758620689655E-2</v>
      </c>
      <c r="M240" s="10">
        <v>2.4657534246575342E-2</v>
      </c>
      <c r="N240" s="11">
        <v>0</v>
      </c>
      <c r="O240" s="10">
        <v>0</v>
      </c>
      <c r="P240" s="11">
        <v>0.10344827586206896</v>
      </c>
      <c r="Q240" s="10">
        <v>0.18904109589041096</v>
      </c>
      <c r="R240" s="11">
        <v>0</v>
      </c>
      <c r="S240" s="10">
        <v>0</v>
      </c>
      <c r="T240" s="11">
        <v>6.8965517241379309E-2</v>
      </c>
      <c r="U240" s="10">
        <v>1.3698630136986301E-2</v>
      </c>
      <c r="V240" s="11">
        <v>0</v>
      </c>
      <c r="W240" s="10">
        <v>0</v>
      </c>
      <c r="X240" s="11">
        <v>0</v>
      </c>
      <c r="Y240" s="10">
        <v>0</v>
      </c>
      <c r="Z240" s="11">
        <v>0</v>
      </c>
      <c r="AA240" s="10">
        <v>0</v>
      </c>
      <c r="AB240" s="11">
        <v>3.4482758620689655E-2</v>
      </c>
      <c r="AC240" s="10">
        <v>3.287671232876712E-2</v>
      </c>
      <c r="AD240" s="11">
        <v>0</v>
      </c>
      <c r="AE240" s="10">
        <v>0</v>
      </c>
      <c r="AF240" s="11">
        <v>0</v>
      </c>
      <c r="AG240" s="10">
        <v>0</v>
      </c>
      <c r="AH240" s="11">
        <v>0</v>
      </c>
      <c r="AI240" s="10">
        <v>0</v>
      </c>
      <c r="AJ240" s="11">
        <v>0</v>
      </c>
      <c r="AK240" s="10">
        <v>0</v>
      </c>
      <c r="AL240" s="11">
        <v>0</v>
      </c>
      <c r="AM240" s="10">
        <v>0</v>
      </c>
      <c r="AN240" s="11">
        <v>0.13793103448275862</v>
      </c>
      <c r="AO240" s="10">
        <v>0.16438356164383561</v>
      </c>
      <c r="AP240" s="11">
        <v>0</v>
      </c>
      <c r="AQ240" s="10">
        <v>0</v>
      </c>
      <c r="AR240" s="11">
        <v>0</v>
      </c>
      <c r="AS240" s="10">
        <v>0</v>
      </c>
      <c r="AT240" s="11"/>
      <c r="AU240" s="10"/>
      <c r="AV240" s="11"/>
      <c r="AW240" s="10"/>
      <c r="AX240" s="11"/>
      <c r="AY240" s="10"/>
      <c r="AZ240" s="10"/>
    </row>
    <row r="241" spans="1:52">
      <c r="A241" s="2" t="s">
        <v>544</v>
      </c>
      <c r="B241" s="2" t="s">
        <v>42</v>
      </c>
      <c r="C241" s="2" t="s">
        <v>673</v>
      </c>
      <c r="D241" s="11">
        <v>764</v>
      </c>
      <c r="E241" s="10">
        <v>6015</v>
      </c>
      <c r="F241" s="11">
        <v>4649</v>
      </c>
      <c r="G241" s="10">
        <v>80958</v>
      </c>
      <c r="H241" s="11">
        <v>177</v>
      </c>
      <c r="I241" s="10">
        <v>2041</v>
      </c>
      <c r="J241" s="11">
        <v>0</v>
      </c>
      <c r="K241" s="10">
        <v>0</v>
      </c>
      <c r="L241" s="11">
        <v>397</v>
      </c>
      <c r="M241" s="10">
        <v>8623</v>
      </c>
      <c r="N241" s="11">
        <v>0</v>
      </c>
      <c r="O241" s="10">
        <v>0</v>
      </c>
      <c r="P241" s="11">
        <v>85</v>
      </c>
      <c r="Q241" s="10">
        <v>953</v>
      </c>
      <c r="R241" s="11">
        <v>57</v>
      </c>
      <c r="S241" s="10">
        <v>1188</v>
      </c>
      <c r="T241" s="11">
        <v>0</v>
      </c>
      <c r="U241" s="10">
        <v>0</v>
      </c>
      <c r="V241" s="11">
        <v>4</v>
      </c>
      <c r="W241" s="10">
        <v>127</v>
      </c>
      <c r="X241" s="11">
        <v>7</v>
      </c>
      <c r="Y241" s="10">
        <v>136</v>
      </c>
      <c r="Z241" s="11">
        <v>0</v>
      </c>
      <c r="AA241" s="10">
        <v>0</v>
      </c>
      <c r="AB241" s="11">
        <v>330</v>
      </c>
      <c r="AC241" s="10">
        <v>5123</v>
      </c>
      <c r="AD241" s="11">
        <v>0</v>
      </c>
      <c r="AE241" s="10">
        <v>0</v>
      </c>
      <c r="AF241" s="11">
        <v>0</v>
      </c>
      <c r="AG241" s="10">
        <v>0</v>
      </c>
      <c r="AH241" s="11">
        <v>1</v>
      </c>
      <c r="AI241" s="10">
        <v>9</v>
      </c>
      <c r="AJ241" s="11">
        <v>0</v>
      </c>
      <c r="AK241" s="10">
        <v>0</v>
      </c>
      <c r="AL241" s="11">
        <v>0</v>
      </c>
      <c r="AM241" s="10">
        <v>0</v>
      </c>
      <c r="AN241" s="11">
        <v>3</v>
      </c>
      <c r="AO241" s="10">
        <v>20</v>
      </c>
      <c r="AP241" s="11">
        <v>24</v>
      </c>
      <c r="AQ241" s="10">
        <v>452</v>
      </c>
      <c r="AR241" s="11">
        <v>259</v>
      </c>
      <c r="AS241" s="10">
        <v>5290</v>
      </c>
      <c r="AT241" s="11"/>
      <c r="AU241" s="10"/>
      <c r="AV241" s="11"/>
      <c r="AW241" s="10"/>
      <c r="AX241" s="11"/>
      <c r="AY241" s="10">
        <f t="shared" ref="AY241" si="2846">SUM(D241,F241,H241,J241,L241,N241,P241,R241,T241,V241,X241,Z241,AB241,AD241,AF241,AH241,AJ241,AL241,AN241,AP241,AR241,AT241,AV241)</f>
        <v>6757</v>
      </c>
      <c r="AZ241" s="10">
        <f t="shared" ref="AZ241" si="2847">SUM(E241,G241,I241,K241,M241,O241,Q241,S241,U241,W241,Y241,AA241,AC241,AE241,AG241,AI241,AK241,AM241,AO241,AQ241,AS241,AU241,AW241)</f>
        <v>110935</v>
      </c>
    </row>
    <row r="242" spans="1:52">
      <c r="A242" s="2"/>
      <c r="B242" s="2"/>
      <c r="C242" s="2"/>
      <c r="D242" s="11">
        <f>D241/$AY$95</f>
        <v>0.1130344725551117</v>
      </c>
      <c r="E242" s="10">
        <f>E241/$AZ$95</f>
        <v>5.421312110751593E-2</v>
      </c>
      <c r="F242" s="11">
        <f t="shared" ref="F242" si="2848">F241/$AY$95</f>
        <v>0.68782364255067319</v>
      </c>
      <c r="G242" s="10">
        <f t="shared" ref="G242" si="2849">G241/$AZ$95</f>
        <v>0.72967345945507478</v>
      </c>
      <c r="H242" s="11">
        <f t="shared" ref="H242" si="2850">H241/$AY$95</f>
        <v>2.6187305814469597E-2</v>
      </c>
      <c r="I242" s="10">
        <f t="shared" ref="I242" si="2851">I241/$AZ$95</f>
        <v>1.8395507926922697E-2</v>
      </c>
      <c r="J242" s="11">
        <f t="shared" ref="J242" si="2852">J241/$AY$95</f>
        <v>0</v>
      </c>
      <c r="K242" s="10">
        <f t="shared" ref="K242" si="2853">K241/$AZ$95</f>
        <v>0</v>
      </c>
      <c r="L242" s="11">
        <f t="shared" ref="L242" si="2854">L241/$AY$95</f>
        <v>5.8736499482171918E-2</v>
      </c>
      <c r="M242" s="10">
        <f t="shared" ref="M242" si="2855">M241/$AZ$95</f>
        <v>7.7718993069012449E-2</v>
      </c>
      <c r="N242" s="11">
        <f t="shared" ref="N242" si="2856">N241/$AY$95</f>
        <v>0</v>
      </c>
      <c r="O242" s="10">
        <f t="shared" ref="O242" si="2857">O241/$AZ$95</f>
        <v>0</v>
      </c>
      <c r="P242" s="11">
        <f t="shared" ref="P242" si="2858">P241/$AY$95</f>
        <v>1.2575824826157716E-2</v>
      </c>
      <c r="Q242" s="10">
        <f t="shared" ref="Q242" si="2859">Q241/$AZ$95</f>
        <v>8.5893772926787498E-3</v>
      </c>
      <c r="R242" s="11">
        <f t="shared" ref="R242" si="2860">R241/$AY$95</f>
        <v>8.4332001775410566E-3</v>
      </c>
      <c r="S242" s="10">
        <f t="shared" ref="S242" si="2861">S241/$AZ$95</f>
        <v>1.0707429405773719E-2</v>
      </c>
      <c r="T242" s="11">
        <f t="shared" ref="T242" si="2862">T241/$AY$95</f>
        <v>0</v>
      </c>
      <c r="U242" s="10">
        <f t="shared" ref="U242" si="2863">U241/$AZ$95</f>
        <v>0</v>
      </c>
      <c r="V242" s="11">
        <f t="shared" ref="V242" si="2864">V241/$AY$95</f>
        <v>5.9180352123095132E-4</v>
      </c>
      <c r="W242" s="10">
        <f t="shared" ref="W242" si="2865">W241/$AZ$95</f>
        <v>1.1446494398428134E-3</v>
      </c>
      <c r="X242" s="11">
        <f t="shared" ref="X242" si="2866">X241/$AY$95</f>
        <v>1.0356561621541649E-3</v>
      </c>
      <c r="Y242" s="10">
        <f t="shared" ref="Y242" si="2867">Y241/$AZ$95</f>
        <v>1.2257663292804932E-3</v>
      </c>
      <c r="Z242" s="11">
        <f t="shared" ref="Z242" si="2868">Z241/$AY$95</f>
        <v>0</v>
      </c>
      <c r="AA242" s="10">
        <f t="shared" ref="AA242" si="2869">AA241/$AZ$95</f>
        <v>0</v>
      </c>
      <c r="AB242" s="11">
        <f t="shared" ref="AB242" si="2870">AB241/$AY$95</f>
        <v>4.8823790501553485E-2</v>
      </c>
      <c r="AC242" s="10">
        <f t="shared" ref="AC242" si="2871">AC241/$AZ$95</f>
        <v>4.6173536065470346E-2</v>
      </c>
      <c r="AD242" s="11">
        <f t="shared" ref="AD242" si="2872">AD241/$AY$95</f>
        <v>0</v>
      </c>
      <c r="AE242" s="10">
        <f t="shared" ref="AE242" si="2873">AE241/$AZ$95</f>
        <v>0</v>
      </c>
      <c r="AF242" s="11">
        <f t="shared" ref="AF242" si="2874">AF241/$AY$95</f>
        <v>0</v>
      </c>
      <c r="AG242" s="10">
        <f t="shared" ref="AG242" si="2875">AG241/$AZ$95</f>
        <v>0</v>
      </c>
      <c r="AH242" s="11">
        <f t="shared" ref="AH242" si="2876">AH241/$AY$95</f>
        <v>1.4795088030773783E-4</v>
      </c>
      <c r="AI242" s="10">
        <f t="shared" ref="AI242" si="2877">AI241/$AZ$95</f>
        <v>8.111688943767969E-5</v>
      </c>
      <c r="AJ242" s="11">
        <f t="shared" ref="AJ242" si="2878">AJ241/$AY$95</f>
        <v>0</v>
      </c>
      <c r="AK242" s="10">
        <f t="shared" ref="AK242" si="2879">AK241/$AZ$95</f>
        <v>0</v>
      </c>
      <c r="AL242" s="11">
        <f t="shared" ref="AL242" si="2880">AL241/$AY$95</f>
        <v>0</v>
      </c>
      <c r="AM242" s="10">
        <f t="shared" ref="AM242" si="2881">AM241/$AZ$95</f>
        <v>0</v>
      </c>
      <c r="AN242" s="11">
        <f t="shared" ref="AN242" si="2882">AN241/$AY$95</f>
        <v>4.4385264092321349E-4</v>
      </c>
      <c r="AO242" s="10">
        <f t="shared" ref="AO242" si="2883">AO241/$AZ$95</f>
        <v>1.8025975430595488E-4</v>
      </c>
      <c r="AP242" s="11">
        <f t="shared" ref="AP242" si="2884">AP241/$AY$95</f>
        <v>3.5508211273857079E-3</v>
      </c>
      <c r="AQ242" s="10">
        <f t="shared" ref="AQ242" si="2885">AQ241/$AZ$95</f>
        <v>4.0738704473145806E-3</v>
      </c>
      <c r="AR242" s="11">
        <f t="shared" ref="AR242" si="2886">AR241/$AY$95</f>
        <v>3.8319277999704096E-2</v>
      </c>
      <c r="AS242" s="10">
        <f t="shared" ref="AS242" si="2887">AS241/$AZ$95</f>
        <v>4.7678705013925064E-2</v>
      </c>
      <c r="AT242" s="11"/>
      <c r="AU242" s="10"/>
      <c r="AV242" s="11"/>
      <c r="AW242" s="10"/>
      <c r="AX242" s="11"/>
      <c r="AY242" s="10"/>
      <c r="AZ242" s="10"/>
    </row>
    <row r="243" spans="1:52">
      <c r="A243" s="2" t="s">
        <v>544</v>
      </c>
      <c r="B243" s="2" t="s">
        <v>42</v>
      </c>
      <c r="C243" s="2" t="s">
        <v>673</v>
      </c>
      <c r="D243" s="11">
        <v>0.1130344725551117</v>
      </c>
      <c r="E243" s="10">
        <v>5.421312110751593E-2</v>
      </c>
      <c r="F243" s="11">
        <v>0.68782364255067319</v>
      </c>
      <c r="G243" s="10">
        <v>0.72967345945507478</v>
      </c>
      <c r="H243" s="11">
        <v>2.6187305814469597E-2</v>
      </c>
      <c r="I243" s="10">
        <v>1.8395507926922697E-2</v>
      </c>
      <c r="J243" s="11">
        <v>0</v>
      </c>
      <c r="K243" s="10">
        <v>0</v>
      </c>
      <c r="L243" s="11">
        <v>5.8736499482171918E-2</v>
      </c>
      <c r="M243" s="10">
        <v>7.7718993069012449E-2</v>
      </c>
      <c r="N243" s="11">
        <v>0</v>
      </c>
      <c r="O243" s="10">
        <v>0</v>
      </c>
      <c r="P243" s="11">
        <v>1.2575824826157716E-2</v>
      </c>
      <c r="Q243" s="10">
        <v>8.5893772926787498E-3</v>
      </c>
      <c r="R243" s="11">
        <v>8.4332001775410566E-3</v>
      </c>
      <c r="S243" s="10">
        <v>1.0707429405773719E-2</v>
      </c>
      <c r="T243" s="11">
        <v>0</v>
      </c>
      <c r="U243" s="10">
        <v>0</v>
      </c>
      <c r="V243" s="11">
        <v>5.9180352123095132E-4</v>
      </c>
      <c r="W243" s="10">
        <v>1.1446494398428134E-3</v>
      </c>
      <c r="X243" s="11">
        <v>1.0356561621541649E-3</v>
      </c>
      <c r="Y243" s="10">
        <v>1.2257663292804932E-3</v>
      </c>
      <c r="Z243" s="11">
        <v>0</v>
      </c>
      <c r="AA243" s="10">
        <v>0</v>
      </c>
      <c r="AB243" s="11">
        <v>4.8823790501553485E-2</v>
      </c>
      <c r="AC243" s="10">
        <v>4.6173536065470346E-2</v>
      </c>
      <c r="AD243" s="11">
        <v>0</v>
      </c>
      <c r="AE243" s="10">
        <v>0</v>
      </c>
      <c r="AF243" s="11">
        <v>0</v>
      </c>
      <c r="AG243" s="10">
        <v>0</v>
      </c>
      <c r="AH243" s="11">
        <v>1.4795088030773783E-4</v>
      </c>
      <c r="AI243" s="10">
        <v>8.111688943767969E-5</v>
      </c>
      <c r="AJ243" s="11">
        <v>0</v>
      </c>
      <c r="AK243" s="10">
        <v>0</v>
      </c>
      <c r="AL243" s="11">
        <v>0</v>
      </c>
      <c r="AM243" s="10">
        <v>0</v>
      </c>
      <c r="AN243" s="11">
        <v>4.4385264092321349E-4</v>
      </c>
      <c r="AO243" s="10">
        <v>1.8025975430595488E-4</v>
      </c>
      <c r="AP243" s="11">
        <v>3.5508211273857079E-3</v>
      </c>
      <c r="AQ243" s="10">
        <v>4.0738704473145806E-3</v>
      </c>
      <c r="AR243" s="11">
        <v>3.8319277999704096E-2</v>
      </c>
      <c r="AS243" s="10">
        <v>4.7678705013925064E-2</v>
      </c>
      <c r="AT243" s="11"/>
      <c r="AU243" s="10"/>
      <c r="AV243" s="11"/>
      <c r="AW243" s="10"/>
      <c r="AX243" s="11"/>
      <c r="AY243" s="10"/>
      <c r="AZ243" s="10"/>
    </row>
    <row r="244" spans="1:52">
      <c r="A244" s="2" t="s">
        <v>565</v>
      </c>
      <c r="B244" s="2" t="s">
        <v>42</v>
      </c>
      <c r="C244" s="2" t="s">
        <v>674</v>
      </c>
      <c r="D244" s="11">
        <v>22</v>
      </c>
      <c r="E244" s="10">
        <v>210</v>
      </c>
      <c r="F244" s="11">
        <v>34</v>
      </c>
      <c r="G244" s="10">
        <v>578</v>
      </c>
      <c r="H244" s="11">
        <v>3</v>
      </c>
      <c r="I244" s="10">
        <v>53</v>
      </c>
      <c r="J244" s="11">
        <v>0</v>
      </c>
      <c r="K244" s="10">
        <v>0</v>
      </c>
      <c r="L244" s="11">
        <v>1</v>
      </c>
      <c r="M244" s="10">
        <v>10</v>
      </c>
      <c r="N244" s="11">
        <v>0</v>
      </c>
      <c r="O244" s="10">
        <v>0</v>
      </c>
      <c r="P244" s="11">
        <v>0</v>
      </c>
      <c r="Q244" s="10">
        <v>0</v>
      </c>
      <c r="R244" s="11">
        <v>0</v>
      </c>
      <c r="S244" s="10">
        <v>0</v>
      </c>
      <c r="T244" s="11">
        <v>6</v>
      </c>
      <c r="U244" s="10">
        <v>172</v>
      </c>
      <c r="V244" s="11">
        <v>0</v>
      </c>
      <c r="W244" s="10">
        <v>0</v>
      </c>
      <c r="X244" s="11">
        <v>0</v>
      </c>
      <c r="Y244" s="10">
        <v>0</v>
      </c>
      <c r="Z244" s="11">
        <v>0</v>
      </c>
      <c r="AA244" s="10">
        <v>0</v>
      </c>
      <c r="AB244" s="11">
        <v>0</v>
      </c>
      <c r="AC244" s="10">
        <v>0</v>
      </c>
      <c r="AD244" s="11">
        <v>0</v>
      </c>
      <c r="AE244" s="10">
        <v>0</v>
      </c>
      <c r="AF244" s="11">
        <v>0</v>
      </c>
      <c r="AG244" s="10">
        <v>0</v>
      </c>
      <c r="AH244" s="11">
        <v>0</v>
      </c>
      <c r="AI244" s="10">
        <v>0</v>
      </c>
      <c r="AJ244" s="11">
        <v>0</v>
      </c>
      <c r="AK244" s="10">
        <v>0</v>
      </c>
      <c r="AL244" s="11">
        <v>0</v>
      </c>
      <c r="AM244" s="10">
        <v>0</v>
      </c>
      <c r="AN244" s="11">
        <v>3</v>
      </c>
      <c r="AO244" s="10">
        <v>100</v>
      </c>
      <c r="AP244" s="11">
        <v>2</v>
      </c>
      <c r="AQ244" s="10">
        <v>37</v>
      </c>
      <c r="AR244" s="11">
        <v>7</v>
      </c>
      <c r="AS244" s="10">
        <v>28</v>
      </c>
      <c r="AT244" s="11"/>
      <c r="AU244" s="10"/>
      <c r="AV244" s="11"/>
      <c r="AW244" s="10"/>
      <c r="AX244" s="11"/>
      <c r="AY244" s="10">
        <f t="shared" ref="AY244" si="2888">SUM(D244,F244,H244,J244,L244,N244,P244,R244,T244,V244,X244,Z244,AB244,AD244,AF244,AH244,AJ244,AL244,AN244,AP244,AR244,AT244,AV244)</f>
        <v>78</v>
      </c>
      <c r="AZ244" s="10">
        <f t="shared" ref="AZ244" si="2889">SUM(E244,G244,I244,K244,M244,O244,Q244,S244,U244,W244,Y244,AA244,AC244,AE244,AG244,AI244,AK244,AM244,AO244,AQ244,AS244,AU244,AW244)</f>
        <v>1188</v>
      </c>
    </row>
    <row r="245" spans="1:52">
      <c r="D245" s="11">
        <f>D244/$AY$98</f>
        <v>0.25882352941176473</v>
      </c>
      <c r="E245" s="10">
        <f>E244/$AZ$98</f>
        <v>0.13601036269430053</v>
      </c>
      <c r="F245" s="11">
        <f t="shared" ref="F245" si="2890">F244/$AY$98</f>
        <v>0.4</v>
      </c>
      <c r="G245" s="10">
        <f t="shared" ref="G245" si="2891">G244/$AZ$98</f>
        <v>0.37435233160621761</v>
      </c>
      <c r="H245" s="11">
        <f t="shared" ref="H245" si="2892">H244/$AY$98</f>
        <v>3.5294117647058823E-2</v>
      </c>
      <c r="I245" s="10">
        <f t="shared" ref="I245" si="2893">I244/$AZ$98</f>
        <v>3.4326424870466318E-2</v>
      </c>
      <c r="J245" s="11">
        <f t="shared" ref="J245" si="2894">J244/$AY$98</f>
        <v>0</v>
      </c>
      <c r="K245" s="10">
        <f t="shared" ref="K245" si="2895">K244/$AZ$98</f>
        <v>0</v>
      </c>
      <c r="L245" s="11">
        <f t="shared" ref="L245" si="2896">L244/$AY$98</f>
        <v>1.1764705882352941E-2</v>
      </c>
      <c r="M245" s="10">
        <f t="shared" ref="M245" si="2897">M244/$AZ$98</f>
        <v>6.4766839378238338E-3</v>
      </c>
      <c r="N245" s="11">
        <f t="shared" ref="N245" si="2898">N244/$AY$98</f>
        <v>0</v>
      </c>
      <c r="O245" s="10">
        <f t="shared" ref="O245" si="2899">O244/$AZ$98</f>
        <v>0</v>
      </c>
      <c r="P245" s="11">
        <f t="shared" ref="P245" si="2900">P244/$AY$98</f>
        <v>0</v>
      </c>
      <c r="Q245" s="10">
        <f t="shared" ref="Q245" si="2901">Q244/$AZ$98</f>
        <v>0</v>
      </c>
      <c r="R245" s="11">
        <f t="shared" ref="R245" si="2902">R244/$AY$98</f>
        <v>0</v>
      </c>
      <c r="S245" s="10">
        <f t="shared" ref="S245" si="2903">S244/$AZ$98</f>
        <v>0</v>
      </c>
      <c r="T245" s="11">
        <f t="shared" ref="T245" si="2904">T244/$AY$98</f>
        <v>7.0588235294117646E-2</v>
      </c>
      <c r="U245" s="10">
        <f t="shared" ref="U245" si="2905">U244/$AZ$98</f>
        <v>0.11139896373056994</v>
      </c>
      <c r="V245" s="11">
        <f t="shared" ref="V245" si="2906">V244/$AY$98</f>
        <v>0</v>
      </c>
      <c r="W245" s="10">
        <f t="shared" ref="W245" si="2907">W244/$AZ$98</f>
        <v>0</v>
      </c>
      <c r="X245" s="11">
        <f t="shared" ref="X245" si="2908">X244/$AY$98</f>
        <v>0</v>
      </c>
      <c r="Y245" s="10">
        <f t="shared" ref="Y245" si="2909">Y244/$AZ$98</f>
        <v>0</v>
      </c>
      <c r="Z245" s="11">
        <f t="shared" ref="Z245" si="2910">Z244/$AY$98</f>
        <v>0</v>
      </c>
      <c r="AA245" s="10">
        <f t="shared" ref="AA245" si="2911">AA244/$AZ$98</f>
        <v>0</v>
      </c>
      <c r="AB245" s="11">
        <f t="shared" ref="AB245" si="2912">AB244/$AY$98</f>
        <v>0</v>
      </c>
      <c r="AC245" s="10">
        <f t="shared" ref="AC245" si="2913">AC244/$AZ$98</f>
        <v>0</v>
      </c>
      <c r="AD245" s="11">
        <f t="shared" ref="AD245" si="2914">AD244/$AY$98</f>
        <v>0</v>
      </c>
      <c r="AE245" s="10">
        <f t="shared" ref="AE245" si="2915">AE244/$AZ$98</f>
        <v>0</v>
      </c>
      <c r="AF245" s="11">
        <f t="shared" ref="AF245" si="2916">AF244/$AY$98</f>
        <v>0</v>
      </c>
      <c r="AG245" s="10">
        <f t="shared" ref="AG245" si="2917">AG244/$AZ$98</f>
        <v>0</v>
      </c>
      <c r="AH245" s="11">
        <f t="shared" ref="AH245" si="2918">AH244/$AY$98</f>
        <v>0</v>
      </c>
      <c r="AI245" s="10">
        <f t="shared" ref="AI245" si="2919">AI244/$AZ$98</f>
        <v>0</v>
      </c>
      <c r="AJ245" s="11">
        <f t="shared" ref="AJ245" si="2920">AJ244/$AY$98</f>
        <v>0</v>
      </c>
      <c r="AK245" s="10">
        <f t="shared" ref="AK245" si="2921">AK244/$AZ$98</f>
        <v>0</v>
      </c>
      <c r="AL245" s="11">
        <f t="shared" ref="AL245" si="2922">AL244/$AY$98</f>
        <v>0</v>
      </c>
      <c r="AM245" s="10">
        <f t="shared" ref="AM245" si="2923">AM244/$AZ$98</f>
        <v>0</v>
      </c>
      <c r="AN245" s="11">
        <f t="shared" ref="AN245" si="2924">AN244/$AY$98</f>
        <v>3.5294117647058823E-2</v>
      </c>
      <c r="AO245" s="10">
        <f t="shared" ref="AO245" si="2925">AO244/$AZ$98</f>
        <v>6.4766839378238336E-2</v>
      </c>
      <c r="AP245" s="11">
        <f t="shared" ref="AP245" si="2926">AP244/$AY$98</f>
        <v>2.3529411764705882E-2</v>
      </c>
      <c r="AQ245" s="10">
        <f t="shared" ref="AQ245" si="2927">AQ244/$AZ$98</f>
        <v>2.3963730569948185E-2</v>
      </c>
      <c r="AR245" s="11">
        <f t="shared" ref="AR245" si="2928">AR244/$AY$98</f>
        <v>8.2352941176470587E-2</v>
      </c>
      <c r="AS245" s="10">
        <f t="shared" ref="AS245" si="2929">AS244/$AZ$98</f>
        <v>1.8134715025906734E-2</v>
      </c>
      <c r="AT245" s="11"/>
      <c r="AU245" s="10"/>
      <c r="AV245" s="11"/>
      <c r="AW245" s="10"/>
      <c r="AX245" s="2"/>
      <c r="AY245" s="10"/>
      <c r="AZ245" s="10"/>
    </row>
    <row r="246" spans="1:52">
      <c r="A246" s="2" t="s">
        <v>565</v>
      </c>
      <c r="B246" s="2" t="s">
        <v>42</v>
      </c>
      <c r="C246" s="2" t="s">
        <v>674</v>
      </c>
      <c r="D246" s="11">
        <v>0.25882352941176473</v>
      </c>
      <c r="E246" s="10">
        <v>0.13601036269430053</v>
      </c>
      <c r="F246" s="11">
        <v>0.4</v>
      </c>
      <c r="G246" s="10">
        <v>0.37435233160621761</v>
      </c>
      <c r="H246" s="11">
        <v>3.5294117647058823E-2</v>
      </c>
      <c r="I246" s="10">
        <v>3.4326424870466318E-2</v>
      </c>
      <c r="J246" s="11">
        <v>0</v>
      </c>
      <c r="K246" s="10">
        <v>0</v>
      </c>
      <c r="L246" s="11">
        <v>1.1764705882352941E-2</v>
      </c>
      <c r="M246" s="10">
        <v>6.4766839378238338E-3</v>
      </c>
      <c r="N246" s="11">
        <v>0</v>
      </c>
      <c r="O246" s="10">
        <v>0</v>
      </c>
      <c r="P246" s="11">
        <v>0</v>
      </c>
      <c r="Q246" s="10">
        <v>0</v>
      </c>
      <c r="R246" s="11">
        <v>0</v>
      </c>
      <c r="S246" s="10">
        <v>0</v>
      </c>
      <c r="T246" s="11">
        <v>7.0588235294117646E-2</v>
      </c>
      <c r="U246" s="10">
        <v>0.11139896373056994</v>
      </c>
      <c r="V246" s="11">
        <v>0</v>
      </c>
      <c r="W246" s="10">
        <v>0</v>
      </c>
      <c r="X246" s="11">
        <v>0</v>
      </c>
      <c r="Y246" s="10">
        <v>0</v>
      </c>
      <c r="Z246" s="11">
        <v>0</v>
      </c>
      <c r="AA246" s="10">
        <v>0</v>
      </c>
      <c r="AB246" s="11">
        <v>0</v>
      </c>
      <c r="AC246" s="10">
        <v>0</v>
      </c>
      <c r="AD246" s="11">
        <v>0</v>
      </c>
      <c r="AE246" s="10">
        <v>0</v>
      </c>
      <c r="AF246" s="11">
        <v>0</v>
      </c>
      <c r="AG246" s="10">
        <v>0</v>
      </c>
      <c r="AH246" s="11">
        <v>0</v>
      </c>
      <c r="AI246" s="10">
        <v>0</v>
      </c>
      <c r="AJ246" s="11">
        <v>0</v>
      </c>
      <c r="AK246" s="10">
        <v>0</v>
      </c>
      <c r="AL246" s="11">
        <v>0</v>
      </c>
      <c r="AM246" s="10">
        <v>0</v>
      </c>
      <c r="AN246" s="11">
        <v>3.5294117647058823E-2</v>
      </c>
      <c r="AO246" s="10">
        <v>6.4766839378238336E-2</v>
      </c>
      <c r="AP246" s="11">
        <v>2.3529411764705882E-2</v>
      </c>
      <c r="AQ246" s="10">
        <v>2.3963730569948185E-2</v>
      </c>
      <c r="AR246" s="11">
        <v>8.2352941176470587E-2</v>
      </c>
      <c r="AS246" s="10">
        <v>1.8134715025906734E-2</v>
      </c>
      <c r="AT246" s="11"/>
      <c r="AU246" s="10"/>
      <c r="AV246" s="11"/>
      <c r="AW246" s="10"/>
      <c r="AX246" s="2"/>
      <c r="AY246" s="10"/>
      <c r="AZ246" s="10"/>
    </row>
    <row r="247" spans="1:52">
      <c r="AY247" s="10"/>
      <c r="AZ247" s="10"/>
    </row>
    <row r="248" spans="1:52">
      <c r="D248">
        <f>SUM(D148,D151,D154,D157,D160,D163,D166,D172,D175,D178,D181,D184,D187,D190,D193,D196,D199,D202,D205,D208,D211,D214,D217,D220,D223,D226,D229,D232,D235,D238,D241,D244)</f>
        <v>8790</v>
      </c>
      <c r="E248">
        <f t="shared" ref="E248:AW248" si="2930">SUM(E148,E151,E154,E157,E160,E163,E166,E172,E175,E178,E181,E184,E187,E190,E193,E196,E199,E202,E205,E208,E211,E214,E217,E220,E223,E226,E229,E232,E235,E238,E241,E244)</f>
        <v>82729</v>
      </c>
      <c r="F248">
        <f t="shared" si="2930"/>
        <v>38928</v>
      </c>
      <c r="G248">
        <f t="shared" si="2930"/>
        <v>712872</v>
      </c>
      <c r="H248">
        <f t="shared" si="2930"/>
        <v>4644</v>
      </c>
      <c r="I248">
        <f t="shared" si="2930"/>
        <v>87529</v>
      </c>
      <c r="J248">
        <f t="shared" si="2930"/>
        <v>207</v>
      </c>
      <c r="K248">
        <f t="shared" si="2930"/>
        <v>5269</v>
      </c>
      <c r="L248">
        <f t="shared" si="2930"/>
        <v>2668</v>
      </c>
      <c r="M248">
        <f t="shared" si="2930"/>
        <v>53077</v>
      </c>
      <c r="N248">
        <f t="shared" si="2930"/>
        <v>256</v>
      </c>
      <c r="O248">
        <f t="shared" si="2930"/>
        <v>3966</v>
      </c>
      <c r="P248">
        <f t="shared" si="2930"/>
        <v>1240</v>
      </c>
      <c r="Q248">
        <f t="shared" si="2930"/>
        <v>23285</v>
      </c>
      <c r="R248">
        <f t="shared" si="2930"/>
        <v>288</v>
      </c>
      <c r="S248">
        <f t="shared" si="2930"/>
        <v>4136</v>
      </c>
      <c r="T248">
        <f t="shared" si="2930"/>
        <v>710</v>
      </c>
      <c r="U248">
        <f t="shared" si="2930"/>
        <v>15373</v>
      </c>
      <c r="V248">
        <f t="shared" si="2930"/>
        <v>353</v>
      </c>
      <c r="W248">
        <f t="shared" si="2930"/>
        <v>5297</v>
      </c>
      <c r="X248">
        <f t="shared" si="2930"/>
        <v>412</v>
      </c>
      <c r="Y248">
        <f t="shared" si="2930"/>
        <v>6489</v>
      </c>
      <c r="Z248">
        <f t="shared" si="2930"/>
        <v>51</v>
      </c>
      <c r="AA248">
        <f t="shared" si="2930"/>
        <v>1232</v>
      </c>
      <c r="AB248">
        <f t="shared" si="2930"/>
        <v>1013</v>
      </c>
      <c r="AC248">
        <f t="shared" si="2930"/>
        <v>15339</v>
      </c>
      <c r="AD248">
        <f t="shared" si="2930"/>
        <v>206</v>
      </c>
      <c r="AE248">
        <f t="shared" si="2930"/>
        <v>2835</v>
      </c>
      <c r="AF248">
        <f t="shared" si="2930"/>
        <v>10</v>
      </c>
      <c r="AG248">
        <f t="shared" si="2930"/>
        <v>312</v>
      </c>
      <c r="AH248">
        <f t="shared" si="2930"/>
        <v>7</v>
      </c>
      <c r="AI248">
        <f t="shared" si="2930"/>
        <v>86</v>
      </c>
      <c r="AJ248">
        <f t="shared" si="2930"/>
        <v>433</v>
      </c>
      <c r="AK248">
        <f t="shared" si="2930"/>
        <v>4363</v>
      </c>
      <c r="AL248">
        <f t="shared" si="2930"/>
        <v>27</v>
      </c>
      <c r="AM248">
        <f t="shared" si="2930"/>
        <v>354</v>
      </c>
      <c r="AN248">
        <f t="shared" si="2930"/>
        <v>3561</v>
      </c>
      <c r="AO248">
        <f t="shared" si="2930"/>
        <v>85694</v>
      </c>
      <c r="AP248">
        <f t="shared" si="2930"/>
        <v>774</v>
      </c>
      <c r="AQ248">
        <f t="shared" si="2930"/>
        <v>11890</v>
      </c>
      <c r="AR248">
        <f t="shared" si="2930"/>
        <v>602</v>
      </c>
      <c r="AS248">
        <f t="shared" si="2930"/>
        <v>9669</v>
      </c>
      <c r="AT248">
        <f t="shared" si="2930"/>
        <v>0</v>
      </c>
      <c r="AU248">
        <f t="shared" si="2930"/>
        <v>0</v>
      </c>
      <c r="AV248">
        <f t="shared" si="2930"/>
        <v>0</v>
      </c>
      <c r="AW248">
        <f t="shared" si="2930"/>
        <v>0</v>
      </c>
      <c r="AY248" s="10">
        <f t="shared" ref="AY248" si="2931">SUM(D248,F248,H248,J248,L248,N248,P248,R248,T248,V248,X248,Z248,AB248,AD248,AF248,AH248,AJ248,AL248,AN248,AP248,AR248,AT248,AV248)</f>
        <v>65180</v>
      </c>
      <c r="AZ248" s="10">
        <f t="shared" ref="AZ248" si="2932">SUM(E248,G248,I248,K248,M248,O248,Q248,S248,U248,W248,Y248,AA248,AC248,AE248,AG248,AI248,AK248,AM248,AO248,AQ248,AS248,AU248,AW248)</f>
        <v>1131796</v>
      </c>
    </row>
    <row r="249" spans="1:52">
      <c r="D249">
        <v>8790</v>
      </c>
      <c r="E249">
        <v>82729</v>
      </c>
      <c r="F249">
        <v>38928</v>
      </c>
      <c r="G249">
        <v>712872</v>
      </c>
      <c r="H249">
        <v>4644</v>
      </c>
      <c r="I249">
        <v>87529</v>
      </c>
      <c r="J249">
        <v>207</v>
      </c>
      <c r="K249">
        <v>5269</v>
      </c>
      <c r="L249">
        <v>2668</v>
      </c>
      <c r="M249">
        <v>53077</v>
      </c>
      <c r="N249">
        <v>256</v>
      </c>
      <c r="O249">
        <v>3966</v>
      </c>
      <c r="P249">
        <v>1240</v>
      </c>
      <c r="Q249">
        <v>23285</v>
      </c>
      <c r="R249">
        <v>288</v>
      </c>
      <c r="S249">
        <v>4136</v>
      </c>
      <c r="T249">
        <v>710</v>
      </c>
      <c r="U249">
        <v>15373</v>
      </c>
      <c r="V249">
        <v>353</v>
      </c>
      <c r="W249">
        <v>5297</v>
      </c>
      <c r="X249">
        <v>412</v>
      </c>
      <c r="Y249">
        <v>6489</v>
      </c>
      <c r="Z249">
        <v>51</v>
      </c>
      <c r="AA249">
        <v>1232</v>
      </c>
      <c r="AB249">
        <v>1013</v>
      </c>
      <c r="AC249">
        <v>15339</v>
      </c>
      <c r="AD249">
        <v>206</v>
      </c>
      <c r="AE249">
        <v>2835</v>
      </c>
      <c r="AF249">
        <v>10</v>
      </c>
      <c r="AG249">
        <v>312</v>
      </c>
      <c r="AH249">
        <v>7</v>
      </c>
      <c r="AI249">
        <v>86</v>
      </c>
      <c r="AJ249">
        <v>433</v>
      </c>
      <c r="AK249">
        <v>4363</v>
      </c>
      <c r="AL249">
        <v>27</v>
      </c>
      <c r="AM249">
        <v>354</v>
      </c>
      <c r="AN249">
        <v>3561</v>
      </c>
      <c r="AO249">
        <v>85694</v>
      </c>
      <c r="AP249">
        <v>774</v>
      </c>
      <c r="AQ249">
        <v>11890</v>
      </c>
      <c r="AR249">
        <v>602</v>
      </c>
      <c r="AS249">
        <v>9669</v>
      </c>
      <c r="AT249">
        <v>0</v>
      </c>
      <c r="AU249">
        <v>0</v>
      </c>
      <c r="AV249">
        <v>0</v>
      </c>
      <c r="AW249">
        <v>0</v>
      </c>
      <c r="AY249" s="10">
        <f t="shared" ref="AY249" si="2933">SUM(D249,F249,H249,J249,L249,N249,P249,R249,T249,V249,X249,Z249,AB249,AD249,AF249,AH249,AJ249,AL249,AN249,AP249,AR249,AT249,AV249)</f>
        <v>65180</v>
      </c>
      <c r="AZ249" s="10">
        <f t="shared" ref="AZ249" si="2934">SUM(E249,G249,I249,K249,M249,O249,Q249,S249,U249,W249,Y249,AA249,AC249,AE249,AG249,AI249,AK249,AM249,AO249,AQ249,AS249,AU249,AW249)</f>
        <v>1131796</v>
      </c>
    </row>
    <row r="250" spans="1:52">
      <c r="D250" s="22">
        <f>D249/$AY$249</f>
        <v>0.13485731819576557</v>
      </c>
      <c r="E250" s="22">
        <f>E249/$AZ$103</f>
        <v>6.4636424506978207E-2</v>
      </c>
      <c r="F250" s="22">
        <f t="shared" ref="F250" si="2935">F249/$AY$103</f>
        <v>0.55827560986103342</v>
      </c>
      <c r="G250" s="22">
        <f t="shared" ref="G250" si="2936">G249/$AZ$103</f>
        <v>0.55696910649395703</v>
      </c>
      <c r="H250" s="22">
        <f t="shared" ref="H250" si="2937">H249/$AY$103</f>
        <v>6.6600696984038199E-2</v>
      </c>
      <c r="I250" s="22">
        <f t="shared" ref="I250" si="2938">I249/$AZ$103</f>
        <v>6.8386679407115958E-2</v>
      </c>
      <c r="J250" s="22">
        <f t="shared" ref="J250" si="2939">J249/$AY$103</f>
        <v>2.9686357182807728E-3</v>
      </c>
      <c r="K250" s="22">
        <f t="shared" ref="K250" si="2940">K249/$AZ$103</f>
        <v>4.1166860560053692E-3</v>
      </c>
      <c r="L250" s="22">
        <f t="shared" ref="L250" si="2941">L249/$AY$103</f>
        <v>3.8262415924507735E-2</v>
      </c>
      <c r="M250" s="22">
        <f t="shared" ref="M250" si="2942">M249/$AZ$103</f>
        <v>4.1469224861377295E-2</v>
      </c>
      <c r="N250" s="22">
        <f t="shared" ref="N250" si="2943">N249/$AY$103</f>
        <v>3.6713562506274292E-3</v>
      </c>
      <c r="O250" s="22">
        <f t="shared" ref="O250" si="2944">O249/$AZ$103</f>
        <v>3.0986481112388106E-3</v>
      </c>
      <c r="P250" s="22">
        <f t="shared" ref="P250" si="2945">P249/$AY$103</f>
        <v>1.7783131838976611E-2</v>
      </c>
      <c r="Q250" s="22">
        <f t="shared" ref="Q250" si="2946">Q249/$AZ$103</f>
        <v>1.8192642781189036E-2</v>
      </c>
      <c r="R250" s="22">
        <f t="shared" ref="R250" si="2947">R249/$AY$103</f>
        <v>4.1302757819558578E-3</v>
      </c>
      <c r="S250" s="22">
        <f t="shared" ref="S250" si="2948">S249/$AZ$103</f>
        <v>3.2314696389520226E-3</v>
      </c>
      <c r="T250" s="22">
        <f t="shared" ref="T250" si="2949">T249/$AY$103</f>
        <v>1.018227710134951E-2</v>
      </c>
      <c r="U250" s="22">
        <f t="shared" ref="U250" si="2950">U249/$AZ$103</f>
        <v>1.201097262079532E-2</v>
      </c>
      <c r="V250" s="22">
        <f t="shared" ref="V250" si="2951">V249/$AY$103</f>
        <v>5.0624560799667285E-3</v>
      </c>
      <c r="W250" s="22">
        <f t="shared" ref="W250" si="2952">W249/$AZ$103</f>
        <v>4.1385625429228396E-3</v>
      </c>
      <c r="X250" s="22">
        <f t="shared" ref="X250" si="2953">X249/$AY$103</f>
        <v>5.9085889658535189E-3</v>
      </c>
      <c r="Y250" s="22">
        <f t="shared" ref="Y250" si="2954">Y249/$AZ$103</f>
        <v>5.0698758431237121E-3</v>
      </c>
      <c r="Z250" s="22">
        <f t="shared" ref="Z250" si="2955">Z249/$AY$103</f>
        <v>7.3140300305468318E-4</v>
      </c>
      <c r="AA250" s="22">
        <f t="shared" ref="AA250" si="2956">AA249/$AZ$103</f>
        <v>9.6256542436868751E-4</v>
      </c>
      <c r="AB250" s="22">
        <f t="shared" ref="AB250" si="2957">AB249/$AY$103</f>
        <v>1.452767141361557E-2</v>
      </c>
      <c r="AC250" s="22">
        <f t="shared" ref="AC250" si="2958">AC249/$AZ$103</f>
        <v>1.1984408315252677E-2</v>
      </c>
      <c r="AD250" s="22">
        <f t="shared" ref="AD250" si="2959">AD249/$AY$103</f>
        <v>2.9542944829267594E-3</v>
      </c>
      <c r="AE250" s="22">
        <f t="shared" ref="AE250" si="2960">AE249/$AZ$103</f>
        <v>2.2149943003938548E-3</v>
      </c>
      <c r="AF250" s="22">
        <f t="shared" ref="AF250" si="2961">AF249/$AY$103</f>
        <v>1.4341235354013395E-4</v>
      </c>
      <c r="AG250" s="22">
        <f t="shared" ref="AG250" si="2962">AG249/$AZ$103</f>
        <v>2.4376656850895334E-4</v>
      </c>
      <c r="AH250" s="22">
        <f t="shared" ref="AH250" si="2963">AH249/$AY$103</f>
        <v>1.0038864747809377E-4</v>
      </c>
      <c r="AI250" s="22">
        <f t="shared" ref="AI250" si="2964">AI249/$AZ$103</f>
        <v>6.7192066960801246E-5</v>
      </c>
      <c r="AJ250" s="22">
        <f t="shared" ref="AJ250" si="2965">AJ249/$AY$103</f>
        <v>6.2097549082877996E-3</v>
      </c>
      <c r="AK250" s="22">
        <f t="shared" ref="AK250" si="2966">AK249/$AZ$103</f>
        <v>3.4088254436043701E-3</v>
      </c>
      <c r="AL250" s="22">
        <f t="shared" ref="AL250" si="2967">AL249/$AY$103</f>
        <v>3.8721335455836164E-4</v>
      </c>
      <c r="AM250" s="22">
        <f t="shared" ref="AM250" si="2968">AM249/$AZ$103</f>
        <v>2.7658129888515862E-4</v>
      </c>
      <c r="AN250" s="22">
        <f t="shared" ref="AN250" si="2969">AN249/$AY$103</f>
        <v>5.1069139095641695E-2</v>
      </c>
      <c r="AO250" s="22">
        <f t="shared" ref="AO250" si="2970">AO249/$AZ$103</f>
        <v>6.6952988210917455E-2</v>
      </c>
      <c r="AP250" s="22">
        <f t="shared" ref="AP250" si="2971">AP249/$AY$103</f>
        <v>1.1100116164006368E-2</v>
      </c>
      <c r="AQ250" s="22">
        <f t="shared" ref="AQ250" si="2972">AQ249/$AZ$103</f>
        <v>9.2896939088828699E-3</v>
      </c>
      <c r="AR250" s="22">
        <f t="shared" ref="AR250" si="2973">AR249/$AY$103</f>
        <v>8.6334236831160632E-3</v>
      </c>
      <c r="AS250" s="22">
        <f t="shared" ref="AS250" si="2974">AS249/$AZ$103</f>
        <v>7.5544197144649678E-3</v>
      </c>
      <c r="AT250" s="22">
        <f t="shared" ref="AT250" si="2975">AT249/$AY$103</f>
        <v>0</v>
      </c>
      <c r="AU250" s="22">
        <f t="shared" ref="AU250" si="2976">AU249/$AZ$103</f>
        <v>0</v>
      </c>
      <c r="AV250" s="22">
        <f t="shared" ref="AV250" si="2977">AV249/$AY$103</f>
        <v>0</v>
      </c>
      <c r="AW250" s="22">
        <f t="shared" ref="AW250" si="2978">AW249/$AZ$103</f>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4ECCA-34E7-435B-8A78-7E936A0C0731}">
  <dimension ref="A1:BN120"/>
  <sheetViews>
    <sheetView workbookViewId="0">
      <pane xSplit="1" topLeftCell="AU1" activePane="topRight" state="frozen"/>
      <selection pane="topRight" activeCell="A29" sqref="A29"/>
    </sheetView>
  </sheetViews>
  <sheetFormatPr baseColWidth="10" defaultColWidth="9.1640625" defaultRowHeight="15"/>
  <cols>
    <col min="1" max="1" width="17" bestFit="1" customWidth="1"/>
    <col min="2" max="2" width="19" bestFit="1" customWidth="1"/>
    <col min="4" max="4" width="9.1640625" style="2"/>
    <col min="6" max="6" width="9.1640625" style="2"/>
    <col min="8" max="8" width="9.1640625" style="2"/>
    <col min="10" max="10" width="9.1640625" style="2"/>
    <col min="12" max="12" width="9.1640625" style="2"/>
    <col min="14" max="14" width="9.1640625" style="2"/>
    <col min="16" max="16" width="9.1640625" style="2"/>
    <col min="18" max="18" width="9.1640625" style="2"/>
    <col min="20" max="20" width="9.1640625" style="2"/>
    <col min="22" max="22" width="9.1640625" style="2"/>
    <col min="24" max="24" width="9.1640625" style="2"/>
    <col min="26" max="26" width="9.1640625" style="2"/>
    <col min="28" max="28" width="9.1640625" style="2"/>
    <col min="30" max="30" width="9.1640625" style="2"/>
    <col min="32" max="32" width="9.1640625" style="2"/>
    <col min="34" max="34" width="9.1640625" style="2"/>
    <col min="36" max="36" width="9.1640625" style="2"/>
    <col min="38" max="38" width="9.1640625" style="2"/>
    <col min="40" max="40" width="9.1640625" style="2"/>
    <col min="42" max="42" width="9.1640625" style="2"/>
    <col min="44" max="44" width="9.1640625" style="2"/>
    <col min="46" max="46" width="9.1640625" style="2"/>
    <col min="48" max="48" width="9.1640625" style="2" hidden="1" customWidth="1"/>
    <col min="49" max="49" width="9.1640625" hidden="1" customWidth="1"/>
    <col min="50" max="50" width="9.1640625" style="2" hidden="1" customWidth="1"/>
    <col min="51" max="51" width="9.1640625" hidden="1" customWidth="1"/>
    <col min="52" max="52" width="9.1640625" style="2"/>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66">
      <c r="A2" s="2" t="s">
        <v>634</v>
      </c>
      <c r="B2" s="2" t="s">
        <v>418</v>
      </c>
      <c r="C2" s="2">
        <v>77</v>
      </c>
      <c r="D2" s="11">
        <v>0</v>
      </c>
      <c r="E2" s="10">
        <v>0</v>
      </c>
      <c r="F2" s="11">
        <v>4</v>
      </c>
      <c r="G2" s="10">
        <v>30</v>
      </c>
      <c r="H2" s="11">
        <v>18</v>
      </c>
      <c r="I2" s="10">
        <v>248</v>
      </c>
      <c r="J2" s="11">
        <v>0</v>
      </c>
      <c r="K2" s="10">
        <v>0</v>
      </c>
      <c r="L2" s="11">
        <v>0</v>
      </c>
      <c r="M2" s="10">
        <v>0</v>
      </c>
      <c r="N2" s="11">
        <v>0</v>
      </c>
      <c r="O2" s="10">
        <v>0</v>
      </c>
      <c r="P2" s="11">
        <v>0</v>
      </c>
      <c r="Q2" s="10">
        <v>0</v>
      </c>
      <c r="R2" s="11">
        <v>0</v>
      </c>
      <c r="S2" s="10">
        <v>0</v>
      </c>
      <c r="T2" s="11">
        <v>0</v>
      </c>
      <c r="U2" s="10">
        <v>0</v>
      </c>
      <c r="V2" s="11">
        <v>0</v>
      </c>
      <c r="W2" s="10">
        <v>0</v>
      </c>
      <c r="X2" s="11">
        <v>0</v>
      </c>
      <c r="Y2" s="10">
        <v>0</v>
      </c>
      <c r="Z2" s="11">
        <v>0</v>
      </c>
      <c r="AA2" s="10">
        <v>0</v>
      </c>
      <c r="AB2" s="11">
        <v>0</v>
      </c>
      <c r="AC2" s="10">
        <v>0</v>
      </c>
      <c r="AD2" s="11">
        <v>0</v>
      </c>
      <c r="AE2" s="10">
        <v>0</v>
      </c>
      <c r="AF2" s="11">
        <v>0</v>
      </c>
      <c r="AG2" s="10">
        <v>0</v>
      </c>
      <c r="AH2" s="11">
        <v>0</v>
      </c>
      <c r="AI2" s="10">
        <v>0</v>
      </c>
      <c r="AJ2" s="11">
        <v>0</v>
      </c>
      <c r="AK2" s="10">
        <v>0</v>
      </c>
      <c r="AL2" s="11">
        <v>0</v>
      </c>
      <c r="AM2" s="10">
        <v>0</v>
      </c>
      <c r="AN2" s="11">
        <v>0</v>
      </c>
      <c r="AO2" s="10">
        <v>0</v>
      </c>
      <c r="AP2" s="11">
        <v>2</v>
      </c>
      <c r="AQ2" s="10">
        <v>59</v>
      </c>
      <c r="AR2" s="11">
        <v>0</v>
      </c>
      <c r="AS2" s="10">
        <v>0</v>
      </c>
      <c r="AT2" s="11">
        <v>1</v>
      </c>
      <c r="AU2" s="10">
        <v>1</v>
      </c>
      <c r="AV2" s="11">
        <v>5</v>
      </c>
      <c r="AW2" s="10">
        <v>43</v>
      </c>
      <c r="AX2" s="11">
        <v>6</v>
      </c>
      <c r="AY2" s="10">
        <v>33</v>
      </c>
      <c r="AZ2" s="11"/>
      <c r="BA2" s="10">
        <f t="shared" ref="BA2:BA59" si="0">SUM(D2,F2,H2,J2,L2,N2,P2,R2,T2,X2,Z2,AB2,AD2,AF2,AH2,AJ2,AL2,AN2,AP2,AR2,AT2)</f>
        <v>25</v>
      </c>
      <c r="BB2" s="10">
        <f t="shared" ref="BB2:BB59" si="1">SUM(E2,G2,I2,K2,M2,O2,Q2,S2,U2,Y2,AA2,AC2,AE2,AG2,AI2,AK2,AM2,AO2,AQ2,AS2,AU2)</f>
        <v>338</v>
      </c>
      <c r="BJ2" t="s">
        <v>634</v>
      </c>
      <c r="BK2" t="s">
        <v>418</v>
      </c>
      <c r="BL2">
        <v>77</v>
      </c>
      <c r="BM2">
        <v>25</v>
      </c>
      <c r="BN2">
        <v>338</v>
      </c>
    </row>
    <row r="3" spans="1:66">
      <c r="A3" s="2"/>
      <c r="B3" s="2"/>
      <c r="C3" s="2"/>
      <c r="D3" s="11">
        <f>D2/$BA$2</f>
        <v>0</v>
      </c>
      <c r="E3" s="10">
        <f>E2/$BB$2</f>
        <v>0</v>
      </c>
      <c r="F3" s="11">
        <f t="shared" ref="F3" si="2">F2/$BA$2</f>
        <v>0.16</v>
      </c>
      <c r="G3" s="10">
        <f t="shared" ref="G3" si="3">G2/$BB$2</f>
        <v>8.8757396449704137E-2</v>
      </c>
      <c r="H3" s="11">
        <f t="shared" ref="H3" si="4">H2/$BA$2</f>
        <v>0.72</v>
      </c>
      <c r="I3" s="10">
        <f t="shared" ref="I3" si="5">I2/$BB$2</f>
        <v>0.73372781065088755</v>
      </c>
      <c r="J3" s="11">
        <f t="shared" ref="J3" si="6">J2/$BA$2</f>
        <v>0</v>
      </c>
      <c r="K3" s="10">
        <f t="shared" ref="K3" si="7">K2/$BB$2</f>
        <v>0</v>
      </c>
      <c r="L3" s="11">
        <f t="shared" ref="L3" si="8">L2/$BA$2</f>
        <v>0</v>
      </c>
      <c r="M3" s="10">
        <f t="shared" ref="M3" si="9">M2/$BB$2</f>
        <v>0</v>
      </c>
      <c r="N3" s="11">
        <f t="shared" ref="N3" si="10">N2/$BA$2</f>
        <v>0</v>
      </c>
      <c r="O3" s="10">
        <f t="shared" ref="O3" si="11">O2/$BB$2</f>
        <v>0</v>
      </c>
      <c r="P3" s="11">
        <f t="shared" ref="P3" si="12">P2/$BA$2</f>
        <v>0</v>
      </c>
      <c r="Q3" s="10">
        <f t="shared" ref="Q3" si="13">Q2/$BB$2</f>
        <v>0</v>
      </c>
      <c r="R3" s="11">
        <f t="shared" ref="R3" si="14">R2/$BA$2</f>
        <v>0</v>
      </c>
      <c r="S3" s="10">
        <f t="shared" ref="S3" si="15">S2/$BB$2</f>
        <v>0</v>
      </c>
      <c r="T3" s="11">
        <f t="shared" ref="T3:V3" si="16">T2/$BA$2</f>
        <v>0</v>
      </c>
      <c r="U3" s="10">
        <f t="shared" ref="U3:W3" si="17">U2/$BB$2</f>
        <v>0</v>
      </c>
      <c r="V3" s="11">
        <f t="shared" si="16"/>
        <v>0</v>
      </c>
      <c r="W3" s="10">
        <f t="shared" si="17"/>
        <v>0</v>
      </c>
      <c r="X3" s="11">
        <f t="shared" ref="X3" si="18">X2/$BA$2</f>
        <v>0</v>
      </c>
      <c r="Y3" s="10">
        <f t="shared" ref="Y3" si="19">Y2/$BB$2</f>
        <v>0</v>
      </c>
      <c r="Z3" s="11">
        <f t="shared" ref="Z3" si="20">Z2/$BA$2</f>
        <v>0</v>
      </c>
      <c r="AA3" s="10">
        <f t="shared" ref="AA3" si="21">AA2/$BB$2</f>
        <v>0</v>
      </c>
      <c r="AB3" s="11">
        <f t="shared" ref="AB3" si="22">AB2/$BA$2</f>
        <v>0</v>
      </c>
      <c r="AC3" s="10">
        <f t="shared" ref="AC3" si="23">AC2/$BB$2</f>
        <v>0</v>
      </c>
      <c r="AD3" s="11">
        <f t="shared" ref="AD3" si="24">AD2/$BA$2</f>
        <v>0</v>
      </c>
      <c r="AE3" s="10">
        <f t="shared" ref="AE3" si="25">AE2/$BB$2</f>
        <v>0</v>
      </c>
      <c r="AF3" s="11">
        <f t="shared" ref="AF3" si="26">AF2/$BA$2</f>
        <v>0</v>
      </c>
      <c r="AG3" s="10">
        <f t="shared" ref="AG3" si="27">AG2/$BB$2</f>
        <v>0</v>
      </c>
      <c r="AH3" s="11">
        <f t="shared" ref="AH3" si="28">AH2/$BA$2</f>
        <v>0</v>
      </c>
      <c r="AI3" s="10">
        <f t="shared" ref="AI3" si="29">AI2/$BB$2</f>
        <v>0</v>
      </c>
      <c r="AJ3" s="11">
        <f t="shared" ref="AJ3" si="30">AJ2/$BA$2</f>
        <v>0</v>
      </c>
      <c r="AK3" s="10">
        <f t="shared" ref="AK3" si="31">AK2/$BB$2</f>
        <v>0</v>
      </c>
      <c r="AL3" s="11">
        <f t="shared" ref="AL3" si="32">AL2/$BA$2</f>
        <v>0</v>
      </c>
      <c r="AM3" s="10">
        <f t="shared" ref="AM3" si="33">AM2/$BB$2</f>
        <v>0</v>
      </c>
      <c r="AN3" s="11">
        <f t="shared" ref="AN3" si="34">AN2/$BA$2</f>
        <v>0</v>
      </c>
      <c r="AO3" s="10">
        <f t="shared" ref="AO3" si="35">AO2/$BB$2</f>
        <v>0</v>
      </c>
      <c r="AP3" s="11">
        <f t="shared" ref="AP3" si="36">AP2/$BA$2</f>
        <v>0.08</v>
      </c>
      <c r="AQ3" s="10">
        <f t="shared" ref="AQ3" si="37">AQ2/$BB$2</f>
        <v>0.17455621301775148</v>
      </c>
      <c r="AR3" s="11">
        <f t="shared" ref="AR3" si="38">AR2/$BA$2</f>
        <v>0</v>
      </c>
      <c r="AS3" s="10">
        <f t="shared" ref="AS3" si="39">AS2/$BB$2</f>
        <v>0</v>
      </c>
      <c r="AT3" s="11">
        <f t="shared" ref="AT3" si="40">AT2/$BA$2</f>
        <v>0.04</v>
      </c>
      <c r="AU3" s="10">
        <f t="shared" ref="AU3" si="41">AU2/$BB$2</f>
        <v>2.9585798816568047E-3</v>
      </c>
      <c r="AV3" s="11">
        <f t="shared" ref="AV3" si="42">AV2/$BA$2</f>
        <v>0.2</v>
      </c>
      <c r="AW3" s="10">
        <f t="shared" ref="AW3" si="43">AW2/$BB$2</f>
        <v>0.12721893491124261</v>
      </c>
      <c r="AX3" s="11">
        <f t="shared" ref="AX3" si="44">AX2/$BA$2</f>
        <v>0.24</v>
      </c>
      <c r="AY3" s="10">
        <f t="shared" ref="AY3" si="45">AY2/$BB$2</f>
        <v>9.7633136094674555E-2</v>
      </c>
      <c r="AZ3" s="11"/>
      <c r="BA3" s="10"/>
      <c r="BB3" s="10"/>
      <c r="BJ3" t="s">
        <v>635</v>
      </c>
      <c r="BK3" t="s">
        <v>418</v>
      </c>
      <c r="BL3">
        <v>78</v>
      </c>
      <c r="BM3">
        <v>207</v>
      </c>
      <c r="BN3">
        <v>2800</v>
      </c>
    </row>
    <row r="4" spans="1:66">
      <c r="A4" s="2"/>
      <c r="B4" s="2"/>
      <c r="C4" s="2"/>
      <c r="D4" s="11">
        <v>0</v>
      </c>
      <c r="E4" s="10">
        <v>0</v>
      </c>
      <c r="F4" s="11">
        <v>0.16</v>
      </c>
      <c r="G4" s="10">
        <v>8.8757396449704137E-2</v>
      </c>
      <c r="H4" s="11">
        <v>0.72</v>
      </c>
      <c r="I4" s="10">
        <v>0.73372781065088755</v>
      </c>
      <c r="J4" s="11">
        <v>0</v>
      </c>
      <c r="K4" s="10">
        <v>0</v>
      </c>
      <c r="L4" s="11">
        <v>0</v>
      </c>
      <c r="M4" s="10">
        <v>0</v>
      </c>
      <c r="N4" s="11">
        <v>0</v>
      </c>
      <c r="O4" s="10">
        <v>0</v>
      </c>
      <c r="P4" s="11">
        <v>0</v>
      </c>
      <c r="Q4" s="10">
        <v>0</v>
      </c>
      <c r="R4" s="11">
        <v>0</v>
      </c>
      <c r="S4" s="10">
        <v>0</v>
      </c>
      <c r="T4" s="11">
        <v>0</v>
      </c>
      <c r="U4" s="10">
        <v>0</v>
      </c>
      <c r="V4" s="11">
        <v>0</v>
      </c>
      <c r="W4" s="10">
        <v>0</v>
      </c>
      <c r="X4" s="11">
        <v>0</v>
      </c>
      <c r="Y4" s="10">
        <v>0</v>
      </c>
      <c r="Z4" s="11">
        <v>0</v>
      </c>
      <c r="AA4" s="10">
        <v>0</v>
      </c>
      <c r="AB4" s="11">
        <v>0</v>
      </c>
      <c r="AC4" s="10">
        <v>0</v>
      </c>
      <c r="AD4" s="11">
        <v>0</v>
      </c>
      <c r="AE4" s="10">
        <v>0</v>
      </c>
      <c r="AF4" s="11">
        <v>0</v>
      </c>
      <c r="AG4" s="10">
        <v>0</v>
      </c>
      <c r="AH4" s="11">
        <v>0</v>
      </c>
      <c r="AI4" s="10">
        <v>0</v>
      </c>
      <c r="AJ4" s="11">
        <v>0</v>
      </c>
      <c r="AK4" s="10">
        <v>0</v>
      </c>
      <c r="AL4" s="11">
        <v>0</v>
      </c>
      <c r="AM4" s="10">
        <v>0</v>
      </c>
      <c r="AN4" s="11">
        <v>0</v>
      </c>
      <c r="AO4" s="10">
        <v>0</v>
      </c>
      <c r="AP4" s="11">
        <v>0.08</v>
      </c>
      <c r="AQ4" s="10">
        <v>0.17455621301775148</v>
      </c>
      <c r="AR4" s="11">
        <v>0</v>
      </c>
      <c r="AS4" s="10">
        <v>0</v>
      </c>
      <c r="AT4" s="11">
        <v>0.04</v>
      </c>
      <c r="AU4" s="10">
        <v>2.9585798816568047E-3</v>
      </c>
      <c r="AV4" s="11">
        <v>0.1388888888888889</v>
      </c>
      <c r="AW4" s="10">
        <v>0.10386473429951691</v>
      </c>
      <c r="AX4" s="11">
        <v>0.16666666666666666</v>
      </c>
      <c r="AY4" s="10">
        <v>7.9710144927536225E-2</v>
      </c>
      <c r="AZ4" s="11"/>
      <c r="BA4" s="10"/>
      <c r="BB4" s="10"/>
      <c r="BJ4" t="s">
        <v>434</v>
      </c>
      <c r="BK4" t="s">
        <v>418</v>
      </c>
      <c r="BL4">
        <v>79</v>
      </c>
      <c r="BM4">
        <v>151</v>
      </c>
      <c r="BN4">
        <v>2508</v>
      </c>
    </row>
    <row r="5" spans="1:66">
      <c r="A5" s="2" t="s">
        <v>635</v>
      </c>
      <c r="B5" s="2" t="s">
        <v>418</v>
      </c>
      <c r="C5" s="2">
        <v>78</v>
      </c>
      <c r="D5" s="11">
        <v>2</v>
      </c>
      <c r="E5" s="10">
        <v>12</v>
      </c>
      <c r="F5" s="11">
        <v>122</v>
      </c>
      <c r="G5" s="10">
        <v>1952</v>
      </c>
      <c r="H5" s="11">
        <v>67</v>
      </c>
      <c r="I5" s="10">
        <v>718</v>
      </c>
      <c r="J5" s="11">
        <v>5</v>
      </c>
      <c r="K5" s="10">
        <v>39</v>
      </c>
      <c r="L5" s="11">
        <v>0</v>
      </c>
      <c r="M5" s="10">
        <v>0</v>
      </c>
      <c r="N5" s="11">
        <v>0</v>
      </c>
      <c r="O5" s="10">
        <v>0</v>
      </c>
      <c r="P5" s="11">
        <v>0</v>
      </c>
      <c r="Q5" s="10">
        <v>0</v>
      </c>
      <c r="R5" s="11">
        <v>0</v>
      </c>
      <c r="S5" s="10">
        <v>0</v>
      </c>
      <c r="T5" s="11">
        <v>0</v>
      </c>
      <c r="U5" s="10">
        <v>0</v>
      </c>
      <c r="V5" s="11">
        <v>0</v>
      </c>
      <c r="W5" s="10">
        <v>0</v>
      </c>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9</v>
      </c>
      <c r="AQ5" s="10">
        <v>75</v>
      </c>
      <c r="AR5" s="11">
        <v>2</v>
      </c>
      <c r="AS5" s="10">
        <v>4</v>
      </c>
      <c r="AT5" s="11">
        <v>0</v>
      </c>
      <c r="AU5" s="10">
        <v>0</v>
      </c>
      <c r="AV5" s="11">
        <v>9</v>
      </c>
      <c r="AW5" s="10">
        <v>233</v>
      </c>
      <c r="AX5" s="11">
        <v>0</v>
      </c>
      <c r="AY5" s="10">
        <v>0</v>
      </c>
      <c r="AZ5" s="11"/>
      <c r="BA5" s="10">
        <f>SUM(D5,F5,H5,J5,L5,N5,P5,R5,T5,X5,Z5,AB5,AD5,AF5,AH5,AJ5,AL5,AN5,AP5,AR5,AT5)</f>
        <v>207</v>
      </c>
      <c r="BB5" s="10">
        <f t="shared" si="1"/>
        <v>2800</v>
      </c>
      <c r="BJ5" t="s">
        <v>440</v>
      </c>
      <c r="BK5" t="s">
        <v>418</v>
      </c>
      <c r="BL5">
        <v>80</v>
      </c>
      <c r="BM5">
        <v>207</v>
      </c>
      <c r="BN5">
        <v>2327</v>
      </c>
    </row>
    <row r="6" spans="1:66">
      <c r="A6" s="2"/>
      <c r="B6" s="2"/>
      <c r="C6" s="2"/>
      <c r="D6" s="11">
        <f>D5/$BA$5</f>
        <v>9.6618357487922701E-3</v>
      </c>
      <c r="E6" s="10">
        <f>E5/$BB$5</f>
        <v>4.2857142857142859E-3</v>
      </c>
      <c r="F6" s="11">
        <f t="shared" ref="F6" si="46">F5/$BA$5</f>
        <v>0.58937198067632846</v>
      </c>
      <c r="G6" s="10">
        <f t="shared" ref="G6" si="47">G5/$BB$5</f>
        <v>0.69714285714285718</v>
      </c>
      <c r="H6" s="11">
        <f t="shared" ref="H6" si="48">H5/$BA$5</f>
        <v>0.32367149758454106</v>
      </c>
      <c r="I6" s="10">
        <f t="shared" ref="I6" si="49">I5/$BB$5</f>
        <v>0.25642857142857145</v>
      </c>
      <c r="J6" s="11">
        <f t="shared" ref="J6" si="50">J5/$BA$5</f>
        <v>2.4154589371980676E-2</v>
      </c>
      <c r="K6" s="10">
        <f t="shared" ref="K6" si="51">K5/$BB$5</f>
        <v>1.3928571428571429E-2</v>
      </c>
      <c r="L6" s="11">
        <f t="shared" ref="L6" si="52">L5/$BA$5</f>
        <v>0</v>
      </c>
      <c r="M6" s="10">
        <f t="shared" ref="M6" si="53">M5/$BB$5</f>
        <v>0</v>
      </c>
      <c r="N6" s="11">
        <f t="shared" ref="N6" si="54">N5/$BA$5</f>
        <v>0</v>
      </c>
      <c r="O6" s="10">
        <f t="shared" ref="O6" si="55">O5/$BB$5</f>
        <v>0</v>
      </c>
      <c r="P6" s="11">
        <f t="shared" ref="P6" si="56">P5/$BA$5</f>
        <v>0</v>
      </c>
      <c r="Q6" s="10">
        <f t="shared" ref="Q6" si="57">Q5/$BB$5</f>
        <v>0</v>
      </c>
      <c r="R6" s="11">
        <f t="shared" ref="R6" si="58">R5/$BA$5</f>
        <v>0</v>
      </c>
      <c r="S6" s="10">
        <f t="shared" ref="S6" si="59">S5/$BB$5</f>
        <v>0</v>
      </c>
      <c r="T6" s="11">
        <f t="shared" ref="T6:V6" si="60">T5/$BA$5</f>
        <v>0</v>
      </c>
      <c r="U6" s="10">
        <f t="shared" ref="U6:W6" si="61">U5/$BB$5</f>
        <v>0</v>
      </c>
      <c r="V6" s="11">
        <f t="shared" si="60"/>
        <v>0</v>
      </c>
      <c r="W6" s="10">
        <f t="shared" si="61"/>
        <v>0</v>
      </c>
      <c r="X6" s="11">
        <f t="shared" ref="X6" si="62">X5/$BA$5</f>
        <v>0</v>
      </c>
      <c r="Y6" s="10">
        <f t="shared" ref="Y6" si="63">Y5/$BB$5</f>
        <v>0</v>
      </c>
      <c r="Z6" s="11">
        <f t="shared" ref="Z6" si="64">Z5/$BA$5</f>
        <v>0</v>
      </c>
      <c r="AA6" s="10">
        <f t="shared" ref="AA6" si="65">AA5/$BB$5</f>
        <v>0</v>
      </c>
      <c r="AB6" s="11">
        <f t="shared" ref="AB6" si="66">AB5/$BA$5</f>
        <v>0</v>
      </c>
      <c r="AC6" s="10">
        <f t="shared" ref="AC6" si="67">AC5/$BB$5</f>
        <v>0</v>
      </c>
      <c r="AD6" s="11">
        <f t="shared" ref="AD6" si="68">AD5/$BA$5</f>
        <v>0</v>
      </c>
      <c r="AE6" s="10">
        <f t="shared" ref="AE6" si="69">AE5/$BB$5</f>
        <v>0</v>
      </c>
      <c r="AF6" s="11">
        <f t="shared" ref="AF6" si="70">AF5/$BA$5</f>
        <v>0</v>
      </c>
      <c r="AG6" s="10">
        <f t="shared" ref="AG6" si="71">AG5/$BB$5</f>
        <v>0</v>
      </c>
      <c r="AH6" s="11">
        <f t="shared" ref="AH6" si="72">AH5/$BA$5</f>
        <v>0</v>
      </c>
      <c r="AI6" s="10">
        <f t="shared" ref="AI6" si="73">AI5/$BB$5</f>
        <v>0</v>
      </c>
      <c r="AJ6" s="11">
        <f t="shared" ref="AJ6" si="74">AJ5/$BA$5</f>
        <v>0</v>
      </c>
      <c r="AK6" s="10">
        <f t="shared" ref="AK6" si="75">AK5/$BB$5</f>
        <v>0</v>
      </c>
      <c r="AL6" s="11">
        <f t="shared" ref="AL6" si="76">AL5/$BA$5</f>
        <v>0</v>
      </c>
      <c r="AM6" s="10">
        <f t="shared" ref="AM6" si="77">AM5/$BB$5</f>
        <v>0</v>
      </c>
      <c r="AN6" s="11">
        <f t="shared" ref="AN6" si="78">AN5/$BA$5</f>
        <v>0</v>
      </c>
      <c r="AO6" s="10">
        <f t="shared" ref="AO6" si="79">AO5/$BB$5</f>
        <v>0</v>
      </c>
      <c r="AP6" s="11">
        <f t="shared" ref="AP6" si="80">AP5/$BA$5</f>
        <v>4.3478260869565216E-2</v>
      </c>
      <c r="AQ6" s="10">
        <f t="shared" ref="AQ6" si="81">AQ5/$BB$5</f>
        <v>2.6785714285714284E-2</v>
      </c>
      <c r="AR6" s="11">
        <f t="shared" ref="AR6" si="82">AR5/$BA$5</f>
        <v>9.6618357487922701E-3</v>
      </c>
      <c r="AS6" s="10">
        <f t="shared" ref="AS6" si="83">AS5/$BB$5</f>
        <v>1.4285714285714286E-3</v>
      </c>
      <c r="AT6" s="11">
        <f t="shared" ref="AT6" si="84">AT5/$BA$5</f>
        <v>0</v>
      </c>
      <c r="AU6" s="10">
        <f t="shared" ref="AU6" si="85">AU5/$BB$5</f>
        <v>0</v>
      </c>
      <c r="AV6" s="11">
        <f t="shared" ref="AV6" si="86">AV5/$BA$5</f>
        <v>4.3478260869565216E-2</v>
      </c>
      <c r="AW6" s="10">
        <f t="shared" ref="AW6" si="87">AW5/$BB$5</f>
        <v>8.3214285714285713E-2</v>
      </c>
      <c r="AX6" s="11">
        <f t="shared" ref="AX6" si="88">AX5/$BA$5</f>
        <v>0</v>
      </c>
      <c r="AY6" s="10">
        <f t="shared" ref="AY6" si="89">AY5/$BB$5</f>
        <v>0</v>
      </c>
      <c r="AZ6" s="11"/>
      <c r="BA6" s="10"/>
      <c r="BB6" s="10"/>
      <c r="BJ6" t="s">
        <v>636</v>
      </c>
      <c r="BK6" t="s">
        <v>418</v>
      </c>
      <c r="BL6">
        <v>81</v>
      </c>
      <c r="BM6">
        <v>138</v>
      </c>
      <c r="BN6">
        <v>5875</v>
      </c>
    </row>
    <row r="7" spans="1:66">
      <c r="A7" s="2"/>
      <c r="B7" s="2"/>
      <c r="C7" s="2"/>
      <c r="D7" s="11">
        <v>9.6618357487922701E-3</v>
      </c>
      <c r="E7" s="10">
        <v>4.2857142857142859E-3</v>
      </c>
      <c r="F7" s="11">
        <v>0.58937198067632846</v>
      </c>
      <c r="G7" s="10">
        <v>0.69714285714285718</v>
      </c>
      <c r="H7" s="11">
        <v>0.32367149758454106</v>
      </c>
      <c r="I7" s="10">
        <v>0.25642857142857145</v>
      </c>
      <c r="J7" s="11">
        <v>2.4154589371980676E-2</v>
      </c>
      <c r="K7" s="10">
        <v>1.3928571428571429E-2</v>
      </c>
      <c r="L7" s="11">
        <v>0</v>
      </c>
      <c r="M7" s="10">
        <v>0</v>
      </c>
      <c r="N7" s="11">
        <v>0</v>
      </c>
      <c r="O7" s="10">
        <v>0</v>
      </c>
      <c r="P7" s="11">
        <v>0</v>
      </c>
      <c r="Q7" s="10">
        <v>0</v>
      </c>
      <c r="R7" s="11">
        <v>0</v>
      </c>
      <c r="S7" s="10">
        <v>0</v>
      </c>
      <c r="T7" s="11">
        <v>0</v>
      </c>
      <c r="U7" s="10">
        <v>0</v>
      </c>
      <c r="V7" s="11">
        <v>0</v>
      </c>
      <c r="W7" s="10">
        <v>0</v>
      </c>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0</v>
      </c>
      <c r="AO7" s="10">
        <v>0</v>
      </c>
      <c r="AP7" s="11">
        <v>4.3478260869565216E-2</v>
      </c>
      <c r="AQ7" s="10">
        <v>2.6785714285714284E-2</v>
      </c>
      <c r="AR7" s="11">
        <v>9.6618357487922701E-3</v>
      </c>
      <c r="AS7" s="10">
        <v>1.4285714285714286E-3</v>
      </c>
      <c r="AT7" s="11">
        <v>0</v>
      </c>
      <c r="AU7" s="10">
        <v>0</v>
      </c>
      <c r="AV7" s="11">
        <v>4.1666666666666664E-2</v>
      </c>
      <c r="AW7" s="10">
        <v>7.6821628750412138E-2</v>
      </c>
      <c r="AX7" s="11">
        <v>0</v>
      </c>
      <c r="AY7" s="10">
        <v>0</v>
      </c>
      <c r="AZ7" s="11"/>
      <c r="BA7" s="10"/>
      <c r="BB7" s="10"/>
      <c r="BJ7" t="s">
        <v>448</v>
      </c>
      <c r="BK7" t="s">
        <v>418</v>
      </c>
      <c r="BL7">
        <v>82</v>
      </c>
      <c r="BM7">
        <v>31</v>
      </c>
      <c r="BN7">
        <v>493</v>
      </c>
    </row>
    <row r="8" spans="1:66">
      <c r="A8" s="2" t="s">
        <v>434</v>
      </c>
      <c r="B8" s="2" t="s">
        <v>418</v>
      </c>
      <c r="C8" s="2">
        <v>79</v>
      </c>
      <c r="D8" s="11">
        <v>0</v>
      </c>
      <c r="E8" s="10">
        <v>0</v>
      </c>
      <c r="F8" s="11">
        <v>108</v>
      </c>
      <c r="G8" s="10">
        <v>2007</v>
      </c>
      <c r="H8" s="11">
        <v>29</v>
      </c>
      <c r="I8" s="10">
        <v>295</v>
      </c>
      <c r="J8" s="11">
        <v>4</v>
      </c>
      <c r="K8" s="10">
        <v>18</v>
      </c>
      <c r="L8" s="11">
        <v>0</v>
      </c>
      <c r="M8" s="10">
        <v>0</v>
      </c>
      <c r="N8" s="11">
        <v>0</v>
      </c>
      <c r="O8" s="10">
        <v>0</v>
      </c>
      <c r="P8" s="11">
        <v>0</v>
      </c>
      <c r="Q8" s="10">
        <v>0</v>
      </c>
      <c r="R8" s="11">
        <v>0</v>
      </c>
      <c r="S8" s="10">
        <v>0</v>
      </c>
      <c r="T8" s="11">
        <v>0</v>
      </c>
      <c r="U8" s="10">
        <v>0</v>
      </c>
      <c r="V8" s="11">
        <v>2</v>
      </c>
      <c r="W8" s="10">
        <v>24</v>
      </c>
      <c r="X8" s="11">
        <v>0</v>
      </c>
      <c r="Y8" s="10">
        <v>0</v>
      </c>
      <c r="Z8" s="11">
        <v>0</v>
      </c>
      <c r="AA8" s="10">
        <v>0</v>
      </c>
      <c r="AB8" s="11">
        <v>0</v>
      </c>
      <c r="AC8" s="10">
        <v>0</v>
      </c>
      <c r="AD8" s="11">
        <v>3</v>
      </c>
      <c r="AE8" s="10">
        <v>132</v>
      </c>
      <c r="AF8" s="11">
        <v>0</v>
      </c>
      <c r="AG8" s="10">
        <v>0</v>
      </c>
      <c r="AH8" s="11">
        <v>0</v>
      </c>
      <c r="AI8" s="10">
        <v>0</v>
      </c>
      <c r="AJ8" s="11">
        <v>0</v>
      </c>
      <c r="AK8" s="10">
        <v>0</v>
      </c>
      <c r="AL8" s="11">
        <v>0</v>
      </c>
      <c r="AM8" s="10">
        <v>0</v>
      </c>
      <c r="AN8" s="11">
        <v>0</v>
      </c>
      <c r="AO8" s="10">
        <v>0</v>
      </c>
      <c r="AP8" s="11">
        <v>5</v>
      </c>
      <c r="AQ8" s="10">
        <v>32</v>
      </c>
      <c r="AR8" s="11">
        <v>0</v>
      </c>
      <c r="AS8" s="10">
        <v>0</v>
      </c>
      <c r="AT8" s="11">
        <v>0</v>
      </c>
      <c r="AU8" s="10">
        <v>0</v>
      </c>
      <c r="AV8" s="11">
        <v>0</v>
      </c>
      <c r="AW8" s="10">
        <v>0</v>
      </c>
      <c r="AX8" s="11">
        <v>1</v>
      </c>
      <c r="AY8" s="10">
        <v>1</v>
      </c>
      <c r="AZ8" s="11"/>
      <c r="BA8" s="10">
        <f t="shared" si="0"/>
        <v>149</v>
      </c>
      <c r="BB8" s="10">
        <f t="shared" si="1"/>
        <v>2484</v>
      </c>
      <c r="BJ8" t="s">
        <v>637</v>
      </c>
      <c r="BK8" t="s">
        <v>418</v>
      </c>
      <c r="BL8">
        <v>83</v>
      </c>
      <c r="BM8">
        <v>111</v>
      </c>
      <c r="BN8">
        <v>1817</v>
      </c>
    </row>
    <row r="9" spans="1:66">
      <c r="A9" s="2"/>
      <c r="B9" s="2"/>
      <c r="C9" s="2"/>
      <c r="D9" s="11">
        <f>D8/$BA$8</f>
        <v>0</v>
      </c>
      <c r="E9" s="10">
        <f>E8/$BB$8</f>
        <v>0</v>
      </c>
      <c r="F9" s="11">
        <f t="shared" ref="F9" si="90">F8/$BA$8</f>
        <v>0.72483221476510062</v>
      </c>
      <c r="G9" s="10">
        <f t="shared" ref="G9" si="91">G8/$BB$8</f>
        <v>0.80797101449275366</v>
      </c>
      <c r="H9" s="11">
        <f t="shared" ref="H9" si="92">H8/$BA$8</f>
        <v>0.19463087248322147</v>
      </c>
      <c r="I9" s="10">
        <f t="shared" ref="I9" si="93">I8/$BB$8</f>
        <v>0.11876006441223833</v>
      </c>
      <c r="J9" s="11">
        <f t="shared" ref="J9" si="94">J8/$BA$8</f>
        <v>2.6845637583892617E-2</v>
      </c>
      <c r="K9" s="10">
        <f t="shared" ref="K9" si="95">K8/$BB$8</f>
        <v>7.246376811594203E-3</v>
      </c>
      <c r="L9" s="11">
        <f t="shared" ref="L9" si="96">L8/$BA$8</f>
        <v>0</v>
      </c>
      <c r="M9" s="10">
        <f t="shared" ref="M9" si="97">M8/$BB$8</f>
        <v>0</v>
      </c>
      <c r="N9" s="11">
        <f t="shared" ref="N9" si="98">N8/$BA$8</f>
        <v>0</v>
      </c>
      <c r="O9" s="10">
        <f t="shared" ref="O9" si="99">O8/$BB$8</f>
        <v>0</v>
      </c>
      <c r="P9" s="11">
        <f t="shared" ref="P9" si="100">P8/$BA$8</f>
        <v>0</v>
      </c>
      <c r="Q9" s="10">
        <f t="shared" ref="Q9" si="101">Q8/$BB$8</f>
        <v>0</v>
      </c>
      <c r="R9" s="11">
        <f t="shared" ref="R9:T9" si="102">R8/$BA$8</f>
        <v>0</v>
      </c>
      <c r="S9" s="10">
        <f t="shared" ref="S9:U9" si="103">S8/$BB$8</f>
        <v>0</v>
      </c>
      <c r="T9" s="11">
        <f t="shared" si="102"/>
        <v>0</v>
      </c>
      <c r="U9" s="10">
        <f t="shared" si="103"/>
        <v>0</v>
      </c>
      <c r="V9" s="11">
        <f t="shared" ref="V9" si="104">V8/$BA$8</f>
        <v>1.3422818791946308E-2</v>
      </c>
      <c r="W9" s="10">
        <f t="shared" ref="W9" si="105">W8/$BB$8</f>
        <v>9.6618357487922701E-3</v>
      </c>
      <c r="X9" s="11">
        <f t="shared" ref="X9" si="106">X8/$BA$8</f>
        <v>0</v>
      </c>
      <c r="Y9" s="10">
        <f t="shared" ref="Y9" si="107">Y8/$BB$8</f>
        <v>0</v>
      </c>
      <c r="Z9" s="11">
        <f t="shared" ref="Z9" si="108">Z8/$BA$8</f>
        <v>0</v>
      </c>
      <c r="AA9" s="10">
        <f t="shared" ref="AA9" si="109">AA8/$BB$8</f>
        <v>0</v>
      </c>
      <c r="AB9" s="11">
        <f t="shared" ref="AB9" si="110">AB8/$BA$8</f>
        <v>0</v>
      </c>
      <c r="AC9" s="10">
        <f t="shared" ref="AC9" si="111">AC8/$BB$8</f>
        <v>0</v>
      </c>
      <c r="AD9" s="11">
        <f t="shared" ref="AD9" si="112">AD8/$BA$8</f>
        <v>2.0134228187919462E-2</v>
      </c>
      <c r="AE9" s="10">
        <f t="shared" ref="AE9" si="113">AE8/$BB$8</f>
        <v>5.3140096618357488E-2</v>
      </c>
      <c r="AF9" s="11">
        <f t="shared" ref="AF9" si="114">AF8/$BA$8</f>
        <v>0</v>
      </c>
      <c r="AG9" s="10">
        <f t="shared" ref="AG9" si="115">AG8/$BB$8</f>
        <v>0</v>
      </c>
      <c r="AH9" s="11">
        <f t="shared" ref="AH9" si="116">AH8/$BA$8</f>
        <v>0</v>
      </c>
      <c r="AI9" s="10">
        <f t="shared" ref="AI9" si="117">AI8/$BB$8</f>
        <v>0</v>
      </c>
      <c r="AJ9" s="11">
        <f t="shared" ref="AJ9" si="118">AJ8/$BA$8</f>
        <v>0</v>
      </c>
      <c r="AK9" s="10">
        <f t="shared" ref="AK9" si="119">AK8/$BB$8</f>
        <v>0</v>
      </c>
      <c r="AL9" s="11">
        <f t="shared" ref="AL9" si="120">AL8/$BA$8</f>
        <v>0</v>
      </c>
      <c r="AM9" s="10">
        <f t="shared" ref="AM9" si="121">AM8/$BB$8</f>
        <v>0</v>
      </c>
      <c r="AN9" s="11">
        <f t="shared" ref="AN9" si="122">AN8/$BA$8</f>
        <v>0</v>
      </c>
      <c r="AO9" s="10">
        <f t="shared" ref="AO9" si="123">AO8/$BB$8</f>
        <v>0</v>
      </c>
      <c r="AP9" s="11">
        <f t="shared" ref="AP9" si="124">AP8/$BA$8</f>
        <v>3.3557046979865772E-2</v>
      </c>
      <c r="AQ9" s="10">
        <f t="shared" ref="AQ9" si="125">AQ8/$BB$8</f>
        <v>1.2882447665056361E-2</v>
      </c>
      <c r="AR9" s="11">
        <f t="shared" ref="AR9" si="126">AR8/$BA$8</f>
        <v>0</v>
      </c>
      <c r="AS9" s="10">
        <f t="shared" ref="AS9" si="127">AS8/$BB$8</f>
        <v>0</v>
      </c>
      <c r="AT9" s="11">
        <f t="shared" ref="AT9" si="128">AT8/$BA$8</f>
        <v>0</v>
      </c>
      <c r="AU9" s="10">
        <f t="shared" ref="AU9" si="129">AU8/$BB$8</f>
        <v>0</v>
      </c>
      <c r="AV9" s="11">
        <f t="shared" ref="AV9" si="130">AV8/$BA$8</f>
        <v>0</v>
      </c>
      <c r="AW9" s="10">
        <f t="shared" ref="AW9" si="131">AW8/$BB$8</f>
        <v>0</v>
      </c>
      <c r="AX9" s="11">
        <f t="shared" ref="AX9" si="132">AX8/$BA$8</f>
        <v>6.7114093959731542E-3</v>
      </c>
      <c r="AY9" s="10">
        <f t="shared" ref="AY9" si="133">AY8/$BB$8</f>
        <v>4.0257648953301127E-4</v>
      </c>
      <c r="AZ9" s="11"/>
      <c r="BA9" s="10"/>
      <c r="BB9" s="10"/>
      <c r="BJ9" t="s">
        <v>460</v>
      </c>
      <c r="BK9" t="s">
        <v>418</v>
      </c>
      <c r="BL9">
        <v>84</v>
      </c>
      <c r="BM9">
        <v>244</v>
      </c>
      <c r="BN9">
        <v>1720</v>
      </c>
    </row>
    <row r="10" spans="1:66">
      <c r="A10" s="2"/>
      <c r="B10" s="2"/>
      <c r="C10" s="2"/>
      <c r="D10" s="11">
        <v>0</v>
      </c>
      <c r="E10" s="10">
        <v>0</v>
      </c>
      <c r="F10" s="11">
        <v>0.71523178807947019</v>
      </c>
      <c r="G10" s="10">
        <v>0.80023923444976075</v>
      </c>
      <c r="H10" s="11">
        <v>0.19205298013245034</v>
      </c>
      <c r="I10" s="10">
        <v>0.11762360446570973</v>
      </c>
      <c r="J10" s="11">
        <v>2.6490066225165563E-2</v>
      </c>
      <c r="K10" s="10">
        <v>7.1770334928229667E-3</v>
      </c>
      <c r="L10" s="11">
        <v>0</v>
      </c>
      <c r="M10" s="10">
        <v>0</v>
      </c>
      <c r="N10" s="11">
        <v>0</v>
      </c>
      <c r="O10" s="10">
        <v>0</v>
      </c>
      <c r="P10" s="11">
        <v>0</v>
      </c>
      <c r="Q10" s="10">
        <v>0</v>
      </c>
      <c r="R10" s="11">
        <v>0</v>
      </c>
      <c r="S10" s="10">
        <v>0</v>
      </c>
      <c r="T10" s="11">
        <v>0</v>
      </c>
      <c r="U10" s="10">
        <v>0</v>
      </c>
      <c r="V10" s="11">
        <v>1.3245033112582781E-2</v>
      </c>
      <c r="W10" s="10">
        <v>9.5693779904306216E-3</v>
      </c>
      <c r="X10" s="11">
        <v>0</v>
      </c>
      <c r="Y10" s="10">
        <v>0</v>
      </c>
      <c r="Z10" s="11">
        <v>0</v>
      </c>
      <c r="AA10" s="10">
        <v>0</v>
      </c>
      <c r="AB10" s="11">
        <v>0</v>
      </c>
      <c r="AC10" s="10">
        <v>0</v>
      </c>
      <c r="AD10" s="11">
        <v>1.9867549668874173E-2</v>
      </c>
      <c r="AE10" s="10">
        <v>5.2631578947368418E-2</v>
      </c>
      <c r="AF10" s="11">
        <v>0</v>
      </c>
      <c r="AG10" s="10">
        <v>0</v>
      </c>
      <c r="AH10" s="11">
        <v>0</v>
      </c>
      <c r="AI10" s="10">
        <v>0</v>
      </c>
      <c r="AJ10" s="11">
        <v>0</v>
      </c>
      <c r="AK10" s="10">
        <v>0</v>
      </c>
      <c r="AL10" s="11">
        <v>0</v>
      </c>
      <c r="AM10" s="10">
        <v>0</v>
      </c>
      <c r="AN10" s="11">
        <v>0</v>
      </c>
      <c r="AO10" s="10">
        <v>0</v>
      </c>
      <c r="AP10" s="11">
        <v>3.3112582781456956E-2</v>
      </c>
      <c r="AQ10" s="10">
        <v>1.2759170653907496E-2</v>
      </c>
      <c r="AR10" s="11">
        <v>0</v>
      </c>
      <c r="AS10" s="10">
        <v>0</v>
      </c>
      <c r="AT10" s="11">
        <v>0</v>
      </c>
      <c r="AU10" s="10">
        <v>0</v>
      </c>
      <c r="AV10" s="11">
        <v>0</v>
      </c>
      <c r="AW10" s="10">
        <v>0</v>
      </c>
      <c r="AX10" s="11">
        <v>6.5789473684210523E-3</v>
      </c>
      <c r="AY10" s="10">
        <v>3.9856516540454366E-4</v>
      </c>
      <c r="AZ10" s="11"/>
      <c r="BA10" s="10"/>
      <c r="BB10" s="10"/>
      <c r="BJ10" t="s">
        <v>464</v>
      </c>
      <c r="BK10" t="s">
        <v>418</v>
      </c>
      <c r="BL10">
        <v>85</v>
      </c>
      <c r="BM10">
        <v>320</v>
      </c>
      <c r="BN10">
        <v>1903</v>
      </c>
    </row>
    <row r="11" spans="1:66">
      <c r="A11" s="2" t="s">
        <v>440</v>
      </c>
      <c r="B11" s="2" t="s">
        <v>418</v>
      </c>
      <c r="C11" s="2">
        <v>80</v>
      </c>
      <c r="D11" s="11">
        <v>4</v>
      </c>
      <c r="E11" s="10">
        <v>25</v>
      </c>
      <c r="F11" s="11">
        <v>39</v>
      </c>
      <c r="G11" s="10">
        <v>504</v>
      </c>
      <c r="H11" s="11">
        <v>59</v>
      </c>
      <c r="I11" s="10">
        <v>620</v>
      </c>
      <c r="J11" s="11">
        <v>21</v>
      </c>
      <c r="K11" s="10">
        <v>388</v>
      </c>
      <c r="L11" s="11">
        <v>0</v>
      </c>
      <c r="M11" s="10">
        <v>0</v>
      </c>
      <c r="N11" s="11">
        <v>0</v>
      </c>
      <c r="O11" s="10">
        <v>0</v>
      </c>
      <c r="P11" s="11">
        <v>2</v>
      </c>
      <c r="Q11" s="10">
        <v>19</v>
      </c>
      <c r="R11" s="11">
        <v>0</v>
      </c>
      <c r="S11" s="10">
        <v>0</v>
      </c>
      <c r="T11" s="11">
        <v>0</v>
      </c>
      <c r="U11" s="10">
        <v>0</v>
      </c>
      <c r="V11" s="11">
        <v>2</v>
      </c>
      <c r="W11" s="10">
        <v>12</v>
      </c>
      <c r="X11" s="11">
        <v>0</v>
      </c>
      <c r="Y11" s="10">
        <v>0</v>
      </c>
      <c r="Z11" s="11">
        <v>0</v>
      </c>
      <c r="AA11" s="10">
        <v>0</v>
      </c>
      <c r="AB11" s="11">
        <v>0</v>
      </c>
      <c r="AC11" s="10">
        <v>0</v>
      </c>
      <c r="AD11" s="11">
        <v>44</v>
      </c>
      <c r="AE11" s="10">
        <v>447</v>
      </c>
      <c r="AF11" s="11">
        <v>0</v>
      </c>
      <c r="AG11" s="10">
        <v>0</v>
      </c>
      <c r="AH11" s="11">
        <v>0</v>
      </c>
      <c r="AI11" s="10">
        <v>0</v>
      </c>
      <c r="AJ11" s="11">
        <v>0</v>
      </c>
      <c r="AK11" s="10">
        <v>0</v>
      </c>
      <c r="AL11" s="11">
        <v>0</v>
      </c>
      <c r="AM11" s="10">
        <v>0</v>
      </c>
      <c r="AN11" s="11">
        <v>0</v>
      </c>
      <c r="AO11" s="10">
        <v>0</v>
      </c>
      <c r="AP11" s="11">
        <v>36</v>
      </c>
      <c r="AQ11" s="10">
        <v>312</v>
      </c>
      <c r="AR11" s="11">
        <v>0</v>
      </c>
      <c r="AS11" s="10">
        <v>0</v>
      </c>
      <c r="AT11" s="11">
        <v>0</v>
      </c>
      <c r="AU11" s="10">
        <v>0</v>
      </c>
      <c r="AV11" s="11">
        <v>0</v>
      </c>
      <c r="AW11" s="10">
        <v>0</v>
      </c>
      <c r="AX11" s="11">
        <v>0</v>
      </c>
      <c r="AY11" s="10">
        <v>0</v>
      </c>
      <c r="AZ11" s="11"/>
      <c r="BA11" s="10">
        <f t="shared" si="0"/>
        <v>205</v>
      </c>
      <c r="BB11" s="10">
        <f t="shared" si="1"/>
        <v>2315</v>
      </c>
      <c r="BJ11" t="s">
        <v>469</v>
      </c>
      <c r="BK11" t="s">
        <v>418</v>
      </c>
      <c r="BL11">
        <v>86</v>
      </c>
      <c r="BM11">
        <v>21</v>
      </c>
      <c r="BN11">
        <v>65</v>
      </c>
    </row>
    <row r="12" spans="1:66">
      <c r="A12" s="2"/>
      <c r="B12" s="2"/>
      <c r="C12" s="2"/>
      <c r="D12" s="11">
        <f>D11/$BA$11</f>
        <v>1.9512195121951219E-2</v>
      </c>
      <c r="E12" s="10">
        <f>E11/$BB$11</f>
        <v>1.079913606911447E-2</v>
      </c>
      <c r="F12" s="11">
        <f t="shared" ref="F12" si="134">F11/$BA$11</f>
        <v>0.19024390243902439</v>
      </c>
      <c r="G12" s="10">
        <f t="shared" ref="G12" si="135">G11/$BB$11</f>
        <v>0.21771058315334774</v>
      </c>
      <c r="H12" s="11">
        <f t="shared" ref="H12" si="136">H11/$BA$11</f>
        <v>0.28780487804878047</v>
      </c>
      <c r="I12" s="10">
        <f t="shared" ref="I12" si="137">I11/$BB$11</f>
        <v>0.2678185745140389</v>
      </c>
      <c r="J12" s="11">
        <f t="shared" ref="J12" si="138">J11/$BA$11</f>
        <v>0.1024390243902439</v>
      </c>
      <c r="K12" s="10">
        <f t="shared" ref="K12" si="139">K11/$BB$11</f>
        <v>0.16760259179265657</v>
      </c>
      <c r="L12" s="11">
        <f t="shared" ref="L12" si="140">L11/$BA$11</f>
        <v>0</v>
      </c>
      <c r="M12" s="10">
        <f t="shared" ref="M12" si="141">M11/$BB$11</f>
        <v>0</v>
      </c>
      <c r="N12" s="11">
        <f t="shared" ref="N12" si="142">N11/$BA$11</f>
        <v>0</v>
      </c>
      <c r="O12" s="10">
        <f t="shared" ref="O12" si="143">O11/$BB$11</f>
        <v>0</v>
      </c>
      <c r="P12" s="11">
        <f t="shared" ref="P12" si="144">P11/$BA$11</f>
        <v>9.7560975609756097E-3</v>
      </c>
      <c r="Q12" s="10">
        <f t="shared" ref="Q12" si="145">Q11/$BB$11</f>
        <v>8.2073434125269976E-3</v>
      </c>
      <c r="R12" s="11">
        <f t="shared" ref="R12:T12" si="146">R11/$BA$11</f>
        <v>0</v>
      </c>
      <c r="S12" s="10">
        <f t="shared" ref="S12:U12" si="147">S11/$BB$11</f>
        <v>0</v>
      </c>
      <c r="T12" s="11">
        <f t="shared" si="146"/>
        <v>0</v>
      </c>
      <c r="U12" s="10">
        <f t="shared" si="147"/>
        <v>0</v>
      </c>
      <c r="V12" s="11">
        <f t="shared" ref="V12" si="148">V11/$BA$11</f>
        <v>9.7560975609756097E-3</v>
      </c>
      <c r="W12" s="10">
        <f t="shared" ref="W12" si="149">W11/$BB$11</f>
        <v>5.1835853131749461E-3</v>
      </c>
      <c r="X12" s="11">
        <f t="shared" ref="X12" si="150">X11/$BA$11</f>
        <v>0</v>
      </c>
      <c r="Y12" s="10">
        <f t="shared" ref="Y12" si="151">Y11/$BB$11</f>
        <v>0</v>
      </c>
      <c r="Z12" s="11">
        <f t="shared" ref="Z12" si="152">Z11/$BA$11</f>
        <v>0</v>
      </c>
      <c r="AA12" s="10">
        <f t="shared" ref="AA12" si="153">AA11/$BB$11</f>
        <v>0</v>
      </c>
      <c r="AB12" s="11">
        <f t="shared" ref="AB12" si="154">AB11/$BA$11</f>
        <v>0</v>
      </c>
      <c r="AC12" s="10">
        <f t="shared" ref="AC12" si="155">AC11/$BB$11</f>
        <v>0</v>
      </c>
      <c r="AD12" s="11">
        <f t="shared" ref="AD12" si="156">AD11/$BA$11</f>
        <v>0.21463414634146341</v>
      </c>
      <c r="AE12" s="10">
        <f t="shared" ref="AE12" si="157">AE11/$BB$11</f>
        <v>0.19308855291576674</v>
      </c>
      <c r="AF12" s="11">
        <f t="shared" ref="AF12" si="158">AF11/$BA$11</f>
        <v>0</v>
      </c>
      <c r="AG12" s="10">
        <f t="shared" ref="AG12" si="159">AG11/$BB$11</f>
        <v>0</v>
      </c>
      <c r="AH12" s="11">
        <f t="shared" ref="AH12" si="160">AH11/$BA$11</f>
        <v>0</v>
      </c>
      <c r="AI12" s="10">
        <f t="shared" ref="AI12" si="161">AI11/$BB$11</f>
        <v>0</v>
      </c>
      <c r="AJ12" s="11">
        <f t="shared" ref="AJ12" si="162">AJ11/$BA$11</f>
        <v>0</v>
      </c>
      <c r="AK12" s="10">
        <f t="shared" ref="AK12" si="163">AK11/$BB$11</f>
        <v>0</v>
      </c>
      <c r="AL12" s="11">
        <f t="shared" ref="AL12" si="164">AL11/$BA$11</f>
        <v>0</v>
      </c>
      <c r="AM12" s="10">
        <f t="shared" ref="AM12" si="165">AM11/$BB$11</f>
        <v>0</v>
      </c>
      <c r="AN12" s="11">
        <f t="shared" ref="AN12" si="166">AN11/$BA$11</f>
        <v>0</v>
      </c>
      <c r="AO12" s="10">
        <f t="shared" ref="AO12" si="167">AO11/$BB$11</f>
        <v>0</v>
      </c>
      <c r="AP12" s="11">
        <f t="shared" ref="AP12" si="168">AP11/$BA$11</f>
        <v>0.17560975609756097</v>
      </c>
      <c r="AQ12" s="10">
        <f t="shared" ref="AQ12" si="169">AQ11/$BB$11</f>
        <v>0.13477321814254858</v>
      </c>
      <c r="AR12" s="11">
        <f t="shared" ref="AR12" si="170">AR11/$BA$11</f>
        <v>0</v>
      </c>
      <c r="AS12" s="10">
        <f t="shared" ref="AS12" si="171">AS11/$BB$11</f>
        <v>0</v>
      </c>
      <c r="AT12" s="11">
        <f t="shared" ref="AT12" si="172">AT11/$BA$11</f>
        <v>0</v>
      </c>
      <c r="AU12" s="10">
        <f t="shared" ref="AU12" si="173">AU11/$BB$11</f>
        <v>0</v>
      </c>
      <c r="AV12" s="11">
        <f t="shared" ref="AV12" si="174">AV11/$BA$11</f>
        <v>0</v>
      </c>
      <c r="AW12" s="10">
        <f t="shared" ref="AW12" si="175">AW11/$BB$11</f>
        <v>0</v>
      </c>
      <c r="AX12" s="11">
        <f t="shared" ref="AX12" si="176">AX11/$BA$11</f>
        <v>0</v>
      </c>
      <c r="AY12" s="10">
        <f t="shared" ref="AY12" si="177">AY11/$BB$11</f>
        <v>0</v>
      </c>
      <c r="AZ12" s="11"/>
      <c r="BA12" s="10"/>
      <c r="BB12" s="10"/>
      <c r="BJ12" t="s">
        <v>471</v>
      </c>
      <c r="BK12" t="s">
        <v>418</v>
      </c>
      <c r="BL12">
        <v>87</v>
      </c>
      <c r="BM12">
        <v>202</v>
      </c>
      <c r="BN12">
        <v>1936</v>
      </c>
    </row>
    <row r="13" spans="1:66">
      <c r="A13" s="2"/>
      <c r="B13" s="2"/>
      <c r="C13" s="2"/>
      <c r="D13" s="11">
        <v>1.932367149758454E-2</v>
      </c>
      <c r="E13" s="10">
        <v>1.0743446497636441E-2</v>
      </c>
      <c r="F13" s="11">
        <v>0.18840579710144928</v>
      </c>
      <c r="G13" s="10">
        <v>0.21658788139235066</v>
      </c>
      <c r="H13" s="11">
        <v>0.28502415458937197</v>
      </c>
      <c r="I13" s="10">
        <v>0.26643747314138377</v>
      </c>
      <c r="J13" s="11">
        <v>0.10144927536231885</v>
      </c>
      <c r="K13" s="10">
        <v>0.16673828964331758</v>
      </c>
      <c r="L13" s="11">
        <v>0</v>
      </c>
      <c r="M13" s="10">
        <v>0</v>
      </c>
      <c r="N13" s="11">
        <v>0</v>
      </c>
      <c r="O13" s="10">
        <v>0</v>
      </c>
      <c r="P13" s="11">
        <v>9.6618357487922701E-3</v>
      </c>
      <c r="Q13" s="10">
        <v>8.165019338203695E-3</v>
      </c>
      <c r="R13" s="11">
        <v>0</v>
      </c>
      <c r="S13" s="10">
        <v>0</v>
      </c>
      <c r="T13" s="11">
        <v>0</v>
      </c>
      <c r="U13" s="10">
        <v>0</v>
      </c>
      <c r="V13" s="11">
        <v>9.6618357487922701E-3</v>
      </c>
      <c r="W13" s="10">
        <v>5.1568543188654919E-3</v>
      </c>
      <c r="X13" s="11">
        <v>0</v>
      </c>
      <c r="Y13" s="10">
        <v>0</v>
      </c>
      <c r="Z13" s="11">
        <v>0</v>
      </c>
      <c r="AA13" s="10">
        <v>0</v>
      </c>
      <c r="AB13" s="11">
        <v>0</v>
      </c>
      <c r="AC13" s="10">
        <v>0</v>
      </c>
      <c r="AD13" s="11">
        <v>0.21256038647342995</v>
      </c>
      <c r="AE13" s="10">
        <v>0.19209282337773959</v>
      </c>
      <c r="AF13" s="11">
        <v>0</v>
      </c>
      <c r="AG13" s="10">
        <v>0</v>
      </c>
      <c r="AH13" s="11">
        <v>0</v>
      </c>
      <c r="AI13" s="10">
        <v>0</v>
      </c>
      <c r="AJ13" s="11">
        <v>0</v>
      </c>
      <c r="AK13" s="10">
        <v>0</v>
      </c>
      <c r="AL13" s="11">
        <v>0</v>
      </c>
      <c r="AM13" s="10">
        <v>0</v>
      </c>
      <c r="AN13" s="11">
        <v>0</v>
      </c>
      <c r="AO13" s="10">
        <v>0</v>
      </c>
      <c r="AP13" s="11">
        <v>0.17391304347826086</v>
      </c>
      <c r="AQ13" s="10">
        <v>0.13407821229050279</v>
      </c>
      <c r="AR13" s="11">
        <v>0</v>
      </c>
      <c r="AS13" s="10">
        <v>0</v>
      </c>
      <c r="AT13" s="11">
        <v>0</v>
      </c>
      <c r="AU13" s="10">
        <v>0</v>
      </c>
      <c r="AV13" s="11">
        <v>0</v>
      </c>
      <c r="AW13" s="10">
        <v>0</v>
      </c>
      <c r="AX13" s="11">
        <v>0</v>
      </c>
      <c r="AY13" s="10">
        <v>0</v>
      </c>
      <c r="AZ13" s="11"/>
      <c r="BA13" s="10"/>
      <c r="BB13" s="10"/>
      <c r="BJ13" t="s">
        <v>638</v>
      </c>
      <c r="BK13" t="s">
        <v>418</v>
      </c>
      <c r="BL13">
        <v>88</v>
      </c>
      <c r="BM13">
        <v>10</v>
      </c>
      <c r="BN13">
        <v>141</v>
      </c>
    </row>
    <row r="14" spans="1:66">
      <c r="A14" s="2" t="s">
        <v>636</v>
      </c>
      <c r="B14" s="2" t="s">
        <v>418</v>
      </c>
      <c r="C14" s="2">
        <v>81</v>
      </c>
      <c r="D14" s="11">
        <v>1</v>
      </c>
      <c r="E14" s="10">
        <v>4</v>
      </c>
      <c r="F14" s="11">
        <v>14</v>
      </c>
      <c r="G14" s="10">
        <v>392</v>
      </c>
      <c r="H14" s="11">
        <v>119</v>
      </c>
      <c r="I14" s="10">
        <v>5467</v>
      </c>
      <c r="J14" s="11">
        <v>2</v>
      </c>
      <c r="K14" s="10">
        <v>5</v>
      </c>
      <c r="L14" s="11">
        <v>0</v>
      </c>
      <c r="M14" s="10">
        <v>0</v>
      </c>
      <c r="N14" s="11">
        <v>0</v>
      </c>
      <c r="O14" s="10">
        <v>0</v>
      </c>
      <c r="P14" s="11">
        <v>0</v>
      </c>
      <c r="Q14" s="10">
        <v>0</v>
      </c>
      <c r="R14" s="11">
        <v>0</v>
      </c>
      <c r="S14" s="10">
        <v>0</v>
      </c>
      <c r="T14" s="11">
        <v>0</v>
      </c>
      <c r="U14" s="10">
        <v>0</v>
      </c>
      <c r="V14" s="11">
        <v>0</v>
      </c>
      <c r="W14" s="10">
        <v>0</v>
      </c>
      <c r="X14" s="11">
        <v>0</v>
      </c>
      <c r="Y14" s="10">
        <v>0</v>
      </c>
      <c r="Z14" s="11">
        <v>0</v>
      </c>
      <c r="AA14" s="10">
        <v>0</v>
      </c>
      <c r="AB14" s="11">
        <v>0</v>
      </c>
      <c r="AC14" s="10">
        <v>0</v>
      </c>
      <c r="AD14" s="11">
        <v>0</v>
      </c>
      <c r="AE14" s="10">
        <v>0</v>
      </c>
      <c r="AF14" s="11">
        <v>0</v>
      </c>
      <c r="AG14" s="10">
        <v>0</v>
      </c>
      <c r="AH14" s="11">
        <v>1</v>
      </c>
      <c r="AI14" s="10">
        <v>3</v>
      </c>
      <c r="AJ14" s="11">
        <v>0</v>
      </c>
      <c r="AK14" s="10">
        <v>0</v>
      </c>
      <c r="AL14" s="11">
        <v>0</v>
      </c>
      <c r="AM14" s="10">
        <v>0</v>
      </c>
      <c r="AN14" s="11">
        <v>0</v>
      </c>
      <c r="AO14" s="10">
        <v>0</v>
      </c>
      <c r="AP14" s="11">
        <v>0</v>
      </c>
      <c r="AQ14" s="10">
        <v>0</v>
      </c>
      <c r="AR14" s="11">
        <v>1</v>
      </c>
      <c r="AS14" s="10">
        <v>4</v>
      </c>
      <c r="AT14" s="11">
        <v>0</v>
      </c>
      <c r="AU14" s="10">
        <v>0</v>
      </c>
      <c r="AV14" s="11">
        <v>0</v>
      </c>
      <c r="AW14" s="10">
        <v>0</v>
      </c>
      <c r="AX14" s="11">
        <v>1</v>
      </c>
      <c r="AY14" s="10">
        <v>4</v>
      </c>
      <c r="AZ14" s="11"/>
      <c r="BA14" s="10">
        <f t="shared" si="0"/>
        <v>138</v>
      </c>
      <c r="BB14" s="10">
        <f t="shared" si="1"/>
        <v>5875</v>
      </c>
      <c r="BJ14" t="s">
        <v>475</v>
      </c>
      <c r="BK14" t="s">
        <v>418</v>
      </c>
      <c r="BL14">
        <v>89</v>
      </c>
      <c r="BM14">
        <v>981</v>
      </c>
      <c r="BN14">
        <v>12743</v>
      </c>
    </row>
    <row r="15" spans="1:66">
      <c r="A15" s="2"/>
      <c r="B15" s="2"/>
      <c r="C15" s="2"/>
      <c r="D15" s="11">
        <f>D14/$BA$14</f>
        <v>7.246376811594203E-3</v>
      </c>
      <c r="E15" s="10">
        <f>E14/$BB$14</f>
        <v>6.8085106382978727E-4</v>
      </c>
      <c r="F15" s="11">
        <f t="shared" ref="F15" si="178">F14/$BA$14</f>
        <v>0.10144927536231885</v>
      </c>
      <c r="G15" s="10">
        <f t="shared" ref="G15" si="179">G14/$BB$14</f>
        <v>6.6723404255319155E-2</v>
      </c>
      <c r="H15" s="11">
        <f t="shared" ref="H15" si="180">H14/$BA$14</f>
        <v>0.8623188405797102</v>
      </c>
      <c r="I15" s="10">
        <f t="shared" ref="I15" si="181">I14/$BB$14</f>
        <v>0.93055319148936166</v>
      </c>
      <c r="J15" s="11">
        <f t="shared" ref="J15" si="182">J14/$BA$14</f>
        <v>1.4492753623188406E-2</v>
      </c>
      <c r="K15" s="10">
        <f t="shared" ref="K15" si="183">K14/$BB$14</f>
        <v>8.5106382978723403E-4</v>
      </c>
      <c r="L15" s="11">
        <f t="shared" ref="L15" si="184">L14/$BA$14</f>
        <v>0</v>
      </c>
      <c r="M15" s="10">
        <f t="shared" ref="M15" si="185">M14/$BB$14</f>
        <v>0</v>
      </c>
      <c r="N15" s="11">
        <f t="shared" ref="N15" si="186">N14/$BA$14</f>
        <v>0</v>
      </c>
      <c r="O15" s="10">
        <f t="shared" ref="O15" si="187">O14/$BB$14</f>
        <v>0</v>
      </c>
      <c r="P15" s="11">
        <f t="shared" ref="P15" si="188">P14/$BA$14</f>
        <v>0</v>
      </c>
      <c r="Q15" s="10">
        <f t="shared" ref="Q15" si="189">Q14/$BB$14</f>
        <v>0</v>
      </c>
      <c r="R15" s="11">
        <f t="shared" ref="R15" si="190">R14/$BA$14</f>
        <v>0</v>
      </c>
      <c r="S15" s="10">
        <f t="shared" ref="S15" si="191">S14/$BB$14</f>
        <v>0</v>
      </c>
      <c r="T15" s="11">
        <f t="shared" ref="T15:V15" si="192">T14/$BA$14</f>
        <v>0</v>
      </c>
      <c r="U15" s="10">
        <f t="shared" ref="U15:W15" si="193">U14/$BB$14</f>
        <v>0</v>
      </c>
      <c r="V15" s="11">
        <f t="shared" si="192"/>
        <v>0</v>
      </c>
      <c r="W15" s="10">
        <f t="shared" si="193"/>
        <v>0</v>
      </c>
      <c r="X15" s="11">
        <f t="shared" ref="X15" si="194">X14/$BA$14</f>
        <v>0</v>
      </c>
      <c r="Y15" s="10">
        <f t="shared" ref="Y15" si="195">Y14/$BB$14</f>
        <v>0</v>
      </c>
      <c r="Z15" s="11">
        <f t="shared" ref="Z15" si="196">Z14/$BA$14</f>
        <v>0</v>
      </c>
      <c r="AA15" s="10">
        <f t="shared" ref="AA15" si="197">AA14/$BB$14</f>
        <v>0</v>
      </c>
      <c r="AB15" s="11">
        <f t="shared" ref="AB15" si="198">AB14/$BA$14</f>
        <v>0</v>
      </c>
      <c r="AC15" s="10">
        <f t="shared" ref="AC15" si="199">AC14/$BB$14</f>
        <v>0</v>
      </c>
      <c r="AD15" s="11">
        <f t="shared" ref="AD15" si="200">AD14/$BA$14</f>
        <v>0</v>
      </c>
      <c r="AE15" s="10">
        <f t="shared" ref="AE15" si="201">AE14/$BB$14</f>
        <v>0</v>
      </c>
      <c r="AF15" s="11">
        <f t="shared" ref="AF15" si="202">AF14/$BA$14</f>
        <v>0</v>
      </c>
      <c r="AG15" s="10">
        <f t="shared" ref="AG15" si="203">AG14/$BB$14</f>
        <v>0</v>
      </c>
      <c r="AH15" s="11">
        <f t="shared" ref="AH15" si="204">AH14/$BA$14</f>
        <v>7.246376811594203E-3</v>
      </c>
      <c r="AI15" s="10">
        <f t="shared" ref="AI15" si="205">AI14/$BB$14</f>
        <v>5.106382978723404E-4</v>
      </c>
      <c r="AJ15" s="11">
        <f t="shared" ref="AJ15" si="206">AJ14/$BA$14</f>
        <v>0</v>
      </c>
      <c r="AK15" s="10">
        <f t="shared" ref="AK15" si="207">AK14/$BB$14</f>
        <v>0</v>
      </c>
      <c r="AL15" s="11">
        <f t="shared" ref="AL15" si="208">AL14/$BA$14</f>
        <v>0</v>
      </c>
      <c r="AM15" s="10">
        <f t="shared" ref="AM15" si="209">AM14/$BB$14</f>
        <v>0</v>
      </c>
      <c r="AN15" s="11">
        <f t="shared" ref="AN15" si="210">AN14/$BA$14</f>
        <v>0</v>
      </c>
      <c r="AO15" s="10">
        <f t="shared" ref="AO15" si="211">AO14/$BB$14</f>
        <v>0</v>
      </c>
      <c r="AP15" s="11">
        <f t="shared" ref="AP15" si="212">AP14/$BA$14</f>
        <v>0</v>
      </c>
      <c r="AQ15" s="10">
        <f t="shared" ref="AQ15" si="213">AQ14/$BB$14</f>
        <v>0</v>
      </c>
      <c r="AR15" s="11">
        <f t="shared" ref="AR15" si="214">AR14/$BA$14</f>
        <v>7.246376811594203E-3</v>
      </c>
      <c r="AS15" s="10">
        <f t="shared" ref="AS15" si="215">AS14/$BB$14</f>
        <v>6.8085106382978727E-4</v>
      </c>
      <c r="AT15" s="11">
        <f t="shared" ref="AT15" si="216">AT14/$BA$14</f>
        <v>0</v>
      </c>
      <c r="AU15" s="10">
        <f t="shared" ref="AU15" si="217">AU14/$BB$14</f>
        <v>0</v>
      </c>
      <c r="AV15" s="11">
        <f t="shared" ref="AV15" si="218">AV14/$BA$14</f>
        <v>0</v>
      </c>
      <c r="AW15" s="10">
        <f t="shared" ref="AW15" si="219">AW14/$BB$14</f>
        <v>0</v>
      </c>
      <c r="AX15" s="11">
        <f t="shared" ref="AX15" si="220">AX14/$BA$14</f>
        <v>7.246376811594203E-3</v>
      </c>
      <c r="AY15" s="10">
        <f t="shared" ref="AY15" si="221">AY14/$BB$14</f>
        <v>6.8085106382978727E-4</v>
      </c>
      <c r="AZ15" s="11"/>
      <c r="BA15" s="10"/>
      <c r="BB15" s="10"/>
      <c r="BJ15" t="s">
        <v>639</v>
      </c>
      <c r="BK15" t="s">
        <v>418</v>
      </c>
      <c r="BL15">
        <v>90</v>
      </c>
      <c r="BM15">
        <v>187</v>
      </c>
      <c r="BN15">
        <v>3585</v>
      </c>
    </row>
    <row r="16" spans="1:66">
      <c r="A16" s="2"/>
      <c r="B16" s="2"/>
      <c r="C16" s="2"/>
      <c r="D16" s="11">
        <v>7.246376811594203E-3</v>
      </c>
      <c r="E16" s="10">
        <v>6.8085106382978727E-4</v>
      </c>
      <c r="F16" s="11">
        <v>0.10144927536231885</v>
      </c>
      <c r="G16" s="10">
        <v>6.6723404255319155E-2</v>
      </c>
      <c r="H16" s="11">
        <v>0.8623188405797102</v>
      </c>
      <c r="I16" s="10">
        <v>0.93055319148936166</v>
      </c>
      <c r="J16" s="11">
        <v>1.4492753623188406E-2</v>
      </c>
      <c r="K16" s="10">
        <v>8.5106382978723403E-4</v>
      </c>
      <c r="L16" s="11">
        <v>0</v>
      </c>
      <c r="M16" s="10">
        <v>0</v>
      </c>
      <c r="N16" s="11">
        <v>0</v>
      </c>
      <c r="O16" s="10">
        <v>0</v>
      </c>
      <c r="P16" s="11">
        <v>0</v>
      </c>
      <c r="Q16" s="10">
        <v>0</v>
      </c>
      <c r="R16" s="11">
        <v>0</v>
      </c>
      <c r="S16" s="10">
        <v>0</v>
      </c>
      <c r="T16" s="11">
        <v>0</v>
      </c>
      <c r="U16" s="10">
        <v>0</v>
      </c>
      <c r="V16" s="11">
        <v>0</v>
      </c>
      <c r="W16" s="10">
        <v>0</v>
      </c>
      <c r="X16" s="11">
        <v>0</v>
      </c>
      <c r="Y16" s="10">
        <v>0</v>
      </c>
      <c r="Z16" s="11">
        <v>0</v>
      </c>
      <c r="AA16" s="10">
        <v>0</v>
      </c>
      <c r="AB16" s="11">
        <v>0</v>
      </c>
      <c r="AC16" s="10">
        <v>0</v>
      </c>
      <c r="AD16" s="11">
        <v>0</v>
      </c>
      <c r="AE16" s="10">
        <v>0</v>
      </c>
      <c r="AF16" s="11">
        <v>0</v>
      </c>
      <c r="AG16" s="10">
        <v>0</v>
      </c>
      <c r="AH16" s="11">
        <v>7.246376811594203E-3</v>
      </c>
      <c r="AI16" s="10">
        <v>5.106382978723404E-4</v>
      </c>
      <c r="AJ16" s="11">
        <v>0</v>
      </c>
      <c r="AK16" s="10">
        <v>0</v>
      </c>
      <c r="AL16" s="11">
        <v>0</v>
      </c>
      <c r="AM16" s="10">
        <v>0</v>
      </c>
      <c r="AN16" s="11">
        <v>0</v>
      </c>
      <c r="AO16" s="10">
        <v>0</v>
      </c>
      <c r="AP16" s="11">
        <v>0</v>
      </c>
      <c r="AQ16" s="10">
        <v>0</v>
      </c>
      <c r="AR16" s="11">
        <v>7.246376811594203E-3</v>
      </c>
      <c r="AS16" s="10">
        <v>6.8085106382978727E-4</v>
      </c>
      <c r="AT16" s="11">
        <v>0</v>
      </c>
      <c r="AU16" s="10">
        <v>0</v>
      </c>
      <c r="AV16" s="11">
        <v>0</v>
      </c>
      <c r="AW16" s="10">
        <v>0</v>
      </c>
      <c r="AX16" s="11">
        <v>7.1942446043165471E-3</v>
      </c>
      <c r="AY16" s="10">
        <v>6.8038782105800302E-4</v>
      </c>
      <c r="AZ16" s="11"/>
      <c r="BA16" s="10"/>
      <c r="BB16" s="10"/>
      <c r="BJ16" t="s">
        <v>640</v>
      </c>
      <c r="BK16" t="s">
        <v>418</v>
      </c>
      <c r="BL16">
        <v>91</v>
      </c>
      <c r="BM16">
        <v>11</v>
      </c>
      <c r="BN16">
        <v>110</v>
      </c>
    </row>
    <row r="17" spans="1:66">
      <c r="A17" s="2" t="s">
        <v>448</v>
      </c>
      <c r="B17" s="2" t="s">
        <v>418</v>
      </c>
      <c r="C17" s="2">
        <v>82</v>
      </c>
      <c r="D17" s="11">
        <v>0</v>
      </c>
      <c r="E17" s="10">
        <v>0</v>
      </c>
      <c r="F17" s="11">
        <v>1</v>
      </c>
      <c r="G17" s="10">
        <v>18</v>
      </c>
      <c r="H17" s="11">
        <v>30</v>
      </c>
      <c r="I17" s="10">
        <v>475</v>
      </c>
      <c r="J17" s="11">
        <v>0</v>
      </c>
      <c r="K17" s="10">
        <v>0</v>
      </c>
      <c r="L17" s="11">
        <v>0</v>
      </c>
      <c r="M17" s="10">
        <v>0</v>
      </c>
      <c r="N17" s="11">
        <v>0</v>
      </c>
      <c r="O17" s="10">
        <v>0</v>
      </c>
      <c r="P17" s="11">
        <v>0</v>
      </c>
      <c r="Q17" s="10">
        <v>0</v>
      </c>
      <c r="R17" s="11">
        <v>0</v>
      </c>
      <c r="S17" s="10">
        <v>0</v>
      </c>
      <c r="T17" s="11">
        <v>0</v>
      </c>
      <c r="U17" s="10">
        <v>0</v>
      </c>
      <c r="V17" s="11">
        <v>0</v>
      </c>
      <c r="W17" s="10">
        <v>0</v>
      </c>
      <c r="X17" s="11">
        <v>0</v>
      </c>
      <c r="Y17" s="10">
        <v>0</v>
      </c>
      <c r="Z17" s="11">
        <v>0</v>
      </c>
      <c r="AA17" s="10">
        <v>0</v>
      </c>
      <c r="AB17" s="11">
        <v>0</v>
      </c>
      <c r="AC17" s="10">
        <v>0</v>
      </c>
      <c r="AD17" s="11">
        <v>0</v>
      </c>
      <c r="AE17" s="10">
        <v>0</v>
      </c>
      <c r="AF17" s="11">
        <v>0</v>
      </c>
      <c r="AG17" s="10">
        <v>0</v>
      </c>
      <c r="AH17" s="11">
        <v>0</v>
      </c>
      <c r="AI17" s="10">
        <v>0</v>
      </c>
      <c r="AJ17" s="11">
        <v>0</v>
      </c>
      <c r="AK17" s="10">
        <v>0</v>
      </c>
      <c r="AL17" s="11">
        <v>0</v>
      </c>
      <c r="AM17" s="10">
        <v>0</v>
      </c>
      <c r="AN17" s="11">
        <v>0</v>
      </c>
      <c r="AO17" s="10">
        <v>0</v>
      </c>
      <c r="AP17" s="11">
        <v>0</v>
      </c>
      <c r="AQ17" s="10">
        <v>0</v>
      </c>
      <c r="AR17" s="11">
        <v>0</v>
      </c>
      <c r="AS17" s="10">
        <v>0</v>
      </c>
      <c r="AT17" s="11">
        <v>0</v>
      </c>
      <c r="AU17" s="10">
        <v>0</v>
      </c>
      <c r="AV17" s="11">
        <v>6</v>
      </c>
      <c r="AW17" s="10">
        <v>182</v>
      </c>
      <c r="AX17" s="11">
        <v>1</v>
      </c>
      <c r="AY17" s="10">
        <v>14</v>
      </c>
      <c r="AZ17" s="11"/>
      <c r="BA17" s="10">
        <f t="shared" si="0"/>
        <v>31</v>
      </c>
      <c r="BB17" s="10">
        <f t="shared" si="1"/>
        <v>493</v>
      </c>
      <c r="BJ17" t="s">
        <v>488</v>
      </c>
      <c r="BK17" t="s">
        <v>418</v>
      </c>
      <c r="BL17">
        <v>92</v>
      </c>
      <c r="BM17">
        <v>164</v>
      </c>
      <c r="BN17">
        <v>1030</v>
      </c>
    </row>
    <row r="18" spans="1:66">
      <c r="A18" s="2"/>
      <c r="B18" s="2"/>
      <c r="C18" s="2"/>
      <c r="D18" s="11">
        <f>D17/$BA$17</f>
        <v>0</v>
      </c>
      <c r="E18" s="10">
        <f>E17/$BB$17</f>
        <v>0</v>
      </c>
      <c r="F18" s="11">
        <f t="shared" ref="F18" si="222">F17/$BA$17</f>
        <v>3.2258064516129031E-2</v>
      </c>
      <c r="G18" s="10">
        <f t="shared" ref="G18" si="223">G17/$BB$17</f>
        <v>3.6511156186612576E-2</v>
      </c>
      <c r="H18" s="11">
        <f t="shared" ref="H18" si="224">H17/$BA$17</f>
        <v>0.967741935483871</v>
      </c>
      <c r="I18" s="10">
        <f t="shared" ref="I18" si="225">I17/$BB$17</f>
        <v>0.9634888438133874</v>
      </c>
      <c r="J18" s="11">
        <f t="shared" ref="J18" si="226">J17/$BA$17</f>
        <v>0</v>
      </c>
      <c r="K18" s="10">
        <f t="shared" ref="K18" si="227">K17/$BB$17</f>
        <v>0</v>
      </c>
      <c r="L18" s="11">
        <f t="shared" ref="L18" si="228">L17/$BA$17</f>
        <v>0</v>
      </c>
      <c r="M18" s="10">
        <f t="shared" ref="M18" si="229">M17/$BB$17</f>
        <v>0</v>
      </c>
      <c r="N18" s="11">
        <f t="shared" ref="N18" si="230">N17/$BA$17</f>
        <v>0</v>
      </c>
      <c r="O18" s="10">
        <f t="shared" ref="O18" si="231">O17/$BB$17</f>
        <v>0</v>
      </c>
      <c r="P18" s="11">
        <f t="shared" ref="P18" si="232">P17/$BA$17</f>
        <v>0</v>
      </c>
      <c r="Q18" s="10">
        <f t="shared" ref="Q18" si="233">Q17/$BB$17</f>
        <v>0</v>
      </c>
      <c r="R18" s="11">
        <f t="shared" ref="R18" si="234">R17/$BA$17</f>
        <v>0</v>
      </c>
      <c r="S18" s="10">
        <f t="shared" ref="S18" si="235">S17/$BB$17</f>
        <v>0</v>
      </c>
      <c r="T18" s="11">
        <f t="shared" ref="T18:V18" si="236">T17/$BA$17</f>
        <v>0</v>
      </c>
      <c r="U18" s="10">
        <f t="shared" ref="U18:W18" si="237">U17/$BB$17</f>
        <v>0</v>
      </c>
      <c r="V18" s="11">
        <f t="shared" si="236"/>
        <v>0</v>
      </c>
      <c r="W18" s="10">
        <f t="shared" si="237"/>
        <v>0</v>
      </c>
      <c r="X18" s="11">
        <f t="shared" ref="X18" si="238">X17/$BA$17</f>
        <v>0</v>
      </c>
      <c r="Y18" s="10">
        <f t="shared" ref="Y18" si="239">Y17/$BB$17</f>
        <v>0</v>
      </c>
      <c r="Z18" s="11">
        <f t="shared" ref="Z18" si="240">Z17/$BA$17</f>
        <v>0</v>
      </c>
      <c r="AA18" s="10">
        <f t="shared" ref="AA18" si="241">AA17/$BB$17</f>
        <v>0</v>
      </c>
      <c r="AB18" s="11">
        <f t="shared" ref="AB18" si="242">AB17/$BA$17</f>
        <v>0</v>
      </c>
      <c r="AC18" s="10">
        <f t="shared" ref="AC18" si="243">AC17/$BB$17</f>
        <v>0</v>
      </c>
      <c r="AD18" s="11">
        <f t="shared" ref="AD18" si="244">AD17/$BA$17</f>
        <v>0</v>
      </c>
      <c r="AE18" s="10">
        <f t="shared" ref="AE18" si="245">AE17/$BB$17</f>
        <v>0</v>
      </c>
      <c r="AF18" s="11">
        <f t="shared" ref="AF18" si="246">AF17/$BA$17</f>
        <v>0</v>
      </c>
      <c r="AG18" s="10">
        <f t="shared" ref="AG18" si="247">AG17/$BB$17</f>
        <v>0</v>
      </c>
      <c r="AH18" s="11">
        <f t="shared" ref="AH18" si="248">AH17/$BA$17</f>
        <v>0</v>
      </c>
      <c r="AI18" s="10">
        <f t="shared" ref="AI18" si="249">AI17/$BB$17</f>
        <v>0</v>
      </c>
      <c r="AJ18" s="11">
        <f t="shared" ref="AJ18" si="250">AJ17/$BA$17</f>
        <v>0</v>
      </c>
      <c r="AK18" s="10">
        <f t="shared" ref="AK18" si="251">AK17/$BB$17</f>
        <v>0</v>
      </c>
      <c r="AL18" s="11">
        <f t="shared" ref="AL18" si="252">AL17/$BA$17</f>
        <v>0</v>
      </c>
      <c r="AM18" s="10">
        <f t="shared" ref="AM18" si="253">AM17/$BB$17</f>
        <v>0</v>
      </c>
      <c r="AN18" s="11">
        <f t="shared" ref="AN18" si="254">AN17/$BA$17</f>
        <v>0</v>
      </c>
      <c r="AO18" s="10">
        <f t="shared" ref="AO18" si="255">AO17/$BB$17</f>
        <v>0</v>
      </c>
      <c r="AP18" s="11">
        <f t="shared" ref="AP18" si="256">AP17/$BA$17</f>
        <v>0</v>
      </c>
      <c r="AQ18" s="10">
        <f t="shared" ref="AQ18" si="257">AQ17/$BB$17</f>
        <v>0</v>
      </c>
      <c r="AR18" s="11">
        <f t="shared" ref="AR18" si="258">AR17/$BA$17</f>
        <v>0</v>
      </c>
      <c r="AS18" s="10">
        <f t="shared" ref="AS18" si="259">AS17/$BB$17</f>
        <v>0</v>
      </c>
      <c r="AT18" s="11">
        <f t="shared" ref="AT18" si="260">AT17/$BA$17</f>
        <v>0</v>
      </c>
      <c r="AU18" s="10">
        <f t="shared" ref="AU18" si="261">AU17/$BB$17</f>
        <v>0</v>
      </c>
      <c r="AV18" s="11">
        <f t="shared" ref="AV18" si="262">AV17/$BA$17</f>
        <v>0.19354838709677419</v>
      </c>
      <c r="AW18" s="10">
        <f t="shared" ref="AW18" si="263">AW17/$BB$17</f>
        <v>0.36916835699797163</v>
      </c>
      <c r="AX18" s="11">
        <f t="shared" ref="AX18" si="264">AX17/$BA$17</f>
        <v>3.2258064516129031E-2</v>
      </c>
      <c r="AY18" s="10">
        <f t="shared" ref="AY18" si="265">AY17/$BB$17</f>
        <v>2.8397565922920892E-2</v>
      </c>
      <c r="AZ18" s="11"/>
      <c r="BA18" s="10"/>
      <c r="BB18" s="10"/>
      <c r="BJ18" t="s">
        <v>491</v>
      </c>
      <c r="BK18" t="s">
        <v>418</v>
      </c>
      <c r="BL18">
        <v>93</v>
      </c>
      <c r="BM18">
        <v>375</v>
      </c>
      <c r="BN18">
        <v>2436</v>
      </c>
    </row>
    <row r="19" spans="1:66">
      <c r="A19" s="2"/>
      <c r="B19" s="2"/>
      <c r="C19" s="2"/>
      <c r="D19" s="11">
        <v>0</v>
      </c>
      <c r="E19" s="10">
        <v>0</v>
      </c>
      <c r="F19" s="11">
        <v>3.2258064516129031E-2</v>
      </c>
      <c r="G19" s="10">
        <v>3.6511156186612576E-2</v>
      </c>
      <c r="H19" s="11">
        <v>0.967741935483871</v>
      </c>
      <c r="I19" s="10">
        <v>0.9634888438133874</v>
      </c>
      <c r="J19" s="11">
        <v>0</v>
      </c>
      <c r="K19" s="10">
        <v>0</v>
      </c>
      <c r="L19" s="11">
        <v>0</v>
      </c>
      <c r="M19" s="10">
        <v>0</v>
      </c>
      <c r="N19" s="11">
        <v>0</v>
      </c>
      <c r="O19" s="10">
        <v>0</v>
      </c>
      <c r="P19" s="11">
        <v>0</v>
      </c>
      <c r="Q19" s="10">
        <v>0</v>
      </c>
      <c r="R19" s="11">
        <v>0</v>
      </c>
      <c r="S19" s="10">
        <v>0</v>
      </c>
      <c r="T19" s="11">
        <v>0</v>
      </c>
      <c r="U19" s="10">
        <v>0</v>
      </c>
      <c r="V19" s="11">
        <v>0</v>
      </c>
      <c r="W19" s="10">
        <v>0</v>
      </c>
      <c r="X19" s="11">
        <v>0</v>
      </c>
      <c r="Y19" s="10">
        <v>0</v>
      </c>
      <c r="Z19" s="11">
        <v>0</v>
      </c>
      <c r="AA19" s="10">
        <v>0</v>
      </c>
      <c r="AB19" s="11">
        <v>0</v>
      </c>
      <c r="AC19" s="10">
        <v>0</v>
      </c>
      <c r="AD19" s="11">
        <v>0</v>
      </c>
      <c r="AE19" s="10">
        <v>0</v>
      </c>
      <c r="AF19" s="11">
        <v>0</v>
      </c>
      <c r="AG19" s="10">
        <v>0</v>
      </c>
      <c r="AH19" s="11">
        <v>0</v>
      </c>
      <c r="AI19" s="10">
        <v>0</v>
      </c>
      <c r="AJ19" s="11">
        <v>0</v>
      </c>
      <c r="AK19" s="10">
        <v>0</v>
      </c>
      <c r="AL19" s="11">
        <v>0</v>
      </c>
      <c r="AM19" s="10">
        <v>0</v>
      </c>
      <c r="AN19" s="11">
        <v>0</v>
      </c>
      <c r="AO19" s="10">
        <v>0</v>
      </c>
      <c r="AP19" s="11">
        <v>0</v>
      </c>
      <c r="AQ19" s="10">
        <v>0</v>
      </c>
      <c r="AR19" s="11">
        <v>0</v>
      </c>
      <c r="AS19" s="10">
        <v>0</v>
      </c>
      <c r="AT19" s="11">
        <v>0</v>
      </c>
      <c r="AU19" s="10">
        <v>0</v>
      </c>
      <c r="AV19" s="11">
        <v>0.15789473684210525</v>
      </c>
      <c r="AW19" s="10">
        <v>0.26415094339622641</v>
      </c>
      <c r="AX19" s="11">
        <v>2.6315789473684209E-2</v>
      </c>
      <c r="AY19" s="10">
        <v>2.0319303338171262E-2</v>
      </c>
      <c r="AZ19" s="11"/>
      <c r="BA19" s="10"/>
      <c r="BB19" s="10"/>
      <c r="BJ19" t="s">
        <v>495</v>
      </c>
      <c r="BK19" t="s">
        <v>418</v>
      </c>
      <c r="BL19">
        <v>94</v>
      </c>
      <c r="BM19">
        <v>97</v>
      </c>
      <c r="BN19">
        <v>628</v>
      </c>
    </row>
    <row r="20" spans="1:66">
      <c r="A20" s="2" t="s">
        <v>637</v>
      </c>
      <c r="B20" s="2" t="s">
        <v>418</v>
      </c>
      <c r="C20" s="2">
        <v>83</v>
      </c>
      <c r="D20" s="11">
        <v>0</v>
      </c>
      <c r="E20" s="10">
        <v>0</v>
      </c>
      <c r="F20" s="11">
        <v>1</v>
      </c>
      <c r="G20" s="10">
        <v>16</v>
      </c>
      <c r="H20" s="11">
        <v>89</v>
      </c>
      <c r="I20" s="10">
        <v>1425</v>
      </c>
      <c r="J20" s="11">
        <v>1</v>
      </c>
      <c r="K20" s="10">
        <v>14</v>
      </c>
      <c r="L20" s="11">
        <v>0</v>
      </c>
      <c r="M20" s="10">
        <v>0</v>
      </c>
      <c r="N20" s="11">
        <v>0</v>
      </c>
      <c r="O20" s="10">
        <v>0</v>
      </c>
      <c r="P20" s="11">
        <v>0</v>
      </c>
      <c r="Q20" s="10">
        <v>0</v>
      </c>
      <c r="R20" s="11">
        <v>0</v>
      </c>
      <c r="S20" s="10">
        <v>0</v>
      </c>
      <c r="T20" s="11">
        <v>3</v>
      </c>
      <c r="U20" s="10">
        <v>20</v>
      </c>
      <c r="V20" s="11">
        <v>0</v>
      </c>
      <c r="W20" s="10">
        <v>0</v>
      </c>
      <c r="X20" s="11">
        <v>0</v>
      </c>
      <c r="Y20" s="10">
        <v>0</v>
      </c>
      <c r="Z20" s="11">
        <v>0</v>
      </c>
      <c r="AA20" s="10">
        <v>0</v>
      </c>
      <c r="AB20" s="11">
        <v>0</v>
      </c>
      <c r="AC20" s="10">
        <v>0</v>
      </c>
      <c r="AD20" s="11">
        <v>0</v>
      </c>
      <c r="AE20" s="10">
        <v>0</v>
      </c>
      <c r="AF20" s="11">
        <v>0</v>
      </c>
      <c r="AG20" s="10">
        <v>0</v>
      </c>
      <c r="AH20" s="11">
        <v>0</v>
      </c>
      <c r="AI20" s="10">
        <v>0</v>
      </c>
      <c r="AJ20" s="11">
        <v>0</v>
      </c>
      <c r="AK20" s="10">
        <v>0</v>
      </c>
      <c r="AL20" s="11">
        <v>0</v>
      </c>
      <c r="AM20" s="10">
        <v>0</v>
      </c>
      <c r="AN20" s="11">
        <v>0</v>
      </c>
      <c r="AO20" s="10">
        <v>0</v>
      </c>
      <c r="AP20" s="11">
        <v>15</v>
      </c>
      <c r="AQ20" s="10">
        <v>327</v>
      </c>
      <c r="AR20" s="11">
        <v>1</v>
      </c>
      <c r="AS20" s="10">
        <v>6</v>
      </c>
      <c r="AT20" s="11">
        <v>1</v>
      </c>
      <c r="AU20" s="10">
        <v>9</v>
      </c>
      <c r="AV20" s="11">
        <v>3</v>
      </c>
      <c r="AW20" s="10">
        <v>77</v>
      </c>
      <c r="AX20" s="11">
        <v>0</v>
      </c>
      <c r="AY20" s="10">
        <v>0</v>
      </c>
      <c r="AZ20" s="11"/>
      <c r="BA20" s="10">
        <f t="shared" si="0"/>
        <v>111</v>
      </c>
      <c r="BB20" s="10">
        <f t="shared" si="1"/>
        <v>1817</v>
      </c>
      <c r="BJ20" t="s">
        <v>709</v>
      </c>
      <c r="BK20" t="s">
        <v>418</v>
      </c>
      <c r="BL20">
        <v>95</v>
      </c>
      <c r="BM20">
        <v>10</v>
      </c>
      <c r="BN20">
        <v>187</v>
      </c>
    </row>
    <row r="21" spans="1:66">
      <c r="A21" s="2"/>
      <c r="B21" s="2"/>
      <c r="C21" s="2"/>
      <c r="D21" s="11">
        <f>D20/$BA$20</f>
        <v>0</v>
      </c>
      <c r="E21" s="10">
        <f>E20/$BB$20</f>
        <v>0</v>
      </c>
      <c r="F21" s="11">
        <f t="shared" ref="F21" si="266">F20/$BA$20</f>
        <v>9.0090090090090089E-3</v>
      </c>
      <c r="G21" s="10">
        <f t="shared" ref="G21" si="267">G20/$BB$20</f>
        <v>8.8057237204182716E-3</v>
      </c>
      <c r="H21" s="11">
        <f t="shared" ref="H21" si="268">H20/$BA$20</f>
        <v>0.80180180180180183</v>
      </c>
      <c r="I21" s="10">
        <f t="shared" ref="I21" si="269">I20/$BB$20</f>
        <v>0.78425976884975235</v>
      </c>
      <c r="J21" s="11">
        <f t="shared" ref="J21" si="270">J20/$BA$20</f>
        <v>9.0090090090090089E-3</v>
      </c>
      <c r="K21" s="10">
        <f t="shared" ref="K21" si="271">K20/$BB$20</f>
        <v>7.7050082553659881E-3</v>
      </c>
      <c r="L21" s="11">
        <f t="shared" ref="L21" si="272">L20/$BA$20</f>
        <v>0</v>
      </c>
      <c r="M21" s="10">
        <f t="shared" ref="M21" si="273">M20/$BB$20</f>
        <v>0</v>
      </c>
      <c r="N21" s="11">
        <f t="shared" ref="N21" si="274">N20/$BA$20</f>
        <v>0</v>
      </c>
      <c r="O21" s="10">
        <f t="shared" ref="O21" si="275">O20/$BB$20</f>
        <v>0</v>
      </c>
      <c r="P21" s="11">
        <f t="shared" ref="P21" si="276">P20/$BA$20</f>
        <v>0</v>
      </c>
      <c r="Q21" s="10">
        <f t="shared" ref="Q21" si="277">Q20/$BB$20</f>
        <v>0</v>
      </c>
      <c r="R21" s="11">
        <f t="shared" ref="R21" si="278">R20/$BA$20</f>
        <v>0</v>
      </c>
      <c r="S21" s="10">
        <f t="shared" ref="S21" si="279">S20/$BB$20</f>
        <v>0</v>
      </c>
      <c r="T21" s="11">
        <f t="shared" ref="T21:V21" si="280">T20/$BA$20</f>
        <v>2.7027027027027029E-2</v>
      </c>
      <c r="U21" s="10">
        <f t="shared" ref="U21:W21" si="281">U20/$BB$20</f>
        <v>1.100715465052284E-2</v>
      </c>
      <c r="V21" s="11">
        <f t="shared" si="280"/>
        <v>0</v>
      </c>
      <c r="W21" s="10">
        <f t="shared" si="281"/>
        <v>0</v>
      </c>
      <c r="X21" s="11">
        <f t="shared" ref="X21" si="282">X20/$BA$20</f>
        <v>0</v>
      </c>
      <c r="Y21" s="10">
        <f t="shared" ref="Y21" si="283">Y20/$BB$20</f>
        <v>0</v>
      </c>
      <c r="Z21" s="11">
        <f t="shared" ref="Z21" si="284">Z20/$BA$20</f>
        <v>0</v>
      </c>
      <c r="AA21" s="10">
        <f t="shared" ref="AA21" si="285">AA20/$BB$20</f>
        <v>0</v>
      </c>
      <c r="AB21" s="11">
        <f t="shared" ref="AB21" si="286">AB20/$BA$20</f>
        <v>0</v>
      </c>
      <c r="AC21" s="10">
        <f t="shared" ref="AC21" si="287">AC20/$BB$20</f>
        <v>0</v>
      </c>
      <c r="AD21" s="11">
        <f t="shared" ref="AD21" si="288">AD20/$BA$20</f>
        <v>0</v>
      </c>
      <c r="AE21" s="10">
        <f t="shared" ref="AE21" si="289">AE20/$BB$20</f>
        <v>0</v>
      </c>
      <c r="AF21" s="11">
        <f t="shared" ref="AF21" si="290">AF20/$BA$20</f>
        <v>0</v>
      </c>
      <c r="AG21" s="10">
        <f t="shared" ref="AG21" si="291">AG20/$BB$20</f>
        <v>0</v>
      </c>
      <c r="AH21" s="11">
        <f t="shared" ref="AH21" si="292">AH20/$BA$20</f>
        <v>0</v>
      </c>
      <c r="AI21" s="10">
        <f t="shared" ref="AI21" si="293">AI20/$BB$20</f>
        <v>0</v>
      </c>
      <c r="AJ21" s="11">
        <f t="shared" ref="AJ21" si="294">AJ20/$BA$20</f>
        <v>0</v>
      </c>
      <c r="AK21" s="10">
        <f t="shared" ref="AK21" si="295">AK20/$BB$20</f>
        <v>0</v>
      </c>
      <c r="AL21" s="11">
        <f t="shared" ref="AL21" si="296">AL20/$BA$20</f>
        <v>0</v>
      </c>
      <c r="AM21" s="10">
        <f t="shared" ref="AM21" si="297">AM20/$BB$20</f>
        <v>0</v>
      </c>
      <c r="AN21" s="11">
        <f t="shared" ref="AN21" si="298">AN20/$BA$20</f>
        <v>0</v>
      </c>
      <c r="AO21" s="10">
        <f t="shared" ref="AO21" si="299">AO20/$BB$20</f>
        <v>0</v>
      </c>
      <c r="AP21" s="11">
        <f t="shared" ref="AP21" si="300">AP20/$BA$20</f>
        <v>0.13513513513513514</v>
      </c>
      <c r="AQ21" s="10">
        <f t="shared" ref="AQ21" si="301">AQ20/$BB$20</f>
        <v>0.17996697853604843</v>
      </c>
      <c r="AR21" s="11">
        <f t="shared" ref="AR21" si="302">AR20/$BA$20</f>
        <v>9.0090090090090089E-3</v>
      </c>
      <c r="AS21" s="10">
        <f t="shared" ref="AS21" si="303">AS20/$BB$20</f>
        <v>3.3021463951568518E-3</v>
      </c>
      <c r="AT21" s="11">
        <f t="shared" ref="AT21" si="304">AT20/$BA$20</f>
        <v>9.0090090090090089E-3</v>
      </c>
      <c r="AU21" s="10">
        <f t="shared" ref="AU21" si="305">AU20/$BB$20</f>
        <v>4.9532195927352776E-3</v>
      </c>
      <c r="AV21" s="11">
        <f t="shared" ref="AV21" si="306">AV20/$BA$20</f>
        <v>2.7027027027027029E-2</v>
      </c>
      <c r="AW21" s="10">
        <f t="shared" ref="AW21" si="307">AW20/$BB$20</f>
        <v>4.2377545404512933E-2</v>
      </c>
      <c r="AX21" s="11">
        <f t="shared" ref="AX21" si="308">AX20/$BA$20</f>
        <v>0</v>
      </c>
      <c r="AY21" s="10">
        <f t="shared" ref="AY21" si="309">AY20/$BB$20</f>
        <v>0</v>
      </c>
      <c r="AZ21" s="11"/>
      <c r="BA21" s="10"/>
      <c r="BB21" s="10"/>
      <c r="BJ21" t="s">
        <v>710</v>
      </c>
      <c r="BK21" t="s">
        <v>418</v>
      </c>
      <c r="BL21">
        <v>96</v>
      </c>
      <c r="BM21">
        <v>50</v>
      </c>
      <c r="BN21">
        <v>369</v>
      </c>
    </row>
    <row r="22" spans="1:66">
      <c r="A22" s="2"/>
      <c r="B22" s="2"/>
      <c r="C22" s="2"/>
      <c r="D22" s="11">
        <v>0</v>
      </c>
      <c r="E22" s="10">
        <v>0</v>
      </c>
      <c r="F22" s="11">
        <v>9.0090090090090089E-3</v>
      </c>
      <c r="G22" s="10">
        <v>8.8057237204182716E-3</v>
      </c>
      <c r="H22" s="11">
        <v>0.80180180180180183</v>
      </c>
      <c r="I22" s="10">
        <v>0.78425976884975235</v>
      </c>
      <c r="J22" s="11">
        <v>9.0090090090090089E-3</v>
      </c>
      <c r="K22" s="10">
        <v>7.7050082553659881E-3</v>
      </c>
      <c r="L22" s="11">
        <v>0</v>
      </c>
      <c r="M22" s="10">
        <v>0</v>
      </c>
      <c r="N22" s="11">
        <v>0</v>
      </c>
      <c r="O22" s="10">
        <v>0</v>
      </c>
      <c r="P22" s="11">
        <v>0</v>
      </c>
      <c r="Q22" s="10">
        <v>0</v>
      </c>
      <c r="R22" s="11">
        <v>0</v>
      </c>
      <c r="S22" s="10">
        <v>0</v>
      </c>
      <c r="T22" s="11">
        <v>2.7027027027027029E-2</v>
      </c>
      <c r="U22" s="10">
        <v>1.100715465052284E-2</v>
      </c>
      <c r="V22" s="11">
        <v>0</v>
      </c>
      <c r="W22" s="10">
        <v>0</v>
      </c>
      <c r="X22" s="11">
        <v>0</v>
      </c>
      <c r="Y22" s="10">
        <v>0</v>
      </c>
      <c r="Z22" s="11">
        <v>0</v>
      </c>
      <c r="AA22" s="10">
        <v>0</v>
      </c>
      <c r="AB22" s="11">
        <v>0</v>
      </c>
      <c r="AC22" s="10">
        <v>0</v>
      </c>
      <c r="AD22" s="11">
        <v>0</v>
      </c>
      <c r="AE22" s="10">
        <v>0</v>
      </c>
      <c r="AF22" s="11">
        <v>0</v>
      </c>
      <c r="AG22" s="10">
        <v>0</v>
      </c>
      <c r="AH22" s="11">
        <v>0</v>
      </c>
      <c r="AI22" s="10">
        <v>0</v>
      </c>
      <c r="AJ22" s="11">
        <v>0</v>
      </c>
      <c r="AK22" s="10">
        <v>0</v>
      </c>
      <c r="AL22" s="11">
        <v>0</v>
      </c>
      <c r="AM22" s="10">
        <v>0</v>
      </c>
      <c r="AN22" s="11">
        <v>0</v>
      </c>
      <c r="AO22" s="10">
        <v>0</v>
      </c>
      <c r="AP22" s="11">
        <v>0.13513513513513514</v>
      </c>
      <c r="AQ22" s="10">
        <v>0.17996697853604843</v>
      </c>
      <c r="AR22" s="11">
        <v>9.0090090090090089E-3</v>
      </c>
      <c r="AS22" s="10">
        <v>3.3021463951568518E-3</v>
      </c>
      <c r="AT22" s="11">
        <v>9.0090090090090089E-3</v>
      </c>
      <c r="AU22" s="10">
        <v>4.9532195927352776E-3</v>
      </c>
      <c r="AV22" s="11">
        <v>2.6315789473684209E-2</v>
      </c>
      <c r="AW22" s="10">
        <v>4.0654699049630413E-2</v>
      </c>
      <c r="AX22" s="11">
        <v>0</v>
      </c>
      <c r="AY22" s="10">
        <v>0</v>
      </c>
      <c r="AZ22" s="11"/>
      <c r="BA22" s="10"/>
      <c r="BB22" s="10"/>
    </row>
    <row r="23" spans="1:66">
      <c r="A23" s="2" t="s">
        <v>460</v>
      </c>
      <c r="B23" s="2" t="s">
        <v>418</v>
      </c>
      <c r="C23" s="2">
        <v>84</v>
      </c>
      <c r="D23" s="11">
        <v>4</v>
      </c>
      <c r="E23" s="10">
        <v>23</v>
      </c>
      <c r="F23" s="11">
        <v>120</v>
      </c>
      <c r="G23" s="10">
        <v>959</v>
      </c>
      <c r="H23" s="11">
        <v>95</v>
      </c>
      <c r="I23" s="10">
        <v>451</v>
      </c>
      <c r="J23" s="11">
        <v>0</v>
      </c>
      <c r="K23" s="10">
        <v>0</v>
      </c>
      <c r="L23" s="11">
        <v>0</v>
      </c>
      <c r="M23" s="10">
        <v>0</v>
      </c>
      <c r="N23" s="11">
        <v>0</v>
      </c>
      <c r="O23" s="10">
        <v>0</v>
      </c>
      <c r="P23" s="11">
        <v>0</v>
      </c>
      <c r="Q23" s="10">
        <v>0</v>
      </c>
      <c r="R23" s="11">
        <v>0</v>
      </c>
      <c r="S23" s="10">
        <v>0</v>
      </c>
      <c r="T23" s="11">
        <v>0</v>
      </c>
      <c r="U23" s="10">
        <v>0</v>
      </c>
      <c r="V23" s="11">
        <v>0</v>
      </c>
      <c r="W23" s="10">
        <v>0</v>
      </c>
      <c r="X23" s="11">
        <v>0</v>
      </c>
      <c r="Y23" s="10">
        <v>0</v>
      </c>
      <c r="Z23" s="11">
        <v>0</v>
      </c>
      <c r="AA23" s="10">
        <v>0</v>
      </c>
      <c r="AB23" s="11">
        <v>0</v>
      </c>
      <c r="AC23" s="10">
        <v>0</v>
      </c>
      <c r="AD23" s="11">
        <v>5</v>
      </c>
      <c r="AE23" s="10">
        <v>30</v>
      </c>
      <c r="AF23" s="11">
        <v>4</v>
      </c>
      <c r="AG23" s="10">
        <v>24</v>
      </c>
      <c r="AH23" s="11">
        <v>0</v>
      </c>
      <c r="AI23" s="10">
        <v>0</v>
      </c>
      <c r="AJ23" s="11">
        <v>0</v>
      </c>
      <c r="AK23" s="10">
        <v>0</v>
      </c>
      <c r="AL23" s="11">
        <v>0</v>
      </c>
      <c r="AM23" s="10">
        <v>0</v>
      </c>
      <c r="AN23" s="11">
        <v>0</v>
      </c>
      <c r="AO23" s="10">
        <v>0</v>
      </c>
      <c r="AP23" s="11">
        <v>16</v>
      </c>
      <c r="AQ23" s="10">
        <v>233</v>
      </c>
      <c r="AR23" s="11">
        <v>0</v>
      </c>
      <c r="AS23" s="10">
        <v>0</v>
      </c>
      <c r="AT23" s="11">
        <v>0</v>
      </c>
      <c r="AU23" s="10">
        <v>0</v>
      </c>
      <c r="AV23" s="11">
        <v>17</v>
      </c>
      <c r="AW23" s="10">
        <v>306</v>
      </c>
      <c r="AX23" s="11">
        <v>6</v>
      </c>
      <c r="AY23" s="10">
        <v>22</v>
      </c>
      <c r="AZ23" s="11"/>
      <c r="BA23" s="10">
        <f t="shared" si="0"/>
        <v>244</v>
      </c>
      <c r="BB23" s="10">
        <f t="shared" si="1"/>
        <v>1720</v>
      </c>
    </row>
    <row r="24" spans="1:66">
      <c r="A24" s="2"/>
      <c r="B24" s="2"/>
      <c r="C24" s="2"/>
      <c r="D24" s="11">
        <f>D23/$BA$23</f>
        <v>1.6393442622950821E-2</v>
      </c>
      <c r="E24" s="10">
        <f>E23/$BB$23</f>
        <v>1.3372093023255814E-2</v>
      </c>
      <c r="F24" s="11">
        <f t="shared" ref="F24" si="310">F23/$BA$23</f>
        <v>0.49180327868852458</v>
      </c>
      <c r="G24" s="10">
        <f t="shared" ref="G24" si="311">G23/$BB$23</f>
        <v>0.55755813953488376</v>
      </c>
      <c r="H24" s="11">
        <f t="shared" ref="H24" si="312">H23/$BA$23</f>
        <v>0.38934426229508196</v>
      </c>
      <c r="I24" s="10">
        <f t="shared" ref="I24" si="313">I23/$BB$23</f>
        <v>0.26220930232558137</v>
      </c>
      <c r="J24" s="11">
        <f t="shared" ref="J24" si="314">J23/$BA$23</f>
        <v>0</v>
      </c>
      <c r="K24" s="10">
        <f t="shared" ref="K24" si="315">K23/$BB$23</f>
        <v>0</v>
      </c>
      <c r="L24" s="11">
        <f t="shared" ref="L24" si="316">L23/$BA$23</f>
        <v>0</v>
      </c>
      <c r="M24" s="10">
        <f t="shared" ref="M24" si="317">M23/$BB$23</f>
        <v>0</v>
      </c>
      <c r="N24" s="11">
        <f t="shared" ref="N24" si="318">N23/$BA$23</f>
        <v>0</v>
      </c>
      <c r="O24" s="10">
        <f t="shared" ref="O24" si="319">O23/$BB$23</f>
        <v>0</v>
      </c>
      <c r="P24" s="11">
        <f t="shared" ref="P24" si="320">P23/$BA$23</f>
        <v>0</v>
      </c>
      <c r="Q24" s="10">
        <f t="shared" ref="Q24" si="321">Q23/$BB$23</f>
        <v>0</v>
      </c>
      <c r="R24" s="11">
        <f t="shared" ref="R24" si="322">R23/$BA$23</f>
        <v>0</v>
      </c>
      <c r="S24" s="10">
        <f t="shared" ref="S24" si="323">S23/$BB$23</f>
        <v>0</v>
      </c>
      <c r="T24" s="11">
        <f t="shared" ref="T24:V24" si="324">T23/$BA$23</f>
        <v>0</v>
      </c>
      <c r="U24" s="10">
        <f t="shared" ref="U24:W24" si="325">U23/$BB$23</f>
        <v>0</v>
      </c>
      <c r="V24" s="11">
        <f t="shared" si="324"/>
        <v>0</v>
      </c>
      <c r="W24" s="10">
        <f t="shared" si="325"/>
        <v>0</v>
      </c>
      <c r="X24" s="11">
        <f t="shared" ref="X24" si="326">X23/$BA$23</f>
        <v>0</v>
      </c>
      <c r="Y24" s="10">
        <f t="shared" ref="Y24" si="327">Y23/$BB$23</f>
        <v>0</v>
      </c>
      <c r="Z24" s="11">
        <f t="shared" ref="Z24" si="328">Z23/$BA$23</f>
        <v>0</v>
      </c>
      <c r="AA24" s="10">
        <f t="shared" ref="AA24" si="329">AA23/$BB$23</f>
        <v>0</v>
      </c>
      <c r="AB24" s="11">
        <f t="shared" ref="AB24" si="330">AB23/$BA$23</f>
        <v>0</v>
      </c>
      <c r="AC24" s="10">
        <f t="shared" ref="AC24" si="331">AC23/$BB$23</f>
        <v>0</v>
      </c>
      <c r="AD24" s="11">
        <f t="shared" ref="AD24" si="332">AD23/$BA$23</f>
        <v>2.0491803278688523E-2</v>
      </c>
      <c r="AE24" s="10">
        <f t="shared" ref="AE24" si="333">AE23/$BB$23</f>
        <v>1.7441860465116279E-2</v>
      </c>
      <c r="AF24" s="11">
        <f t="shared" ref="AF24" si="334">AF23/$BA$23</f>
        <v>1.6393442622950821E-2</v>
      </c>
      <c r="AG24" s="10">
        <f t="shared" ref="AG24" si="335">AG23/$BB$23</f>
        <v>1.3953488372093023E-2</v>
      </c>
      <c r="AH24" s="11">
        <f t="shared" ref="AH24" si="336">AH23/$BA$23</f>
        <v>0</v>
      </c>
      <c r="AI24" s="10">
        <f t="shared" ref="AI24" si="337">AI23/$BB$23</f>
        <v>0</v>
      </c>
      <c r="AJ24" s="11">
        <f t="shared" ref="AJ24" si="338">AJ23/$BA$23</f>
        <v>0</v>
      </c>
      <c r="AK24" s="10">
        <f t="shared" ref="AK24" si="339">AK23/$BB$23</f>
        <v>0</v>
      </c>
      <c r="AL24" s="11">
        <f t="shared" ref="AL24" si="340">AL23/$BA$23</f>
        <v>0</v>
      </c>
      <c r="AM24" s="10">
        <f t="shared" ref="AM24" si="341">AM23/$BB$23</f>
        <v>0</v>
      </c>
      <c r="AN24" s="11">
        <f t="shared" ref="AN24" si="342">AN23/$BA$23</f>
        <v>0</v>
      </c>
      <c r="AO24" s="10">
        <f t="shared" ref="AO24" si="343">AO23/$BB$23</f>
        <v>0</v>
      </c>
      <c r="AP24" s="11">
        <f t="shared" ref="AP24" si="344">AP23/$BA$23</f>
        <v>6.5573770491803282E-2</v>
      </c>
      <c r="AQ24" s="10">
        <f t="shared" ref="AQ24" si="345">AQ23/$BB$23</f>
        <v>0.13546511627906976</v>
      </c>
      <c r="AR24" s="11">
        <f t="shared" ref="AR24" si="346">AR23/$BA$23</f>
        <v>0</v>
      </c>
      <c r="AS24" s="10">
        <f t="shared" ref="AS24" si="347">AS23/$BB$23</f>
        <v>0</v>
      </c>
      <c r="AT24" s="11">
        <f t="shared" ref="AT24" si="348">AT23/$BA$23</f>
        <v>0</v>
      </c>
      <c r="AU24" s="10">
        <f t="shared" ref="AU24" si="349">AU23/$BB$23</f>
        <v>0</v>
      </c>
      <c r="AV24" s="11">
        <f t="shared" ref="AV24" si="350">AV23/$BA$23</f>
        <v>6.9672131147540978E-2</v>
      </c>
      <c r="AW24" s="10">
        <f t="shared" ref="AW24" si="351">AW23/$BB$23</f>
        <v>0.17790697674418604</v>
      </c>
      <c r="AX24" s="11">
        <f t="shared" ref="AX24" si="352">AX23/$BA$23</f>
        <v>2.4590163934426229E-2</v>
      </c>
      <c r="AY24" s="10">
        <f t="shared" ref="AY24" si="353">AY23/$BB$23</f>
        <v>1.2790697674418604E-2</v>
      </c>
      <c r="AZ24" s="11"/>
      <c r="BA24" s="10"/>
      <c r="BB24" s="10"/>
      <c r="BM24">
        <f>SUM(BM2:BM21)</f>
        <v>3542</v>
      </c>
      <c r="BN24">
        <f>SUM(BN2:BN21)</f>
        <v>43011</v>
      </c>
    </row>
    <row r="25" spans="1:66">
      <c r="A25" s="2"/>
      <c r="B25" s="2"/>
      <c r="C25" s="2"/>
      <c r="D25" s="11">
        <v>1.6393442622950821E-2</v>
      </c>
      <c r="E25" s="10">
        <v>1.3372093023255814E-2</v>
      </c>
      <c r="F25" s="11">
        <v>0.49180327868852458</v>
      </c>
      <c r="G25" s="10">
        <v>0.55755813953488376</v>
      </c>
      <c r="H25" s="11">
        <v>0.38934426229508196</v>
      </c>
      <c r="I25" s="10">
        <v>0.26220930232558137</v>
      </c>
      <c r="J25" s="11">
        <v>0</v>
      </c>
      <c r="K25" s="10">
        <v>0</v>
      </c>
      <c r="L25" s="11">
        <v>0</v>
      </c>
      <c r="M25" s="10">
        <v>0</v>
      </c>
      <c r="N25" s="11">
        <v>0</v>
      </c>
      <c r="O25" s="10">
        <v>0</v>
      </c>
      <c r="P25" s="11">
        <v>0</v>
      </c>
      <c r="Q25" s="10">
        <v>0</v>
      </c>
      <c r="R25" s="11">
        <v>0</v>
      </c>
      <c r="S25" s="10">
        <v>0</v>
      </c>
      <c r="T25" s="11">
        <v>0</v>
      </c>
      <c r="U25" s="10">
        <v>0</v>
      </c>
      <c r="V25" s="11">
        <v>0</v>
      </c>
      <c r="W25" s="10">
        <v>0</v>
      </c>
      <c r="X25" s="11">
        <v>0</v>
      </c>
      <c r="Y25" s="10">
        <v>0</v>
      </c>
      <c r="Z25" s="11">
        <v>0</v>
      </c>
      <c r="AA25" s="10">
        <v>0</v>
      </c>
      <c r="AB25" s="11">
        <v>0</v>
      </c>
      <c r="AC25" s="10">
        <v>0</v>
      </c>
      <c r="AD25" s="11">
        <v>2.0491803278688523E-2</v>
      </c>
      <c r="AE25" s="10">
        <v>1.7441860465116279E-2</v>
      </c>
      <c r="AF25" s="11">
        <v>1.6393442622950821E-2</v>
      </c>
      <c r="AG25" s="10">
        <v>1.3953488372093023E-2</v>
      </c>
      <c r="AH25" s="11">
        <v>0</v>
      </c>
      <c r="AI25" s="10">
        <v>0</v>
      </c>
      <c r="AJ25" s="11">
        <v>0</v>
      </c>
      <c r="AK25" s="10">
        <v>0</v>
      </c>
      <c r="AL25" s="11">
        <v>0</v>
      </c>
      <c r="AM25" s="10">
        <v>0</v>
      </c>
      <c r="AN25" s="11">
        <v>0</v>
      </c>
      <c r="AO25" s="10">
        <v>0</v>
      </c>
      <c r="AP25" s="11">
        <v>6.5573770491803282E-2</v>
      </c>
      <c r="AQ25" s="10">
        <v>0.13546511627906976</v>
      </c>
      <c r="AR25" s="11">
        <v>0</v>
      </c>
      <c r="AS25" s="10">
        <v>0</v>
      </c>
      <c r="AT25" s="11">
        <v>0</v>
      </c>
      <c r="AU25" s="10">
        <v>0</v>
      </c>
      <c r="AV25" s="11">
        <v>6.3670411985018729E-2</v>
      </c>
      <c r="AW25" s="10">
        <v>0.1494140625</v>
      </c>
      <c r="AX25" s="11">
        <v>2.247191011235955E-2</v>
      </c>
      <c r="AY25" s="10">
        <v>1.07421875E-2</v>
      </c>
      <c r="AZ25" s="11"/>
      <c r="BA25" s="10"/>
      <c r="BB25" s="10"/>
    </row>
    <row r="26" spans="1:66">
      <c r="A26" s="2" t="s">
        <v>464</v>
      </c>
      <c r="B26" s="2" t="s">
        <v>418</v>
      </c>
      <c r="C26" s="2">
        <v>85</v>
      </c>
      <c r="D26" s="11">
        <v>3</v>
      </c>
      <c r="E26" s="10">
        <v>8</v>
      </c>
      <c r="F26" s="11">
        <v>83</v>
      </c>
      <c r="G26" s="10">
        <v>395</v>
      </c>
      <c r="H26" s="11">
        <v>25</v>
      </c>
      <c r="I26" s="10">
        <v>61</v>
      </c>
      <c r="J26" s="11">
        <v>1</v>
      </c>
      <c r="K26" s="10">
        <v>2</v>
      </c>
      <c r="L26" s="11">
        <v>0</v>
      </c>
      <c r="M26" s="10">
        <v>0</v>
      </c>
      <c r="N26" s="11">
        <v>0</v>
      </c>
      <c r="O26" s="10">
        <v>0</v>
      </c>
      <c r="P26" s="11">
        <v>0</v>
      </c>
      <c r="Q26" s="10">
        <v>0</v>
      </c>
      <c r="R26" s="11">
        <v>0</v>
      </c>
      <c r="S26" s="10">
        <v>0</v>
      </c>
      <c r="T26" s="11">
        <v>9</v>
      </c>
      <c r="U26" s="10">
        <v>246</v>
      </c>
      <c r="V26" s="11">
        <v>0</v>
      </c>
      <c r="W26" s="10">
        <v>0</v>
      </c>
      <c r="X26" s="11">
        <v>0</v>
      </c>
      <c r="Y26" s="10">
        <v>0</v>
      </c>
      <c r="Z26" s="11">
        <v>0</v>
      </c>
      <c r="AA26" s="10">
        <v>0</v>
      </c>
      <c r="AB26" s="11">
        <v>0</v>
      </c>
      <c r="AC26" s="10">
        <v>0</v>
      </c>
      <c r="AD26" s="11">
        <v>0</v>
      </c>
      <c r="AE26" s="10">
        <v>0</v>
      </c>
      <c r="AF26" s="11">
        <v>0</v>
      </c>
      <c r="AG26" s="10">
        <v>0</v>
      </c>
      <c r="AH26" s="11">
        <v>0</v>
      </c>
      <c r="AI26" s="10">
        <v>0</v>
      </c>
      <c r="AJ26" s="11">
        <v>0</v>
      </c>
      <c r="AK26" s="10">
        <v>0</v>
      </c>
      <c r="AL26" s="11">
        <v>1</v>
      </c>
      <c r="AM26" s="10">
        <v>4</v>
      </c>
      <c r="AN26" s="11">
        <v>0</v>
      </c>
      <c r="AO26" s="10">
        <v>0</v>
      </c>
      <c r="AP26" s="11">
        <v>149</v>
      </c>
      <c r="AQ26" s="10">
        <v>1076</v>
      </c>
      <c r="AR26" s="11">
        <v>25</v>
      </c>
      <c r="AS26" s="10">
        <v>76</v>
      </c>
      <c r="AT26" s="11">
        <v>24</v>
      </c>
      <c r="AU26" s="10">
        <v>35</v>
      </c>
      <c r="AV26" s="11">
        <v>103</v>
      </c>
      <c r="AW26" s="10">
        <v>359</v>
      </c>
      <c r="AX26" s="11">
        <v>60</v>
      </c>
      <c r="AY26" s="10">
        <v>497</v>
      </c>
      <c r="AZ26" s="11"/>
      <c r="BA26" s="10">
        <f t="shared" si="0"/>
        <v>320</v>
      </c>
      <c r="BB26" s="10">
        <f t="shared" si="1"/>
        <v>1903</v>
      </c>
    </row>
    <row r="27" spans="1:66">
      <c r="A27" s="2"/>
      <c r="B27" s="2"/>
      <c r="C27" s="2"/>
      <c r="D27" s="11">
        <f>D26/$BA$26</f>
        <v>9.3749999999999997E-3</v>
      </c>
      <c r="E27" s="10">
        <f>E26/$BB$26</f>
        <v>4.2038885969521806E-3</v>
      </c>
      <c r="F27" s="11">
        <f t="shared" ref="F27" si="354">F26/$BA$26</f>
        <v>0.25937500000000002</v>
      </c>
      <c r="G27" s="10">
        <f t="shared" ref="G27" si="355">G26/$BB$26</f>
        <v>0.20756699947451393</v>
      </c>
      <c r="H27" s="11">
        <f t="shared" ref="H27" si="356">H26/$BA$26</f>
        <v>7.8125E-2</v>
      </c>
      <c r="I27" s="10">
        <f t="shared" ref="I27" si="357">I26/$BB$26</f>
        <v>3.2054650551760377E-2</v>
      </c>
      <c r="J27" s="11">
        <f t="shared" ref="J27" si="358">J26/$BA$26</f>
        <v>3.1250000000000002E-3</v>
      </c>
      <c r="K27" s="10">
        <f t="shared" ref="K27" si="359">K26/$BB$26</f>
        <v>1.0509721492380452E-3</v>
      </c>
      <c r="L27" s="11">
        <f t="shared" ref="L27" si="360">L26/$BA$26</f>
        <v>0</v>
      </c>
      <c r="M27" s="10">
        <f t="shared" ref="M27" si="361">M26/$BB$26</f>
        <v>0</v>
      </c>
      <c r="N27" s="11">
        <f t="shared" ref="N27" si="362">N26/$BA$26</f>
        <v>0</v>
      </c>
      <c r="O27" s="10">
        <f t="shared" ref="O27" si="363">O26/$BB$26</f>
        <v>0</v>
      </c>
      <c r="P27" s="11">
        <f t="shared" ref="P27" si="364">P26/$BA$26</f>
        <v>0</v>
      </c>
      <c r="Q27" s="10">
        <f t="shared" ref="Q27" si="365">Q26/$BB$26</f>
        <v>0</v>
      </c>
      <c r="R27" s="11">
        <f t="shared" ref="R27" si="366">R26/$BA$26</f>
        <v>0</v>
      </c>
      <c r="S27" s="10">
        <f t="shared" ref="S27" si="367">S26/$BB$26</f>
        <v>0</v>
      </c>
      <c r="T27" s="11">
        <f t="shared" ref="T27:V27" si="368">T26/$BA$26</f>
        <v>2.8125000000000001E-2</v>
      </c>
      <c r="U27" s="10">
        <f t="shared" ref="U27:W27" si="369">U26/$BB$26</f>
        <v>0.12926957435627956</v>
      </c>
      <c r="V27" s="11">
        <f t="shared" si="368"/>
        <v>0</v>
      </c>
      <c r="W27" s="10">
        <f t="shared" si="369"/>
        <v>0</v>
      </c>
      <c r="X27" s="11">
        <f t="shared" ref="X27" si="370">X26/$BA$26</f>
        <v>0</v>
      </c>
      <c r="Y27" s="10">
        <f t="shared" ref="Y27" si="371">Y26/$BB$26</f>
        <v>0</v>
      </c>
      <c r="Z27" s="11">
        <f t="shared" ref="Z27" si="372">Z26/$BA$26</f>
        <v>0</v>
      </c>
      <c r="AA27" s="10">
        <f t="shared" ref="AA27" si="373">AA26/$BB$26</f>
        <v>0</v>
      </c>
      <c r="AB27" s="11">
        <f t="shared" ref="AB27" si="374">AB26/$BA$26</f>
        <v>0</v>
      </c>
      <c r="AC27" s="10">
        <f t="shared" ref="AC27" si="375">AC26/$BB$26</f>
        <v>0</v>
      </c>
      <c r="AD27" s="11">
        <f t="shared" ref="AD27" si="376">AD26/$BA$26</f>
        <v>0</v>
      </c>
      <c r="AE27" s="10">
        <f t="shared" ref="AE27" si="377">AE26/$BB$26</f>
        <v>0</v>
      </c>
      <c r="AF27" s="11">
        <f t="shared" ref="AF27" si="378">AF26/$BA$26</f>
        <v>0</v>
      </c>
      <c r="AG27" s="10">
        <f t="shared" ref="AG27" si="379">AG26/$BB$26</f>
        <v>0</v>
      </c>
      <c r="AH27" s="11">
        <f t="shared" ref="AH27" si="380">AH26/$BA$26</f>
        <v>0</v>
      </c>
      <c r="AI27" s="10">
        <f t="shared" ref="AI27" si="381">AI26/$BB$26</f>
        <v>0</v>
      </c>
      <c r="AJ27" s="11">
        <f t="shared" ref="AJ27" si="382">AJ26/$BA$26</f>
        <v>0</v>
      </c>
      <c r="AK27" s="10">
        <f t="shared" ref="AK27" si="383">AK26/$BB$26</f>
        <v>0</v>
      </c>
      <c r="AL27" s="11">
        <f t="shared" ref="AL27" si="384">AL26/$BA$26</f>
        <v>3.1250000000000002E-3</v>
      </c>
      <c r="AM27" s="10">
        <f t="shared" ref="AM27" si="385">AM26/$BB$26</f>
        <v>2.1019442984760903E-3</v>
      </c>
      <c r="AN27" s="11">
        <f t="shared" ref="AN27" si="386">AN26/$BA$26</f>
        <v>0</v>
      </c>
      <c r="AO27" s="10">
        <f t="shared" ref="AO27" si="387">AO26/$BB$26</f>
        <v>0</v>
      </c>
      <c r="AP27" s="11">
        <f t="shared" ref="AP27" si="388">AP26/$BA$26</f>
        <v>0.46562500000000001</v>
      </c>
      <c r="AQ27" s="10">
        <f t="shared" ref="AQ27" si="389">AQ26/$BB$26</f>
        <v>0.5654230162900683</v>
      </c>
      <c r="AR27" s="11">
        <f t="shared" ref="AR27" si="390">AR26/$BA$26</f>
        <v>7.8125E-2</v>
      </c>
      <c r="AS27" s="10">
        <f t="shared" ref="AS27" si="391">AS26/$BB$26</f>
        <v>3.9936941671045716E-2</v>
      </c>
      <c r="AT27" s="11">
        <f t="shared" ref="AT27" si="392">AT26/$BA$26</f>
        <v>7.4999999999999997E-2</v>
      </c>
      <c r="AU27" s="10">
        <f t="shared" ref="AU27" si="393">AU26/$BB$26</f>
        <v>1.839201261166579E-2</v>
      </c>
      <c r="AV27" s="11">
        <f t="shared" ref="AV27" si="394">AV26/$BA$26</f>
        <v>0.32187500000000002</v>
      </c>
      <c r="AW27" s="10">
        <f t="shared" ref="AW27" si="395">AW26/$BB$26</f>
        <v>0.18864950078822912</v>
      </c>
      <c r="AX27" s="11">
        <f t="shared" ref="AX27" si="396">AX26/$BA$26</f>
        <v>0.1875</v>
      </c>
      <c r="AY27" s="10">
        <f t="shared" ref="AY27" si="397">AY26/$BB$26</f>
        <v>0.26116657908565422</v>
      </c>
      <c r="AZ27" s="11"/>
      <c r="BA27" s="10"/>
      <c r="BB27" s="10"/>
    </row>
    <row r="28" spans="1:66">
      <c r="A28" s="2"/>
      <c r="B28" s="2"/>
      <c r="C28" s="2"/>
      <c r="D28" s="11">
        <v>9.3749999999999997E-3</v>
      </c>
      <c r="E28" s="10">
        <v>4.2038885969521806E-3</v>
      </c>
      <c r="F28" s="11">
        <v>0.25937500000000002</v>
      </c>
      <c r="G28" s="10">
        <v>0.20756699947451393</v>
      </c>
      <c r="H28" s="11">
        <v>7.8125E-2</v>
      </c>
      <c r="I28" s="10">
        <v>3.2054650551760377E-2</v>
      </c>
      <c r="J28" s="11">
        <v>3.1250000000000002E-3</v>
      </c>
      <c r="K28" s="10">
        <v>1.0509721492380452E-3</v>
      </c>
      <c r="L28" s="11">
        <v>0</v>
      </c>
      <c r="M28" s="10">
        <v>0</v>
      </c>
      <c r="N28" s="11">
        <v>0</v>
      </c>
      <c r="O28" s="10">
        <v>0</v>
      </c>
      <c r="P28" s="11">
        <v>0</v>
      </c>
      <c r="Q28" s="10">
        <v>0</v>
      </c>
      <c r="R28" s="11">
        <v>0</v>
      </c>
      <c r="S28" s="10">
        <v>0</v>
      </c>
      <c r="T28" s="11">
        <v>2.8125000000000001E-2</v>
      </c>
      <c r="U28" s="10">
        <v>0.12926957435627956</v>
      </c>
      <c r="V28" s="11">
        <v>0</v>
      </c>
      <c r="W28" s="10">
        <v>0</v>
      </c>
      <c r="X28" s="11">
        <v>0</v>
      </c>
      <c r="Y28" s="10">
        <v>0</v>
      </c>
      <c r="Z28" s="11">
        <v>0</v>
      </c>
      <c r="AA28" s="10">
        <v>0</v>
      </c>
      <c r="AB28" s="11">
        <v>0</v>
      </c>
      <c r="AC28" s="10">
        <v>0</v>
      </c>
      <c r="AD28" s="11">
        <v>0</v>
      </c>
      <c r="AE28" s="10">
        <v>0</v>
      </c>
      <c r="AF28" s="11">
        <v>0</v>
      </c>
      <c r="AG28" s="10">
        <v>0</v>
      </c>
      <c r="AH28" s="11">
        <v>0</v>
      </c>
      <c r="AI28" s="10">
        <v>0</v>
      </c>
      <c r="AJ28" s="11">
        <v>0</v>
      </c>
      <c r="AK28" s="10">
        <v>0</v>
      </c>
      <c r="AL28" s="11">
        <v>3.1250000000000002E-3</v>
      </c>
      <c r="AM28" s="10">
        <v>2.1019442984760903E-3</v>
      </c>
      <c r="AN28" s="11">
        <v>0</v>
      </c>
      <c r="AO28" s="10">
        <v>0</v>
      </c>
      <c r="AP28" s="11">
        <v>0.46562500000000001</v>
      </c>
      <c r="AQ28" s="10">
        <v>0.5654230162900683</v>
      </c>
      <c r="AR28" s="11">
        <v>7.8125E-2</v>
      </c>
      <c r="AS28" s="10">
        <v>3.9936941671045716E-2</v>
      </c>
      <c r="AT28" s="11">
        <v>7.4999999999999997E-2</v>
      </c>
      <c r="AU28" s="10">
        <v>1.839201261166579E-2</v>
      </c>
      <c r="AV28" s="11">
        <v>0.21325051759834368</v>
      </c>
      <c r="AW28" s="10">
        <v>0.13011960855382385</v>
      </c>
      <c r="AX28" s="11">
        <v>0.12422360248447205</v>
      </c>
      <c r="AY28" s="10">
        <v>0.18013773106197897</v>
      </c>
      <c r="AZ28" s="11"/>
      <c r="BA28" s="10"/>
      <c r="BB28" s="10"/>
    </row>
    <row r="29" spans="1:66">
      <c r="A29" s="2" t="s">
        <v>469</v>
      </c>
      <c r="B29" s="2" t="s">
        <v>418</v>
      </c>
      <c r="C29" s="2">
        <v>86</v>
      </c>
      <c r="D29" s="11">
        <v>3</v>
      </c>
      <c r="E29" s="10">
        <v>7</v>
      </c>
      <c r="F29" s="11">
        <v>10</v>
      </c>
      <c r="G29" s="10">
        <v>32</v>
      </c>
      <c r="H29" s="11">
        <v>8</v>
      </c>
      <c r="I29" s="10">
        <v>26</v>
      </c>
      <c r="J29" s="11">
        <v>0</v>
      </c>
      <c r="K29" s="10">
        <v>0</v>
      </c>
      <c r="L29" s="11">
        <v>0</v>
      </c>
      <c r="M29" s="10">
        <v>0</v>
      </c>
      <c r="N29" s="11">
        <v>0</v>
      </c>
      <c r="O29" s="10">
        <v>0</v>
      </c>
      <c r="P29" s="11">
        <v>0</v>
      </c>
      <c r="Q29" s="10">
        <v>0</v>
      </c>
      <c r="R29" s="11">
        <v>0</v>
      </c>
      <c r="S29" s="10">
        <v>0</v>
      </c>
      <c r="T29" s="11">
        <v>0</v>
      </c>
      <c r="U29" s="10">
        <v>0</v>
      </c>
      <c r="V29" s="11">
        <v>0</v>
      </c>
      <c r="W29" s="10">
        <v>0</v>
      </c>
      <c r="X29" s="11">
        <v>0</v>
      </c>
      <c r="Y29" s="10">
        <v>0</v>
      </c>
      <c r="Z29" s="11">
        <v>0</v>
      </c>
      <c r="AA29" s="10">
        <v>0</v>
      </c>
      <c r="AB29" s="11">
        <v>0</v>
      </c>
      <c r="AC29" s="10">
        <v>0</v>
      </c>
      <c r="AD29" s="11">
        <v>0</v>
      </c>
      <c r="AE29" s="10">
        <v>0</v>
      </c>
      <c r="AF29" s="11">
        <v>0</v>
      </c>
      <c r="AG29" s="10">
        <v>0</v>
      </c>
      <c r="AH29" s="11">
        <v>0</v>
      </c>
      <c r="AI29" s="10">
        <v>0</v>
      </c>
      <c r="AJ29" s="11">
        <v>0</v>
      </c>
      <c r="AK29" s="10">
        <v>0</v>
      </c>
      <c r="AL29" s="11">
        <v>0</v>
      </c>
      <c r="AM29" s="10">
        <v>0</v>
      </c>
      <c r="AN29" s="11">
        <v>0</v>
      </c>
      <c r="AO29" s="10">
        <v>0</v>
      </c>
      <c r="AP29" s="11">
        <v>0</v>
      </c>
      <c r="AQ29" s="10">
        <v>0</v>
      </c>
      <c r="AR29" s="11">
        <v>0</v>
      </c>
      <c r="AS29" s="10">
        <v>0</v>
      </c>
      <c r="AT29" s="11">
        <v>0</v>
      </c>
      <c r="AU29" s="10">
        <v>0</v>
      </c>
      <c r="AV29" s="11">
        <v>15</v>
      </c>
      <c r="AW29" s="10">
        <v>160</v>
      </c>
      <c r="AX29" s="11">
        <v>5</v>
      </c>
      <c r="AY29" s="10">
        <v>11</v>
      </c>
      <c r="AZ29" s="11"/>
      <c r="BA29" s="10">
        <f t="shared" si="0"/>
        <v>21</v>
      </c>
      <c r="BB29" s="10">
        <f t="shared" si="1"/>
        <v>65</v>
      </c>
    </row>
    <row r="30" spans="1:66">
      <c r="A30" s="2"/>
      <c r="B30" s="2"/>
      <c r="C30" s="2"/>
      <c r="D30" s="11">
        <f>D29/$BA$29</f>
        <v>0.14285714285714285</v>
      </c>
      <c r="E30" s="10">
        <f>E29/$BB$29</f>
        <v>0.1076923076923077</v>
      </c>
      <c r="F30" s="11">
        <f t="shared" ref="F30" si="398">F29/$BA$29</f>
        <v>0.47619047619047616</v>
      </c>
      <c r="G30" s="10">
        <f t="shared" ref="G30" si="399">G29/$BB$29</f>
        <v>0.49230769230769234</v>
      </c>
      <c r="H30" s="11">
        <f t="shared" ref="H30" si="400">H29/$BA$29</f>
        <v>0.38095238095238093</v>
      </c>
      <c r="I30" s="10">
        <f t="shared" ref="I30" si="401">I29/$BB$29</f>
        <v>0.4</v>
      </c>
      <c r="J30" s="11">
        <f t="shared" ref="J30" si="402">J29/$BA$29</f>
        <v>0</v>
      </c>
      <c r="K30" s="10">
        <f t="shared" ref="K30" si="403">K29/$BB$29</f>
        <v>0</v>
      </c>
      <c r="L30" s="11">
        <f t="shared" ref="L30" si="404">L29/$BA$29</f>
        <v>0</v>
      </c>
      <c r="M30" s="10">
        <f t="shared" ref="M30" si="405">M29/$BB$29</f>
        <v>0</v>
      </c>
      <c r="N30" s="11">
        <f t="shared" ref="N30" si="406">N29/$BA$29</f>
        <v>0</v>
      </c>
      <c r="O30" s="10">
        <f t="shared" ref="O30" si="407">O29/$BB$29</f>
        <v>0</v>
      </c>
      <c r="P30" s="11">
        <f t="shared" ref="P30" si="408">P29/$BA$29</f>
        <v>0</v>
      </c>
      <c r="Q30" s="10">
        <f t="shared" ref="Q30" si="409">Q29/$BB$29</f>
        <v>0</v>
      </c>
      <c r="R30" s="11">
        <f t="shared" ref="R30" si="410">R29/$BA$29</f>
        <v>0</v>
      </c>
      <c r="S30" s="10">
        <f t="shared" ref="S30" si="411">S29/$BB$29</f>
        <v>0</v>
      </c>
      <c r="T30" s="11">
        <f t="shared" ref="T30:V30" si="412">T29/$BA$29</f>
        <v>0</v>
      </c>
      <c r="U30" s="10">
        <f t="shared" ref="U30:W30" si="413">U29/$BB$29</f>
        <v>0</v>
      </c>
      <c r="V30" s="11">
        <f t="shared" si="412"/>
        <v>0</v>
      </c>
      <c r="W30" s="10">
        <f t="shared" si="413"/>
        <v>0</v>
      </c>
      <c r="X30" s="11">
        <f t="shared" ref="X30" si="414">X29/$BA$29</f>
        <v>0</v>
      </c>
      <c r="Y30" s="10">
        <f t="shared" ref="Y30" si="415">Y29/$BB$29</f>
        <v>0</v>
      </c>
      <c r="Z30" s="11">
        <f t="shared" ref="Z30" si="416">Z29/$BA$29</f>
        <v>0</v>
      </c>
      <c r="AA30" s="10">
        <f t="shared" ref="AA30" si="417">AA29/$BB$29</f>
        <v>0</v>
      </c>
      <c r="AB30" s="11">
        <f t="shared" ref="AB30" si="418">AB29/$BA$29</f>
        <v>0</v>
      </c>
      <c r="AC30" s="10">
        <f t="shared" ref="AC30" si="419">AC29/$BB$29</f>
        <v>0</v>
      </c>
      <c r="AD30" s="11">
        <f t="shared" ref="AD30" si="420">AD29/$BA$29</f>
        <v>0</v>
      </c>
      <c r="AE30" s="10">
        <f t="shared" ref="AE30" si="421">AE29/$BB$29</f>
        <v>0</v>
      </c>
      <c r="AF30" s="11">
        <f t="shared" ref="AF30" si="422">AF29/$BA$29</f>
        <v>0</v>
      </c>
      <c r="AG30" s="10">
        <f t="shared" ref="AG30" si="423">AG29/$BB$29</f>
        <v>0</v>
      </c>
      <c r="AH30" s="11">
        <f t="shared" ref="AH30" si="424">AH29/$BA$29</f>
        <v>0</v>
      </c>
      <c r="AI30" s="10">
        <f t="shared" ref="AI30" si="425">AI29/$BB$29</f>
        <v>0</v>
      </c>
      <c r="AJ30" s="11">
        <f t="shared" ref="AJ30" si="426">AJ29/$BA$29</f>
        <v>0</v>
      </c>
      <c r="AK30" s="10">
        <f t="shared" ref="AK30" si="427">AK29/$BB$29</f>
        <v>0</v>
      </c>
      <c r="AL30" s="11">
        <f t="shared" ref="AL30" si="428">AL29/$BA$29</f>
        <v>0</v>
      </c>
      <c r="AM30" s="10">
        <f t="shared" ref="AM30" si="429">AM29/$BB$29</f>
        <v>0</v>
      </c>
      <c r="AN30" s="11">
        <f t="shared" ref="AN30" si="430">AN29/$BA$29</f>
        <v>0</v>
      </c>
      <c r="AO30" s="10">
        <f t="shared" ref="AO30" si="431">AO29/$BB$29</f>
        <v>0</v>
      </c>
      <c r="AP30" s="11">
        <f t="shared" ref="AP30" si="432">AP29/$BA$29</f>
        <v>0</v>
      </c>
      <c r="AQ30" s="10">
        <f t="shared" ref="AQ30" si="433">AQ29/$BB$29</f>
        <v>0</v>
      </c>
      <c r="AR30" s="11">
        <f t="shared" ref="AR30" si="434">AR29/$BA$29</f>
        <v>0</v>
      </c>
      <c r="AS30" s="10">
        <f t="shared" ref="AS30" si="435">AS29/$BB$29</f>
        <v>0</v>
      </c>
      <c r="AT30" s="11">
        <f t="shared" ref="AT30" si="436">AT29/$BA$29</f>
        <v>0</v>
      </c>
      <c r="AU30" s="10">
        <f t="shared" ref="AU30" si="437">AU29/$BB$29</f>
        <v>0</v>
      </c>
      <c r="AV30" s="11">
        <f t="shared" ref="AV30" si="438">AV29/$BA$29</f>
        <v>0.7142857142857143</v>
      </c>
      <c r="AW30" s="10">
        <f t="shared" ref="AW30" si="439">AW29/$BB$29</f>
        <v>2.4615384615384617</v>
      </c>
      <c r="AX30" s="11">
        <f t="shared" ref="AX30" si="440">AX29/$BA$29</f>
        <v>0.23809523809523808</v>
      </c>
      <c r="AY30" s="10">
        <f t="shared" ref="AY30" si="441">AY29/$BB$29</f>
        <v>0.16923076923076924</v>
      </c>
      <c r="AZ30" s="11"/>
      <c r="BA30" s="10"/>
      <c r="BB30" s="10"/>
    </row>
    <row r="31" spans="1:66">
      <c r="A31" s="2"/>
      <c r="B31" s="2"/>
      <c r="C31" s="2"/>
      <c r="D31" s="11">
        <v>0.14285714285714285</v>
      </c>
      <c r="E31" s="10">
        <v>0.1076923076923077</v>
      </c>
      <c r="F31" s="11">
        <v>0.47619047619047616</v>
      </c>
      <c r="G31" s="10">
        <v>0.49230769230769234</v>
      </c>
      <c r="H31" s="11">
        <v>0.38095238095238093</v>
      </c>
      <c r="I31" s="10">
        <v>0.4</v>
      </c>
      <c r="J31" s="11">
        <v>0</v>
      </c>
      <c r="K31" s="10">
        <v>0</v>
      </c>
      <c r="L31" s="11">
        <v>0</v>
      </c>
      <c r="M31" s="10">
        <v>0</v>
      </c>
      <c r="N31" s="11">
        <v>0</v>
      </c>
      <c r="O31" s="10">
        <v>0</v>
      </c>
      <c r="P31" s="11">
        <v>0</v>
      </c>
      <c r="Q31" s="10">
        <v>0</v>
      </c>
      <c r="R31" s="11">
        <v>0</v>
      </c>
      <c r="S31" s="10">
        <v>0</v>
      </c>
      <c r="T31" s="11">
        <v>0</v>
      </c>
      <c r="U31" s="10">
        <v>0</v>
      </c>
      <c r="V31" s="11">
        <v>0</v>
      </c>
      <c r="W31" s="10">
        <v>0</v>
      </c>
      <c r="X31" s="11">
        <v>0</v>
      </c>
      <c r="Y31" s="10">
        <v>0</v>
      </c>
      <c r="Z31" s="11">
        <v>0</v>
      </c>
      <c r="AA31" s="10">
        <v>0</v>
      </c>
      <c r="AB31" s="11">
        <v>0</v>
      </c>
      <c r="AC31" s="10">
        <v>0</v>
      </c>
      <c r="AD31" s="11">
        <v>0</v>
      </c>
      <c r="AE31" s="10">
        <v>0</v>
      </c>
      <c r="AF31" s="11">
        <v>0</v>
      </c>
      <c r="AG31" s="10">
        <v>0</v>
      </c>
      <c r="AH31" s="11">
        <v>0</v>
      </c>
      <c r="AI31" s="10">
        <v>0</v>
      </c>
      <c r="AJ31" s="11">
        <v>0</v>
      </c>
      <c r="AK31" s="10">
        <v>0</v>
      </c>
      <c r="AL31" s="11">
        <v>0</v>
      </c>
      <c r="AM31" s="10">
        <v>0</v>
      </c>
      <c r="AN31" s="11">
        <v>0</v>
      </c>
      <c r="AO31" s="10">
        <v>0</v>
      </c>
      <c r="AP31" s="11">
        <v>0</v>
      </c>
      <c r="AQ31" s="10">
        <v>0</v>
      </c>
      <c r="AR31" s="11">
        <v>0</v>
      </c>
      <c r="AS31" s="10">
        <v>0</v>
      </c>
      <c r="AT31" s="11">
        <v>0</v>
      </c>
      <c r="AU31" s="10">
        <v>0</v>
      </c>
      <c r="AV31" s="11">
        <v>0.36585365853658536</v>
      </c>
      <c r="AW31" s="10">
        <v>0.67796610169491522</v>
      </c>
      <c r="AX31" s="11">
        <v>0.12195121951219512</v>
      </c>
      <c r="AY31" s="10">
        <v>4.6610169491525424E-2</v>
      </c>
      <c r="AZ31" s="11"/>
      <c r="BA31" s="10"/>
      <c r="BB31" s="10"/>
    </row>
    <row r="32" spans="1:66">
      <c r="A32" s="2" t="s">
        <v>471</v>
      </c>
      <c r="B32" s="2" t="s">
        <v>418</v>
      </c>
      <c r="C32" s="2">
        <v>87</v>
      </c>
      <c r="D32" s="11">
        <v>0</v>
      </c>
      <c r="E32" s="10">
        <v>0</v>
      </c>
      <c r="F32" s="11">
        <v>85</v>
      </c>
      <c r="G32" s="10">
        <v>964</v>
      </c>
      <c r="H32" s="11">
        <v>98</v>
      </c>
      <c r="I32" s="10">
        <v>631</v>
      </c>
      <c r="J32" s="11">
        <v>0</v>
      </c>
      <c r="K32" s="10">
        <v>0</v>
      </c>
      <c r="L32" s="11">
        <v>0</v>
      </c>
      <c r="M32" s="10">
        <v>0</v>
      </c>
      <c r="N32" s="11">
        <v>0</v>
      </c>
      <c r="O32" s="10">
        <v>0</v>
      </c>
      <c r="P32" s="11">
        <v>1</v>
      </c>
      <c r="Q32" s="10">
        <v>99</v>
      </c>
      <c r="R32" s="11">
        <v>0</v>
      </c>
      <c r="S32" s="10">
        <v>0</v>
      </c>
      <c r="T32" s="11">
        <v>0</v>
      </c>
      <c r="U32" s="10">
        <v>0</v>
      </c>
      <c r="V32" s="11">
        <v>0</v>
      </c>
      <c r="W32" s="10">
        <v>0</v>
      </c>
      <c r="X32" s="11">
        <v>0</v>
      </c>
      <c r="Y32" s="10">
        <v>0</v>
      </c>
      <c r="Z32" s="11">
        <v>1</v>
      </c>
      <c r="AA32" s="10">
        <v>7</v>
      </c>
      <c r="AB32" s="11">
        <v>0</v>
      </c>
      <c r="AC32" s="10">
        <v>0</v>
      </c>
      <c r="AD32" s="11">
        <v>9</v>
      </c>
      <c r="AE32" s="10">
        <v>179</v>
      </c>
      <c r="AF32" s="11">
        <v>0</v>
      </c>
      <c r="AG32" s="10">
        <v>0</v>
      </c>
      <c r="AH32" s="11">
        <v>0</v>
      </c>
      <c r="AI32" s="10">
        <v>0</v>
      </c>
      <c r="AJ32" s="11">
        <v>0</v>
      </c>
      <c r="AK32" s="10">
        <v>0</v>
      </c>
      <c r="AL32" s="11">
        <v>0</v>
      </c>
      <c r="AM32" s="10">
        <v>0</v>
      </c>
      <c r="AN32" s="11">
        <v>0</v>
      </c>
      <c r="AO32" s="10">
        <v>0</v>
      </c>
      <c r="AP32" s="11">
        <v>8</v>
      </c>
      <c r="AQ32" s="10">
        <v>56</v>
      </c>
      <c r="AR32" s="11">
        <v>0</v>
      </c>
      <c r="AS32" s="10">
        <v>0</v>
      </c>
      <c r="AT32" s="11">
        <v>0</v>
      </c>
      <c r="AU32" s="10">
        <v>0</v>
      </c>
      <c r="AV32" s="11">
        <v>41</v>
      </c>
      <c r="AW32" s="10">
        <v>459</v>
      </c>
      <c r="AX32" s="11">
        <v>1</v>
      </c>
      <c r="AY32" s="10">
        <v>1</v>
      </c>
      <c r="AZ32" s="11"/>
      <c r="BA32" s="10">
        <f t="shared" si="0"/>
        <v>202</v>
      </c>
      <c r="BB32" s="10">
        <f t="shared" si="1"/>
        <v>1936</v>
      </c>
    </row>
    <row r="33" spans="1:54">
      <c r="A33" s="2"/>
      <c r="B33" s="2"/>
      <c r="C33" s="2"/>
      <c r="D33" s="11">
        <f>D32/$BA$32</f>
        <v>0</v>
      </c>
      <c r="E33" s="10">
        <f>E32/$BB$32</f>
        <v>0</v>
      </c>
      <c r="F33" s="11">
        <f t="shared" ref="F33" si="442">F32/$BA$32</f>
        <v>0.42079207920792078</v>
      </c>
      <c r="G33" s="10">
        <f t="shared" ref="G33" si="443">G32/$BB$32</f>
        <v>0.49793388429752067</v>
      </c>
      <c r="H33" s="11">
        <f t="shared" ref="H33" si="444">H32/$BA$32</f>
        <v>0.48514851485148514</v>
      </c>
      <c r="I33" s="10">
        <f t="shared" ref="I33" si="445">I32/$BB$32</f>
        <v>0.32592975206611569</v>
      </c>
      <c r="J33" s="11">
        <f t="shared" ref="J33" si="446">J32/$BA$32</f>
        <v>0</v>
      </c>
      <c r="K33" s="10">
        <f t="shared" ref="K33" si="447">K32/$BB$32</f>
        <v>0</v>
      </c>
      <c r="L33" s="11">
        <f t="shared" ref="L33" si="448">L32/$BA$32</f>
        <v>0</v>
      </c>
      <c r="M33" s="10">
        <f t="shared" ref="M33" si="449">M32/$BB$32</f>
        <v>0</v>
      </c>
      <c r="N33" s="11">
        <f t="shared" ref="N33" si="450">N32/$BA$32</f>
        <v>0</v>
      </c>
      <c r="O33" s="10">
        <f t="shared" ref="O33" si="451">O32/$BB$32</f>
        <v>0</v>
      </c>
      <c r="P33" s="11">
        <f t="shared" ref="P33" si="452">P32/$BA$32</f>
        <v>4.9504950495049506E-3</v>
      </c>
      <c r="Q33" s="10">
        <f t="shared" ref="Q33" si="453">Q32/$BB$32</f>
        <v>5.113636363636364E-2</v>
      </c>
      <c r="R33" s="11">
        <f t="shared" ref="R33" si="454">R32/$BA$32</f>
        <v>0</v>
      </c>
      <c r="S33" s="10">
        <f t="shared" ref="S33" si="455">S32/$BB$32</f>
        <v>0</v>
      </c>
      <c r="T33" s="11">
        <f t="shared" ref="T33:V33" si="456">T32/$BA$32</f>
        <v>0</v>
      </c>
      <c r="U33" s="10">
        <f t="shared" ref="U33:W33" si="457">U32/$BB$32</f>
        <v>0</v>
      </c>
      <c r="V33" s="11">
        <f t="shared" si="456"/>
        <v>0</v>
      </c>
      <c r="W33" s="10">
        <f t="shared" si="457"/>
        <v>0</v>
      </c>
      <c r="X33" s="11">
        <f t="shared" ref="X33" si="458">X32/$BA$32</f>
        <v>0</v>
      </c>
      <c r="Y33" s="10">
        <f t="shared" ref="Y33" si="459">Y32/$BB$32</f>
        <v>0</v>
      </c>
      <c r="Z33" s="11">
        <f t="shared" ref="Z33" si="460">Z32/$BA$32</f>
        <v>4.9504950495049506E-3</v>
      </c>
      <c r="AA33" s="10">
        <f t="shared" ref="AA33" si="461">AA32/$BB$32</f>
        <v>3.6157024793388431E-3</v>
      </c>
      <c r="AB33" s="11">
        <f t="shared" ref="AB33" si="462">AB32/$BA$32</f>
        <v>0</v>
      </c>
      <c r="AC33" s="10">
        <f t="shared" ref="AC33" si="463">AC32/$BB$32</f>
        <v>0</v>
      </c>
      <c r="AD33" s="11">
        <f t="shared" ref="AD33" si="464">AD32/$BA$32</f>
        <v>4.4554455445544552E-2</v>
      </c>
      <c r="AE33" s="10">
        <f t="shared" ref="AE33" si="465">AE32/$BB$32</f>
        <v>9.2458677685950411E-2</v>
      </c>
      <c r="AF33" s="11">
        <f t="shared" ref="AF33" si="466">AF32/$BA$32</f>
        <v>0</v>
      </c>
      <c r="AG33" s="10">
        <f t="shared" ref="AG33" si="467">AG32/$BB$32</f>
        <v>0</v>
      </c>
      <c r="AH33" s="11">
        <f t="shared" ref="AH33" si="468">AH32/$BA$32</f>
        <v>0</v>
      </c>
      <c r="AI33" s="10">
        <f t="shared" ref="AI33" si="469">AI32/$BB$32</f>
        <v>0</v>
      </c>
      <c r="AJ33" s="11">
        <f t="shared" ref="AJ33" si="470">AJ32/$BA$32</f>
        <v>0</v>
      </c>
      <c r="AK33" s="10">
        <f t="shared" ref="AK33" si="471">AK32/$BB$32</f>
        <v>0</v>
      </c>
      <c r="AL33" s="11">
        <f t="shared" ref="AL33" si="472">AL32/$BA$32</f>
        <v>0</v>
      </c>
      <c r="AM33" s="10">
        <f t="shared" ref="AM33" si="473">AM32/$BB$32</f>
        <v>0</v>
      </c>
      <c r="AN33" s="11">
        <f t="shared" ref="AN33" si="474">AN32/$BA$32</f>
        <v>0</v>
      </c>
      <c r="AO33" s="10">
        <f t="shared" ref="AO33" si="475">AO32/$BB$32</f>
        <v>0</v>
      </c>
      <c r="AP33" s="11">
        <f t="shared" ref="AP33" si="476">AP32/$BA$32</f>
        <v>3.9603960396039604E-2</v>
      </c>
      <c r="AQ33" s="10">
        <f t="shared" ref="AQ33" si="477">AQ32/$BB$32</f>
        <v>2.8925619834710745E-2</v>
      </c>
      <c r="AR33" s="11">
        <f t="shared" ref="AR33" si="478">AR32/$BA$32</f>
        <v>0</v>
      </c>
      <c r="AS33" s="10">
        <f t="shared" ref="AS33" si="479">AS32/$BB$32</f>
        <v>0</v>
      </c>
      <c r="AT33" s="11">
        <f t="shared" ref="AT33" si="480">AT32/$BA$32</f>
        <v>0</v>
      </c>
      <c r="AU33" s="10">
        <f t="shared" ref="AU33" si="481">AU32/$BB$32</f>
        <v>0</v>
      </c>
      <c r="AV33" s="11">
        <f t="shared" ref="AV33" si="482">AV32/$BA$32</f>
        <v>0.20297029702970298</v>
      </c>
      <c r="AW33" s="10">
        <f t="shared" ref="AW33" si="483">AW32/$BB$32</f>
        <v>0.23708677685950413</v>
      </c>
      <c r="AX33" s="11">
        <f t="shared" ref="AX33" si="484">AX32/$BA$32</f>
        <v>4.9504950495049506E-3</v>
      </c>
      <c r="AY33" s="10">
        <f t="shared" ref="AY33" si="485">AY32/$BB$32</f>
        <v>5.1652892561983473E-4</v>
      </c>
      <c r="AZ33" s="11"/>
      <c r="BA33" s="10"/>
      <c r="BB33" s="10"/>
    </row>
    <row r="34" spans="1:54">
      <c r="A34" s="2"/>
      <c r="B34" s="2"/>
      <c r="C34" s="2"/>
      <c r="D34" s="11">
        <v>0</v>
      </c>
      <c r="E34" s="10">
        <v>0</v>
      </c>
      <c r="F34" s="11">
        <v>0.42079207920792078</v>
      </c>
      <c r="G34" s="10">
        <v>0.49793388429752067</v>
      </c>
      <c r="H34" s="11">
        <v>0.48514851485148514</v>
      </c>
      <c r="I34" s="10">
        <v>0.32592975206611569</v>
      </c>
      <c r="J34" s="11">
        <v>0</v>
      </c>
      <c r="K34" s="10">
        <v>0</v>
      </c>
      <c r="L34" s="11">
        <v>0</v>
      </c>
      <c r="M34" s="10">
        <v>0</v>
      </c>
      <c r="N34" s="11">
        <v>0</v>
      </c>
      <c r="O34" s="10">
        <v>0</v>
      </c>
      <c r="P34" s="11">
        <v>4.9504950495049506E-3</v>
      </c>
      <c r="Q34" s="10">
        <v>5.113636363636364E-2</v>
      </c>
      <c r="R34" s="11">
        <v>0</v>
      </c>
      <c r="S34" s="10">
        <v>0</v>
      </c>
      <c r="T34" s="11">
        <v>0</v>
      </c>
      <c r="U34" s="10">
        <v>0</v>
      </c>
      <c r="V34" s="11">
        <v>0</v>
      </c>
      <c r="W34" s="10">
        <v>0</v>
      </c>
      <c r="X34" s="11">
        <v>0</v>
      </c>
      <c r="Y34" s="10">
        <v>0</v>
      </c>
      <c r="Z34" s="11">
        <v>4.9504950495049506E-3</v>
      </c>
      <c r="AA34" s="10">
        <v>3.6157024793388431E-3</v>
      </c>
      <c r="AB34" s="11">
        <v>0</v>
      </c>
      <c r="AC34" s="10">
        <v>0</v>
      </c>
      <c r="AD34" s="11">
        <v>4.4554455445544552E-2</v>
      </c>
      <c r="AE34" s="10">
        <v>9.2458677685950411E-2</v>
      </c>
      <c r="AF34" s="11">
        <v>0</v>
      </c>
      <c r="AG34" s="10">
        <v>0</v>
      </c>
      <c r="AH34" s="11">
        <v>0</v>
      </c>
      <c r="AI34" s="10">
        <v>0</v>
      </c>
      <c r="AJ34" s="11">
        <v>0</v>
      </c>
      <c r="AK34" s="10">
        <v>0</v>
      </c>
      <c r="AL34" s="11">
        <v>0</v>
      </c>
      <c r="AM34" s="10">
        <v>0</v>
      </c>
      <c r="AN34" s="11">
        <v>0</v>
      </c>
      <c r="AO34" s="10">
        <v>0</v>
      </c>
      <c r="AP34" s="11">
        <v>3.9603960396039604E-2</v>
      </c>
      <c r="AQ34" s="10">
        <v>2.8925619834710745E-2</v>
      </c>
      <c r="AR34" s="11">
        <v>0</v>
      </c>
      <c r="AS34" s="10">
        <v>0</v>
      </c>
      <c r="AT34" s="11">
        <v>0</v>
      </c>
      <c r="AU34" s="10">
        <v>0</v>
      </c>
      <c r="AV34" s="11">
        <v>0.16803278688524589</v>
      </c>
      <c r="AW34" s="10">
        <v>0.19156928213689484</v>
      </c>
      <c r="AX34" s="11">
        <v>4.0983606557377051E-3</v>
      </c>
      <c r="AY34" s="10">
        <v>4.1736227045075126E-4</v>
      </c>
      <c r="AZ34" s="11"/>
      <c r="BA34" s="10"/>
      <c r="BB34" s="10"/>
    </row>
    <row r="35" spans="1:54">
      <c r="A35" s="2" t="s">
        <v>638</v>
      </c>
      <c r="B35" s="2" t="s">
        <v>418</v>
      </c>
      <c r="C35" s="2">
        <v>88</v>
      </c>
      <c r="D35" s="11">
        <v>0</v>
      </c>
      <c r="E35" s="10">
        <v>0</v>
      </c>
      <c r="F35" s="11">
        <v>0</v>
      </c>
      <c r="G35" s="10">
        <v>0</v>
      </c>
      <c r="H35" s="11">
        <v>10</v>
      </c>
      <c r="I35" s="10">
        <v>141</v>
      </c>
      <c r="J35" s="11">
        <v>0</v>
      </c>
      <c r="K35" s="10">
        <v>0</v>
      </c>
      <c r="L35" s="11">
        <v>0</v>
      </c>
      <c r="M35" s="10">
        <v>0</v>
      </c>
      <c r="N35" s="11">
        <v>0</v>
      </c>
      <c r="O35" s="10">
        <v>0</v>
      </c>
      <c r="P35" s="11">
        <v>0</v>
      </c>
      <c r="Q35" s="10">
        <v>0</v>
      </c>
      <c r="R35" s="11">
        <v>0</v>
      </c>
      <c r="S35" s="10">
        <v>0</v>
      </c>
      <c r="T35" s="11">
        <v>0</v>
      </c>
      <c r="U35" s="10">
        <v>0</v>
      </c>
      <c r="V35" s="11">
        <v>0</v>
      </c>
      <c r="W35" s="10">
        <v>0</v>
      </c>
      <c r="X35" s="11">
        <v>0</v>
      </c>
      <c r="Y35" s="10">
        <v>0</v>
      </c>
      <c r="Z35" s="11">
        <v>0</v>
      </c>
      <c r="AA35" s="10">
        <v>0</v>
      </c>
      <c r="AB35" s="11">
        <v>0</v>
      </c>
      <c r="AC35" s="10">
        <v>0</v>
      </c>
      <c r="AD35" s="11">
        <v>0</v>
      </c>
      <c r="AE35" s="10">
        <v>0</v>
      </c>
      <c r="AF35" s="11">
        <v>0</v>
      </c>
      <c r="AG35" s="10">
        <v>0</v>
      </c>
      <c r="AH35" s="11">
        <v>0</v>
      </c>
      <c r="AI35" s="10">
        <v>0</v>
      </c>
      <c r="AJ35" s="11">
        <v>0</v>
      </c>
      <c r="AK35" s="10">
        <v>0</v>
      </c>
      <c r="AL35" s="11">
        <v>0</v>
      </c>
      <c r="AM35" s="10">
        <v>0</v>
      </c>
      <c r="AN35" s="11">
        <v>0</v>
      </c>
      <c r="AO35" s="10">
        <v>0</v>
      </c>
      <c r="AP35" s="11">
        <v>0</v>
      </c>
      <c r="AQ35" s="10">
        <v>0</v>
      </c>
      <c r="AR35" s="11">
        <v>0</v>
      </c>
      <c r="AS35" s="10">
        <v>0</v>
      </c>
      <c r="AT35" s="11">
        <v>0</v>
      </c>
      <c r="AU35" s="10">
        <v>0</v>
      </c>
      <c r="AV35" s="11">
        <v>3</v>
      </c>
      <c r="AW35" s="10">
        <v>326</v>
      </c>
      <c r="AX35" s="11">
        <v>0</v>
      </c>
      <c r="AY35" s="10">
        <v>0</v>
      </c>
      <c r="AZ35" s="11"/>
      <c r="BA35" s="10">
        <f t="shared" si="0"/>
        <v>10</v>
      </c>
      <c r="BB35" s="10">
        <f t="shared" si="1"/>
        <v>141</v>
      </c>
    </row>
    <row r="36" spans="1:54">
      <c r="A36" s="2"/>
      <c r="B36" s="2"/>
      <c r="C36" s="2"/>
      <c r="D36" s="11">
        <f>D35/$BA$35</f>
        <v>0</v>
      </c>
      <c r="E36" s="10">
        <f>E35/$BB$35</f>
        <v>0</v>
      </c>
      <c r="F36" s="11">
        <f t="shared" ref="F36" si="486">F35/$BA$35</f>
        <v>0</v>
      </c>
      <c r="G36" s="10">
        <f t="shared" ref="G36" si="487">G35/$BB$35</f>
        <v>0</v>
      </c>
      <c r="H36" s="11">
        <f t="shared" ref="H36" si="488">H35/$BA$35</f>
        <v>1</v>
      </c>
      <c r="I36" s="10">
        <f t="shared" ref="I36" si="489">I35/$BB$35</f>
        <v>1</v>
      </c>
      <c r="J36" s="11">
        <f t="shared" ref="J36" si="490">J35/$BA$35</f>
        <v>0</v>
      </c>
      <c r="K36" s="10">
        <f t="shared" ref="K36" si="491">K35/$BB$35</f>
        <v>0</v>
      </c>
      <c r="L36" s="11">
        <f t="shared" ref="L36" si="492">L35/$BA$35</f>
        <v>0</v>
      </c>
      <c r="M36" s="10">
        <f t="shared" ref="M36" si="493">M35/$BB$35</f>
        <v>0</v>
      </c>
      <c r="N36" s="11">
        <f t="shared" ref="N36" si="494">N35/$BA$35</f>
        <v>0</v>
      </c>
      <c r="O36" s="10">
        <f t="shared" ref="O36" si="495">O35/$BB$35</f>
        <v>0</v>
      </c>
      <c r="P36" s="11">
        <f t="shared" ref="P36" si="496">P35/$BA$35</f>
        <v>0</v>
      </c>
      <c r="Q36" s="10">
        <f t="shared" ref="Q36" si="497">Q35/$BB$35</f>
        <v>0</v>
      </c>
      <c r="R36" s="11">
        <f t="shared" ref="R36" si="498">R35/$BA$35</f>
        <v>0</v>
      </c>
      <c r="S36" s="10">
        <f t="shared" ref="S36" si="499">S35/$BB$35</f>
        <v>0</v>
      </c>
      <c r="T36" s="11">
        <f t="shared" ref="T36:V36" si="500">T35/$BA$35</f>
        <v>0</v>
      </c>
      <c r="U36" s="10">
        <f t="shared" ref="U36:W36" si="501">U35/$BB$35</f>
        <v>0</v>
      </c>
      <c r="V36" s="11">
        <f t="shared" si="500"/>
        <v>0</v>
      </c>
      <c r="W36" s="10">
        <f t="shared" si="501"/>
        <v>0</v>
      </c>
      <c r="X36" s="11">
        <f t="shared" ref="X36" si="502">X35/$BA$35</f>
        <v>0</v>
      </c>
      <c r="Y36" s="10">
        <f t="shared" ref="Y36" si="503">Y35/$BB$35</f>
        <v>0</v>
      </c>
      <c r="Z36" s="11">
        <f t="shared" ref="Z36" si="504">Z35/$BA$35</f>
        <v>0</v>
      </c>
      <c r="AA36" s="10">
        <f t="shared" ref="AA36" si="505">AA35/$BB$35</f>
        <v>0</v>
      </c>
      <c r="AB36" s="11">
        <f t="shared" ref="AB36" si="506">AB35/$BA$35</f>
        <v>0</v>
      </c>
      <c r="AC36" s="10">
        <f t="shared" ref="AC36" si="507">AC35/$BB$35</f>
        <v>0</v>
      </c>
      <c r="AD36" s="11">
        <f t="shared" ref="AD36" si="508">AD35/$BA$35</f>
        <v>0</v>
      </c>
      <c r="AE36" s="10">
        <f t="shared" ref="AE36" si="509">AE35/$BB$35</f>
        <v>0</v>
      </c>
      <c r="AF36" s="11">
        <f t="shared" ref="AF36" si="510">AF35/$BA$35</f>
        <v>0</v>
      </c>
      <c r="AG36" s="10">
        <f t="shared" ref="AG36" si="511">AG35/$BB$35</f>
        <v>0</v>
      </c>
      <c r="AH36" s="11">
        <f t="shared" ref="AH36" si="512">AH35/$BA$35</f>
        <v>0</v>
      </c>
      <c r="AI36" s="10">
        <f t="shared" ref="AI36" si="513">AI35/$BB$35</f>
        <v>0</v>
      </c>
      <c r="AJ36" s="11">
        <f t="shared" ref="AJ36" si="514">AJ35/$BA$35</f>
        <v>0</v>
      </c>
      <c r="AK36" s="10">
        <f t="shared" ref="AK36" si="515">AK35/$BB$35</f>
        <v>0</v>
      </c>
      <c r="AL36" s="11">
        <f t="shared" ref="AL36" si="516">AL35/$BA$35</f>
        <v>0</v>
      </c>
      <c r="AM36" s="10">
        <f t="shared" ref="AM36" si="517">AM35/$BB$35</f>
        <v>0</v>
      </c>
      <c r="AN36" s="11">
        <f t="shared" ref="AN36" si="518">AN35/$BA$35</f>
        <v>0</v>
      </c>
      <c r="AO36" s="10">
        <f t="shared" ref="AO36" si="519">AO35/$BB$35</f>
        <v>0</v>
      </c>
      <c r="AP36" s="11">
        <f t="shared" ref="AP36" si="520">AP35/$BA$35</f>
        <v>0</v>
      </c>
      <c r="AQ36" s="10">
        <f t="shared" ref="AQ36" si="521">AQ35/$BB$35</f>
        <v>0</v>
      </c>
      <c r="AR36" s="11">
        <f t="shared" ref="AR36" si="522">AR35/$BA$35</f>
        <v>0</v>
      </c>
      <c r="AS36" s="10">
        <f t="shared" ref="AS36" si="523">AS35/$BB$35</f>
        <v>0</v>
      </c>
      <c r="AT36" s="11">
        <f t="shared" ref="AT36" si="524">AT35/$BA$35</f>
        <v>0</v>
      </c>
      <c r="AU36" s="10">
        <f t="shared" ref="AU36" si="525">AU35/$BB$35</f>
        <v>0</v>
      </c>
      <c r="AV36" s="11">
        <f t="shared" ref="AV36" si="526">AV35/$BA$35</f>
        <v>0.3</v>
      </c>
      <c r="AW36" s="10">
        <f t="shared" ref="AW36" si="527">AW35/$BB$35</f>
        <v>2.3120567375886525</v>
      </c>
      <c r="AX36" s="11">
        <f t="shared" ref="AX36" si="528">AX35/$BA$35</f>
        <v>0</v>
      </c>
      <c r="AY36" s="10">
        <f t="shared" ref="AY36" si="529">AY35/$BB$35</f>
        <v>0</v>
      </c>
      <c r="AZ36" s="11"/>
      <c r="BA36" s="10"/>
      <c r="BB36" s="10"/>
    </row>
    <row r="37" spans="1:54">
      <c r="A37" s="2"/>
      <c r="B37" s="2"/>
      <c r="C37" s="2"/>
      <c r="D37" s="11">
        <v>0</v>
      </c>
      <c r="E37" s="10">
        <v>0</v>
      </c>
      <c r="F37" s="11">
        <v>0</v>
      </c>
      <c r="G37" s="10">
        <v>0</v>
      </c>
      <c r="H37" s="11">
        <v>1</v>
      </c>
      <c r="I37" s="10">
        <v>1</v>
      </c>
      <c r="J37" s="11">
        <v>0</v>
      </c>
      <c r="K37" s="10">
        <v>0</v>
      </c>
      <c r="L37" s="11">
        <v>0</v>
      </c>
      <c r="M37" s="10">
        <v>0</v>
      </c>
      <c r="N37" s="11">
        <v>0</v>
      </c>
      <c r="O37" s="10">
        <v>0</v>
      </c>
      <c r="P37" s="11">
        <v>0</v>
      </c>
      <c r="Q37" s="10">
        <v>0</v>
      </c>
      <c r="R37" s="11">
        <v>0</v>
      </c>
      <c r="S37" s="10">
        <v>0</v>
      </c>
      <c r="T37" s="11">
        <v>0</v>
      </c>
      <c r="U37" s="10">
        <v>0</v>
      </c>
      <c r="V37" s="11">
        <v>0</v>
      </c>
      <c r="W37" s="10">
        <v>0</v>
      </c>
      <c r="X37" s="11">
        <v>0</v>
      </c>
      <c r="Y37" s="10">
        <v>0</v>
      </c>
      <c r="Z37" s="11">
        <v>0</v>
      </c>
      <c r="AA37" s="10">
        <v>0</v>
      </c>
      <c r="AB37" s="11">
        <v>0</v>
      </c>
      <c r="AC37" s="10">
        <v>0</v>
      </c>
      <c r="AD37" s="11">
        <v>0</v>
      </c>
      <c r="AE37" s="10">
        <v>0</v>
      </c>
      <c r="AF37" s="11">
        <v>0</v>
      </c>
      <c r="AG37" s="10">
        <v>0</v>
      </c>
      <c r="AH37" s="11">
        <v>0</v>
      </c>
      <c r="AI37" s="10">
        <v>0</v>
      </c>
      <c r="AJ37" s="11">
        <v>0</v>
      </c>
      <c r="AK37" s="10">
        <v>0</v>
      </c>
      <c r="AL37" s="11">
        <v>0</v>
      </c>
      <c r="AM37" s="10">
        <v>0</v>
      </c>
      <c r="AN37" s="11">
        <v>0</v>
      </c>
      <c r="AO37" s="10">
        <v>0</v>
      </c>
      <c r="AP37" s="11">
        <v>0</v>
      </c>
      <c r="AQ37" s="10">
        <v>0</v>
      </c>
      <c r="AR37" s="11">
        <v>0</v>
      </c>
      <c r="AS37" s="10">
        <v>0</v>
      </c>
      <c r="AT37" s="11">
        <v>0</v>
      </c>
      <c r="AU37" s="10">
        <v>0</v>
      </c>
      <c r="AV37" s="11">
        <v>0.25</v>
      </c>
      <c r="AW37" s="10">
        <v>0.70410367170626353</v>
      </c>
      <c r="AX37" s="11">
        <v>0</v>
      </c>
      <c r="AY37" s="10">
        <v>0</v>
      </c>
      <c r="AZ37" s="11"/>
      <c r="BA37" s="10"/>
      <c r="BB37" s="10"/>
    </row>
    <row r="38" spans="1:54">
      <c r="A38" s="2" t="s">
        <v>475</v>
      </c>
      <c r="B38" s="2" t="s">
        <v>418</v>
      </c>
      <c r="C38" s="2">
        <v>89</v>
      </c>
      <c r="D38" s="11">
        <v>7</v>
      </c>
      <c r="E38" s="10">
        <v>65</v>
      </c>
      <c r="F38" s="11">
        <v>76</v>
      </c>
      <c r="G38" s="10">
        <v>886</v>
      </c>
      <c r="H38" s="11">
        <v>575</v>
      </c>
      <c r="I38" s="10">
        <v>7529</v>
      </c>
      <c r="J38" s="11">
        <v>106</v>
      </c>
      <c r="K38" s="10">
        <v>1992</v>
      </c>
      <c r="L38" s="11">
        <v>0</v>
      </c>
      <c r="M38" s="10">
        <v>42</v>
      </c>
      <c r="N38" s="11">
        <v>0</v>
      </c>
      <c r="O38" s="10">
        <v>0</v>
      </c>
      <c r="P38" s="11">
        <v>0</v>
      </c>
      <c r="Q38" s="10">
        <v>0</v>
      </c>
      <c r="R38" s="11">
        <v>0</v>
      </c>
      <c r="S38" s="10">
        <v>0</v>
      </c>
      <c r="T38" s="11">
        <v>0</v>
      </c>
      <c r="U38" s="10">
        <v>0</v>
      </c>
      <c r="V38" s="11">
        <v>15</v>
      </c>
      <c r="W38" s="10">
        <v>64</v>
      </c>
      <c r="X38" s="11">
        <v>0</v>
      </c>
      <c r="Y38" s="10">
        <v>0</v>
      </c>
      <c r="Z38" s="11">
        <v>0</v>
      </c>
      <c r="AA38" s="10">
        <v>0</v>
      </c>
      <c r="AB38" s="11">
        <v>0</v>
      </c>
      <c r="AC38" s="10">
        <v>0</v>
      </c>
      <c r="AD38" s="11">
        <v>3</v>
      </c>
      <c r="AE38" s="10">
        <v>31</v>
      </c>
      <c r="AF38" s="11">
        <v>1</v>
      </c>
      <c r="AG38" s="10">
        <v>7</v>
      </c>
      <c r="AH38" s="11">
        <v>0</v>
      </c>
      <c r="AI38" s="10">
        <v>0</v>
      </c>
      <c r="AJ38" s="11">
        <v>0</v>
      </c>
      <c r="AK38" s="10">
        <v>0</v>
      </c>
      <c r="AL38" s="11">
        <v>0</v>
      </c>
      <c r="AM38" s="10">
        <v>0</v>
      </c>
      <c r="AN38" s="11">
        <v>0</v>
      </c>
      <c r="AO38" s="10">
        <v>0</v>
      </c>
      <c r="AP38" s="11">
        <v>94</v>
      </c>
      <c r="AQ38" s="10">
        <v>1095</v>
      </c>
      <c r="AR38" s="11">
        <v>97</v>
      </c>
      <c r="AS38" s="10">
        <v>963</v>
      </c>
      <c r="AT38" s="11">
        <v>7</v>
      </c>
      <c r="AU38" s="10">
        <v>69</v>
      </c>
      <c r="AV38" s="11">
        <v>3</v>
      </c>
      <c r="AW38" s="10">
        <v>88</v>
      </c>
      <c r="AX38" s="11">
        <v>5</v>
      </c>
      <c r="AY38" s="10">
        <v>239</v>
      </c>
      <c r="AZ38" s="11"/>
      <c r="BA38" s="10">
        <f t="shared" si="0"/>
        <v>966</v>
      </c>
      <c r="BB38" s="10">
        <f t="shared" si="1"/>
        <v>12679</v>
      </c>
    </row>
    <row r="39" spans="1:54">
      <c r="A39" s="2"/>
      <c r="B39" s="2"/>
      <c r="C39" s="2"/>
      <c r="D39" s="11">
        <f>D38/$BA$38</f>
        <v>7.246376811594203E-3</v>
      </c>
      <c r="E39" s="10">
        <f>E38/$BB$38</f>
        <v>5.126587270289455E-3</v>
      </c>
      <c r="F39" s="11">
        <f t="shared" ref="F39" si="530">F38/$BA$38</f>
        <v>7.8674948240165632E-2</v>
      </c>
      <c r="G39" s="10">
        <f t="shared" ref="G39" si="531">G38/$BB$38</f>
        <v>6.9879328022714723E-2</v>
      </c>
      <c r="H39" s="11">
        <f t="shared" ref="H39" si="532">H38/$BA$38</f>
        <v>0.59523809523809523</v>
      </c>
      <c r="I39" s="10">
        <f t="shared" ref="I39" si="533">I38/$BB$38</f>
        <v>0.59381654704629705</v>
      </c>
      <c r="J39" s="11">
        <f t="shared" ref="J39" si="534">J38/$BA$38</f>
        <v>0.10973084886128365</v>
      </c>
      <c r="K39" s="10">
        <f t="shared" ref="K39" si="535">K38/$BB$38</f>
        <v>0.15711018219102452</v>
      </c>
      <c r="L39" s="11">
        <f t="shared" ref="L39" si="536">L38/$BA$38</f>
        <v>0</v>
      </c>
      <c r="M39" s="10">
        <f t="shared" ref="M39" si="537">M38/$BB$38</f>
        <v>3.3125640823408785E-3</v>
      </c>
      <c r="N39" s="11">
        <f t="shared" ref="N39" si="538">N38/$BA$38</f>
        <v>0</v>
      </c>
      <c r="O39" s="10">
        <f t="shared" ref="O39" si="539">O38/$BB$38</f>
        <v>0</v>
      </c>
      <c r="P39" s="11">
        <f t="shared" ref="P39" si="540">P38/$BA$38</f>
        <v>0</v>
      </c>
      <c r="Q39" s="10">
        <f t="shared" ref="Q39" si="541">Q38/$BB$38</f>
        <v>0</v>
      </c>
      <c r="R39" s="11">
        <f t="shared" ref="R39:T39" si="542">R38/$BA$38</f>
        <v>0</v>
      </c>
      <c r="S39" s="10">
        <f t="shared" ref="S39:U39" si="543">S38/$BB$38</f>
        <v>0</v>
      </c>
      <c r="T39" s="11">
        <f t="shared" si="542"/>
        <v>0</v>
      </c>
      <c r="U39" s="10">
        <f t="shared" si="543"/>
        <v>0</v>
      </c>
      <c r="V39" s="11">
        <f t="shared" ref="V39" si="544">V38/$BA$38</f>
        <v>1.5527950310559006E-2</v>
      </c>
      <c r="W39" s="10">
        <f t="shared" ref="W39" si="545">W38/$BB$38</f>
        <v>5.0477166969003862E-3</v>
      </c>
      <c r="X39" s="11">
        <f t="shared" ref="X39" si="546">X38/$BA$38</f>
        <v>0</v>
      </c>
      <c r="Y39" s="10">
        <f t="shared" ref="Y39" si="547">Y38/$BB$38</f>
        <v>0</v>
      </c>
      <c r="Z39" s="11">
        <f t="shared" ref="Z39" si="548">Z38/$BA$38</f>
        <v>0</v>
      </c>
      <c r="AA39" s="10">
        <f t="shared" ref="AA39" si="549">AA38/$BB$38</f>
        <v>0</v>
      </c>
      <c r="AB39" s="11">
        <f t="shared" ref="AB39" si="550">AB38/$BA$38</f>
        <v>0</v>
      </c>
      <c r="AC39" s="10">
        <f t="shared" ref="AC39" si="551">AC38/$BB$38</f>
        <v>0</v>
      </c>
      <c r="AD39" s="11">
        <f t="shared" ref="AD39" si="552">AD38/$BA$38</f>
        <v>3.105590062111801E-3</v>
      </c>
      <c r="AE39" s="10">
        <f t="shared" ref="AE39" si="553">AE38/$BB$38</f>
        <v>2.4449877750611247E-3</v>
      </c>
      <c r="AF39" s="11">
        <f t="shared" ref="AF39" si="554">AF38/$BA$38</f>
        <v>1.0351966873706005E-3</v>
      </c>
      <c r="AG39" s="10">
        <f t="shared" ref="AG39" si="555">AG38/$BB$38</f>
        <v>5.5209401372347975E-4</v>
      </c>
      <c r="AH39" s="11">
        <f t="shared" ref="AH39" si="556">AH38/$BA$38</f>
        <v>0</v>
      </c>
      <c r="AI39" s="10">
        <f t="shared" ref="AI39" si="557">AI38/$BB$38</f>
        <v>0</v>
      </c>
      <c r="AJ39" s="11">
        <f t="shared" ref="AJ39" si="558">AJ38/$BA$38</f>
        <v>0</v>
      </c>
      <c r="AK39" s="10">
        <f t="shared" ref="AK39" si="559">AK38/$BB$38</f>
        <v>0</v>
      </c>
      <c r="AL39" s="11">
        <f t="shared" ref="AL39" si="560">AL38/$BA$38</f>
        <v>0</v>
      </c>
      <c r="AM39" s="10">
        <f t="shared" ref="AM39" si="561">AM38/$BB$38</f>
        <v>0</v>
      </c>
      <c r="AN39" s="11">
        <f t="shared" ref="AN39" si="562">AN38/$BA$38</f>
        <v>0</v>
      </c>
      <c r="AO39" s="10">
        <f t="shared" ref="AO39" si="563">AO38/$BB$38</f>
        <v>0</v>
      </c>
      <c r="AP39" s="11">
        <f t="shared" ref="AP39" si="564">AP38/$BA$38</f>
        <v>9.7308488612836433E-2</v>
      </c>
      <c r="AQ39" s="10">
        <f t="shared" ref="AQ39" si="565">AQ38/$BB$38</f>
        <v>8.6363277861030055E-2</v>
      </c>
      <c r="AR39" s="11">
        <f t="shared" ref="AR39" si="566">AR38/$BA$38</f>
        <v>0.10041407867494824</v>
      </c>
      <c r="AS39" s="10">
        <f t="shared" ref="AS39" si="567">AS38/$BB$38</f>
        <v>7.5952362173673002E-2</v>
      </c>
      <c r="AT39" s="11">
        <f t="shared" ref="AT39" si="568">AT38/$BA$38</f>
        <v>7.246376811594203E-3</v>
      </c>
      <c r="AU39" s="10">
        <f t="shared" ref="AU39" si="569">AU38/$BB$38</f>
        <v>5.4420695638457296E-3</v>
      </c>
      <c r="AV39" s="11">
        <f t="shared" ref="AV39" si="570">AV38/$BA$38</f>
        <v>3.105590062111801E-3</v>
      </c>
      <c r="AW39" s="10">
        <f t="shared" ref="AW39" si="571">AW38/$BB$38</f>
        <v>6.9406104582380316E-3</v>
      </c>
      <c r="AX39" s="11">
        <f t="shared" ref="AX39" si="572">AX38/$BA$38</f>
        <v>5.175983436853002E-3</v>
      </c>
      <c r="AY39" s="10">
        <f t="shared" ref="AY39" si="573">AY38/$BB$38</f>
        <v>1.885006703998738E-2</v>
      </c>
      <c r="AZ39" s="11"/>
      <c r="BA39" s="10"/>
      <c r="BB39" s="10"/>
    </row>
    <row r="40" spans="1:54">
      <c r="A40" s="2"/>
      <c r="B40" s="2"/>
      <c r="C40" s="2"/>
      <c r="D40" s="11">
        <v>7.1355759429153924E-3</v>
      </c>
      <c r="E40" s="10">
        <v>5.1008396766852393E-3</v>
      </c>
      <c r="F40" s="11">
        <v>7.7471967380224258E-2</v>
      </c>
      <c r="G40" s="10">
        <v>6.9528368516048031E-2</v>
      </c>
      <c r="H40" s="11">
        <v>0.58613659531090723</v>
      </c>
      <c r="I40" s="10">
        <v>0.59083418347327943</v>
      </c>
      <c r="J40" s="11">
        <v>0.10805300713557595</v>
      </c>
      <c r="K40" s="10">
        <v>0.15632111747626148</v>
      </c>
      <c r="L40" s="11">
        <v>0</v>
      </c>
      <c r="M40" s="10">
        <v>3.2959271757043085E-3</v>
      </c>
      <c r="N40" s="11">
        <v>0</v>
      </c>
      <c r="O40" s="10">
        <v>0</v>
      </c>
      <c r="P40" s="11">
        <v>0</v>
      </c>
      <c r="Q40" s="10">
        <v>0</v>
      </c>
      <c r="R40" s="11">
        <v>0</v>
      </c>
      <c r="S40" s="10">
        <v>0</v>
      </c>
      <c r="T40" s="11">
        <v>0</v>
      </c>
      <c r="U40" s="10">
        <v>0</v>
      </c>
      <c r="V40" s="11">
        <v>1.5290519877675841E-2</v>
      </c>
      <c r="W40" s="10">
        <v>5.0223652201208504E-3</v>
      </c>
      <c r="X40" s="11">
        <v>0</v>
      </c>
      <c r="Y40" s="10">
        <v>0</v>
      </c>
      <c r="Z40" s="11">
        <v>0</v>
      </c>
      <c r="AA40" s="10">
        <v>0</v>
      </c>
      <c r="AB40" s="11">
        <v>0</v>
      </c>
      <c r="AC40" s="10">
        <v>0</v>
      </c>
      <c r="AD40" s="11">
        <v>3.0581039755351682E-3</v>
      </c>
      <c r="AE40" s="10">
        <v>2.4327081534960371E-3</v>
      </c>
      <c r="AF40" s="11">
        <v>1.0193679918450561E-3</v>
      </c>
      <c r="AG40" s="10">
        <v>5.4932119595071808E-4</v>
      </c>
      <c r="AH40" s="11">
        <v>0</v>
      </c>
      <c r="AI40" s="10">
        <v>0</v>
      </c>
      <c r="AJ40" s="11">
        <v>0</v>
      </c>
      <c r="AK40" s="10">
        <v>0</v>
      </c>
      <c r="AL40" s="11">
        <v>0</v>
      </c>
      <c r="AM40" s="10">
        <v>0</v>
      </c>
      <c r="AN40" s="11">
        <v>0</v>
      </c>
      <c r="AO40" s="10">
        <v>0</v>
      </c>
      <c r="AP40" s="11">
        <v>9.5820591233435268E-2</v>
      </c>
      <c r="AQ40" s="10">
        <v>8.5929529938005178E-2</v>
      </c>
      <c r="AR40" s="11">
        <v>9.8878695208970441E-2</v>
      </c>
      <c r="AS40" s="10">
        <v>7.557090167150593E-2</v>
      </c>
      <c r="AT40" s="11">
        <v>7.1355759429153924E-3</v>
      </c>
      <c r="AU40" s="10">
        <v>5.4147375029427918E-3</v>
      </c>
      <c r="AV40" s="11">
        <v>3.0333670374115269E-3</v>
      </c>
      <c r="AW40" s="10">
        <v>6.7329762815608266E-3</v>
      </c>
      <c r="AX40" s="11">
        <v>5.0556117290192111E-3</v>
      </c>
      <c r="AY40" s="10">
        <v>1.8286151491966336E-2</v>
      </c>
      <c r="AZ40" s="11"/>
      <c r="BA40" s="10"/>
      <c r="BB40" s="10"/>
    </row>
    <row r="41" spans="1:54">
      <c r="A41" s="2" t="s">
        <v>639</v>
      </c>
      <c r="B41" s="2" t="s">
        <v>418</v>
      </c>
      <c r="C41" s="2">
        <v>90</v>
      </c>
      <c r="D41" s="11">
        <v>3</v>
      </c>
      <c r="E41" s="10">
        <v>50</v>
      </c>
      <c r="F41" s="11">
        <v>3</v>
      </c>
      <c r="G41" s="10">
        <v>53</v>
      </c>
      <c r="H41" s="11">
        <v>2</v>
      </c>
      <c r="I41" s="10">
        <v>54</v>
      </c>
      <c r="J41" s="11">
        <v>173</v>
      </c>
      <c r="K41" s="10">
        <v>3332</v>
      </c>
      <c r="L41" s="11">
        <v>0</v>
      </c>
      <c r="M41" s="10">
        <v>0</v>
      </c>
      <c r="N41" s="11">
        <v>0</v>
      </c>
      <c r="O41" s="10">
        <v>0</v>
      </c>
      <c r="P41" s="11">
        <v>0</v>
      </c>
      <c r="Q41" s="10">
        <v>0</v>
      </c>
      <c r="R41" s="11">
        <v>0</v>
      </c>
      <c r="S41" s="10">
        <v>0</v>
      </c>
      <c r="T41" s="11">
        <v>2</v>
      </c>
      <c r="U41" s="10">
        <v>8</v>
      </c>
      <c r="V41" s="11">
        <v>0</v>
      </c>
      <c r="W41" s="10">
        <v>0</v>
      </c>
      <c r="X41" s="11">
        <v>0</v>
      </c>
      <c r="Y41" s="10">
        <v>0</v>
      </c>
      <c r="Z41" s="11">
        <v>0</v>
      </c>
      <c r="AA41" s="10">
        <v>0</v>
      </c>
      <c r="AB41" s="11">
        <v>0</v>
      </c>
      <c r="AC41" s="10">
        <v>0</v>
      </c>
      <c r="AD41" s="11">
        <v>0</v>
      </c>
      <c r="AE41" s="10">
        <v>0</v>
      </c>
      <c r="AF41" s="11">
        <v>0</v>
      </c>
      <c r="AG41" s="10">
        <v>0</v>
      </c>
      <c r="AH41" s="11">
        <v>0</v>
      </c>
      <c r="AI41" s="10">
        <v>0</v>
      </c>
      <c r="AJ41" s="11">
        <v>0</v>
      </c>
      <c r="AK41" s="10">
        <v>0</v>
      </c>
      <c r="AL41" s="11">
        <v>0</v>
      </c>
      <c r="AM41" s="10">
        <v>0</v>
      </c>
      <c r="AN41" s="11">
        <v>0</v>
      </c>
      <c r="AO41" s="10">
        <v>0</v>
      </c>
      <c r="AP41" s="11">
        <v>3</v>
      </c>
      <c r="AQ41" s="10">
        <v>70</v>
      </c>
      <c r="AR41" s="11">
        <v>1</v>
      </c>
      <c r="AS41" s="10">
        <v>18</v>
      </c>
      <c r="AT41" s="11">
        <v>0</v>
      </c>
      <c r="AU41" s="10">
        <v>0</v>
      </c>
      <c r="AV41" s="11">
        <v>0</v>
      </c>
      <c r="AW41" s="10">
        <v>0</v>
      </c>
      <c r="AX41" s="11">
        <v>0</v>
      </c>
      <c r="AY41" s="10">
        <v>0</v>
      </c>
      <c r="AZ41" s="11"/>
      <c r="BA41" s="10">
        <f t="shared" si="0"/>
        <v>187</v>
      </c>
      <c r="BB41" s="10">
        <f t="shared" si="1"/>
        <v>3585</v>
      </c>
    </row>
    <row r="42" spans="1:54">
      <c r="A42" s="2"/>
      <c r="B42" s="2"/>
      <c r="C42" s="2"/>
      <c r="D42" s="11">
        <f>D41/$BA$41</f>
        <v>1.6042780748663103E-2</v>
      </c>
      <c r="E42" s="10">
        <f>E41/$BB$41</f>
        <v>1.3947001394700139E-2</v>
      </c>
      <c r="F42" s="11">
        <f t="shared" ref="F42" si="574">F41/$BA$41</f>
        <v>1.6042780748663103E-2</v>
      </c>
      <c r="G42" s="10">
        <f t="shared" ref="G42" si="575">G41/$BB$41</f>
        <v>1.4783821478382147E-2</v>
      </c>
      <c r="H42" s="11">
        <f t="shared" ref="H42" si="576">H41/$BA$41</f>
        <v>1.06951871657754E-2</v>
      </c>
      <c r="I42" s="10">
        <f t="shared" ref="I42" si="577">I41/$BB$41</f>
        <v>1.506276150627615E-2</v>
      </c>
      <c r="J42" s="11">
        <f t="shared" ref="J42" si="578">J41/$BA$41</f>
        <v>0.92513368983957223</v>
      </c>
      <c r="K42" s="10">
        <f t="shared" ref="K42" si="579">K41/$BB$41</f>
        <v>0.92942817294281732</v>
      </c>
      <c r="L42" s="11">
        <f t="shared" ref="L42" si="580">L41/$BA$41</f>
        <v>0</v>
      </c>
      <c r="M42" s="10">
        <f t="shared" ref="M42" si="581">M41/$BB$41</f>
        <v>0</v>
      </c>
      <c r="N42" s="11">
        <f t="shared" ref="N42" si="582">N41/$BA$41</f>
        <v>0</v>
      </c>
      <c r="O42" s="10">
        <f t="shared" ref="O42" si="583">O41/$BB$41</f>
        <v>0</v>
      </c>
      <c r="P42" s="11">
        <f t="shared" ref="P42" si="584">P41/$BA$41</f>
        <v>0</v>
      </c>
      <c r="Q42" s="10">
        <f t="shared" ref="Q42" si="585">Q41/$BB$41</f>
        <v>0</v>
      </c>
      <c r="R42" s="11">
        <f t="shared" ref="R42" si="586">R41/$BA$41</f>
        <v>0</v>
      </c>
      <c r="S42" s="10">
        <f t="shared" ref="S42" si="587">S41/$BB$41</f>
        <v>0</v>
      </c>
      <c r="T42" s="11">
        <f t="shared" ref="T42:V42" si="588">T41/$BA$41</f>
        <v>1.06951871657754E-2</v>
      </c>
      <c r="U42" s="10">
        <f t="shared" ref="U42:W42" si="589">U41/$BB$41</f>
        <v>2.2315202231520223E-3</v>
      </c>
      <c r="V42" s="11">
        <f t="shared" si="588"/>
        <v>0</v>
      </c>
      <c r="W42" s="10">
        <f t="shared" si="589"/>
        <v>0</v>
      </c>
      <c r="X42" s="11">
        <f t="shared" ref="X42" si="590">X41/$BA$41</f>
        <v>0</v>
      </c>
      <c r="Y42" s="10">
        <f t="shared" ref="Y42" si="591">Y41/$BB$41</f>
        <v>0</v>
      </c>
      <c r="Z42" s="11">
        <f t="shared" ref="Z42" si="592">Z41/$BA$41</f>
        <v>0</v>
      </c>
      <c r="AA42" s="10">
        <f t="shared" ref="AA42" si="593">AA41/$BB$41</f>
        <v>0</v>
      </c>
      <c r="AB42" s="11">
        <f t="shared" ref="AB42" si="594">AB41/$BA$41</f>
        <v>0</v>
      </c>
      <c r="AC42" s="10">
        <f t="shared" ref="AC42" si="595">AC41/$BB$41</f>
        <v>0</v>
      </c>
      <c r="AD42" s="11">
        <f t="shared" ref="AD42" si="596">AD41/$BA$41</f>
        <v>0</v>
      </c>
      <c r="AE42" s="10">
        <f t="shared" ref="AE42" si="597">AE41/$BB$41</f>
        <v>0</v>
      </c>
      <c r="AF42" s="11">
        <f t="shared" ref="AF42" si="598">AF41/$BA$41</f>
        <v>0</v>
      </c>
      <c r="AG42" s="10">
        <f t="shared" ref="AG42" si="599">AG41/$BB$41</f>
        <v>0</v>
      </c>
      <c r="AH42" s="11">
        <f t="shared" ref="AH42" si="600">AH41/$BA$41</f>
        <v>0</v>
      </c>
      <c r="AI42" s="10">
        <f t="shared" ref="AI42" si="601">AI41/$BB$41</f>
        <v>0</v>
      </c>
      <c r="AJ42" s="11">
        <f t="shared" ref="AJ42" si="602">AJ41/$BA$41</f>
        <v>0</v>
      </c>
      <c r="AK42" s="10">
        <f t="shared" ref="AK42" si="603">AK41/$BB$41</f>
        <v>0</v>
      </c>
      <c r="AL42" s="11">
        <f t="shared" ref="AL42" si="604">AL41/$BA$41</f>
        <v>0</v>
      </c>
      <c r="AM42" s="10">
        <f t="shared" ref="AM42" si="605">AM41/$BB$41</f>
        <v>0</v>
      </c>
      <c r="AN42" s="11">
        <f t="shared" ref="AN42" si="606">AN41/$BA$41</f>
        <v>0</v>
      </c>
      <c r="AO42" s="10">
        <f t="shared" ref="AO42" si="607">AO41/$BB$41</f>
        <v>0</v>
      </c>
      <c r="AP42" s="11">
        <f t="shared" ref="AP42" si="608">AP41/$BA$41</f>
        <v>1.6042780748663103E-2</v>
      </c>
      <c r="AQ42" s="10">
        <f t="shared" ref="AQ42" si="609">AQ41/$BB$41</f>
        <v>1.9525801952580194E-2</v>
      </c>
      <c r="AR42" s="11">
        <f t="shared" ref="AR42" si="610">AR41/$BA$41</f>
        <v>5.3475935828877002E-3</v>
      </c>
      <c r="AS42" s="10">
        <f t="shared" ref="AS42" si="611">AS41/$BB$41</f>
        <v>5.0209205020920501E-3</v>
      </c>
      <c r="AT42" s="11">
        <f t="shared" ref="AT42" si="612">AT41/$BA$41</f>
        <v>0</v>
      </c>
      <c r="AU42" s="10">
        <f t="shared" ref="AU42" si="613">AU41/$BB$41</f>
        <v>0</v>
      </c>
      <c r="AV42" s="11">
        <f t="shared" ref="AV42" si="614">AV41/$BA$41</f>
        <v>0</v>
      </c>
      <c r="AW42" s="10">
        <f t="shared" ref="AW42" si="615">AW41/$BB$41</f>
        <v>0</v>
      </c>
      <c r="AX42" s="11">
        <f t="shared" ref="AX42" si="616">AX41/$BA$41</f>
        <v>0</v>
      </c>
      <c r="AY42" s="10">
        <f t="shared" ref="AY42" si="617">AY41/$BB$41</f>
        <v>0</v>
      </c>
      <c r="AZ42" s="11"/>
      <c r="BA42" s="10"/>
      <c r="BB42" s="10"/>
    </row>
    <row r="43" spans="1:54">
      <c r="A43" s="2"/>
      <c r="B43" s="2"/>
      <c r="C43" s="2"/>
      <c r="D43" s="11">
        <v>1.6042780748663103E-2</v>
      </c>
      <c r="E43" s="10">
        <v>1.3947001394700139E-2</v>
      </c>
      <c r="F43" s="11">
        <v>1.6042780748663103E-2</v>
      </c>
      <c r="G43" s="10">
        <v>1.4783821478382147E-2</v>
      </c>
      <c r="H43" s="11">
        <v>1.06951871657754E-2</v>
      </c>
      <c r="I43" s="10">
        <v>1.506276150627615E-2</v>
      </c>
      <c r="J43" s="11">
        <v>0.92513368983957223</v>
      </c>
      <c r="K43" s="10">
        <v>0.92942817294281732</v>
      </c>
      <c r="L43" s="11">
        <v>0</v>
      </c>
      <c r="M43" s="10">
        <v>0</v>
      </c>
      <c r="N43" s="11">
        <v>0</v>
      </c>
      <c r="O43" s="10">
        <v>0</v>
      </c>
      <c r="P43" s="11">
        <v>0</v>
      </c>
      <c r="Q43" s="10">
        <v>0</v>
      </c>
      <c r="R43" s="11">
        <v>0</v>
      </c>
      <c r="S43" s="10">
        <v>0</v>
      </c>
      <c r="T43" s="11">
        <v>1.06951871657754E-2</v>
      </c>
      <c r="U43" s="10">
        <v>2.2315202231520223E-3</v>
      </c>
      <c r="V43" s="11">
        <v>0</v>
      </c>
      <c r="W43" s="10">
        <v>0</v>
      </c>
      <c r="X43" s="11">
        <v>0</v>
      </c>
      <c r="Y43" s="10">
        <v>0</v>
      </c>
      <c r="Z43" s="11">
        <v>0</v>
      </c>
      <c r="AA43" s="10">
        <v>0</v>
      </c>
      <c r="AB43" s="11">
        <v>0</v>
      </c>
      <c r="AC43" s="10">
        <v>0</v>
      </c>
      <c r="AD43" s="11">
        <v>0</v>
      </c>
      <c r="AE43" s="10">
        <v>0</v>
      </c>
      <c r="AF43" s="11">
        <v>0</v>
      </c>
      <c r="AG43" s="10">
        <v>0</v>
      </c>
      <c r="AH43" s="11">
        <v>0</v>
      </c>
      <c r="AI43" s="10">
        <v>0</v>
      </c>
      <c r="AJ43" s="11">
        <v>0</v>
      </c>
      <c r="AK43" s="10">
        <v>0</v>
      </c>
      <c r="AL43" s="11">
        <v>0</v>
      </c>
      <c r="AM43" s="10">
        <v>0</v>
      </c>
      <c r="AN43" s="11">
        <v>0</v>
      </c>
      <c r="AO43" s="10">
        <v>0</v>
      </c>
      <c r="AP43" s="11">
        <v>1.6042780748663103E-2</v>
      </c>
      <c r="AQ43" s="10">
        <v>1.9525801952580194E-2</v>
      </c>
      <c r="AR43" s="11">
        <v>5.3475935828877002E-3</v>
      </c>
      <c r="AS43" s="10">
        <v>5.0209205020920501E-3</v>
      </c>
      <c r="AT43" s="11">
        <v>0</v>
      </c>
      <c r="AU43" s="10">
        <v>0</v>
      </c>
      <c r="AV43" s="11">
        <v>0</v>
      </c>
      <c r="AW43" s="10">
        <v>0</v>
      </c>
      <c r="AX43" s="11">
        <v>0</v>
      </c>
      <c r="AY43" s="10">
        <v>0</v>
      </c>
      <c r="AZ43" s="11"/>
      <c r="BA43" s="10"/>
      <c r="BB43" s="10"/>
    </row>
    <row r="44" spans="1:54">
      <c r="A44" s="2" t="s">
        <v>640</v>
      </c>
      <c r="B44" s="2" t="s">
        <v>418</v>
      </c>
      <c r="C44" s="2">
        <v>91</v>
      </c>
      <c r="D44" s="11">
        <v>0</v>
      </c>
      <c r="E44" s="10">
        <v>0</v>
      </c>
      <c r="F44" s="11">
        <v>0</v>
      </c>
      <c r="G44" s="10">
        <v>0</v>
      </c>
      <c r="H44" s="11">
        <v>8</v>
      </c>
      <c r="I44" s="10">
        <v>96</v>
      </c>
      <c r="J44" s="11">
        <v>3</v>
      </c>
      <c r="K44" s="10">
        <v>14</v>
      </c>
      <c r="L44" s="11">
        <v>0</v>
      </c>
      <c r="M44" s="10">
        <v>0</v>
      </c>
      <c r="N44" s="11">
        <v>0</v>
      </c>
      <c r="O44" s="10">
        <v>0</v>
      </c>
      <c r="P44" s="11">
        <v>0</v>
      </c>
      <c r="Q44" s="10">
        <v>0</v>
      </c>
      <c r="R44" s="11">
        <v>0</v>
      </c>
      <c r="S44" s="10">
        <v>0</v>
      </c>
      <c r="T44" s="11">
        <v>0</v>
      </c>
      <c r="U44" s="10">
        <v>0</v>
      </c>
      <c r="V44" s="11">
        <v>0</v>
      </c>
      <c r="W44" s="10">
        <v>0</v>
      </c>
      <c r="X44" s="11">
        <v>0</v>
      </c>
      <c r="Y44" s="10">
        <v>0</v>
      </c>
      <c r="Z44" s="11">
        <v>0</v>
      </c>
      <c r="AA44" s="10">
        <v>0</v>
      </c>
      <c r="AB44" s="11">
        <v>0</v>
      </c>
      <c r="AC44" s="10">
        <v>0</v>
      </c>
      <c r="AD44" s="11">
        <v>0</v>
      </c>
      <c r="AE44" s="10">
        <v>0</v>
      </c>
      <c r="AF44" s="11">
        <v>0</v>
      </c>
      <c r="AG44" s="10">
        <v>0</v>
      </c>
      <c r="AH44" s="11">
        <v>0</v>
      </c>
      <c r="AI44" s="10">
        <v>0</v>
      </c>
      <c r="AJ44" s="11">
        <v>0</v>
      </c>
      <c r="AK44" s="10">
        <v>0</v>
      </c>
      <c r="AL44" s="11">
        <v>0</v>
      </c>
      <c r="AM44" s="10">
        <v>0</v>
      </c>
      <c r="AN44" s="11">
        <v>0</v>
      </c>
      <c r="AO44" s="10">
        <v>0</v>
      </c>
      <c r="AP44" s="11">
        <v>0</v>
      </c>
      <c r="AQ44" s="10">
        <v>0</v>
      </c>
      <c r="AR44" s="11">
        <v>0</v>
      </c>
      <c r="AS44" s="10">
        <v>0</v>
      </c>
      <c r="AT44" s="11">
        <v>0</v>
      </c>
      <c r="AU44" s="10">
        <v>0</v>
      </c>
      <c r="AV44" s="11">
        <v>0</v>
      </c>
      <c r="AW44" s="10">
        <v>0</v>
      </c>
      <c r="AX44" s="11">
        <v>2</v>
      </c>
      <c r="AY44" s="10">
        <v>131</v>
      </c>
      <c r="AZ44" s="11"/>
      <c r="BA44" s="10">
        <f t="shared" si="0"/>
        <v>11</v>
      </c>
      <c r="BB44" s="10">
        <f t="shared" si="1"/>
        <v>110</v>
      </c>
    </row>
    <row r="45" spans="1:54">
      <c r="A45" s="2"/>
      <c r="B45" s="2"/>
      <c r="C45" s="2"/>
      <c r="D45" s="11">
        <f>D44/$BA$44</f>
        <v>0</v>
      </c>
      <c r="E45" s="10">
        <f>E44/$BB$44</f>
        <v>0</v>
      </c>
      <c r="F45" s="11">
        <f t="shared" ref="F45" si="618">F44/$BA$44</f>
        <v>0</v>
      </c>
      <c r="G45" s="10">
        <f t="shared" ref="G45" si="619">G44/$BB$44</f>
        <v>0</v>
      </c>
      <c r="H45" s="11">
        <f t="shared" ref="H45" si="620">H44/$BA$44</f>
        <v>0.72727272727272729</v>
      </c>
      <c r="I45" s="10">
        <f t="shared" ref="I45" si="621">I44/$BB$44</f>
        <v>0.87272727272727268</v>
      </c>
      <c r="J45" s="11">
        <f t="shared" ref="J45" si="622">J44/$BA$44</f>
        <v>0.27272727272727271</v>
      </c>
      <c r="K45" s="10">
        <f t="shared" ref="K45" si="623">K44/$BB$44</f>
        <v>0.12727272727272726</v>
      </c>
      <c r="L45" s="11">
        <f t="shared" ref="L45" si="624">L44/$BA$44</f>
        <v>0</v>
      </c>
      <c r="M45" s="10">
        <f t="shared" ref="M45" si="625">M44/$BB$44</f>
        <v>0</v>
      </c>
      <c r="N45" s="11">
        <f t="shared" ref="N45" si="626">N44/$BA$44</f>
        <v>0</v>
      </c>
      <c r="O45" s="10">
        <f t="shared" ref="O45" si="627">O44/$BB$44</f>
        <v>0</v>
      </c>
      <c r="P45" s="11">
        <f t="shared" ref="P45" si="628">P44/$BA$44</f>
        <v>0</v>
      </c>
      <c r="Q45" s="10">
        <f t="shared" ref="Q45" si="629">Q44/$BB$44</f>
        <v>0</v>
      </c>
      <c r="R45" s="11">
        <f t="shared" ref="R45" si="630">R44/$BA$44</f>
        <v>0</v>
      </c>
      <c r="S45" s="10">
        <f t="shared" ref="S45" si="631">S44/$BB$44</f>
        <v>0</v>
      </c>
      <c r="T45" s="11">
        <f t="shared" ref="T45:V45" si="632">T44/$BA$44</f>
        <v>0</v>
      </c>
      <c r="U45" s="10">
        <f t="shared" ref="U45:W45" si="633">U44/$BB$44</f>
        <v>0</v>
      </c>
      <c r="V45" s="11">
        <f t="shared" si="632"/>
        <v>0</v>
      </c>
      <c r="W45" s="10">
        <f t="shared" si="633"/>
        <v>0</v>
      </c>
      <c r="X45" s="11">
        <f t="shared" ref="X45" si="634">X44/$BA$44</f>
        <v>0</v>
      </c>
      <c r="Y45" s="10">
        <f t="shared" ref="Y45" si="635">Y44/$BB$44</f>
        <v>0</v>
      </c>
      <c r="Z45" s="11">
        <f t="shared" ref="Z45" si="636">Z44/$BA$44</f>
        <v>0</v>
      </c>
      <c r="AA45" s="10">
        <f t="shared" ref="AA45" si="637">AA44/$BB$44</f>
        <v>0</v>
      </c>
      <c r="AB45" s="11">
        <f t="shared" ref="AB45" si="638">AB44/$BA$44</f>
        <v>0</v>
      </c>
      <c r="AC45" s="10">
        <f t="shared" ref="AC45" si="639">AC44/$BB$44</f>
        <v>0</v>
      </c>
      <c r="AD45" s="11">
        <f t="shared" ref="AD45" si="640">AD44/$BA$44</f>
        <v>0</v>
      </c>
      <c r="AE45" s="10">
        <f t="shared" ref="AE45" si="641">AE44/$BB$44</f>
        <v>0</v>
      </c>
      <c r="AF45" s="11">
        <f t="shared" ref="AF45" si="642">AF44/$BA$44</f>
        <v>0</v>
      </c>
      <c r="AG45" s="10">
        <f t="shared" ref="AG45" si="643">AG44/$BB$44</f>
        <v>0</v>
      </c>
      <c r="AH45" s="11">
        <f t="shared" ref="AH45" si="644">AH44/$BA$44</f>
        <v>0</v>
      </c>
      <c r="AI45" s="10">
        <f t="shared" ref="AI45" si="645">AI44/$BB$44</f>
        <v>0</v>
      </c>
      <c r="AJ45" s="11">
        <f t="shared" ref="AJ45" si="646">AJ44/$BA$44</f>
        <v>0</v>
      </c>
      <c r="AK45" s="10">
        <f t="shared" ref="AK45" si="647">AK44/$BB$44</f>
        <v>0</v>
      </c>
      <c r="AL45" s="11">
        <f t="shared" ref="AL45" si="648">AL44/$BA$44</f>
        <v>0</v>
      </c>
      <c r="AM45" s="10">
        <f t="shared" ref="AM45" si="649">AM44/$BB$44</f>
        <v>0</v>
      </c>
      <c r="AN45" s="11">
        <f t="shared" ref="AN45" si="650">AN44/$BA$44</f>
        <v>0</v>
      </c>
      <c r="AO45" s="10">
        <f t="shared" ref="AO45" si="651">AO44/$BB$44</f>
        <v>0</v>
      </c>
      <c r="AP45" s="11">
        <f t="shared" ref="AP45" si="652">AP44/$BA$44</f>
        <v>0</v>
      </c>
      <c r="AQ45" s="10">
        <f t="shared" ref="AQ45" si="653">AQ44/$BB$44</f>
        <v>0</v>
      </c>
      <c r="AR45" s="11">
        <f t="shared" ref="AR45" si="654">AR44/$BA$44</f>
        <v>0</v>
      </c>
      <c r="AS45" s="10">
        <f t="shared" ref="AS45" si="655">AS44/$BB$44</f>
        <v>0</v>
      </c>
      <c r="AT45" s="11">
        <f t="shared" ref="AT45" si="656">AT44/$BA$44</f>
        <v>0</v>
      </c>
      <c r="AU45" s="10">
        <f t="shared" ref="AU45" si="657">AU44/$BB$44</f>
        <v>0</v>
      </c>
      <c r="AV45" s="11">
        <f t="shared" ref="AV45" si="658">AV44/$BA$44</f>
        <v>0</v>
      </c>
      <c r="AW45" s="10">
        <f t="shared" ref="AW45" si="659">AW44/$BB$44</f>
        <v>0</v>
      </c>
      <c r="AX45" s="11">
        <f t="shared" ref="AX45" si="660">AX44/$BA$44</f>
        <v>0.18181818181818182</v>
      </c>
      <c r="AY45" s="10">
        <f t="shared" ref="AY45" si="661">AY44/$BB$44</f>
        <v>1.1909090909090909</v>
      </c>
      <c r="AZ45" s="11"/>
      <c r="BA45" s="10"/>
      <c r="BB45" s="10"/>
    </row>
    <row r="46" spans="1:54">
      <c r="A46" s="2"/>
      <c r="B46" s="2"/>
      <c r="C46" s="2"/>
      <c r="D46" s="11">
        <v>0</v>
      </c>
      <c r="E46" s="10">
        <v>0</v>
      </c>
      <c r="F46" s="11">
        <v>0</v>
      </c>
      <c r="G46" s="10">
        <v>0</v>
      </c>
      <c r="H46" s="11">
        <v>0.72727272727272729</v>
      </c>
      <c r="I46" s="10">
        <v>0.87272727272727268</v>
      </c>
      <c r="J46" s="11">
        <v>0.27272727272727271</v>
      </c>
      <c r="K46" s="10">
        <v>0.12727272727272726</v>
      </c>
      <c r="L46" s="11">
        <v>0</v>
      </c>
      <c r="M46" s="10">
        <v>0</v>
      </c>
      <c r="N46" s="11">
        <v>0</v>
      </c>
      <c r="O46" s="10">
        <v>0</v>
      </c>
      <c r="P46" s="11">
        <v>0</v>
      </c>
      <c r="Q46" s="10">
        <v>0</v>
      </c>
      <c r="R46" s="11">
        <v>0</v>
      </c>
      <c r="S46" s="10">
        <v>0</v>
      </c>
      <c r="T46" s="11">
        <v>0</v>
      </c>
      <c r="U46" s="10">
        <v>0</v>
      </c>
      <c r="V46" s="11">
        <v>0</v>
      </c>
      <c r="W46" s="10">
        <v>0</v>
      </c>
      <c r="X46" s="11">
        <v>0</v>
      </c>
      <c r="Y46" s="10">
        <v>0</v>
      </c>
      <c r="Z46" s="11">
        <v>0</v>
      </c>
      <c r="AA46" s="10">
        <v>0</v>
      </c>
      <c r="AB46" s="11">
        <v>0</v>
      </c>
      <c r="AC46" s="10">
        <v>0</v>
      </c>
      <c r="AD46" s="11">
        <v>0</v>
      </c>
      <c r="AE46" s="10">
        <v>0</v>
      </c>
      <c r="AF46" s="11">
        <v>0</v>
      </c>
      <c r="AG46" s="10">
        <v>0</v>
      </c>
      <c r="AH46" s="11">
        <v>0</v>
      </c>
      <c r="AI46" s="10">
        <v>0</v>
      </c>
      <c r="AJ46" s="11">
        <v>0</v>
      </c>
      <c r="AK46" s="10">
        <v>0</v>
      </c>
      <c r="AL46" s="11">
        <v>0</v>
      </c>
      <c r="AM46" s="10">
        <v>0</v>
      </c>
      <c r="AN46" s="11">
        <v>0</v>
      </c>
      <c r="AO46" s="10">
        <v>0</v>
      </c>
      <c r="AP46" s="11">
        <v>0</v>
      </c>
      <c r="AQ46" s="10">
        <v>0</v>
      </c>
      <c r="AR46" s="11">
        <v>0</v>
      </c>
      <c r="AS46" s="10">
        <v>0</v>
      </c>
      <c r="AT46" s="11">
        <v>0</v>
      </c>
      <c r="AU46" s="10">
        <v>0</v>
      </c>
      <c r="AV46" s="11">
        <v>0</v>
      </c>
      <c r="AW46" s="10">
        <v>0</v>
      </c>
      <c r="AX46" s="11">
        <v>0.15384615384615385</v>
      </c>
      <c r="AY46" s="10">
        <v>0.54356846473029041</v>
      </c>
      <c r="AZ46" s="11"/>
      <c r="BA46" s="10"/>
      <c r="BB46" s="10"/>
    </row>
    <row r="47" spans="1:54">
      <c r="A47" s="2" t="s">
        <v>488</v>
      </c>
      <c r="B47" s="2" t="s">
        <v>418</v>
      </c>
      <c r="C47" s="2">
        <v>92</v>
      </c>
      <c r="D47" s="11">
        <v>2</v>
      </c>
      <c r="E47" s="10">
        <v>2</v>
      </c>
      <c r="F47" s="11">
        <v>41</v>
      </c>
      <c r="G47" s="10">
        <v>283</v>
      </c>
      <c r="H47" s="11">
        <v>67</v>
      </c>
      <c r="I47" s="10">
        <v>392</v>
      </c>
      <c r="J47" s="11">
        <v>0</v>
      </c>
      <c r="K47" s="10">
        <v>0</v>
      </c>
      <c r="L47" s="11">
        <v>2</v>
      </c>
      <c r="M47" s="10">
        <v>10</v>
      </c>
      <c r="N47" s="11">
        <v>0</v>
      </c>
      <c r="O47" s="10">
        <v>0</v>
      </c>
      <c r="P47" s="11">
        <v>0</v>
      </c>
      <c r="Q47" s="10">
        <v>0</v>
      </c>
      <c r="R47" s="11">
        <v>0</v>
      </c>
      <c r="S47" s="10">
        <v>0</v>
      </c>
      <c r="T47" s="11">
        <v>0</v>
      </c>
      <c r="U47" s="10">
        <v>0</v>
      </c>
      <c r="V47" s="11">
        <v>0</v>
      </c>
      <c r="W47" s="10">
        <v>0</v>
      </c>
      <c r="X47" s="11">
        <v>0</v>
      </c>
      <c r="Y47" s="10">
        <v>0</v>
      </c>
      <c r="Z47" s="11">
        <v>0</v>
      </c>
      <c r="AA47" s="10">
        <v>0</v>
      </c>
      <c r="AB47" s="11">
        <v>0</v>
      </c>
      <c r="AC47" s="10">
        <v>0</v>
      </c>
      <c r="AD47" s="11">
        <v>5</v>
      </c>
      <c r="AE47" s="10">
        <v>23</v>
      </c>
      <c r="AF47" s="11">
        <v>0</v>
      </c>
      <c r="AG47" s="10">
        <v>0</v>
      </c>
      <c r="AH47" s="11">
        <v>0</v>
      </c>
      <c r="AI47" s="10">
        <v>0</v>
      </c>
      <c r="AJ47" s="11">
        <v>0</v>
      </c>
      <c r="AK47" s="10">
        <v>0</v>
      </c>
      <c r="AL47" s="11">
        <v>0</v>
      </c>
      <c r="AM47" s="10">
        <v>0</v>
      </c>
      <c r="AN47" s="11">
        <v>0</v>
      </c>
      <c r="AO47" s="10">
        <v>0</v>
      </c>
      <c r="AP47" s="11">
        <v>47</v>
      </c>
      <c r="AQ47" s="10">
        <v>320</v>
      </c>
      <c r="AR47" s="11">
        <v>0</v>
      </c>
      <c r="AS47" s="10">
        <v>0</v>
      </c>
      <c r="AT47" s="11">
        <v>0</v>
      </c>
      <c r="AU47" s="10">
        <v>0</v>
      </c>
      <c r="AV47" s="11">
        <v>57</v>
      </c>
      <c r="AW47" s="10">
        <v>581</v>
      </c>
      <c r="AX47" s="11">
        <v>5</v>
      </c>
      <c r="AY47" s="10">
        <v>26</v>
      </c>
      <c r="AZ47" s="11"/>
      <c r="BA47" s="10">
        <f t="shared" si="0"/>
        <v>164</v>
      </c>
      <c r="BB47" s="10">
        <f t="shared" si="1"/>
        <v>1030</v>
      </c>
    </row>
    <row r="48" spans="1:54">
      <c r="A48" s="2"/>
      <c r="B48" s="2"/>
      <c r="C48" s="2"/>
      <c r="D48" s="11">
        <f>D47/$BA$47</f>
        <v>1.2195121951219513E-2</v>
      </c>
      <c r="E48" s="10">
        <f>E47/$BB$47</f>
        <v>1.9417475728155339E-3</v>
      </c>
      <c r="F48" s="11">
        <f t="shared" ref="F48" si="662">F47/$BA$47</f>
        <v>0.25</v>
      </c>
      <c r="G48" s="10">
        <f t="shared" ref="G48" si="663">G47/$BB$47</f>
        <v>0.27475728155339807</v>
      </c>
      <c r="H48" s="11">
        <f t="shared" ref="H48" si="664">H47/$BA$47</f>
        <v>0.40853658536585363</v>
      </c>
      <c r="I48" s="10">
        <f t="shared" ref="I48" si="665">I47/$BB$47</f>
        <v>0.38058252427184464</v>
      </c>
      <c r="J48" s="11">
        <f t="shared" ref="J48" si="666">J47/$BA$47</f>
        <v>0</v>
      </c>
      <c r="K48" s="10">
        <f t="shared" ref="K48" si="667">K47/$BB$47</f>
        <v>0</v>
      </c>
      <c r="L48" s="11">
        <f t="shared" ref="L48" si="668">L47/$BA$47</f>
        <v>1.2195121951219513E-2</v>
      </c>
      <c r="M48" s="10">
        <f t="shared" ref="M48" si="669">M47/$BB$47</f>
        <v>9.7087378640776691E-3</v>
      </c>
      <c r="N48" s="11">
        <f t="shared" ref="N48" si="670">N47/$BA$47</f>
        <v>0</v>
      </c>
      <c r="O48" s="10">
        <f t="shared" ref="O48" si="671">O47/$BB$47</f>
        <v>0</v>
      </c>
      <c r="P48" s="11">
        <f t="shared" ref="P48" si="672">P47/$BA$47</f>
        <v>0</v>
      </c>
      <c r="Q48" s="10">
        <f t="shared" ref="Q48" si="673">Q47/$BB$47</f>
        <v>0</v>
      </c>
      <c r="R48" s="11">
        <f t="shared" ref="R48" si="674">R47/$BA$47</f>
        <v>0</v>
      </c>
      <c r="S48" s="10">
        <f t="shared" ref="S48" si="675">S47/$BB$47</f>
        <v>0</v>
      </c>
      <c r="T48" s="11">
        <f t="shared" ref="T48:V48" si="676">T47/$BA$47</f>
        <v>0</v>
      </c>
      <c r="U48" s="10">
        <f t="shared" ref="U48:W48" si="677">U47/$BB$47</f>
        <v>0</v>
      </c>
      <c r="V48" s="11">
        <f t="shared" si="676"/>
        <v>0</v>
      </c>
      <c r="W48" s="10">
        <f t="shared" si="677"/>
        <v>0</v>
      </c>
      <c r="X48" s="11">
        <f t="shared" ref="X48" si="678">X47/$BA$47</f>
        <v>0</v>
      </c>
      <c r="Y48" s="10">
        <f t="shared" ref="Y48" si="679">Y47/$BB$47</f>
        <v>0</v>
      </c>
      <c r="Z48" s="11">
        <f t="shared" ref="Z48" si="680">Z47/$BA$47</f>
        <v>0</v>
      </c>
      <c r="AA48" s="10">
        <f t="shared" ref="AA48" si="681">AA47/$BB$47</f>
        <v>0</v>
      </c>
      <c r="AB48" s="11">
        <f t="shared" ref="AB48" si="682">AB47/$BA$47</f>
        <v>0</v>
      </c>
      <c r="AC48" s="10">
        <f t="shared" ref="AC48" si="683">AC47/$BB$47</f>
        <v>0</v>
      </c>
      <c r="AD48" s="11">
        <f t="shared" ref="AD48" si="684">AD47/$BA$47</f>
        <v>3.048780487804878E-2</v>
      </c>
      <c r="AE48" s="10">
        <f t="shared" ref="AE48" si="685">AE47/$BB$47</f>
        <v>2.2330097087378639E-2</v>
      </c>
      <c r="AF48" s="11">
        <f t="shared" ref="AF48" si="686">AF47/$BA$47</f>
        <v>0</v>
      </c>
      <c r="AG48" s="10">
        <f t="shared" ref="AG48" si="687">AG47/$BB$47</f>
        <v>0</v>
      </c>
      <c r="AH48" s="11">
        <f t="shared" ref="AH48" si="688">AH47/$BA$47</f>
        <v>0</v>
      </c>
      <c r="AI48" s="10">
        <f t="shared" ref="AI48" si="689">AI47/$BB$47</f>
        <v>0</v>
      </c>
      <c r="AJ48" s="11">
        <f t="shared" ref="AJ48" si="690">AJ47/$BA$47</f>
        <v>0</v>
      </c>
      <c r="AK48" s="10">
        <f t="shared" ref="AK48" si="691">AK47/$BB$47</f>
        <v>0</v>
      </c>
      <c r="AL48" s="11">
        <f t="shared" ref="AL48" si="692">AL47/$BA$47</f>
        <v>0</v>
      </c>
      <c r="AM48" s="10">
        <f t="shared" ref="AM48" si="693">AM47/$BB$47</f>
        <v>0</v>
      </c>
      <c r="AN48" s="11">
        <f t="shared" ref="AN48" si="694">AN47/$BA$47</f>
        <v>0</v>
      </c>
      <c r="AO48" s="10">
        <f t="shared" ref="AO48" si="695">AO47/$BB$47</f>
        <v>0</v>
      </c>
      <c r="AP48" s="11">
        <f t="shared" ref="AP48" si="696">AP47/$BA$47</f>
        <v>0.28658536585365851</v>
      </c>
      <c r="AQ48" s="10">
        <f t="shared" ref="AQ48" si="697">AQ47/$BB$47</f>
        <v>0.31067961165048541</v>
      </c>
      <c r="AR48" s="11">
        <f t="shared" ref="AR48" si="698">AR47/$BA$47</f>
        <v>0</v>
      </c>
      <c r="AS48" s="10">
        <f t="shared" ref="AS48" si="699">AS47/$BB$47</f>
        <v>0</v>
      </c>
      <c r="AT48" s="11">
        <f t="shared" ref="AT48" si="700">AT47/$BA$47</f>
        <v>0</v>
      </c>
      <c r="AU48" s="10">
        <f t="shared" ref="AU48" si="701">AU47/$BB$47</f>
        <v>0</v>
      </c>
      <c r="AV48" s="11">
        <f t="shared" ref="AV48" si="702">AV47/$BA$47</f>
        <v>0.34756097560975607</v>
      </c>
      <c r="AW48" s="10">
        <f t="shared" ref="AW48" si="703">AW47/$BB$47</f>
        <v>0.56407766990291264</v>
      </c>
      <c r="AX48" s="11">
        <f t="shared" ref="AX48" si="704">AX47/$BA$47</f>
        <v>3.048780487804878E-2</v>
      </c>
      <c r="AY48" s="10">
        <f t="shared" ref="AY48" si="705">AY47/$BB$47</f>
        <v>2.524271844660194E-2</v>
      </c>
      <c r="AZ48" s="11"/>
      <c r="BA48" s="10"/>
      <c r="BB48" s="10"/>
    </row>
    <row r="49" spans="1:54">
      <c r="A49" s="2"/>
      <c r="B49" s="2"/>
      <c r="C49" s="2"/>
      <c r="D49" s="11">
        <v>1.2195121951219513E-2</v>
      </c>
      <c r="E49" s="10">
        <v>1.9417475728155339E-3</v>
      </c>
      <c r="F49" s="11">
        <v>0.25</v>
      </c>
      <c r="G49" s="10">
        <v>0.27475728155339807</v>
      </c>
      <c r="H49" s="11">
        <v>0.40853658536585363</v>
      </c>
      <c r="I49" s="10">
        <v>0.38058252427184464</v>
      </c>
      <c r="J49" s="11">
        <v>0</v>
      </c>
      <c r="K49" s="10">
        <v>0</v>
      </c>
      <c r="L49" s="11">
        <v>1.2195121951219513E-2</v>
      </c>
      <c r="M49" s="10">
        <v>9.7087378640776691E-3</v>
      </c>
      <c r="N49" s="11">
        <v>0</v>
      </c>
      <c r="O49" s="10">
        <v>0</v>
      </c>
      <c r="P49" s="11">
        <v>0</v>
      </c>
      <c r="Q49" s="10">
        <v>0</v>
      </c>
      <c r="R49" s="11">
        <v>0</v>
      </c>
      <c r="S49" s="10">
        <v>0</v>
      </c>
      <c r="T49" s="11">
        <v>0</v>
      </c>
      <c r="U49" s="10">
        <v>0</v>
      </c>
      <c r="V49" s="11">
        <v>0</v>
      </c>
      <c r="W49" s="10">
        <v>0</v>
      </c>
      <c r="X49" s="11">
        <v>0</v>
      </c>
      <c r="Y49" s="10">
        <v>0</v>
      </c>
      <c r="Z49" s="11">
        <v>0</v>
      </c>
      <c r="AA49" s="10">
        <v>0</v>
      </c>
      <c r="AB49" s="11">
        <v>0</v>
      </c>
      <c r="AC49" s="10">
        <v>0</v>
      </c>
      <c r="AD49" s="11">
        <v>3.048780487804878E-2</v>
      </c>
      <c r="AE49" s="10">
        <v>2.2330097087378639E-2</v>
      </c>
      <c r="AF49" s="11">
        <v>0</v>
      </c>
      <c r="AG49" s="10">
        <v>0</v>
      </c>
      <c r="AH49" s="11">
        <v>0</v>
      </c>
      <c r="AI49" s="10">
        <v>0</v>
      </c>
      <c r="AJ49" s="11">
        <v>0</v>
      </c>
      <c r="AK49" s="10">
        <v>0</v>
      </c>
      <c r="AL49" s="11">
        <v>0</v>
      </c>
      <c r="AM49" s="10">
        <v>0</v>
      </c>
      <c r="AN49" s="11">
        <v>0</v>
      </c>
      <c r="AO49" s="10">
        <v>0</v>
      </c>
      <c r="AP49" s="11">
        <v>0.28658536585365851</v>
      </c>
      <c r="AQ49" s="10">
        <v>0.31067961165048541</v>
      </c>
      <c r="AR49" s="11">
        <v>0</v>
      </c>
      <c r="AS49" s="10">
        <v>0</v>
      </c>
      <c r="AT49" s="11">
        <v>0</v>
      </c>
      <c r="AU49" s="10">
        <v>0</v>
      </c>
      <c r="AV49" s="11">
        <v>0.25221238938053098</v>
      </c>
      <c r="AW49" s="10">
        <v>0.35491753207086135</v>
      </c>
      <c r="AX49" s="11">
        <v>2.2123893805309734E-2</v>
      </c>
      <c r="AY49" s="10">
        <v>1.588271227855834E-2</v>
      </c>
      <c r="AZ49" s="11"/>
      <c r="BA49" s="10"/>
      <c r="BB49" s="10"/>
    </row>
    <row r="50" spans="1:54">
      <c r="A50" s="2" t="s">
        <v>491</v>
      </c>
      <c r="B50" s="2" t="s">
        <v>418</v>
      </c>
      <c r="C50" s="2">
        <v>93</v>
      </c>
      <c r="D50" s="11">
        <v>3</v>
      </c>
      <c r="E50" s="10">
        <v>14</v>
      </c>
      <c r="F50" s="11">
        <v>51</v>
      </c>
      <c r="G50" s="10">
        <v>276</v>
      </c>
      <c r="H50" s="11">
        <v>272</v>
      </c>
      <c r="I50" s="10">
        <v>1710</v>
      </c>
      <c r="J50" s="11">
        <v>0</v>
      </c>
      <c r="K50" s="10">
        <v>0</v>
      </c>
      <c r="L50" s="11">
        <v>0</v>
      </c>
      <c r="M50" s="10">
        <v>0</v>
      </c>
      <c r="N50" s="11">
        <v>0</v>
      </c>
      <c r="O50" s="10">
        <v>0</v>
      </c>
      <c r="P50" s="11">
        <v>0</v>
      </c>
      <c r="Q50" s="10">
        <v>0</v>
      </c>
      <c r="R50" s="11">
        <v>0</v>
      </c>
      <c r="S50" s="10">
        <v>0</v>
      </c>
      <c r="T50" s="11">
        <v>0</v>
      </c>
      <c r="U50" s="10">
        <v>0</v>
      </c>
      <c r="V50" s="11">
        <v>0</v>
      </c>
      <c r="W50" s="10">
        <v>0</v>
      </c>
      <c r="X50" s="11">
        <v>0</v>
      </c>
      <c r="Y50" s="10">
        <v>0</v>
      </c>
      <c r="Z50" s="11">
        <v>0</v>
      </c>
      <c r="AA50" s="10">
        <v>0</v>
      </c>
      <c r="AB50" s="11">
        <v>0</v>
      </c>
      <c r="AC50" s="10">
        <v>0</v>
      </c>
      <c r="AD50" s="11">
        <v>14</v>
      </c>
      <c r="AE50" s="10">
        <v>197</v>
      </c>
      <c r="AF50" s="11">
        <v>2</v>
      </c>
      <c r="AG50" s="10">
        <v>3</v>
      </c>
      <c r="AH50" s="11">
        <v>0</v>
      </c>
      <c r="AI50" s="10">
        <v>0</v>
      </c>
      <c r="AJ50" s="11">
        <v>0</v>
      </c>
      <c r="AK50" s="10">
        <v>0</v>
      </c>
      <c r="AL50" s="11">
        <v>0</v>
      </c>
      <c r="AM50" s="10">
        <v>0</v>
      </c>
      <c r="AN50" s="11">
        <v>0</v>
      </c>
      <c r="AO50" s="10">
        <v>0</v>
      </c>
      <c r="AP50" s="11">
        <v>33</v>
      </c>
      <c r="AQ50" s="10">
        <v>236</v>
      </c>
      <c r="AR50" s="11">
        <v>0</v>
      </c>
      <c r="AS50" s="10">
        <v>0</v>
      </c>
      <c r="AT50" s="11">
        <v>0</v>
      </c>
      <c r="AU50" s="10">
        <v>0</v>
      </c>
      <c r="AV50" s="11">
        <v>68</v>
      </c>
      <c r="AW50" s="10">
        <v>475</v>
      </c>
      <c r="AX50" s="11">
        <v>0</v>
      </c>
      <c r="AY50" s="10">
        <v>0</v>
      </c>
      <c r="AZ50" s="11"/>
      <c r="BA50" s="10">
        <f t="shared" si="0"/>
        <v>375</v>
      </c>
      <c r="BB50" s="10">
        <f t="shared" si="1"/>
        <v>2436</v>
      </c>
    </row>
    <row r="51" spans="1:54">
      <c r="A51" s="2"/>
      <c r="B51" s="2"/>
      <c r="C51" s="2"/>
      <c r="D51" s="11">
        <f>D50/$BA$50</f>
        <v>8.0000000000000002E-3</v>
      </c>
      <c r="E51" s="10">
        <f>E50/$BB$50</f>
        <v>5.7471264367816091E-3</v>
      </c>
      <c r="F51" s="11">
        <f t="shared" ref="F51" si="706">F50/$BA$50</f>
        <v>0.13600000000000001</v>
      </c>
      <c r="G51" s="10">
        <f t="shared" ref="G51" si="707">G50/$BB$50</f>
        <v>0.11330049261083744</v>
      </c>
      <c r="H51" s="11">
        <f t="shared" ref="H51" si="708">H50/$BA$50</f>
        <v>0.72533333333333339</v>
      </c>
      <c r="I51" s="10">
        <f t="shared" ref="I51" si="709">I50/$BB$50</f>
        <v>0.70197044334975367</v>
      </c>
      <c r="J51" s="11">
        <f t="shared" ref="J51" si="710">J50/$BA$50</f>
        <v>0</v>
      </c>
      <c r="K51" s="10">
        <f t="shared" ref="K51" si="711">K50/$BB$50</f>
        <v>0</v>
      </c>
      <c r="L51" s="11">
        <f t="shared" ref="L51" si="712">L50/$BA$50</f>
        <v>0</v>
      </c>
      <c r="M51" s="10">
        <f t="shared" ref="M51" si="713">M50/$BB$50</f>
        <v>0</v>
      </c>
      <c r="N51" s="11">
        <f t="shared" ref="N51" si="714">N50/$BA$50</f>
        <v>0</v>
      </c>
      <c r="O51" s="10">
        <f t="shared" ref="O51" si="715">O50/$BB$50</f>
        <v>0</v>
      </c>
      <c r="P51" s="11">
        <f t="shared" ref="P51" si="716">P50/$BA$50</f>
        <v>0</v>
      </c>
      <c r="Q51" s="10">
        <f t="shared" ref="Q51" si="717">Q50/$BB$50</f>
        <v>0</v>
      </c>
      <c r="R51" s="11">
        <f t="shared" ref="R51" si="718">R50/$BA$50</f>
        <v>0</v>
      </c>
      <c r="S51" s="10">
        <f t="shared" ref="S51" si="719">S50/$BB$50</f>
        <v>0</v>
      </c>
      <c r="T51" s="11">
        <f t="shared" ref="T51:V51" si="720">T50/$BA$50</f>
        <v>0</v>
      </c>
      <c r="U51" s="10">
        <f t="shared" ref="U51:W51" si="721">U50/$BB$50</f>
        <v>0</v>
      </c>
      <c r="V51" s="11">
        <f t="shared" si="720"/>
        <v>0</v>
      </c>
      <c r="W51" s="10">
        <f t="shared" si="721"/>
        <v>0</v>
      </c>
      <c r="X51" s="11">
        <f t="shared" ref="X51" si="722">X50/$BA$50</f>
        <v>0</v>
      </c>
      <c r="Y51" s="10">
        <f t="shared" ref="Y51" si="723">Y50/$BB$50</f>
        <v>0</v>
      </c>
      <c r="Z51" s="11">
        <f t="shared" ref="Z51" si="724">Z50/$BA$50</f>
        <v>0</v>
      </c>
      <c r="AA51" s="10">
        <f t="shared" ref="AA51" si="725">AA50/$BB$50</f>
        <v>0</v>
      </c>
      <c r="AB51" s="11">
        <f t="shared" ref="AB51" si="726">AB50/$BA$50</f>
        <v>0</v>
      </c>
      <c r="AC51" s="10">
        <f t="shared" ref="AC51" si="727">AC50/$BB$50</f>
        <v>0</v>
      </c>
      <c r="AD51" s="11">
        <f t="shared" ref="AD51" si="728">AD50/$BA$50</f>
        <v>3.7333333333333336E-2</v>
      </c>
      <c r="AE51" s="10">
        <f t="shared" ref="AE51" si="729">AE50/$BB$50</f>
        <v>8.0870279146141213E-2</v>
      </c>
      <c r="AF51" s="11">
        <f t="shared" ref="AF51" si="730">AF50/$BA$50</f>
        <v>5.3333333333333332E-3</v>
      </c>
      <c r="AG51" s="10">
        <f t="shared" ref="AG51" si="731">AG50/$BB$50</f>
        <v>1.2315270935960591E-3</v>
      </c>
      <c r="AH51" s="11">
        <f t="shared" ref="AH51" si="732">AH50/$BA$50</f>
        <v>0</v>
      </c>
      <c r="AI51" s="10">
        <f t="shared" ref="AI51" si="733">AI50/$BB$50</f>
        <v>0</v>
      </c>
      <c r="AJ51" s="11">
        <f t="shared" ref="AJ51" si="734">AJ50/$BA$50</f>
        <v>0</v>
      </c>
      <c r="AK51" s="10">
        <f t="shared" ref="AK51" si="735">AK50/$BB$50</f>
        <v>0</v>
      </c>
      <c r="AL51" s="11">
        <f t="shared" ref="AL51" si="736">AL50/$BA$50</f>
        <v>0</v>
      </c>
      <c r="AM51" s="10">
        <f t="shared" ref="AM51" si="737">AM50/$BB$50</f>
        <v>0</v>
      </c>
      <c r="AN51" s="11">
        <f t="shared" ref="AN51" si="738">AN50/$BA$50</f>
        <v>0</v>
      </c>
      <c r="AO51" s="10">
        <f t="shared" ref="AO51" si="739">AO50/$BB$50</f>
        <v>0</v>
      </c>
      <c r="AP51" s="11">
        <f t="shared" ref="AP51" si="740">AP50/$BA$50</f>
        <v>8.7999999999999995E-2</v>
      </c>
      <c r="AQ51" s="10">
        <f t="shared" ref="AQ51" si="741">AQ50/$BB$50</f>
        <v>9.688013136288999E-2</v>
      </c>
      <c r="AR51" s="11">
        <f t="shared" ref="AR51" si="742">AR50/$BA$50</f>
        <v>0</v>
      </c>
      <c r="AS51" s="10">
        <f t="shared" ref="AS51" si="743">AS50/$BB$50</f>
        <v>0</v>
      </c>
      <c r="AT51" s="11">
        <f t="shared" ref="AT51" si="744">AT50/$BA$50</f>
        <v>0</v>
      </c>
      <c r="AU51" s="10">
        <f t="shared" ref="AU51" si="745">AU50/$BB$50</f>
        <v>0</v>
      </c>
      <c r="AV51" s="11">
        <f t="shared" ref="AV51" si="746">AV50/$BA$50</f>
        <v>0.18133333333333335</v>
      </c>
      <c r="AW51" s="10">
        <f t="shared" ref="AW51" si="747">AW50/$BB$50</f>
        <v>0.19499178981937604</v>
      </c>
      <c r="AX51" s="11">
        <f t="shared" ref="AX51" si="748">AX50/$BA$50</f>
        <v>0</v>
      </c>
      <c r="AY51" s="10">
        <f t="shared" ref="AY51" si="749">AY50/$BB$50</f>
        <v>0</v>
      </c>
      <c r="AZ51" s="11"/>
      <c r="BA51" s="10"/>
      <c r="BB51" s="10"/>
    </row>
    <row r="52" spans="1:54">
      <c r="A52" s="2"/>
      <c r="B52" s="2"/>
      <c r="C52" s="2"/>
      <c r="D52" s="11">
        <v>8.0000000000000002E-3</v>
      </c>
      <c r="E52" s="10">
        <v>5.7471264367816091E-3</v>
      </c>
      <c r="F52" s="11">
        <v>0.13600000000000001</v>
      </c>
      <c r="G52" s="10">
        <v>0.11330049261083744</v>
      </c>
      <c r="H52" s="11">
        <v>0.72533333333333339</v>
      </c>
      <c r="I52" s="10">
        <v>0.70197044334975367</v>
      </c>
      <c r="J52" s="11">
        <v>0</v>
      </c>
      <c r="K52" s="10">
        <v>0</v>
      </c>
      <c r="L52" s="11">
        <v>0</v>
      </c>
      <c r="M52" s="10">
        <v>0</v>
      </c>
      <c r="N52" s="11">
        <v>0</v>
      </c>
      <c r="O52" s="10">
        <v>0</v>
      </c>
      <c r="P52" s="11">
        <v>0</v>
      </c>
      <c r="Q52" s="10">
        <v>0</v>
      </c>
      <c r="R52" s="11">
        <v>0</v>
      </c>
      <c r="S52" s="10">
        <v>0</v>
      </c>
      <c r="T52" s="11">
        <v>0</v>
      </c>
      <c r="U52" s="10">
        <v>0</v>
      </c>
      <c r="V52" s="11">
        <v>0</v>
      </c>
      <c r="W52" s="10">
        <v>0</v>
      </c>
      <c r="X52" s="11">
        <v>0</v>
      </c>
      <c r="Y52" s="10">
        <v>0</v>
      </c>
      <c r="Z52" s="11">
        <v>0</v>
      </c>
      <c r="AA52" s="10">
        <v>0</v>
      </c>
      <c r="AB52" s="11">
        <v>0</v>
      </c>
      <c r="AC52" s="10">
        <v>0</v>
      </c>
      <c r="AD52" s="11">
        <v>3.7333333333333336E-2</v>
      </c>
      <c r="AE52" s="10">
        <v>8.0870279146141213E-2</v>
      </c>
      <c r="AF52" s="11">
        <v>5.3333333333333332E-3</v>
      </c>
      <c r="AG52" s="10">
        <v>1.2315270935960591E-3</v>
      </c>
      <c r="AH52" s="11">
        <v>0</v>
      </c>
      <c r="AI52" s="10">
        <v>0</v>
      </c>
      <c r="AJ52" s="11">
        <v>0</v>
      </c>
      <c r="AK52" s="10">
        <v>0</v>
      </c>
      <c r="AL52" s="11">
        <v>0</v>
      </c>
      <c r="AM52" s="10">
        <v>0</v>
      </c>
      <c r="AN52" s="11">
        <v>0</v>
      </c>
      <c r="AO52" s="10">
        <v>0</v>
      </c>
      <c r="AP52" s="11">
        <v>8.7999999999999995E-2</v>
      </c>
      <c r="AQ52" s="10">
        <v>9.688013136288999E-2</v>
      </c>
      <c r="AR52" s="11">
        <v>0</v>
      </c>
      <c r="AS52" s="10">
        <v>0</v>
      </c>
      <c r="AT52" s="11">
        <v>0</v>
      </c>
      <c r="AU52" s="10">
        <v>0</v>
      </c>
      <c r="AV52" s="11">
        <v>0.15349887133182843</v>
      </c>
      <c r="AW52" s="10">
        <v>0.16317416695293713</v>
      </c>
      <c r="AX52" s="11">
        <v>0</v>
      </c>
      <c r="AY52" s="10">
        <v>0</v>
      </c>
      <c r="AZ52" s="11"/>
      <c r="BA52" s="10"/>
      <c r="BB52" s="10"/>
    </row>
    <row r="53" spans="1:54">
      <c r="A53" s="2" t="s">
        <v>495</v>
      </c>
      <c r="B53" s="2" t="s">
        <v>418</v>
      </c>
      <c r="C53" s="2">
        <v>94</v>
      </c>
      <c r="D53" s="11">
        <v>0</v>
      </c>
      <c r="E53" s="10">
        <v>0</v>
      </c>
      <c r="F53" s="11">
        <v>26</v>
      </c>
      <c r="G53" s="10">
        <v>157</v>
      </c>
      <c r="H53" s="11">
        <v>60</v>
      </c>
      <c r="I53" s="10">
        <v>400</v>
      </c>
      <c r="J53" s="11">
        <v>3</v>
      </c>
      <c r="K53" s="10">
        <v>8</v>
      </c>
      <c r="L53" s="11">
        <v>0</v>
      </c>
      <c r="M53" s="10">
        <v>0</v>
      </c>
      <c r="N53" s="11">
        <v>0</v>
      </c>
      <c r="O53" s="10">
        <v>0</v>
      </c>
      <c r="P53" s="11">
        <v>0</v>
      </c>
      <c r="Q53" s="10">
        <v>0</v>
      </c>
      <c r="R53" s="11">
        <v>0</v>
      </c>
      <c r="S53" s="10">
        <v>0</v>
      </c>
      <c r="T53" s="11">
        <v>3</v>
      </c>
      <c r="U53" s="10">
        <v>7</v>
      </c>
      <c r="V53" s="11">
        <v>0</v>
      </c>
      <c r="W53" s="10">
        <v>0</v>
      </c>
      <c r="X53" s="11">
        <v>0</v>
      </c>
      <c r="Y53" s="10">
        <v>0</v>
      </c>
      <c r="Z53" s="11">
        <v>1</v>
      </c>
      <c r="AA53" s="10">
        <v>4</v>
      </c>
      <c r="AB53" s="11">
        <v>0</v>
      </c>
      <c r="AC53" s="10">
        <v>0</v>
      </c>
      <c r="AD53" s="11">
        <v>2</v>
      </c>
      <c r="AE53" s="10">
        <v>6</v>
      </c>
      <c r="AF53" s="11">
        <v>0</v>
      </c>
      <c r="AG53" s="10">
        <v>0</v>
      </c>
      <c r="AH53" s="11">
        <v>0</v>
      </c>
      <c r="AI53" s="10">
        <v>0</v>
      </c>
      <c r="AJ53" s="11">
        <v>0</v>
      </c>
      <c r="AK53" s="10">
        <v>0</v>
      </c>
      <c r="AL53" s="11">
        <v>0</v>
      </c>
      <c r="AM53" s="10">
        <v>0</v>
      </c>
      <c r="AN53" s="11">
        <v>0</v>
      </c>
      <c r="AO53" s="10">
        <v>0</v>
      </c>
      <c r="AP53" s="11">
        <v>0</v>
      </c>
      <c r="AQ53" s="10">
        <v>0</v>
      </c>
      <c r="AR53" s="11">
        <v>2</v>
      </c>
      <c r="AS53" s="10">
        <v>46</v>
      </c>
      <c r="AT53" s="11">
        <v>0</v>
      </c>
      <c r="AU53" s="10">
        <v>0</v>
      </c>
      <c r="AV53" s="11">
        <v>37</v>
      </c>
      <c r="AW53" s="10">
        <v>318</v>
      </c>
      <c r="AX53" s="11">
        <v>8</v>
      </c>
      <c r="AY53" s="10">
        <v>44</v>
      </c>
      <c r="AZ53" s="11"/>
      <c r="BA53" s="10">
        <f t="shared" si="0"/>
        <v>97</v>
      </c>
      <c r="BB53" s="10">
        <f t="shared" si="1"/>
        <v>628</v>
      </c>
    </row>
    <row r="54" spans="1:54">
      <c r="A54" s="2"/>
      <c r="B54" s="2"/>
      <c r="C54" s="2"/>
      <c r="D54" s="11">
        <f>D53/$BA$53</f>
        <v>0</v>
      </c>
      <c r="E54" s="10">
        <f>E53/$BB$53</f>
        <v>0</v>
      </c>
      <c r="F54" s="11">
        <f t="shared" ref="F54" si="750">F53/$BA$53</f>
        <v>0.26804123711340205</v>
      </c>
      <c r="G54" s="10">
        <f t="shared" ref="G54" si="751">G53/$BB$53</f>
        <v>0.25</v>
      </c>
      <c r="H54" s="11">
        <f t="shared" ref="H54" si="752">H53/$BA$53</f>
        <v>0.61855670103092786</v>
      </c>
      <c r="I54" s="10">
        <f t="shared" ref="I54" si="753">I53/$BB$53</f>
        <v>0.63694267515923564</v>
      </c>
      <c r="J54" s="11">
        <f t="shared" ref="J54" si="754">J53/$BA$53</f>
        <v>3.0927835051546393E-2</v>
      </c>
      <c r="K54" s="10">
        <f t="shared" ref="K54" si="755">K53/$BB$53</f>
        <v>1.2738853503184714E-2</v>
      </c>
      <c r="L54" s="11">
        <f t="shared" ref="L54" si="756">L53/$BA$53</f>
        <v>0</v>
      </c>
      <c r="M54" s="10">
        <f t="shared" ref="M54" si="757">M53/$BB$53</f>
        <v>0</v>
      </c>
      <c r="N54" s="11">
        <f t="shared" ref="N54" si="758">N53/$BA$53</f>
        <v>0</v>
      </c>
      <c r="O54" s="10">
        <f t="shared" ref="O54" si="759">O53/$BB$53</f>
        <v>0</v>
      </c>
      <c r="P54" s="11">
        <f t="shared" ref="P54" si="760">P53/$BA$53</f>
        <v>0</v>
      </c>
      <c r="Q54" s="10">
        <f t="shared" ref="Q54" si="761">Q53/$BB$53</f>
        <v>0</v>
      </c>
      <c r="R54" s="11">
        <f t="shared" ref="R54" si="762">R53/$BA$53</f>
        <v>0</v>
      </c>
      <c r="S54" s="10">
        <f t="shared" ref="S54" si="763">S53/$BB$53</f>
        <v>0</v>
      </c>
      <c r="T54" s="11">
        <f t="shared" ref="T54:V54" si="764">T53/$BA$53</f>
        <v>3.0927835051546393E-2</v>
      </c>
      <c r="U54" s="10">
        <f t="shared" ref="U54:W54" si="765">U53/$BB$53</f>
        <v>1.1146496815286623E-2</v>
      </c>
      <c r="V54" s="11">
        <f t="shared" si="764"/>
        <v>0</v>
      </c>
      <c r="W54" s="10">
        <f t="shared" si="765"/>
        <v>0</v>
      </c>
      <c r="X54" s="11">
        <f t="shared" ref="X54" si="766">X53/$BA$53</f>
        <v>0</v>
      </c>
      <c r="Y54" s="10">
        <f t="shared" ref="Y54" si="767">Y53/$BB$53</f>
        <v>0</v>
      </c>
      <c r="Z54" s="11">
        <f t="shared" ref="Z54" si="768">Z53/$BA$53</f>
        <v>1.0309278350515464E-2</v>
      </c>
      <c r="AA54" s="10">
        <f t="shared" ref="AA54" si="769">AA53/$BB$53</f>
        <v>6.369426751592357E-3</v>
      </c>
      <c r="AB54" s="11">
        <f t="shared" ref="AB54" si="770">AB53/$BA$53</f>
        <v>0</v>
      </c>
      <c r="AC54" s="10">
        <f t="shared" ref="AC54" si="771">AC53/$BB$53</f>
        <v>0</v>
      </c>
      <c r="AD54" s="11">
        <f t="shared" ref="AD54" si="772">AD53/$BA$53</f>
        <v>2.0618556701030927E-2</v>
      </c>
      <c r="AE54" s="10">
        <f t="shared" ref="AE54" si="773">AE53/$BB$53</f>
        <v>9.5541401273885346E-3</v>
      </c>
      <c r="AF54" s="11">
        <f t="shared" ref="AF54" si="774">AF53/$BA$53</f>
        <v>0</v>
      </c>
      <c r="AG54" s="10">
        <f t="shared" ref="AG54" si="775">AG53/$BB$53</f>
        <v>0</v>
      </c>
      <c r="AH54" s="11">
        <f t="shared" ref="AH54" si="776">AH53/$BA$53</f>
        <v>0</v>
      </c>
      <c r="AI54" s="10">
        <f t="shared" ref="AI54" si="777">AI53/$BB$53</f>
        <v>0</v>
      </c>
      <c r="AJ54" s="11">
        <f t="shared" ref="AJ54" si="778">AJ53/$BA$53</f>
        <v>0</v>
      </c>
      <c r="AK54" s="10">
        <f t="shared" ref="AK54" si="779">AK53/$BB$53</f>
        <v>0</v>
      </c>
      <c r="AL54" s="11">
        <f t="shared" ref="AL54" si="780">AL53/$BA$53</f>
        <v>0</v>
      </c>
      <c r="AM54" s="10">
        <f t="shared" ref="AM54" si="781">AM53/$BB$53</f>
        <v>0</v>
      </c>
      <c r="AN54" s="11">
        <f t="shared" ref="AN54" si="782">AN53/$BA$53</f>
        <v>0</v>
      </c>
      <c r="AO54" s="10">
        <f t="shared" ref="AO54" si="783">AO53/$BB$53</f>
        <v>0</v>
      </c>
      <c r="AP54" s="11">
        <f t="shared" ref="AP54" si="784">AP53/$BA$53</f>
        <v>0</v>
      </c>
      <c r="AQ54" s="10">
        <f t="shared" ref="AQ54" si="785">AQ53/$BB$53</f>
        <v>0</v>
      </c>
      <c r="AR54" s="11">
        <f t="shared" ref="AR54" si="786">AR53/$BA$53</f>
        <v>2.0618556701030927E-2</v>
      </c>
      <c r="AS54" s="10">
        <f t="shared" ref="AS54" si="787">AS53/$BB$53</f>
        <v>7.32484076433121E-2</v>
      </c>
      <c r="AT54" s="11">
        <f t="shared" ref="AT54" si="788">AT53/$BA$53</f>
        <v>0</v>
      </c>
      <c r="AU54" s="10">
        <f t="shared" ref="AU54" si="789">AU53/$BB$53</f>
        <v>0</v>
      </c>
      <c r="AV54" s="11">
        <f t="shared" ref="AV54" si="790">AV53/$BA$53</f>
        <v>0.38144329896907214</v>
      </c>
      <c r="AW54" s="10">
        <f t="shared" ref="AW54" si="791">AW53/$BB$53</f>
        <v>0.50636942675159236</v>
      </c>
      <c r="AX54" s="11">
        <f t="shared" ref="AX54" si="792">AX53/$BA$53</f>
        <v>8.247422680412371E-2</v>
      </c>
      <c r="AY54" s="10">
        <f t="shared" ref="AY54" si="793">AY53/$BB$53</f>
        <v>7.0063694267515922E-2</v>
      </c>
      <c r="AZ54" s="11"/>
      <c r="BA54" s="10"/>
      <c r="BB54" s="10"/>
    </row>
    <row r="55" spans="1:54">
      <c r="A55" s="2"/>
      <c r="B55" s="2"/>
      <c r="C55" s="2"/>
      <c r="D55" s="11">
        <v>0</v>
      </c>
      <c r="E55" s="10">
        <v>0</v>
      </c>
      <c r="F55" s="11">
        <v>0.26804123711340205</v>
      </c>
      <c r="G55" s="10">
        <v>0.25</v>
      </c>
      <c r="H55" s="11">
        <v>0.61855670103092786</v>
      </c>
      <c r="I55" s="10">
        <v>0.63694267515923564</v>
      </c>
      <c r="J55" s="11">
        <v>3.0927835051546393E-2</v>
      </c>
      <c r="K55" s="10">
        <v>1.2738853503184714E-2</v>
      </c>
      <c r="L55" s="11">
        <v>0</v>
      </c>
      <c r="M55" s="10">
        <v>0</v>
      </c>
      <c r="N55" s="11">
        <v>0</v>
      </c>
      <c r="O55" s="10">
        <v>0</v>
      </c>
      <c r="P55" s="11">
        <v>0</v>
      </c>
      <c r="Q55" s="10">
        <v>0</v>
      </c>
      <c r="R55" s="11">
        <v>0</v>
      </c>
      <c r="S55" s="10">
        <v>0</v>
      </c>
      <c r="T55" s="11">
        <v>3.0927835051546393E-2</v>
      </c>
      <c r="U55" s="10">
        <v>1.1146496815286623E-2</v>
      </c>
      <c r="V55" s="11">
        <v>0</v>
      </c>
      <c r="W55" s="10">
        <v>0</v>
      </c>
      <c r="X55" s="11">
        <v>0</v>
      </c>
      <c r="Y55" s="10">
        <v>0</v>
      </c>
      <c r="Z55" s="11">
        <v>1.0309278350515464E-2</v>
      </c>
      <c r="AA55" s="10">
        <v>6.369426751592357E-3</v>
      </c>
      <c r="AB55" s="11">
        <v>0</v>
      </c>
      <c r="AC55" s="10">
        <v>0</v>
      </c>
      <c r="AD55" s="11">
        <v>2.0618556701030927E-2</v>
      </c>
      <c r="AE55" s="10">
        <v>9.5541401273885346E-3</v>
      </c>
      <c r="AF55" s="11">
        <v>0</v>
      </c>
      <c r="AG55" s="10">
        <v>0</v>
      </c>
      <c r="AH55" s="11">
        <v>0</v>
      </c>
      <c r="AI55" s="10">
        <v>0</v>
      </c>
      <c r="AJ55" s="11">
        <v>0</v>
      </c>
      <c r="AK55" s="10">
        <v>0</v>
      </c>
      <c r="AL55" s="11">
        <v>0</v>
      </c>
      <c r="AM55" s="10">
        <v>0</v>
      </c>
      <c r="AN55" s="11">
        <v>0</v>
      </c>
      <c r="AO55" s="10">
        <v>0</v>
      </c>
      <c r="AP55" s="11">
        <v>0</v>
      </c>
      <c r="AQ55" s="10">
        <v>0</v>
      </c>
      <c r="AR55" s="11">
        <v>2.0618556701030927E-2</v>
      </c>
      <c r="AS55" s="10">
        <v>7.32484076433121E-2</v>
      </c>
      <c r="AT55" s="11">
        <v>0</v>
      </c>
      <c r="AU55" s="10">
        <v>0</v>
      </c>
      <c r="AV55" s="11">
        <v>0.26056338028169013</v>
      </c>
      <c r="AW55" s="10">
        <v>0.32121212121212123</v>
      </c>
      <c r="AX55" s="11">
        <v>5.6338028169014086E-2</v>
      </c>
      <c r="AY55" s="10">
        <v>4.4444444444444446E-2</v>
      </c>
      <c r="AZ55" s="11"/>
      <c r="BA55" s="10"/>
      <c r="BB55" s="10"/>
    </row>
    <row r="56" spans="1:54">
      <c r="A56" s="2" t="s">
        <v>709</v>
      </c>
      <c r="B56" s="2" t="s">
        <v>418</v>
      </c>
      <c r="C56" s="2">
        <v>95</v>
      </c>
      <c r="D56" s="11">
        <v>0</v>
      </c>
      <c r="E56" s="10">
        <v>0</v>
      </c>
      <c r="F56" s="11">
        <v>3</v>
      </c>
      <c r="G56" s="10">
        <v>35</v>
      </c>
      <c r="H56" s="11">
        <v>2</v>
      </c>
      <c r="I56" s="10">
        <v>22</v>
      </c>
      <c r="J56" s="11">
        <v>0</v>
      </c>
      <c r="K56" s="10">
        <v>0</v>
      </c>
      <c r="L56" s="11">
        <v>0</v>
      </c>
      <c r="M56" s="10">
        <v>0</v>
      </c>
      <c r="N56" s="11">
        <v>0</v>
      </c>
      <c r="O56" s="10">
        <v>0</v>
      </c>
      <c r="P56" s="11">
        <v>0</v>
      </c>
      <c r="Q56" s="10">
        <v>0</v>
      </c>
      <c r="R56" s="11">
        <v>0</v>
      </c>
      <c r="S56" s="10">
        <v>0</v>
      </c>
      <c r="T56" s="11">
        <v>1</v>
      </c>
      <c r="U56" s="10">
        <v>3</v>
      </c>
      <c r="V56" s="11">
        <v>0</v>
      </c>
      <c r="W56" s="10">
        <v>0</v>
      </c>
      <c r="X56" s="11">
        <v>0</v>
      </c>
      <c r="Y56" s="10">
        <v>0</v>
      </c>
      <c r="Z56" s="11">
        <v>0</v>
      </c>
      <c r="AA56" s="10">
        <v>0</v>
      </c>
      <c r="AB56" s="11">
        <v>0</v>
      </c>
      <c r="AC56" s="10">
        <v>0</v>
      </c>
      <c r="AD56" s="11">
        <v>0</v>
      </c>
      <c r="AE56" s="10">
        <v>0</v>
      </c>
      <c r="AF56" s="11">
        <v>0</v>
      </c>
      <c r="AG56" s="10">
        <v>0</v>
      </c>
      <c r="AH56" s="11">
        <v>0</v>
      </c>
      <c r="AI56" s="10">
        <v>0</v>
      </c>
      <c r="AJ56" s="11">
        <v>0</v>
      </c>
      <c r="AK56" s="10">
        <v>0</v>
      </c>
      <c r="AL56" s="11">
        <v>0</v>
      </c>
      <c r="AM56" s="10">
        <v>0</v>
      </c>
      <c r="AN56" s="11">
        <v>0</v>
      </c>
      <c r="AO56" s="10">
        <v>0</v>
      </c>
      <c r="AP56" s="11">
        <v>3</v>
      </c>
      <c r="AQ56" s="10">
        <v>120</v>
      </c>
      <c r="AR56" s="11">
        <v>0</v>
      </c>
      <c r="AS56" s="10">
        <v>0</v>
      </c>
      <c r="AT56" s="11">
        <v>1</v>
      </c>
      <c r="AU56" s="10">
        <v>7</v>
      </c>
      <c r="AV56" s="11">
        <v>0</v>
      </c>
      <c r="AW56" s="10">
        <v>0</v>
      </c>
      <c r="AX56" s="11">
        <v>0</v>
      </c>
      <c r="AY56" s="10">
        <v>0</v>
      </c>
      <c r="AZ56" s="11"/>
      <c r="BA56" s="10">
        <f t="shared" si="0"/>
        <v>10</v>
      </c>
      <c r="BB56" s="10">
        <f t="shared" si="1"/>
        <v>187</v>
      </c>
    </row>
    <row r="57" spans="1:54">
      <c r="A57" s="2"/>
      <c r="B57" s="2"/>
      <c r="C57" s="2"/>
      <c r="D57" s="11">
        <f>D56/$BA$56</f>
        <v>0</v>
      </c>
      <c r="E57" s="10">
        <f>E56/$BB$56</f>
        <v>0</v>
      </c>
      <c r="F57" s="11">
        <f t="shared" ref="F57" si="794">F56/$BA$56</f>
        <v>0.3</v>
      </c>
      <c r="G57" s="10">
        <f t="shared" ref="G57" si="795">G56/$BB$56</f>
        <v>0.18716577540106952</v>
      </c>
      <c r="H57" s="11">
        <f t="shared" ref="H57" si="796">H56/$BA$56</f>
        <v>0.2</v>
      </c>
      <c r="I57" s="10">
        <f t="shared" ref="I57" si="797">I56/$BB$56</f>
        <v>0.11764705882352941</v>
      </c>
      <c r="J57" s="11">
        <f t="shared" ref="J57" si="798">J56/$BA$56</f>
        <v>0</v>
      </c>
      <c r="K57" s="10">
        <f t="shared" ref="K57" si="799">K56/$BB$56</f>
        <v>0</v>
      </c>
      <c r="L57" s="11">
        <f t="shared" ref="L57" si="800">L56/$BA$56</f>
        <v>0</v>
      </c>
      <c r="M57" s="10">
        <f t="shared" ref="M57" si="801">M56/$BB$56</f>
        <v>0</v>
      </c>
      <c r="N57" s="11">
        <f t="shared" ref="N57" si="802">N56/$BA$56</f>
        <v>0</v>
      </c>
      <c r="O57" s="10">
        <f t="shared" ref="O57" si="803">O56/$BB$56</f>
        <v>0</v>
      </c>
      <c r="P57" s="11">
        <f t="shared" ref="P57" si="804">P56/$BA$56</f>
        <v>0</v>
      </c>
      <c r="Q57" s="10">
        <f t="shared" ref="Q57" si="805">Q56/$BB$56</f>
        <v>0</v>
      </c>
      <c r="R57" s="11">
        <f t="shared" ref="R57" si="806">R56/$BA$56</f>
        <v>0</v>
      </c>
      <c r="S57" s="10">
        <f t="shared" ref="S57" si="807">S56/$BB$56</f>
        <v>0</v>
      </c>
      <c r="T57" s="11">
        <f t="shared" ref="T57:V57" si="808">T56/$BA$56</f>
        <v>0.1</v>
      </c>
      <c r="U57" s="10">
        <f t="shared" ref="U57:W57" si="809">U56/$BB$56</f>
        <v>1.6042780748663103E-2</v>
      </c>
      <c r="V57" s="11">
        <f t="shared" si="808"/>
        <v>0</v>
      </c>
      <c r="W57" s="10">
        <f t="shared" si="809"/>
        <v>0</v>
      </c>
      <c r="X57" s="11">
        <f t="shared" ref="X57" si="810">X56/$BA$56</f>
        <v>0</v>
      </c>
      <c r="Y57" s="10">
        <f t="shared" ref="Y57" si="811">Y56/$BB$56</f>
        <v>0</v>
      </c>
      <c r="Z57" s="11">
        <f t="shared" ref="Z57" si="812">Z56/$BA$56</f>
        <v>0</v>
      </c>
      <c r="AA57" s="10">
        <f t="shared" ref="AA57" si="813">AA56/$BB$56</f>
        <v>0</v>
      </c>
      <c r="AB57" s="11">
        <f t="shared" ref="AB57" si="814">AB56/$BA$56</f>
        <v>0</v>
      </c>
      <c r="AC57" s="10">
        <f t="shared" ref="AC57" si="815">AC56/$BB$56</f>
        <v>0</v>
      </c>
      <c r="AD57" s="11">
        <f t="shared" ref="AD57" si="816">AD56/$BA$56</f>
        <v>0</v>
      </c>
      <c r="AE57" s="10">
        <f t="shared" ref="AE57" si="817">AE56/$BB$56</f>
        <v>0</v>
      </c>
      <c r="AF57" s="11">
        <f t="shared" ref="AF57" si="818">AF56/$BA$56</f>
        <v>0</v>
      </c>
      <c r="AG57" s="10">
        <f t="shared" ref="AG57" si="819">AG56/$BB$56</f>
        <v>0</v>
      </c>
      <c r="AH57" s="11">
        <f t="shared" ref="AH57" si="820">AH56/$BA$56</f>
        <v>0</v>
      </c>
      <c r="AI57" s="10">
        <f t="shared" ref="AI57" si="821">AI56/$BB$56</f>
        <v>0</v>
      </c>
      <c r="AJ57" s="11">
        <f t="shared" ref="AJ57" si="822">AJ56/$BA$56</f>
        <v>0</v>
      </c>
      <c r="AK57" s="10">
        <f t="shared" ref="AK57" si="823">AK56/$BB$56</f>
        <v>0</v>
      </c>
      <c r="AL57" s="11">
        <f t="shared" ref="AL57" si="824">AL56/$BA$56</f>
        <v>0</v>
      </c>
      <c r="AM57" s="10">
        <f t="shared" ref="AM57" si="825">AM56/$BB$56</f>
        <v>0</v>
      </c>
      <c r="AN57" s="11">
        <f t="shared" ref="AN57" si="826">AN56/$BA$56</f>
        <v>0</v>
      </c>
      <c r="AO57" s="10">
        <f t="shared" ref="AO57" si="827">AO56/$BB$56</f>
        <v>0</v>
      </c>
      <c r="AP57" s="11">
        <f t="shared" ref="AP57" si="828">AP56/$BA$56</f>
        <v>0.3</v>
      </c>
      <c r="AQ57" s="10">
        <f t="shared" ref="AQ57" si="829">AQ56/$BB$56</f>
        <v>0.64171122994652408</v>
      </c>
      <c r="AR57" s="11">
        <f t="shared" ref="AR57" si="830">AR56/$BA$56</f>
        <v>0</v>
      </c>
      <c r="AS57" s="10">
        <f t="shared" ref="AS57" si="831">AS56/$BB$56</f>
        <v>0</v>
      </c>
      <c r="AT57" s="11">
        <f t="shared" ref="AT57" si="832">AT56/$BA$56</f>
        <v>0.1</v>
      </c>
      <c r="AU57" s="10">
        <f t="shared" ref="AU57" si="833">AU56/$BB$56</f>
        <v>3.7433155080213901E-2</v>
      </c>
      <c r="AV57" s="11">
        <f t="shared" ref="AV57" si="834">AV56/$BA$56</f>
        <v>0</v>
      </c>
      <c r="AW57" s="10">
        <f t="shared" ref="AW57" si="835">AW56/$BB$56</f>
        <v>0</v>
      </c>
      <c r="AX57" s="11">
        <f t="shared" ref="AX57" si="836">AX56/$BA$56</f>
        <v>0</v>
      </c>
      <c r="AY57" s="10">
        <f t="shared" ref="AY57" si="837">AY56/$BB$56</f>
        <v>0</v>
      </c>
      <c r="AZ57" s="11"/>
      <c r="BA57" s="10"/>
      <c r="BB57" s="10"/>
    </row>
    <row r="58" spans="1:54">
      <c r="A58" s="2"/>
      <c r="B58" s="2"/>
      <c r="C58" s="2"/>
      <c r="D58" s="11">
        <v>0</v>
      </c>
      <c r="E58" s="10">
        <v>0</v>
      </c>
      <c r="F58" s="11">
        <v>0.3</v>
      </c>
      <c r="G58" s="10">
        <v>0.18716577540106952</v>
      </c>
      <c r="H58" s="11">
        <v>0.2</v>
      </c>
      <c r="I58" s="10">
        <v>0.11764705882352941</v>
      </c>
      <c r="J58" s="11">
        <v>0</v>
      </c>
      <c r="K58" s="10">
        <v>0</v>
      </c>
      <c r="L58" s="11">
        <v>0</v>
      </c>
      <c r="M58" s="10">
        <v>0</v>
      </c>
      <c r="N58" s="11">
        <v>0</v>
      </c>
      <c r="O58" s="10">
        <v>0</v>
      </c>
      <c r="P58" s="11">
        <v>0</v>
      </c>
      <c r="Q58" s="10">
        <v>0</v>
      </c>
      <c r="R58" s="11">
        <v>0</v>
      </c>
      <c r="S58" s="10">
        <v>0</v>
      </c>
      <c r="T58" s="11">
        <v>0.1</v>
      </c>
      <c r="U58" s="10">
        <v>1.6042780748663103E-2</v>
      </c>
      <c r="V58" s="11">
        <v>0</v>
      </c>
      <c r="W58" s="10">
        <v>0</v>
      </c>
      <c r="X58" s="11">
        <v>0</v>
      </c>
      <c r="Y58" s="10">
        <v>0</v>
      </c>
      <c r="Z58" s="11">
        <v>0</v>
      </c>
      <c r="AA58" s="10">
        <v>0</v>
      </c>
      <c r="AB58" s="11">
        <v>0</v>
      </c>
      <c r="AC58" s="10">
        <v>0</v>
      </c>
      <c r="AD58" s="11">
        <v>0</v>
      </c>
      <c r="AE58" s="10">
        <v>0</v>
      </c>
      <c r="AF58" s="11">
        <v>0</v>
      </c>
      <c r="AG58" s="10">
        <v>0</v>
      </c>
      <c r="AH58" s="11">
        <v>0</v>
      </c>
      <c r="AI58" s="10">
        <v>0</v>
      </c>
      <c r="AJ58" s="11">
        <v>0</v>
      </c>
      <c r="AK58" s="10">
        <v>0</v>
      </c>
      <c r="AL58" s="11">
        <v>0</v>
      </c>
      <c r="AM58" s="10">
        <v>0</v>
      </c>
      <c r="AN58" s="11">
        <v>0</v>
      </c>
      <c r="AO58" s="10">
        <v>0</v>
      </c>
      <c r="AP58" s="11">
        <v>0.3</v>
      </c>
      <c r="AQ58" s="10">
        <v>0.64171122994652408</v>
      </c>
      <c r="AR58" s="11">
        <v>0</v>
      </c>
      <c r="AS58" s="10">
        <v>0</v>
      </c>
      <c r="AT58" s="11">
        <v>0.1</v>
      </c>
      <c r="AU58" s="10">
        <v>3.7433155080213901E-2</v>
      </c>
      <c r="AV58" s="11">
        <v>0</v>
      </c>
      <c r="AW58" s="10">
        <v>0</v>
      </c>
      <c r="AX58" s="11">
        <v>0</v>
      </c>
      <c r="AY58" s="10">
        <v>0</v>
      </c>
      <c r="AZ58" s="11"/>
      <c r="BA58" s="10"/>
      <c r="BB58" s="10"/>
    </row>
    <row r="59" spans="1:54">
      <c r="A59" s="2" t="s">
        <v>710</v>
      </c>
      <c r="B59" s="2" t="s">
        <v>418</v>
      </c>
      <c r="C59" s="2">
        <v>96</v>
      </c>
      <c r="D59" s="11">
        <v>0</v>
      </c>
      <c r="E59" s="10">
        <v>0</v>
      </c>
      <c r="F59" s="11">
        <v>22</v>
      </c>
      <c r="G59" s="10">
        <v>106</v>
      </c>
      <c r="H59" s="11">
        <v>21</v>
      </c>
      <c r="I59" s="10">
        <v>210</v>
      </c>
      <c r="J59" s="11">
        <v>1</v>
      </c>
      <c r="K59" s="10">
        <v>8</v>
      </c>
      <c r="L59" s="11">
        <v>0</v>
      </c>
      <c r="M59" s="10">
        <v>0</v>
      </c>
      <c r="N59" s="11">
        <v>0</v>
      </c>
      <c r="O59" s="10">
        <v>0</v>
      </c>
      <c r="P59" s="11">
        <v>0</v>
      </c>
      <c r="Q59" s="10">
        <v>0</v>
      </c>
      <c r="R59" s="11">
        <v>0</v>
      </c>
      <c r="S59" s="10">
        <v>0</v>
      </c>
      <c r="T59" s="11">
        <v>0</v>
      </c>
      <c r="U59" s="10">
        <v>0</v>
      </c>
      <c r="V59" s="11">
        <v>0</v>
      </c>
      <c r="W59" s="10">
        <v>0</v>
      </c>
      <c r="X59" s="11">
        <v>0</v>
      </c>
      <c r="Y59" s="10">
        <v>0</v>
      </c>
      <c r="Z59" s="11">
        <v>0</v>
      </c>
      <c r="AA59" s="10">
        <v>0</v>
      </c>
      <c r="AB59" s="11">
        <v>0</v>
      </c>
      <c r="AC59" s="10">
        <v>0</v>
      </c>
      <c r="AD59" s="11">
        <v>0</v>
      </c>
      <c r="AE59" s="10">
        <v>0</v>
      </c>
      <c r="AF59" s="11">
        <v>0</v>
      </c>
      <c r="AG59" s="10">
        <v>0</v>
      </c>
      <c r="AH59" s="11">
        <v>0</v>
      </c>
      <c r="AI59" s="10">
        <v>0</v>
      </c>
      <c r="AJ59" s="11">
        <v>0</v>
      </c>
      <c r="AK59" s="10">
        <v>0</v>
      </c>
      <c r="AL59" s="11">
        <v>0</v>
      </c>
      <c r="AM59" s="10">
        <v>0</v>
      </c>
      <c r="AN59" s="11">
        <v>0</v>
      </c>
      <c r="AO59" s="10">
        <v>0</v>
      </c>
      <c r="AP59" s="11">
        <v>6</v>
      </c>
      <c r="AQ59" s="10">
        <v>45</v>
      </c>
      <c r="AR59" s="11">
        <v>0</v>
      </c>
      <c r="AS59" s="10">
        <v>0</v>
      </c>
      <c r="AT59" s="11">
        <v>0</v>
      </c>
      <c r="AU59" s="10">
        <v>0</v>
      </c>
      <c r="AV59" s="11">
        <v>0</v>
      </c>
      <c r="AW59" s="10">
        <v>0</v>
      </c>
      <c r="AX59" s="11">
        <v>0</v>
      </c>
      <c r="AY59" s="10">
        <v>0</v>
      </c>
      <c r="AZ59" s="11"/>
      <c r="BA59" s="10">
        <f t="shared" si="0"/>
        <v>50</v>
      </c>
      <c r="BB59" s="10">
        <f t="shared" si="1"/>
        <v>369</v>
      </c>
    </row>
    <row r="60" spans="1:54">
      <c r="D60" s="11">
        <f>D59/$BA$59</f>
        <v>0</v>
      </c>
      <c r="E60" s="10">
        <f>E59/$BB$59</f>
        <v>0</v>
      </c>
      <c r="F60" s="11">
        <f t="shared" ref="F60" si="838">F59/$BA$59</f>
        <v>0.44</v>
      </c>
      <c r="G60" s="10">
        <f t="shared" ref="G60" si="839">G59/$BB$59</f>
        <v>0.2872628726287263</v>
      </c>
      <c r="H60" s="11">
        <f t="shared" ref="H60" si="840">H59/$BA$59</f>
        <v>0.42</v>
      </c>
      <c r="I60" s="10">
        <f t="shared" ref="I60" si="841">I59/$BB$59</f>
        <v>0.56910569105691056</v>
      </c>
      <c r="J60" s="11">
        <f t="shared" ref="J60" si="842">J59/$BA$59</f>
        <v>0.02</v>
      </c>
      <c r="K60" s="10">
        <f t="shared" ref="K60" si="843">K59/$BB$59</f>
        <v>2.1680216802168022E-2</v>
      </c>
      <c r="L60" s="11">
        <f t="shared" ref="L60" si="844">L59/$BA$59</f>
        <v>0</v>
      </c>
      <c r="M60" s="10">
        <f t="shared" ref="M60" si="845">M59/$BB$59</f>
        <v>0</v>
      </c>
      <c r="N60" s="11">
        <f t="shared" ref="N60" si="846">N59/$BA$59</f>
        <v>0</v>
      </c>
      <c r="O60" s="10">
        <f t="shared" ref="O60" si="847">O59/$BB$59</f>
        <v>0</v>
      </c>
      <c r="P60" s="11">
        <f t="shared" ref="P60" si="848">P59/$BA$59</f>
        <v>0</v>
      </c>
      <c r="Q60" s="10">
        <f t="shared" ref="Q60" si="849">Q59/$BB$59</f>
        <v>0</v>
      </c>
      <c r="R60" s="11">
        <f t="shared" ref="R60" si="850">R59/$BA$59</f>
        <v>0</v>
      </c>
      <c r="S60" s="10">
        <f t="shared" ref="S60" si="851">S59/$BB$59</f>
        <v>0</v>
      </c>
      <c r="T60" s="11">
        <f t="shared" ref="T60:V60" si="852">T59/$BA$59</f>
        <v>0</v>
      </c>
      <c r="U60" s="10">
        <f t="shared" ref="U60:W60" si="853">U59/$BB$59</f>
        <v>0</v>
      </c>
      <c r="V60" s="11">
        <f t="shared" si="852"/>
        <v>0</v>
      </c>
      <c r="W60" s="10">
        <f t="shared" si="853"/>
        <v>0</v>
      </c>
      <c r="X60" s="11">
        <f t="shared" ref="X60" si="854">X59/$BA$59</f>
        <v>0</v>
      </c>
      <c r="Y60" s="10">
        <f t="shared" ref="Y60" si="855">Y59/$BB$59</f>
        <v>0</v>
      </c>
      <c r="Z60" s="11">
        <f t="shared" ref="Z60" si="856">Z59/$BA$59</f>
        <v>0</v>
      </c>
      <c r="AA60" s="10">
        <f t="shared" ref="AA60" si="857">AA59/$BB$59</f>
        <v>0</v>
      </c>
      <c r="AB60" s="11">
        <f t="shared" ref="AB60" si="858">AB59/$BA$59</f>
        <v>0</v>
      </c>
      <c r="AC60" s="10">
        <f t="shared" ref="AC60" si="859">AC59/$BB$59</f>
        <v>0</v>
      </c>
      <c r="AD60" s="11">
        <f t="shared" ref="AD60" si="860">AD59/$BA$59</f>
        <v>0</v>
      </c>
      <c r="AE60" s="10">
        <f t="shared" ref="AE60" si="861">AE59/$BB$59</f>
        <v>0</v>
      </c>
      <c r="AF60" s="11">
        <f t="shared" ref="AF60" si="862">AF59/$BA$59</f>
        <v>0</v>
      </c>
      <c r="AG60" s="10">
        <f t="shared" ref="AG60" si="863">AG59/$BB$59</f>
        <v>0</v>
      </c>
      <c r="AH60" s="11">
        <f t="shared" ref="AH60" si="864">AH59/$BA$59</f>
        <v>0</v>
      </c>
      <c r="AI60" s="10">
        <f t="shared" ref="AI60" si="865">AI59/$BB$59</f>
        <v>0</v>
      </c>
      <c r="AJ60" s="11">
        <f t="shared" ref="AJ60" si="866">AJ59/$BA$59</f>
        <v>0</v>
      </c>
      <c r="AK60" s="10">
        <f t="shared" ref="AK60" si="867">AK59/$BB$59</f>
        <v>0</v>
      </c>
      <c r="AL60" s="11">
        <f t="shared" ref="AL60" si="868">AL59/$BA$59</f>
        <v>0</v>
      </c>
      <c r="AM60" s="10">
        <f t="shared" ref="AM60" si="869">AM59/$BB$59</f>
        <v>0</v>
      </c>
      <c r="AN60" s="11">
        <f t="shared" ref="AN60" si="870">AN59/$BA$59</f>
        <v>0</v>
      </c>
      <c r="AO60" s="10">
        <f t="shared" ref="AO60" si="871">AO59/$BB$59</f>
        <v>0</v>
      </c>
      <c r="AP60" s="11">
        <f t="shared" ref="AP60" si="872">AP59/$BA$59</f>
        <v>0.12</v>
      </c>
      <c r="AQ60" s="10">
        <f t="shared" ref="AQ60" si="873">AQ59/$BB$59</f>
        <v>0.12195121951219512</v>
      </c>
      <c r="AR60" s="11">
        <f t="shared" ref="AR60" si="874">AR59/$BA$59</f>
        <v>0</v>
      </c>
      <c r="AS60" s="10">
        <f t="shared" ref="AS60" si="875">AS59/$BB$59</f>
        <v>0</v>
      </c>
      <c r="AT60" s="11">
        <f t="shared" ref="AT60" si="876">AT59/$BA$59</f>
        <v>0</v>
      </c>
      <c r="AU60" s="10">
        <f t="shared" ref="AU60" si="877">AU59/$BB$59</f>
        <v>0</v>
      </c>
      <c r="AV60" s="11">
        <f t="shared" ref="AV60" si="878">AV59/$BA$59</f>
        <v>0</v>
      </c>
      <c r="AW60" s="10">
        <f t="shared" ref="AW60" si="879">AW59/$BB$59</f>
        <v>0</v>
      </c>
      <c r="AX60" s="11">
        <f t="shared" ref="AX60" si="880">AX59/$BA$59</f>
        <v>0</v>
      </c>
      <c r="AY60" s="10">
        <f t="shared" ref="AY60" si="881">AY59/$BB$59</f>
        <v>0</v>
      </c>
      <c r="AZ60" s="11"/>
      <c r="BA60" s="10"/>
      <c r="BB60" s="10"/>
    </row>
    <row r="61" spans="1:54">
      <c r="D61" s="11">
        <v>0</v>
      </c>
      <c r="E61" s="10">
        <v>0</v>
      </c>
      <c r="F61" s="11">
        <v>0.44</v>
      </c>
      <c r="G61" s="10">
        <v>0.2872628726287263</v>
      </c>
      <c r="H61" s="11">
        <v>0.42</v>
      </c>
      <c r="I61" s="10">
        <v>0.56910569105691056</v>
      </c>
      <c r="J61" s="11">
        <v>0.02</v>
      </c>
      <c r="K61" s="10">
        <v>2.1680216802168022E-2</v>
      </c>
      <c r="L61" s="11">
        <v>0</v>
      </c>
      <c r="M61" s="10">
        <v>0</v>
      </c>
      <c r="N61" s="11">
        <v>0</v>
      </c>
      <c r="O61" s="10">
        <v>0</v>
      </c>
      <c r="P61" s="11">
        <v>0</v>
      </c>
      <c r="Q61" s="10">
        <v>0</v>
      </c>
      <c r="R61" s="11">
        <v>0</v>
      </c>
      <c r="S61" s="10">
        <v>0</v>
      </c>
      <c r="T61" s="11">
        <v>0</v>
      </c>
      <c r="U61" s="10">
        <v>0</v>
      </c>
      <c r="V61" s="11">
        <v>0</v>
      </c>
      <c r="W61" s="10">
        <v>0</v>
      </c>
      <c r="X61" s="11">
        <v>0</v>
      </c>
      <c r="Y61" s="10">
        <v>0</v>
      </c>
      <c r="Z61" s="11">
        <v>0</v>
      </c>
      <c r="AA61" s="10">
        <v>0</v>
      </c>
      <c r="AB61" s="11">
        <v>0</v>
      </c>
      <c r="AC61" s="10">
        <v>0</v>
      </c>
      <c r="AD61" s="11">
        <v>0</v>
      </c>
      <c r="AE61" s="10">
        <v>0</v>
      </c>
      <c r="AF61" s="11">
        <v>0</v>
      </c>
      <c r="AG61" s="10">
        <v>0</v>
      </c>
      <c r="AH61" s="11">
        <v>0</v>
      </c>
      <c r="AI61" s="10">
        <v>0</v>
      </c>
      <c r="AJ61" s="11">
        <v>0</v>
      </c>
      <c r="AK61" s="10">
        <v>0</v>
      </c>
      <c r="AL61" s="11">
        <v>0</v>
      </c>
      <c r="AM61" s="10">
        <v>0</v>
      </c>
      <c r="AN61" s="11">
        <v>0</v>
      </c>
      <c r="AO61" s="10">
        <v>0</v>
      </c>
      <c r="AP61" s="11">
        <v>0.12</v>
      </c>
      <c r="AQ61" s="10">
        <v>0.12195121951219512</v>
      </c>
      <c r="AR61" s="11">
        <v>0</v>
      </c>
      <c r="AS61" s="10">
        <v>0</v>
      </c>
      <c r="AT61" s="11">
        <v>0</v>
      </c>
      <c r="AU61" s="10">
        <v>0</v>
      </c>
      <c r="AV61" s="11">
        <v>0</v>
      </c>
      <c r="AW61" s="10">
        <v>0</v>
      </c>
      <c r="AX61" s="11">
        <v>0</v>
      </c>
      <c r="AY61" s="10">
        <v>0</v>
      </c>
      <c r="BA61" s="10"/>
      <c r="BB61" s="10"/>
    </row>
    <row r="62" spans="1:54">
      <c r="BA62" s="10"/>
      <c r="BB62" s="10"/>
    </row>
    <row r="63" spans="1:54">
      <c r="D63" s="2">
        <f>SUM(D2,D5,D8,D11,D14,D17,D20,D23,D26,D29,D32,D35,D38,D41,D44,D47,D50,D53,D56,D59)</f>
        <v>32</v>
      </c>
      <c r="E63" s="2">
        <f t="shared" ref="E63:AY63" si="882">SUM(E2,E5,E8,E11,E14,E17,E20,E23,E26,E29,E32,E35,E38,E41,E44,E47,E50,E53,E56,E59)</f>
        <v>210</v>
      </c>
      <c r="F63" s="2">
        <f t="shared" si="882"/>
        <v>809</v>
      </c>
      <c r="G63" s="2">
        <f t="shared" si="882"/>
        <v>9065</v>
      </c>
      <c r="H63" s="2">
        <f t="shared" si="882"/>
        <v>1654</v>
      </c>
      <c r="I63" s="2">
        <f t="shared" si="882"/>
        <v>20971</v>
      </c>
      <c r="J63" s="2">
        <f t="shared" si="882"/>
        <v>320</v>
      </c>
      <c r="K63" s="2">
        <f t="shared" si="882"/>
        <v>5820</v>
      </c>
      <c r="L63" s="2">
        <f t="shared" si="882"/>
        <v>2</v>
      </c>
      <c r="M63" s="2">
        <f t="shared" si="882"/>
        <v>52</v>
      </c>
      <c r="N63" s="2">
        <f t="shared" si="882"/>
        <v>0</v>
      </c>
      <c r="O63" s="2">
        <f t="shared" si="882"/>
        <v>0</v>
      </c>
      <c r="P63" s="2">
        <f t="shared" si="882"/>
        <v>3</v>
      </c>
      <c r="Q63" s="2">
        <f t="shared" si="882"/>
        <v>118</v>
      </c>
      <c r="R63" s="2">
        <f t="shared" si="882"/>
        <v>0</v>
      </c>
      <c r="S63" s="2">
        <f t="shared" si="882"/>
        <v>0</v>
      </c>
      <c r="T63" s="2">
        <f t="shared" si="882"/>
        <v>18</v>
      </c>
      <c r="U63" s="2">
        <f t="shared" si="882"/>
        <v>284</v>
      </c>
      <c r="W63" s="2"/>
      <c r="X63" s="2">
        <f t="shared" si="882"/>
        <v>0</v>
      </c>
      <c r="Y63" s="2">
        <f t="shared" si="882"/>
        <v>0</v>
      </c>
      <c r="Z63" s="2">
        <f t="shared" si="882"/>
        <v>2</v>
      </c>
      <c r="AA63" s="2">
        <f t="shared" si="882"/>
        <v>11</v>
      </c>
      <c r="AB63" s="2">
        <f t="shared" si="882"/>
        <v>0</v>
      </c>
      <c r="AC63" s="2">
        <f t="shared" si="882"/>
        <v>0</v>
      </c>
      <c r="AD63" s="2">
        <f t="shared" si="882"/>
        <v>85</v>
      </c>
      <c r="AE63" s="2">
        <f t="shared" si="882"/>
        <v>1045</v>
      </c>
      <c r="AF63" s="2">
        <f t="shared" si="882"/>
        <v>7</v>
      </c>
      <c r="AG63" s="2">
        <f t="shared" si="882"/>
        <v>34</v>
      </c>
      <c r="AH63" s="2">
        <f t="shared" si="882"/>
        <v>1</v>
      </c>
      <c r="AI63" s="2">
        <f t="shared" si="882"/>
        <v>3</v>
      </c>
      <c r="AJ63" s="2">
        <f t="shared" si="882"/>
        <v>0</v>
      </c>
      <c r="AK63" s="2">
        <f t="shared" si="882"/>
        <v>0</v>
      </c>
      <c r="AL63" s="2">
        <f t="shared" si="882"/>
        <v>1</v>
      </c>
      <c r="AM63" s="2">
        <f t="shared" si="882"/>
        <v>4</v>
      </c>
      <c r="AN63" s="2">
        <f t="shared" si="882"/>
        <v>0</v>
      </c>
      <c r="AO63" s="2">
        <f t="shared" si="882"/>
        <v>0</v>
      </c>
      <c r="AP63" s="2">
        <f t="shared" si="882"/>
        <v>426</v>
      </c>
      <c r="AQ63" s="2">
        <f t="shared" si="882"/>
        <v>4056</v>
      </c>
      <c r="AR63" s="2">
        <f t="shared" si="882"/>
        <v>129</v>
      </c>
      <c r="AS63" s="2">
        <f t="shared" si="882"/>
        <v>1117</v>
      </c>
      <c r="AT63" s="2">
        <f t="shared" si="882"/>
        <v>34</v>
      </c>
      <c r="AU63" s="2">
        <f t="shared" si="882"/>
        <v>121</v>
      </c>
      <c r="AV63" s="2">
        <f t="shared" si="882"/>
        <v>367</v>
      </c>
      <c r="AW63" s="2">
        <f t="shared" si="882"/>
        <v>3607</v>
      </c>
      <c r="AX63" s="2">
        <f t="shared" si="882"/>
        <v>101</v>
      </c>
      <c r="AY63" s="2">
        <f t="shared" si="882"/>
        <v>1023</v>
      </c>
      <c r="BA63" s="10">
        <f>SUM(D63,F63,H63,J63,L63,N63,P63,R63,T63,X63,Z63,AB63,AD63,AF63,AH63,AJ63,AL63,AN63,AP63,AR63,AT63)</f>
        <v>3523</v>
      </c>
      <c r="BB63" s="10">
        <f>SUM(E63,G63,I63,K63,M63,O63,Q63,S63,U63,Y63,AA63,AC63,AE63,AG63,AI63,AK63,AM63,AO63,AQ63,AS63,AU63)</f>
        <v>42911</v>
      </c>
    </row>
    <row r="64" spans="1:54">
      <c r="D64" s="2">
        <v>32</v>
      </c>
      <c r="E64">
        <v>210</v>
      </c>
      <c r="F64" s="2">
        <v>809</v>
      </c>
      <c r="G64">
        <v>9065</v>
      </c>
      <c r="H64" s="2">
        <v>1653</v>
      </c>
      <c r="I64">
        <v>20967</v>
      </c>
      <c r="J64" s="2">
        <v>320</v>
      </c>
      <c r="K64">
        <v>5820</v>
      </c>
      <c r="L64" s="2">
        <v>2</v>
      </c>
      <c r="M64">
        <v>52</v>
      </c>
      <c r="N64" s="2">
        <v>0</v>
      </c>
      <c r="O64">
        <v>0</v>
      </c>
      <c r="P64" s="2">
        <v>3</v>
      </c>
      <c r="Q64">
        <v>118</v>
      </c>
      <c r="R64" s="2">
        <v>0</v>
      </c>
      <c r="S64">
        <v>0</v>
      </c>
      <c r="T64" s="2">
        <v>37</v>
      </c>
      <c r="U64">
        <v>384</v>
      </c>
      <c r="X64" s="2">
        <v>0</v>
      </c>
      <c r="Y64">
        <v>0</v>
      </c>
      <c r="Z64" s="2">
        <v>2</v>
      </c>
      <c r="AA64">
        <v>11</v>
      </c>
      <c r="AB64" s="2">
        <v>0</v>
      </c>
      <c r="AC64">
        <v>0</v>
      </c>
      <c r="AD64" s="2">
        <v>85</v>
      </c>
      <c r="AE64">
        <v>1045</v>
      </c>
      <c r="AF64" s="2">
        <v>7</v>
      </c>
      <c r="AG64">
        <v>34</v>
      </c>
      <c r="AH64" s="2">
        <v>1</v>
      </c>
      <c r="AI64">
        <v>3</v>
      </c>
      <c r="AJ64" s="2">
        <v>0</v>
      </c>
      <c r="AK64">
        <v>0</v>
      </c>
      <c r="AL64" s="2">
        <v>1</v>
      </c>
      <c r="AM64">
        <v>4</v>
      </c>
      <c r="AN64" s="2">
        <v>0</v>
      </c>
      <c r="AO64">
        <v>0</v>
      </c>
      <c r="AP64" s="2">
        <v>426</v>
      </c>
      <c r="AQ64">
        <v>4056</v>
      </c>
      <c r="AR64" s="2">
        <v>129</v>
      </c>
      <c r="AS64">
        <v>1117</v>
      </c>
      <c r="AT64" s="2">
        <v>34</v>
      </c>
      <c r="AU64">
        <v>121</v>
      </c>
      <c r="AV64" s="2">
        <v>367</v>
      </c>
      <c r="AW64">
        <v>3607</v>
      </c>
      <c r="AX64" s="2">
        <v>101</v>
      </c>
      <c r="AY64">
        <v>1023</v>
      </c>
      <c r="BA64" s="10">
        <f>SUM(D64,F64,H64,J64,L64,N64,P64,R64,T64,X64,Z64,AB64,AD64,AF64,AH64,AJ64,AL64,AN64,AP64,AR64,AT64)</f>
        <v>3541</v>
      </c>
      <c r="BB64" s="10">
        <f t="shared" ref="BB64" si="883">SUM(E64,G64,I64,K64,M64,O64,Q64,S64,U64,Y64,AA64,AC64,AE64,AG64,AI64,AK64,AM64,AO64,AQ64,AS64,AU64,AW64,AY64)</f>
        <v>47637</v>
      </c>
    </row>
    <row r="65" spans="1:55">
      <c r="D65" s="36">
        <f>D64/$BA$64</f>
        <v>9.036995199096301E-3</v>
      </c>
      <c r="E65" s="22">
        <f>E64/$BB$64</f>
        <v>4.4083380565526796E-3</v>
      </c>
      <c r="F65" s="36">
        <f t="shared" ref="F65" si="884">F64/$BA$64</f>
        <v>0.22846653487715335</v>
      </c>
      <c r="G65" s="22">
        <f t="shared" ref="G65" si="885">G64/$BB$64</f>
        <v>0.19029325944119066</v>
      </c>
      <c r="H65" s="36">
        <f t="shared" ref="H65" si="886">H64/$BA$64</f>
        <v>0.46681728325331828</v>
      </c>
      <c r="I65" s="22">
        <f t="shared" ref="I65" si="887">I64/$BB$64</f>
        <v>0.44014106681780968</v>
      </c>
      <c r="J65" s="36">
        <f t="shared" ref="J65" si="888">J64/$BA$64</f>
        <v>9.036995199096301E-2</v>
      </c>
      <c r="K65" s="22">
        <f t="shared" ref="K65" si="889">K64/$BB$64</f>
        <v>0.12217394042445998</v>
      </c>
      <c r="L65" s="36">
        <f t="shared" ref="L65" si="890">L64/$BA$64</f>
        <v>5.6481219994351881E-4</v>
      </c>
      <c r="M65" s="22">
        <f t="shared" ref="M65" si="891">M64/$BB$64</f>
        <v>1.0915884711463779E-3</v>
      </c>
      <c r="N65" s="36">
        <f t="shared" ref="N65" si="892">N64/$BA$64</f>
        <v>0</v>
      </c>
      <c r="O65" s="22">
        <f t="shared" ref="O65" si="893">O64/$BB$64</f>
        <v>0</v>
      </c>
      <c r="P65" s="36">
        <f t="shared" ref="P65" si="894">P64/$BA$64</f>
        <v>8.4721829991527822E-4</v>
      </c>
      <c r="Q65" s="22">
        <f t="shared" ref="Q65" si="895">Q64/$BB$64</f>
        <v>2.4770661460629343E-3</v>
      </c>
      <c r="R65" s="36">
        <f t="shared" ref="R65" si="896">R64/$BA$64</f>
        <v>0</v>
      </c>
      <c r="S65" s="22">
        <f t="shared" ref="S65" si="897">S64/$BB$64</f>
        <v>0</v>
      </c>
      <c r="T65" s="36">
        <f t="shared" ref="T65" si="898">T64/$BA$64</f>
        <v>1.0449025698955098E-2</v>
      </c>
      <c r="U65" s="22">
        <f t="shared" ref="U65" si="899">U64/$BB$64</f>
        <v>8.0609610176963289E-3</v>
      </c>
      <c r="V65" s="36"/>
      <c r="W65" s="22"/>
      <c r="X65" s="36">
        <f t="shared" ref="X65" si="900">X64/$BA$64</f>
        <v>0</v>
      </c>
      <c r="Y65" s="22">
        <f t="shared" ref="Y65" si="901">Y64/$BB$64</f>
        <v>0</v>
      </c>
      <c r="Z65" s="36">
        <f t="shared" ref="Z65" si="902">Z64/$BA$64</f>
        <v>5.6481219994351881E-4</v>
      </c>
      <c r="AA65" s="22">
        <f t="shared" ref="AA65" si="903">AA64/$BB$64</f>
        <v>2.3091294581942609E-4</v>
      </c>
      <c r="AB65" s="36">
        <f t="shared" ref="AB65" si="904">AB64/$BA$64</f>
        <v>0</v>
      </c>
      <c r="AC65" s="22">
        <f t="shared" ref="AC65" si="905">AC64/$BB$64</f>
        <v>0</v>
      </c>
      <c r="AD65" s="36">
        <f t="shared" ref="AD65" si="906">AD64/$BA$64</f>
        <v>2.4004518497599547E-2</v>
      </c>
      <c r="AE65" s="22">
        <f t="shared" ref="AE65" si="907">AE64/$BB$64</f>
        <v>2.1936729852845477E-2</v>
      </c>
      <c r="AF65" s="36">
        <f t="shared" ref="AF65" si="908">AF64/$BA$64</f>
        <v>1.9768426998023158E-3</v>
      </c>
      <c r="AG65" s="22">
        <f t="shared" ref="AG65" si="909">AG64/$BB$64</f>
        <v>7.1373092344186246E-4</v>
      </c>
      <c r="AH65" s="36">
        <f t="shared" ref="AH65" si="910">AH64/$BA$64</f>
        <v>2.8240609997175941E-4</v>
      </c>
      <c r="AI65" s="22">
        <f t="shared" ref="AI65" si="911">AI64/$BB$64</f>
        <v>6.297625795075257E-5</v>
      </c>
      <c r="AJ65" s="36">
        <f t="shared" ref="AJ65" si="912">AJ64/$BA$64</f>
        <v>0</v>
      </c>
      <c r="AK65" s="22">
        <f t="shared" ref="AK65" si="913">AK64/$BB$64</f>
        <v>0</v>
      </c>
      <c r="AL65" s="36">
        <f t="shared" ref="AL65" si="914">AL64/$BA$64</f>
        <v>2.8240609997175941E-4</v>
      </c>
      <c r="AM65" s="22">
        <f t="shared" ref="AM65" si="915">AM64/$BB$64</f>
        <v>8.396834393433676E-5</v>
      </c>
      <c r="AN65" s="36">
        <f t="shared" ref="AN65" si="916">AN64/$BA$64</f>
        <v>0</v>
      </c>
      <c r="AO65" s="22">
        <f t="shared" ref="AO65" si="917">AO64/$BB$64</f>
        <v>0</v>
      </c>
      <c r="AP65" s="36">
        <f t="shared" ref="AP65" si="918">AP64/$BA$64</f>
        <v>0.1203049985879695</v>
      </c>
      <c r="AQ65" s="22">
        <f t="shared" ref="AQ65" si="919">AQ64/$BB$64</f>
        <v>8.5143900749417467E-2</v>
      </c>
      <c r="AR65" s="36">
        <f t="shared" ref="AR65" si="920">AR64/$BA$64</f>
        <v>3.6430386896356963E-2</v>
      </c>
      <c r="AS65" s="22">
        <f t="shared" ref="AS65" si="921">AS64/$BB$64</f>
        <v>2.3448160043663537E-2</v>
      </c>
      <c r="AT65" s="36">
        <f t="shared" ref="AT65" si="922">AT64/$BA$64</f>
        <v>9.6018073990398189E-3</v>
      </c>
      <c r="AU65" s="22">
        <f t="shared" ref="AU65" si="923">AU64/$BB$64</f>
        <v>2.5400424040136868E-3</v>
      </c>
      <c r="AV65" s="36">
        <f t="shared" ref="AV65" si="924">AV64/$BA$64</f>
        <v>0.1036430386896357</v>
      </c>
      <c r="AW65" s="22">
        <f t="shared" ref="AW65" si="925">AW64/$BB$64</f>
        <v>7.5718454142788175E-2</v>
      </c>
      <c r="AX65" s="36">
        <f t="shared" ref="AX65" si="926">AX64/$BA$64</f>
        <v>2.8523016097147698E-2</v>
      </c>
      <c r="AY65" s="22">
        <f t="shared" ref="AY65" si="927">AY64/$BB$64</f>
        <v>2.1474903961206625E-2</v>
      </c>
      <c r="BA65" s="10"/>
      <c r="BB65" s="10"/>
    </row>
    <row r="66" spans="1:55">
      <c r="BA66" s="10"/>
      <c r="BB66" s="10"/>
    </row>
    <row r="68" spans="1:55">
      <c r="A68" s="13" t="s">
        <v>4</v>
      </c>
      <c r="B68" s="13" t="s">
        <v>5</v>
      </c>
      <c r="C68" s="13" t="s">
        <v>6</v>
      </c>
      <c r="D68" s="13" t="s">
        <v>8</v>
      </c>
      <c r="E68" s="12"/>
      <c r="F68" s="13" t="s">
        <v>9</v>
      </c>
      <c r="G68" s="12"/>
      <c r="H68" s="13" t="s">
        <v>10</v>
      </c>
      <c r="I68" s="12"/>
      <c r="J68" s="13" t="s">
        <v>11</v>
      </c>
      <c r="K68" s="12"/>
      <c r="L68" s="13" t="s">
        <v>12</v>
      </c>
      <c r="M68" s="12"/>
      <c r="N68" s="13" t="s">
        <v>13</v>
      </c>
      <c r="O68" s="12"/>
      <c r="P68" s="13" t="s">
        <v>14</v>
      </c>
      <c r="Q68" s="12"/>
      <c r="R68" s="13" t="s">
        <v>15</v>
      </c>
      <c r="S68" s="12"/>
      <c r="T68" s="13" t="s">
        <v>16</v>
      </c>
      <c r="U68" s="12"/>
      <c r="V68" s="13"/>
      <c r="W68" s="12"/>
      <c r="X68" s="13" t="s">
        <v>17</v>
      </c>
      <c r="Y68" s="12"/>
      <c r="Z68" s="13" t="s">
        <v>18</v>
      </c>
      <c r="AA68" s="12"/>
      <c r="AB68" s="13" t="s">
        <v>19</v>
      </c>
      <c r="AC68" s="12"/>
      <c r="AD68" s="13" t="s">
        <v>20</v>
      </c>
      <c r="AE68" s="12"/>
      <c r="AF68" s="13" t="s">
        <v>21</v>
      </c>
      <c r="AG68" s="12"/>
      <c r="AH68" s="13" t="s">
        <v>22</v>
      </c>
      <c r="AI68" s="12"/>
      <c r="AJ68" s="13" t="s">
        <v>23</v>
      </c>
      <c r="AK68" s="12"/>
      <c r="AL68" s="13" t="s">
        <v>675</v>
      </c>
      <c r="AM68" s="12"/>
      <c r="AN68" s="13" t="s">
        <v>676</v>
      </c>
      <c r="AO68" s="12"/>
      <c r="AP68" s="13" t="s">
        <v>33</v>
      </c>
      <c r="AQ68" s="12"/>
      <c r="AR68" s="13" t="s">
        <v>34</v>
      </c>
      <c r="AS68" s="12"/>
      <c r="AT68" s="13" t="s">
        <v>35</v>
      </c>
      <c r="AU68" s="12"/>
      <c r="AV68" s="13" t="s">
        <v>36</v>
      </c>
      <c r="AW68" s="12"/>
      <c r="AX68" s="13" t="s">
        <v>37</v>
      </c>
      <c r="AY68" s="12"/>
      <c r="AZ68" s="13"/>
      <c r="BA68" s="12" t="s">
        <v>616</v>
      </c>
      <c r="BB68" s="12" t="s">
        <v>617</v>
      </c>
      <c r="BC68" s="12" t="s">
        <v>617</v>
      </c>
    </row>
    <row r="69" spans="1:55">
      <c r="A69" s="2" t="s">
        <v>634</v>
      </c>
      <c r="B69" s="2" t="s">
        <v>418</v>
      </c>
      <c r="C69" s="2">
        <v>77</v>
      </c>
      <c r="D69" s="32">
        <v>0</v>
      </c>
      <c r="E69" s="33">
        <v>0</v>
      </c>
      <c r="F69" s="32">
        <v>0.1111111111111111</v>
      </c>
      <c r="G69" s="33">
        <v>7.2463768115942032E-2</v>
      </c>
      <c r="H69" s="32">
        <v>0.5</v>
      </c>
      <c r="I69" s="33">
        <v>0.59903381642512077</v>
      </c>
      <c r="J69" s="32">
        <v>0</v>
      </c>
      <c r="K69" s="33">
        <v>0</v>
      </c>
      <c r="L69" s="32">
        <v>0</v>
      </c>
      <c r="M69" s="33">
        <v>0</v>
      </c>
      <c r="N69" s="32">
        <v>0</v>
      </c>
      <c r="O69" s="33">
        <v>0</v>
      </c>
      <c r="P69" s="32">
        <v>0</v>
      </c>
      <c r="Q69" s="33">
        <v>0</v>
      </c>
      <c r="R69" s="32">
        <v>0</v>
      </c>
      <c r="S69" s="33">
        <v>0</v>
      </c>
      <c r="T69" s="32">
        <v>0</v>
      </c>
      <c r="U69" s="33">
        <v>0</v>
      </c>
      <c r="V69" s="32">
        <v>0</v>
      </c>
      <c r="W69" s="33">
        <v>0</v>
      </c>
      <c r="X69" s="32">
        <v>0</v>
      </c>
      <c r="Y69" s="33">
        <v>0</v>
      </c>
      <c r="Z69" s="32">
        <v>0</v>
      </c>
      <c r="AA69" s="33">
        <v>0</v>
      </c>
      <c r="AB69" s="32">
        <v>0</v>
      </c>
      <c r="AC69" s="33">
        <v>0</v>
      </c>
      <c r="AD69" s="32">
        <v>0</v>
      </c>
      <c r="AE69" s="33">
        <v>0</v>
      </c>
      <c r="AF69" s="32">
        <v>0</v>
      </c>
      <c r="AG69" s="33">
        <v>0</v>
      </c>
      <c r="AH69" s="32">
        <v>0</v>
      </c>
      <c r="AI69" s="33">
        <v>0</v>
      </c>
      <c r="AJ69" s="32">
        <v>0</v>
      </c>
      <c r="AK69" s="33">
        <v>0</v>
      </c>
      <c r="AL69" s="32">
        <v>0</v>
      </c>
      <c r="AM69" s="33">
        <v>0</v>
      </c>
      <c r="AN69" s="32">
        <v>0</v>
      </c>
      <c r="AO69" s="33">
        <v>0</v>
      </c>
      <c r="AP69" s="32">
        <v>5.5555555555555552E-2</v>
      </c>
      <c r="AQ69" s="33">
        <v>0.14251207729468598</v>
      </c>
      <c r="AR69" s="32">
        <v>0</v>
      </c>
      <c r="AS69" s="33">
        <v>0</v>
      </c>
      <c r="AT69" s="32">
        <v>2.7777777777777776E-2</v>
      </c>
      <c r="AU69" s="33">
        <v>2.4154589371980675E-3</v>
      </c>
      <c r="AV69" s="32">
        <v>0.1388888888888889</v>
      </c>
      <c r="AW69" s="33">
        <v>0.10386473429951691</v>
      </c>
      <c r="AX69" s="32">
        <v>0.16666666666666666</v>
      </c>
      <c r="AY69" s="33">
        <v>7.9710144927536225E-2</v>
      </c>
      <c r="AZ69" s="11"/>
      <c r="BA69" s="10"/>
      <c r="BB69" s="10"/>
      <c r="BC69" s="10"/>
    </row>
    <row r="70" spans="1:55">
      <c r="A70" s="2" t="s">
        <v>635</v>
      </c>
      <c r="B70" s="2" t="s">
        <v>418</v>
      </c>
      <c r="C70" s="2">
        <v>78</v>
      </c>
      <c r="D70" s="32">
        <v>9.2592592592592587E-3</v>
      </c>
      <c r="E70" s="33">
        <v>3.956478733926805E-3</v>
      </c>
      <c r="F70" s="32">
        <v>0.56481481481481477</v>
      </c>
      <c r="G70" s="33">
        <v>0.64358720738542696</v>
      </c>
      <c r="H70" s="32">
        <v>0.31018518518518517</v>
      </c>
      <c r="I70" s="33">
        <v>0.23672931091328717</v>
      </c>
      <c r="J70" s="32">
        <v>2.3148148148148147E-2</v>
      </c>
      <c r="K70" s="33">
        <v>1.2858555885262116E-2</v>
      </c>
      <c r="L70" s="32">
        <v>0</v>
      </c>
      <c r="M70" s="33">
        <v>0</v>
      </c>
      <c r="N70" s="32">
        <v>0</v>
      </c>
      <c r="O70" s="33">
        <v>0</v>
      </c>
      <c r="P70" s="32">
        <v>0</v>
      </c>
      <c r="Q70" s="33">
        <v>0</v>
      </c>
      <c r="R70" s="32">
        <v>0</v>
      </c>
      <c r="S70" s="33">
        <v>0</v>
      </c>
      <c r="T70" s="32">
        <v>0</v>
      </c>
      <c r="U70" s="33">
        <v>0</v>
      </c>
      <c r="V70" s="32">
        <v>0</v>
      </c>
      <c r="W70" s="33">
        <v>0</v>
      </c>
      <c r="X70" s="32">
        <v>0</v>
      </c>
      <c r="Y70" s="33">
        <v>0</v>
      </c>
      <c r="Z70" s="32">
        <v>0</v>
      </c>
      <c r="AA70" s="33">
        <v>0</v>
      </c>
      <c r="AB70" s="32">
        <v>0</v>
      </c>
      <c r="AC70" s="33">
        <v>0</v>
      </c>
      <c r="AD70" s="32">
        <v>0</v>
      </c>
      <c r="AE70" s="33">
        <v>0</v>
      </c>
      <c r="AF70" s="32">
        <v>0</v>
      </c>
      <c r="AG70" s="33">
        <v>0</v>
      </c>
      <c r="AH70" s="32">
        <v>0</v>
      </c>
      <c r="AI70" s="33">
        <v>0</v>
      </c>
      <c r="AJ70" s="32">
        <v>0</v>
      </c>
      <c r="AK70" s="33">
        <v>0</v>
      </c>
      <c r="AL70" s="32">
        <v>0</v>
      </c>
      <c r="AM70" s="33">
        <v>0</v>
      </c>
      <c r="AN70" s="32">
        <v>0</v>
      </c>
      <c r="AO70" s="33">
        <v>0</v>
      </c>
      <c r="AP70" s="32">
        <v>4.1666666666666664E-2</v>
      </c>
      <c r="AQ70" s="33">
        <v>2.4727992087042534E-2</v>
      </c>
      <c r="AR70" s="32">
        <v>9.2592592592592587E-3</v>
      </c>
      <c r="AS70" s="33">
        <v>1.3188262446422684E-3</v>
      </c>
      <c r="AT70" s="32">
        <v>0</v>
      </c>
      <c r="AU70" s="33">
        <v>0</v>
      </c>
      <c r="AV70" s="32">
        <v>4.1666666666666664E-2</v>
      </c>
      <c r="AW70" s="33">
        <v>7.6821628750412138E-2</v>
      </c>
      <c r="AX70" s="32">
        <v>0</v>
      </c>
      <c r="AY70" s="33">
        <v>0</v>
      </c>
      <c r="AZ70" s="11"/>
      <c r="BA70" s="10"/>
      <c r="BB70" s="10"/>
      <c r="BC70" s="10"/>
    </row>
    <row r="71" spans="1:55">
      <c r="A71" s="2" t="s">
        <v>434</v>
      </c>
      <c r="B71" s="2" t="s">
        <v>418</v>
      </c>
      <c r="C71" s="2">
        <v>79</v>
      </c>
      <c r="D71" s="32">
        <v>0</v>
      </c>
      <c r="E71" s="33">
        <v>0</v>
      </c>
      <c r="F71" s="32">
        <v>0.71052631578947367</v>
      </c>
      <c r="G71" s="33">
        <v>0.79992028696691908</v>
      </c>
      <c r="H71" s="32">
        <v>0.19078947368421054</v>
      </c>
      <c r="I71" s="33">
        <v>0.11757672379434038</v>
      </c>
      <c r="J71" s="32">
        <v>2.6315789473684209E-2</v>
      </c>
      <c r="K71" s="33">
        <v>7.1741729772817854E-3</v>
      </c>
      <c r="L71" s="32">
        <v>0</v>
      </c>
      <c r="M71" s="33">
        <v>0</v>
      </c>
      <c r="N71" s="32">
        <v>0</v>
      </c>
      <c r="O71" s="33">
        <v>0</v>
      </c>
      <c r="P71" s="32">
        <v>0</v>
      </c>
      <c r="Q71" s="33">
        <v>0</v>
      </c>
      <c r="R71" s="32">
        <v>0</v>
      </c>
      <c r="S71" s="33">
        <v>0</v>
      </c>
      <c r="T71" s="32">
        <v>0</v>
      </c>
      <c r="U71" s="33">
        <v>0</v>
      </c>
      <c r="V71" s="32">
        <v>1.3157894736842105E-2</v>
      </c>
      <c r="W71" s="33">
        <v>9.5655639697090466E-3</v>
      </c>
      <c r="X71" s="32">
        <v>0</v>
      </c>
      <c r="Y71" s="33">
        <v>0</v>
      </c>
      <c r="Z71" s="32">
        <v>0</v>
      </c>
      <c r="AA71" s="33">
        <v>0</v>
      </c>
      <c r="AB71" s="32">
        <v>0</v>
      </c>
      <c r="AC71" s="33">
        <v>0</v>
      </c>
      <c r="AD71" s="32">
        <v>1.9736842105263157E-2</v>
      </c>
      <c r="AE71" s="33">
        <v>5.2610601833399759E-2</v>
      </c>
      <c r="AF71" s="32">
        <v>0</v>
      </c>
      <c r="AG71" s="33">
        <v>0</v>
      </c>
      <c r="AH71" s="32">
        <v>0</v>
      </c>
      <c r="AI71" s="33">
        <v>0</v>
      </c>
      <c r="AJ71" s="32">
        <v>0</v>
      </c>
      <c r="AK71" s="33">
        <v>0</v>
      </c>
      <c r="AL71" s="32">
        <v>0</v>
      </c>
      <c r="AM71" s="33">
        <v>0</v>
      </c>
      <c r="AN71" s="32">
        <v>0</v>
      </c>
      <c r="AO71" s="33">
        <v>0</v>
      </c>
      <c r="AP71" s="32">
        <v>3.2894736842105261E-2</v>
      </c>
      <c r="AQ71" s="33">
        <v>1.2754085292945397E-2</v>
      </c>
      <c r="AR71" s="32">
        <v>0</v>
      </c>
      <c r="AS71" s="33">
        <v>0</v>
      </c>
      <c r="AT71" s="32">
        <v>0</v>
      </c>
      <c r="AU71" s="33">
        <v>0</v>
      </c>
      <c r="AV71" s="32">
        <v>0</v>
      </c>
      <c r="AW71" s="33">
        <v>0</v>
      </c>
      <c r="AX71" s="32">
        <v>6.5789473684210523E-3</v>
      </c>
      <c r="AY71" s="33">
        <v>3.9856516540454366E-4</v>
      </c>
      <c r="AZ71" s="11"/>
      <c r="BA71" s="10"/>
      <c r="BB71" s="10"/>
      <c r="BC71" s="10"/>
    </row>
    <row r="72" spans="1:55">
      <c r="A72" s="2" t="s">
        <v>440</v>
      </c>
      <c r="B72" s="2" t="s">
        <v>418</v>
      </c>
      <c r="C72" s="2">
        <v>80</v>
      </c>
      <c r="D72" s="32">
        <v>1.932367149758454E-2</v>
      </c>
      <c r="E72" s="33">
        <v>1.0743446497636441E-2</v>
      </c>
      <c r="F72" s="32">
        <v>0.18840579710144928</v>
      </c>
      <c r="G72" s="33">
        <v>0.21658788139235066</v>
      </c>
      <c r="H72" s="32">
        <v>0.28502415458937197</v>
      </c>
      <c r="I72" s="33">
        <v>0.26643747314138377</v>
      </c>
      <c r="J72" s="32">
        <v>0.10144927536231885</v>
      </c>
      <c r="K72" s="33">
        <v>0.16673828964331758</v>
      </c>
      <c r="L72" s="32">
        <v>0</v>
      </c>
      <c r="M72" s="33">
        <v>0</v>
      </c>
      <c r="N72" s="32">
        <v>0</v>
      </c>
      <c r="O72" s="33">
        <v>0</v>
      </c>
      <c r="P72" s="32">
        <v>9.6618357487922701E-3</v>
      </c>
      <c r="Q72" s="33">
        <v>8.165019338203695E-3</v>
      </c>
      <c r="R72" s="32">
        <v>0</v>
      </c>
      <c r="S72" s="33">
        <v>0</v>
      </c>
      <c r="T72" s="32">
        <v>0</v>
      </c>
      <c r="U72" s="33">
        <v>0</v>
      </c>
      <c r="V72" s="32">
        <v>9.6618357487922701E-3</v>
      </c>
      <c r="W72" s="33">
        <v>5.1568543188654919E-3</v>
      </c>
      <c r="X72" s="32">
        <v>0</v>
      </c>
      <c r="Y72" s="33">
        <v>0</v>
      </c>
      <c r="Z72" s="32">
        <v>0</v>
      </c>
      <c r="AA72" s="33">
        <v>0</v>
      </c>
      <c r="AB72" s="32">
        <v>0</v>
      </c>
      <c r="AC72" s="33">
        <v>0</v>
      </c>
      <c r="AD72" s="32">
        <v>0.21256038647342995</v>
      </c>
      <c r="AE72" s="33">
        <v>0.19209282337773959</v>
      </c>
      <c r="AF72" s="32">
        <v>0</v>
      </c>
      <c r="AG72" s="33">
        <v>0</v>
      </c>
      <c r="AH72" s="32">
        <v>0</v>
      </c>
      <c r="AI72" s="33">
        <v>0</v>
      </c>
      <c r="AJ72" s="32">
        <v>0</v>
      </c>
      <c r="AK72" s="33">
        <v>0</v>
      </c>
      <c r="AL72" s="32">
        <v>0</v>
      </c>
      <c r="AM72" s="33">
        <v>0</v>
      </c>
      <c r="AN72" s="32">
        <v>0</v>
      </c>
      <c r="AO72" s="33">
        <v>0</v>
      </c>
      <c r="AP72" s="32">
        <v>0.17391304347826086</v>
      </c>
      <c r="AQ72" s="33">
        <v>0.13407821229050279</v>
      </c>
      <c r="AR72" s="32">
        <v>0</v>
      </c>
      <c r="AS72" s="33">
        <v>0</v>
      </c>
      <c r="AT72" s="32">
        <v>0</v>
      </c>
      <c r="AU72" s="33">
        <v>0</v>
      </c>
      <c r="AV72" s="32">
        <v>0</v>
      </c>
      <c r="AW72" s="33">
        <v>0</v>
      </c>
      <c r="AX72" s="32">
        <v>0</v>
      </c>
      <c r="AY72" s="33">
        <v>0</v>
      </c>
      <c r="AZ72" s="11"/>
      <c r="BA72" s="10"/>
      <c r="BB72" s="10"/>
      <c r="BC72" s="10"/>
    </row>
    <row r="73" spans="1:55">
      <c r="A73" s="2" t="s">
        <v>636</v>
      </c>
      <c r="B73" s="2" t="s">
        <v>418</v>
      </c>
      <c r="C73" s="2">
        <v>81</v>
      </c>
      <c r="D73" s="32">
        <v>7.1942446043165471E-3</v>
      </c>
      <c r="E73" s="33">
        <v>6.8038782105800302E-4</v>
      </c>
      <c r="F73" s="32">
        <v>0.10071942446043165</v>
      </c>
      <c r="G73" s="33">
        <v>6.6678006463684297E-2</v>
      </c>
      <c r="H73" s="32">
        <v>0.85611510791366907</v>
      </c>
      <c r="I73" s="33">
        <v>0.92992005443102566</v>
      </c>
      <c r="J73" s="32">
        <v>1.4388489208633094E-2</v>
      </c>
      <c r="K73" s="33">
        <v>8.5048477632250388E-4</v>
      </c>
      <c r="L73" s="32">
        <v>0</v>
      </c>
      <c r="M73" s="33">
        <v>0</v>
      </c>
      <c r="N73" s="32">
        <v>0</v>
      </c>
      <c r="O73" s="33">
        <v>0</v>
      </c>
      <c r="P73" s="32">
        <v>0</v>
      </c>
      <c r="Q73" s="33">
        <v>0</v>
      </c>
      <c r="R73" s="32">
        <v>0</v>
      </c>
      <c r="S73" s="33">
        <v>0</v>
      </c>
      <c r="T73" s="32">
        <v>0</v>
      </c>
      <c r="U73" s="33">
        <v>0</v>
      </c>
      <c r="V73" s="32">
        <v>0</v>
      </c>
      <c r="W73" s="33">
        <v>0</v>
      </c>
      <c r="X73" s="32">
        <v>0</v>
      </c>
      <c r="Y73" s="33">
        <v>0</v>
      </c>
      <c r="Z73" s="32">
        <v>0</v>
      </c>
      <c r="AA73" s="33">
        <v>0</v>
      </c>
      <c r="AB73" s="32">
        <v>0</v>
      </c>
      <c r="AC73" s="33">
        <v>0</v>
      </c>
      <c r="AD73" s="32">
        <v>0</v>
      </c>
      <c r="AE73" s="33">
        <v>0</v>
      </c>
      <c r="AF73" s="32">
        <v>0</v>
      </c>
      <c r="AG73" s="33">
        <v>0</v>
      </c>
      <c r="AH73" s="32">
        <v>7.1942446043165471E-3</v>
      </c>
      <c r="AI73" s="33">
        <v>5.1029086579350226E-4</v>
      </c>
      <c r="AJ73" s="32">
        <v>0</v>
      </c>
      <c r="AK73" s="33">
        <v>0</v>
      </c>
      <c r="AL73" s="32">
        <v>0</v>
      </c>
      <c r="AM73" s="33">
        <v>0</v>
      </c>
      <c r="AN73" s="32">
        <v>0</v>
      </c>
      <c r="AO73" s="33">
        <v>0</v>
      </c>
      <c r="AP73" s="32">
        <v>0</v>
      </c>
      <c r="AQ73" s="33">
        <v>0</v>
      </c>
      <c r="AR73" s="32">
        <v>7.1942446043165471E-3</v>
      </c>
      <c r="AS73" s="33">
        <v>6.8038782105800302E-4</v>
      </c>
      <c r="AT73" s="32">
        <v>0</v>
      </c>
      <c r="AU73" s="33">
        <v>0</v>
      </c>
      <c r="AV73" s="32">
        <v>0</v>
      </c>
      <c r="AW73" s="33">
        <v>0</v>
      </c>
      <c r="AX73" s="32">
        <v>7.1942446043165471E-3</v>
      </c>
      <c r="AY73" s="33">
        <v>6.8038782105800302E-4</v>
      </c>
      <c r="AZ73" s="11"/>
      <c r="BA73" s="10"/>
      <c r="BB73" s="10"/>
      <c r="BC73" s="10"/>
    </row>
    <row r="74" spans="1:55">
      <c r="A74" s="2" t="s">
        <v>448</v>
      </c>
      <c r="B74" s="2" t="s">
        <v>418</v>
      </c>
      <c r="C74" s="2">
        <v>82</v>
      </c>
      <c r="D74" s="32">
        <v>0</v>
      </c>
      <c r="E74" s="33">
        <v>0</v>
      </c>
      <c r="F74" s="32">
        <v>2.6315789473684209E-2</v>
      </c>
      <c r="G74" s="33">
        <v>2.6124818577648767E-2</v>
      </c>
      <c r="H74" s="32">
        <v>0.78947368421052633</v>
      </c>
      <c r="I74" s="33">
        <v>0.68940493468795361</v>
      </c>
      <c r="J74" s="32">
        <v>0</v>
      </c>
      <c r="K74" s="33">
        <v>0</v>
      </c>
      <c r="L74" s="32">
        <v>0</v>
      </c>
      <c r="M74" s="33">
        <v>0</v>
      </c>
      <c r="N74" s="32">
        <v>0</v>
      </c>
      <c r="O74" s="33">
        <v>0</v>
      </c>
      <c r="P74" s="32">
        <v>0</v>
      </c>
      <c r="Q74" s="33">
        <v>0</v>
      </c>
      <c r="R74" s="32">
        <v>0</v>
      </c>
      <c r="S74" s="33">
        <v>0</v>
      </c>
      <c r="T74" s="32">
        <v>0</v>
      </c>
      <c r="U74" s="33">
        <v>0</v>
      </c>
      <c r="V74" s="32">
        <v>0</v>
      </c>
      <c r="W74" s="33">
        <v>0</v>
      </c>
      <c r="X74" s="32">
        <v>0</v>
      </c>
      <c r="Y74" s="33">
        <v>0</v>
      </c>
      <c r="Z74" s="32">
        <v>0</v>
      </c>
      <c r="AA74" s="33">
        <v>0</v>
      </c>
      <c r="AB74" s="32">
        <v>0</v>
      </c>
      <c r="AC74" s="33">
        <v>0</v>
      </c>
      <c r="AD74" s="32">
        <v>0</v>
      </c>
      <c r="AE74" s="33">
        <v>0</v>
      </c>
      <c r="AF74" s="32">
        <v>0</v>
      </c>
      <c r="AG74" s="33">
        <v>0</v>
      </c>
      <c r="AH74" s="32">
        <v>0</v>
      </c>
      <c r="AI74" s="33">
        <v>0</v>
      </c>
      <c r="AJ74" s="32">
        <v>0</v>
      </c>
      <c r="AK74" s="33">
        <v>0</v>
      </c>
      <c r="AL74" s="32">
        <v>0</v>
      </c>
      <c r="AM74" s="33">
        <v>0</v>
      </c>
      <c r="AN74" s="32">
        <v>0</v>
      </c>
      <c r="AO74" s="33">
        <v>0</v>
      </c>
      <c r="AP74" s="32">
        <v>0</v>
      </c>
      <c r="AQ74" s="33">
        <v>0</v>
      </c>
      <c r="AR74" s="32">
        <v>0</v>
      </c>
      <c r="AS74" s="33">
        <v>0</v>
      </c>
      <c r="AT74" s="32">
        <v>0</v>
      </c>
      <c r="AU74" s="33">
        <v>0</v>
      </c>
      <c r="AV74" s="32">
        <v>0.15789473684210525</v>
      </c>
      <c r="AW74" s="33">
        <v>0.26415094339622641</v>
      </c>
      <c r="AX74" s="32">
        <v>2.6315789473684209E-2</v>
      </c>
      <c r="AY74" s="33">
        <v>2.0319303338171262E-2</v>
      </c>
      <c r="AZ74" s="11"/>
      <c r="BA74" s="10"/>
      <c r="BB74" s="10"/>
      <c r="BC74" s="10"/>
    </row>
    <row r="75" spans="1:55">
      <c r="A75" s="2" t="s">
        <v>637</v>
      </c>
      <c r="B75" s="2" t="s">
        <v>418</v>
      </c>
      <c r="C75" s="2">
        <v>83</v>
      </c>
      <c r="D75" s="32">
        <v>0</v>
      </c>
      <c r="E75" s="33">
        <v>0</v>
      </c>
      <c r="F75" s="32">
        <v>8.771929824561403E-3</v>
      </c>
      <c r="G75" s="33">
        <v>8.4477296726504746E-3</v>
      </c>
      <c r="H75" s="32">
        <v>0.7807017543859649</v>
      </c>
      <c r="I75" s="33">
        <v>0.75237592397043296</v>
      </c>
      <c r="J75" s="32">
        <v>8.771929824561403E-3</v>
      </c>
      <c r="K75" s="33">
        <v>7.3917634635691657E-3</v>
      </c>
      <c r="L75" s="32">
        <v>0</v>
      </c>
      <c r="M75" s="33">
        <v>0</v>
      </c>
      <c r="N75" s="32">
        <v>0</v>
      </c>
      <c r="O75" s="33">
        <v>0</v>
      </c>
      <c r="P75" s="32">
        <v>0</v>
      </c>
      <c r="Q75" s="33">
        <v>0</v>
      </c>
      <c r="R75" s="32">
        <v>0</v>
      </c>
      <c r="S75" s="33">
        <v>0</v>
      </c>
      <c r="T75" s="32">
        <v>2.6315789473684209E-2</v>
      </c>
      <c r="U75" s="33">
        <v>1.0559662090813094E-2</v>
      </c>
      <c r="V75" s="32">
        <v>0</v>
      </c>
      <c r="W75" s="33">
        <v>0</v>
      </c>
      <c r="X75" s="32">
        <v>0</v>
      </c>
      <c r="Y75" s="33">
        <v>0</v>
      </c>
      <c r="Z75" s="32">
        <v>0</v>
      </c>
      <c r="AA75" s="33">
        <v>0</v>
      </c>
      <c r="AB75" s="32">
        <v>0</v>
      </c>
      <c r="AC75" s="33">
        <v>0</v>
      </c>
      <c r="AD75" s="32">
        <v>0</v>
      </c>
      <c r="AE75" s="33">
        <v>0</v>
      </c>
      <c r="AF75" s="32">
        <v>0</v>
      </c>
      <c r="AG75" s="33">
        <v>0</v>
      </c>
      <c r="AH75" s="32">
        <v>0</v>
      </c>
      <c r="AI75" s="33">
        <v>0</v>
      </c>
      <c r="AJ75" s="32">
        <v>0</v>
      </c>
      <c r="AK75" s="33">
        <v>0</v>
      </c>
      <c r="AL75" s="32">
        <v>0</v>
      </c>
      <c r="AM75" s="33">
        <v>0</v>
      </c>
      <c r="AN75" s="32">
        <v>0</v>
      </c>
      <c r="AO75" s="33">
        <v>0</v>
      </c>
      <c r="AP75" s="32">
        <v>0.13157894736842105</v>
      </c>
      <c r="AQ75" s="33">
        <v>0.17265047518479409</v>
      </c>
      <c r="AR75" s="32">
        <v>8.771929824561403E-3</v>
      </c>
      <c r="AS75" s="33">
        <v>3.1678986272439284E-3</v>
      </c>
      <c r="AT75" s="32">
        <v>8.771929824561403E-3</v>
      </c>
      <c r="AU75" s="33">
        <v>4.7518479408658922E-3</v>
      </c>
      <c r="AV75" s="32">
        <v>2.6315789473684209E-2</v>
      </c>
      <c r="AW75" s="33">
        <v>4.0654699049630413E-2</v>
      </c>
      <c r="AX75" s="32">
        <v>0</v>
      </c>
      <c r="AY75" s="33">
        <v>0</v>
      </c>
      <c r="AZ75" s="11"/>
      <c r="BA75" s="10"/>
      <c r="BB75" s="10"/>
      <c r="BC75" s="10"/>
    </row>
    <row r="76" spans="1:55">
      <c r="A76" s="2" t="s">
        <v>460</v>
      </c>
      <c r="B76" s="2" t="s">
        <v>418</v>
      </c>
      <c r="C76" s="2">
        <v>84</v>
      </c>
      <c r="D76" s="32">
        <v>1.4981273408239701E-2</v>
      </c>
      <c r="E76" s="33">
        <v>1.123046875E-2</v>
      </c>
      <c r="F76" s="32">
        <v>0.449438202247191</v>
      </c>
      <c r="G76" s="33">
        <v>0.46826171875</v>
      </c>
      <c r="H76" s="32">
        <v>0.35580524344569286</v>
      </c>
      <c r="I76" s="33">
        <v>0.22021484375</v>
      </c>
      <c r="J76" s="32">
        <v>0</v>
      </c>
      <c r="K76" s="33">
        <v>0</v>
      </c>
      <c r="L76" s="32">
        <v>0</v>
      </c>
      <c r="M76" s="33">
        <v>0</v>
      </c>
      <c r="N76" s="32">
        <v>0</v>
      </c>
      <c r="O76" s="33">
        <v>0</v>
      </c>
      <c r="P76" s="32">
        <v>0</v>
      </c>
      <c r="Q76" s="33">
        <v>0</v>
      </c>
      <c r="R76" s="32">
        <v>0</v>
      </c>
      <c r="S76" s="33">
        <v>0</v>
      </c>
      <c r="T76" s="32">
        <v>0</v>
      </c>
      <c r="U76" s="33">
        <v>0</v>
      </c>
      <c r="V76" s="32">
        <v>0</v>
      </c>
      <c r="W76" s="33">
        <v>0</v>
      </c>
      <c r="X76" s="32">
        <v>0</v>
      </c>
      <c r="Y76" s="33">
        <v>0</v>
      </c>
      <c r="Z76" s="32">
        <v>0</v>
      </c>
      <c r="AA76" s="33">
        <v>0</v>
      </c>
      <c r="AB76" s="32">
        <v>0</v>
      </c>
      <c r="AC76" s="33">
        <v>0</v>
      </c>
      <c r="AD76" s="32">
        <v>1.8726591760299626E-2</v>
      </c>
      <c r="AE76" s="33">
        <v>1.46484375E-2</v>
      </c>
      <c r="AF76" s="32">
        <v>1.4981273408239701E-2</v>
      </c>
      <c r="AG76" s="33">
        <v>1.171875E-2</v>
      </c>
      <c r="AH76" s="32">
        <v>0</v>
      </c>
      <c r="AI76" s="33">
        <v>0</v>
      </c>
      <c r="AJ76" s="32">
        <v>0</v>
      </c>
      <c r="AK76" s="33">
        <v>0</v>
      </c>
      <c r="AL76" s="32">
        <v>0</v>
      </c>
      <c r="AM76" s="33">
        <v>0</v>
      </c>
      <c r="AN76" s="32">
        <v>0</v>
      </c>
      <c r="AO76" s="33">
        <v>0</v>
      </c>
      <c r="AP76" s="32">
        <v>5.9925093632958802E-2</v>
      </c>
      <c r="AQ76" s="33">
        <v>0.11376953125</v>
      </c>
      <c r="AR76" s="32">
        <v>0</v>
      </c>
      <c r="AS76" s="33">
        <v>0</v>
      </c>
      <c r="AT76" s="32">
        <v>0</v>
      </c>
      <c r="AU76" s="33">
        <v>0</v>
      </c>
      <c r="AV76" s="32">
        <v>6.3670411985018729E-2</v>
      </c>
      <c r="AW76" s="33">
        <v>0.1494140625</v>
      </c>
      <c r="AX76" s="32">
        <v>2.247191011235955E-2</v>
      </c>
      <c r="AY76" s="33">
        <v>1.07421875E-2</v>
      </c>
      <c r="AZ76" s="11"/>
      <c r="BA76" s="10"/>
      <c r="BB76" s="10"/>
      <c r="BC76" s="10"/>
    </row>
    <row r="77" spans="1:55">
      <c r="A77" s="2" t="s">
        <v>464</v>
      </c>
      <c r="B77" s="2" t="s">
        <v>418</v>
      </c>
      <c r="C77" s="2">
        <v>85</v>
      </c>
      <c r="D77" s="32">
        <v>6.2111801242236021E-3</v>
      </c>
      <c r="E77" s="33">
        <v>2.8996013048205871E-3</v>
      </c>
      <c r="F77" s="32">
        <v>0.17184265010351968</v>
      </c>
      <c r="G77" s="33">
        <v>0.14316781442551649</v>
      </c>
      <c r="H77" s="32">
        <v>5.1759834368530024E-2</v>
      </c>
      <c r="I77" s="33">
        <v>2.2109459949256977E-2</v>
      </c>
      <c r="J77" s="32">
        <v>2.070393374741201E-3</v>
      </c>
      <c r="K77" s="33">
        <v>7.2490032620514677E-4</v>
      </c>
      <c r="L77" s="32">
        <v>0</v>
      </c>
      <c r="M77" s="33">
        <v>0</v>
      </c>
      <c r="N77" s="32">
        <v>0</v>
      </c>
      <c r="O77" s="33">
        <v>0</v>
      </c>
      <c r="P77" s="32">
        <v>0</v>
      </c>
      <c r="Q77" s="33">
        <v>0</v>
      </c>
      <c r="R77" s="32">
        <v>0</v>
      </c>
      <c r="S77" s="33">
        <v>0</v>
      </c>
      <c r="T77" s="32">
        <v>1.8633540372670808E-2</v>
      </c>
      <c r="U77" s="33">
        <v>8.9162740123233053E-2</v>
      </c>
      <c r="V77" s="32">
        <v>0</v>
      </c>
      <c r="W77" s="33">
        <v>0</v>
      </c>
      <c r="X77" s="32">
        <v>0</v>
      </c>
      <c r="Y77" s="33">
        <v>0</v>
      </c>
      <c r="Z77" s="32">
        <v>0</v>
      </c>
      <c r="AA77" s="33">
        <v>0</v>
      </c>
      <c r="AB77" s="32">
        <v>0</v>
      </c>
      <c r="AC77" s="33">
        <v>0</v>
      </c>
      <c r="AD77" s="32">
        <v>0</v>
      </c>
      <c r="AE77" s="33">
        <v>0</v>
      </c>
      <c r="AF77" s="32">
        <v>0</v>
      </c>
      <c r="AG77" s="33">
        <v>0</v>
      </c>
      <c r="AH77" s="32">
        <v>0</v>
      </c>
      <c r="AI77" s="33">
        <v>0</v>
      </c>
      <c r="AJ77" s="32">
        <v>0</v>
      </c>
      <c r="AK77" s="33">
        <v>0</v>
      </c>
      <c r="AL77" s="32">
        <v>2.070393374741201E-3</v>
      </c>
      <c r="AM77" s="33">
        <v>1.4498006524102935E-3</v>
      </c>
      <c r="AN77" s="32">
        <v>0</v>
      </c>
      <c r="AO77" s="33">
        <v>0</v>
      </c>
      <c r="AP77" s="32">
        <v>0.30848861283643891</v>
      </c>
      <c r="AQ77" s="33">
        <v>0.38999637549836896</v>
      </c>
      <c r="AR77" s="32">
        <v>5.1759834368530024E-2</v>
      </c>
      <c r="AS77" s="33">
        <v>2.7546212395795577E-2</v>
      </c>
      <c r="AT77" s="32">
        <v>4.9689440993788817E-2</v>
      </c>
      <c r="AU77" s="33">
        <v>1.2685755708590069E-2</v>
      </c>
      <c r="AV77" s="32">
        <v>0.21325051759834368</v>
      </c>
      <c r="AW77" s="33">
        <v>0.13011960855382385</v>
      </c>
      <c r="AX77" s="32">
        <v>0.12422360248447205</v>
      </c>
      <c r="AY77" s="33">
        <v>0.18013773106197897</v>
      </c>
      <c r="AZ77" s="11"/>
      <c r="BA77" s="10"/>
      <c r="BB77" s="10"/>
      <c r="BC77" s="10"/>
    </row>
    <row r="78" spans="1:55">
      <c r="A78" s="2" t="s">
        <v>469</v>
      </c>
      <c r="B78" s="2" t="s">
        <v>418</v>
      </c>
      <c r="C78" s="2">
        <v>86</v>
      </c>
      <c r="D78" s="32">
        <v>7.3170731707317069E-2</v>
      </c>
      <c r="E78" s="33">
        <v>2.9661016949152543E-2</v>
      </c>
      <c r="F78" s="32">
        <v>0.24390243902439024</v>
      </c>
      <c r="G78" s="33">
        <v>0.13559322033898305</v>
      </c>
      <c r="H78" s="32">
        <v>0.1951219512195122</v>
      </c>
      <c r="I78" s="33">
        <v>0.11016949152542373</v>
      </c>
      <c r="J78" s="32">
        <v>0</v>
      </c>
      <c r="K78" s="33">
        <v>0</v>
      </c>
      <c r="L78" s="32">
        <v>0</v>
      </c>
      <c r="M78" s="33">
        <v>0</v>
      </c>
      <c r="N78" s="32">
        <v>0</v>
      </c>
      <c r="O78" s="33">
        <v>0</v>
      </c>
      <c r="P78" s="32">
        <v>0</v>
      </c>
      <c r="Q78" s="33">
        <v>0</v>
      </c>
      <c r="R78" s="32">
        <v>0</v>
      </c>
      <c r="S78" s="33">
        <v>0</v>
      </c>
      <c r="T78" s="32">
        <v>0</v>
      </c>
      <c r="U78" s="33">
        <v>0</v>
      </c>
      <c r="V78" s="32">
        <v>0</v>
      </c>
      <c r="W78" s="33">
        <v>0</v>
      </c>
      <c r="X78" s="32">
        <v>0</v>
      </c>
      <c r="Y78" s="33">
        <v>0</v>
      </c>
      <c r="Z78" s="32">
        <v>0</v>
      </c>
      <c r="AA78" s="33">
        <v>0</v>
      </c>
      <c r="AB78" s="32">
        <v>0</v>
      </c>
      <c r="AC78" s="33">
        <v>0</v>
      </c>
      <c r="AD78" s="32">
        <v>0</v>
      </c>
      <c r="AE78" s="33">
        <v>0</v>
      </c>
      <c r="AF78" s="32">
        <v>0</v>
      </c>
      <c r="AG78" s="33">
        <v>0</v>
      </c>
      <c r="AH78" s="32">
        <v>0</v>
      </c>
      <c r="AI78" s="33">
        <v>0</v>
      </c>
      <c r="AJ78" s="32">
        <v>0</v>
      </c>
      <c r="AK78" s="33">
        <v>0</v>
      </c>
      <c r="AL78" s="32">
        <v>0</v>
      </c>
      <c r="AM78" s="33">
        <v>0</v>
      </c>
      <c r="AN78" s="32">
        <v>0</v>
      </c>
      <c r="AO78" s="33">
        <v>0</v>
      </c>
      <c r="AP78" s="32">
        <v>0</v>
      </c>
      <c r="AQ78" s="33">
        <v>0</v>
      </c>
      <c r="AR78" s="32">
        <v>0</v>
      </c>
      <c r="AS78" s="33">
        <v>0</v>
      </c>
      <c r="AT78" s="32">
        <v>0</v>
      </c>
      <c r="AU78" s="33">
        <v>0</v>
      </c>
      <c r="AV78" s="32">
        <v>0.36585365853658536</v>
      </c>
      <c r="AW78" s="33">
        <v>0.67796610169491522</v>
      </c>
      <c r="AX78" s="32">
        <v>0.12195121951219512</v>
      </c>
      <c r="AY78" s="33">
        <v>4.6610169491525424E-2</v>
      </c>
      <c r="AZ78" s="11"/>
      <c r="BA78" s="10"/>
      <c r="BB78" s="10"/>
      <c r="BC78" s="10"/>
    </row>
    <row r="79" spans="1:55">
      <c r="A79" s="2" t="s">
        <v>471</v>
      </c>
      <c r="B79" s="2" t="s">
        <v>418</v>
      </c>
      <c r="C79" s="2">
        <v>87</v>
      </c>
      <c r="D79" s="32">
        <v>0</v>
      </c>
      <c r="E79" s="33">
        <v>0</v>
      </c>
      <c r="F79" s="32">
        <v>0.34836065573770492</v>
      </c>
      <c r="G79" s="33">
        <v>0.40233722871452421</v>
      </c>
      <c r="H79" s="32">
        <v>0.40163934426229508</v>
      </c>
      <c r="I79" s="33">
        <v>0.26335559265442404</v>
      </c>
      <c r="J79" s="32">
        <v>0</v>
      </c>
      <c r="K79" s="33">
        <v>0</v>
      </c>
      <c r="L79" s="32">
        <v>0</v>
      </c>
      <c r="M79" s="33">
        <v>0</v>
      </c>
      <c r="N79" s="32">
        <v>0</v>
      </c>
      <c r="O79" s="33">
        <v>0</v>
      </c>
      <c r="P79" s="32">
        <v>4.0983606557377051E-3</v>
      </c>
      <c r="Q79" s="33">
        <v>4.1318864774624375E-2</v>
      </c>
      <c r="R79" s="32">
        <v>0</v>
      </c>
      <c r="S79" s="33">
        <v>0</v>
      </c>
      <c r="T79" s="32">
        <v>0</v>
      </c>
      <c r="U79" s="33">
        <v>0</v>
      </c>
      <c r="V79" s="32">
        <v>0</v>
      </c>
      <c r="W79" s="33">
        <v>0</v>
      </c>
      <c r="X79" s="32">
        <v>0</v>
      </c>
      <c r="Y79" s="33">
        <v>0</v>
      </c>
      <c r="Z79" s="32">
        <v>4.0983606557377051E-3</v>
      </c>
      <c r="AA79" s="33">
        <v>2.9215358931552588E-3</v>
      </c>
      <c r="AB79" s="32">
        <v>0</v>
      </c>
      <c r="AC79" s="33">
        <v>0</v>
      </c>
      <c r="AD79" s="32">
        <v>3.6885245901639344E-2</v>
      </c>
      <c r="AE79" s="33">
        <v>7.4707846410684481E-2</v>
      </c>
      <c r="AF79" s="32">
        <v>0</v>
      </c>
      <c r="AG79" s="33">
        <v>0</v>
      </c>
      <c r="AH79" s="32">
        <v>0</v>
      </c>
      <c r="AI79" s="33">
        <v>0</v>
      </c>
      <c r="AJ79" s="32">
        <v>0</v>
      </c>
      <c r="AK79" s="33">
        <v>0</v>
      </c>
      <c r="AL79" s="32">
        <v>0</v>
      </c>
      <c r="AM79" s="33">
        <v>0</v>
      </c>
      <c r="AN79" s="32">
        <v>0</v>
      </c>
      <c r="AO79" s="33">
        <v>0</v>
      </c>
      <c r="AP79" s="32">
        <v>3.2786885245901641E-2</v>
      </c>
      <c r="AQ79" s="33">
        <v>2.337228714524207E-2</v>
      </c>
      <c r="AR79" s="32">
        <v>0</v>
      </c>
      <c r="AS79" s="33">
        <v>0</v>
      </c>
      <c r="AT79" s="32">
        <v>0</v>
      </c>
      <c r="AU79" s="33">
        <v>0</v>
      </c>
      <c r="AV79" s="32">
        <v>0.16803278688524589</v>
      </c>
      <c r="AW79" s="33">
        <v>0.19156928213689484</v>
      </c>
      <c r="AX79" s="32">
        <v>4.0983606557377051E-3</v>
      </c>
      <c r="AY79" s="33">
        <v>4.1736227045075126E-4</v>
      </c>
      <c r="AZ79" s="11"/>
      <c r="BA79" s="10"/>
      <c r="BB79" s="10"/>
      <c r="BC79" s="10"/>
    </row>
    <row r="80" spans="1:55">
      <c r="A80" s="2" t="s">
        <v>638</v>
      </c>
      <c r="B80" s="2" t="s">
        <v>418</v>
      </c>
      <c r="C80" s="2">
        <v>88</v>
      </c>
      <c r="D80" s="32">
        <v>0</v>
      </c>
      <c r="E80" s="33">
        <v>0</v>
      </c>
      <c r="F80" s="32">
        <v>0</v>
      </c>
      <c r="G80" s="33">
        <v>0</v>
      </c>
      <c r="H80" s="32">
        <v>0.75</v>
      </c>
      <c r="I80" s="33">
        <v>0.29589632829373652</v>
      </c>
      <c r="J80" s="32">
        <v>0</v>
      </c>
      <c r="K80" s="33">
        <v>0</v>
      </c>
      <c r="L80" s="32">
        <v>0</v>
      </c>
      <c r="M80" s="33">
        <v>0</v>
      </c>
      <c r="N80" s="32">
        <v>0</v>
      </c>
      <c r="O80" s="33">
        <v>0</v>
      </c>
      <c r="P80" s="32">
        <v>0</v>
      </c>
      <c r="Q80" s="33">
        <v>0</v>
      </c>
      <c r="R80" s="32">
        <v>0</v>
      </c>
      <c r="S80" s="33">
        <v>0</v>
      </c>
      <c r="T80" s="32">
        <v>0</v>
      </c>
      <c r="U80" s="33">
        <v>0</v>
      </c>
      <c r="V80" s="32">
        <v>0</v>
      </c>
      <c r="W80" s="33">
        <v>0</v>
      </c>
      <c r="X80" s="32">
        <v>0</v>
      </c>
      <c r="Y80" s="33">
        <v>0</v>
      </c>
      <c r="Z80" s="32">
        <v>0</v>
      </c>
      <c r="AA80" s="33">
        <v>0</v>
      </c>
      <c r="AB80" s="32">
        <v>0</v>
      </c>
      <c r="AC80" s="33">
        <v>0</v>
      </c>
      <c r="AD80" s="32">
        <v>0</v>
      </c>
      <c r="AE80" s="33">
        <v>0</v>
      </c>
      <c r="AF80" s="32">
        <v>0</v>
      </c>
      <c r="AG80" s="33">
        <v>0</v>
      </c>
      <c r="AH80" s="32">
        <v>0</v>
      </c>
      <c r="AI80" s="33">
        <v>0</v>
      </c>
      <c r="AJ80" s="32">
        <v>0</v>
      </c>
      <c r="AK80" s="33">
        <v>0</v>
      </c>
      <c r="AL80" s="32">
        <v>0</v>
      </c>
      <c r="AM80" s="33">
        <v>0</v>
      </c>
      <c r="AN80" s="32">
        <v>0</v>
      </c>
      <c r="AO80" s="33">
        <v>0</v>
      </c>
      <c r="AP80" s="32">
        <v>0</v>
      </c>
      <c r="AQ80" s="33">
        <v>0</v>
      </c>
      <c r="AR80" s="32">
        <v>0</v>
      </c>
      <c r="AS80" s="33">
        <v>0</v>
      </c>
      <c r="AT80" s="32">
        <v>0</v>
      </c>
      <c r="AU80" s="33">
        <v>0</v>
      </c>
      <c r="AV80" s="32">
        <v>0.25</v>
      </c>
      <c r="AW80" s="33">
        <v>0.70410367170626353</v>
      </c>
      <c r="AX80" s="32">
        <v>0</v>
      </c>
      <c r="AY80" s="33">
        <v>0</v>
      </c>
      <c r="AZ80" s="11"/>
      <c r="BA80" s="10"/>
      <c r="BB80" s="10"/>
      <c r="BC80" s="10"/>
    </row>
    <row r="81" spans="1:55">
      <c r="A81" s="2" t="s">
        <v>475</v>
      </c>
      <c r="B81" s="2" t="s">
        <v>418</v>
      </c>
      <c r="C81" s="2">
        <v>89</v>
      </c>
      <c r="D81" s="32">
        <v>7.0778564206268957E-3</v>
      </c>
      <c r="E81" s="33">
        <v>4.9732211170619737E-3</v>
      </c>
      <c r="F81" s="32">
        <v>7.6845298281092017E-2</v>
      </c>
      <c r="G81" s="33">
        <v>6.7788829380260138E-2</v>
      </c>
      <c r="H81" s="32">
        <v>0.58139534883720934</v>
      </c>
      <c r="I81" s="33">
        <v>0.57605202754399387</v>
      </c>
      <c r="J81" s="32">
        <v>0.10717896865520728</v>
      </c>
      <c r="K81" s="33">
        <v>0.15241009946442236</v>
      </c>
      <c r="L81" s="32">
        <v>0</v>
      </c>
      <c r="M81" s="33">
        <v>3.2134659525631217E-3</v>
      </c>
      <c r="N81" s="32">
        <v>0</v>
      </c>
      <c r="O81" s="33">
        <v>0</v>
      </c>
      <c r="P81" s="32">
        <v>0</v>
      </c>
      <c r="Q81" s="33">
        <v>0</v>
      </c>
      <c r="R81" s="32">
        <v>0</v>
      </c>
      <c r="S81" s="33">
        <v>0</v>
      </c>
      <c r="T81" s="32">
        <v>0</v>
      </c>
      <c r="U81" s="33">
        <v>0</v>
      </c>
      <c r="V81" s="32">
        <v>1.5166835187057633E-2</v>
      </c>
      <c r="W81" s="33">
        <v>4.8967100229533279E-3</v>
      </c>
      <c r="X81" s="32">
        <v>0</v>
      </c>
      <c r="Y81" s="33">
        <v>0</v>
      </c>
      <c r="Z81" s="32">
        <v>0</v>
      </c>
      <c r="AA81" s="33">
        <v>0</v>
      </c>
      <c r="AB81" s="32">
        <v>0</v>
      </c>
      <c r="AC81" s="33">
        <v>0</v>
      </c>
      <c r="AD81" s="32">
        <v>3.0333670374115269E-3</v>
      </c>
      <c r="AE81" s="33">
        <v>2.3718439173680186E-3</v>
      </c>
      <c r="AF81" s="32">
        <v>1.0111223458038423E-3</v>
      </c>
      <c r="AG81" s="33">
        <v>5.3557765876052028E-4</v>
      </c>
      <c r="AH81" s="32">
        <v>0</v>
      </c>
      <c r="AI81" s="33">
        <v>0</v>
      </c>
      <c r="AJ81" s="32">
        <v>0</v>
      </c>
      <c r="AK81" s="33">
        <v>0</v>
      </c>
      <c r="AL81" s="32">
        <v>0</v>
      </c>
      <c r="AM81" s="33">
        <v>0</v>
      </c>
      <c r="AN81" s="32">
        <v>0</v>
      </c>
      <c r="AO81" s="33">
        <v>0</v>
      </c>
      <c r="AP81" s="32">
        <v>9.5045500505561167E-2</v>
      </c>
      <c r="AQ81" s="33">
        <v>8.3779648048967106E-2</v>
      </c>
      <c r="AR81" s="32">
        <v>9.8078867542972695E-2</v>
      </c>
      <c r="AS81" s="33">
        <v>7.3680183626625859E-2</v>
      </c>
      <c r="AT81" s="32">
        <v>7.0778564206268957E-3</v>
      </c>
      <c r="AU81" s="33">
        <v>5.279265493496557E-3</v>
      </c>
      <c r="AV81" s="32">
        <v>3.0333670374115269E-3</v>
      </c>
      <c r="AW81" s="33">
        <v>6.7329762815608266E-3</v>
      </c>
      <c r="AX81" s="32">
        <v>5.0556117290192111E-3</v>
      </c>
      <c r="AY81" s="33">
        <v>1.8286151491966336E-2</v>
      </c>
      <c r="AZ81" s="11"/>
      <c r="BA81" s="10"/>
      <c r="BB81" s="10"/>
      <c r="BC81" s="10"/>
    </row>
    <row r="82" spans="1:55">
      <c r="A82" s="2" t="s">
        <v>639</v>
      </c>
      <c r="B82" s="2" t="s">
        <v>418</v>
      </c>
      <c r="C82" s="2">
        <v>90</v>
      </c>
      <c r="D82" s="32">
        <v>1.6042780748663103E-2</v>
      </c>
      <c r="E82" s="33">
        <v>1.3947001394700139E-2</v>
      </c>
      <c r="F82" s="32">
        <v>1.6042780748663103E-2</v>
      </c>
      <c r="G82" s="33">
        <v>1.4783821478382147E-2</v>
      </c>
      <c r="H82" s="32">
        <v>1.06951871657754E-2</v>
      </c>
      <c r="I82" s="33">
        <v>1.506276150627615E-2</v>
      </c>
      <c r="J82" s="32">
        <v>0.92513368983957223</v>
      </c>
      <c r="K82" s="33">
        <v>0.92942817294281732</v>
      </c>
      <c r="L82" s="32">
        <v>0</v>
      </c>
      <c r="M82" s="33">
        <v>0</v>
      </c>
      <c r="N82" s="32">
        <v>0</v>
      </c>
      <c r="O82" s="33">
        <v>0</v>
      </c>
      <c r="P82" s="32">
        <v>0</v>
      </c>
      <c r="Q82" s="33">
        <v>0</v>
      </c>
      <c r="R82" s="32">
        <v>0</v>
      </c>
      <c r="S82" s="33">
        <v>0</v>
      </c>
      <c r="T82" s="32">
        <v>1.06951871657754E-2</v>
      </c>
      <c r="U82" s="33">
        <v>2.2315202231520223E-3</v>
      </c>
      <c r="V82" s="32">
        <v>0</v>
      </c>
      <c r="W82" s="33">
        <v>0</v>
      </c>
      <c r="X82" s="32">
        <v>0</v>
      </c>
      <c r="Y82" s="33">
        <v>0</v>
      </c>
      <c r="Z82" s="32">
        <v>0</v>
      </c>
      <c r="AA82" s="33">
        <v>0</v>
      </c>
      <c r="AB82" s="32">
        <v>0</v>
      </c>
      <c r="AC82" s="33">
        <v>0</v>
      </c>
      <c r="AD82" s="32">
        <v>0</v>
      </c>
      <c r="AE82" s="33">
        <v>0</v>
      </c>
      <c r="AF82" s="32">
        <v>0</v>
      </c>
      <c r="AG82" s="33">
        <v>0</v>
      </c>
      <c r="AH82" s="32">
        <v>0</v>
      </c>
      <c r="AI82" s="33">
        <v>0</v>
      </c>
      <c r="AJ82" s="32">
        <v>0</v>
      </c>
      <c r="AK82" s="33">
        <v>0</v>
      </c>
      <c r="AL82" s="32">
        <v>0</v>
      </c>
      <c r="AM82" s="33">
        <v>0</v>
      </c>
      <c r="AN82" s="32">
        <v>0</v>
      </c>
      <c r="AO82" s="33">
        <v>0</v>
      </c>
      <c r="AP82" s="32">
        <v>1.6042780748663103E-2</v>
      </c>
      <c r="AQ82" s="33">
        <v>1.9525801952580194E-2</v>
      </c>
      <c r="AR82" s="32">
        <v>5.3475935828877002E-3</v>
      </c>
      <c r="AS82" s="33">
        <v>5.0209205020920501E-3</v>
      </c>
      <c r="AT82" s="32">
        <v>0</v>
      </c>
      <c r="AU82" s="33">
        <v>0</v>
      </c>
      <c r="AV82" s="32">
        <v>0</v>
      </c>
      <c r="AW82" s="33">
        <v>0</v>
      </c>
      <c r="AX82" s="32">
        <v>0</v>
      </c>
      <c r="AY82" s="33">
        <v>0</v>
      </c>
      <c r="AZ82" s="11"/>
      <c r="BA82" s="10"/>
      <c r="BB82" s="10"/>
      <c r="BC82" s="10"/>
    </row>
    <row r="83" spans="1:55">
      <c r="A83" s="2" t="s">
        <v>640</v>
      </c>
      <c r="B83" s="2" t="s">
        <v>418</v>
      </c>
      <c r="C83" s="2">
        <v>91</v>
      </c>
      <c r="D83" s="32">
        <v>0</v>
      </c>
      <c r="E83" s="33">
        <v>0</v>
      </c>
      <c r="F83" s="32">
        <v>0</v>
      </c>
      <c r="G83" s="33">
        <v>0</v>
      </c>
      <c r="H83" s="32">
        <v>0.61538461538461542</v>
      </c>
      <c r="I83" s="33">
        <v>0.39834024896265557</v>
      </c>
      <c r="J83" s="32">
        <v>0.23076923076923078</v>
      </c>
      <c r="K83" s="33">
        <v>5.8091286307053944E-2</v>
      </c>
      <c r="L83" s="32">
        <v>0</v>
      </c>
      <c r="M83" s="33">
        <v>0</v>
      </c>
      <c r="N83" s="32">
        <v>0</v>
      </c>
      <c r="O83" s="33">
        <v>0</v>
      </c>
      <c r="P83" s="32">
        <v>0</v>
      </c>
      <c r="Q83" s="33">
        <v>0</v>
      </c>
      <c r="R83" s="32">
        <v>0</v>
      </c>
      <c r="S83" s="33">
        <v>0</v>
      </c>
      <c r="T83" s="32">
        <v>0</v>
      </c>
      <c r="U83" s="33">
        <v>0</v>
      </c>
      <c r="V83" s="32">
        <v>0</v>
      </c>
      <c r="W83" s="33">
        <v>0</v>
      </c>
      <c r="X83" s="32">
        <v>0</v>
      </c>
      <c r="Y83" s="33">
        <v>0</v>
      </c>
      <c r="Z83" s="32">
        <v>0</v>
      </c>
      <c r="AA83" s="33">
        <v>0</v>
      </c>
      <c r="AB83" s="32">
        <v>0</v>
      </c>
      <c r="AC83" s="33">
        <v>0</v>
      </c>
      <c r="AD83" s="32">
        <v>0</v>
      </c>
      <c r="AE83" s="33">
        <v>0</v>
      </c>
      <c r="AF83" s="32">
        <v>0</v>
      </c>
      <c r="AG83" s="33">
        <v>0</v>
      </c>
      <c r="AH83" s="32">
        <v>0</v>
      </c>
      <c r="AI83" s="33">
        <v>0</v>
      </c>
      <c r="AJ83" s="32">
        <v>0</v>
      </c>
      <c r="AK83" s="33">
        <v>0</v>
      </c>
      <c r="AL83" s="32">
        <v>0</v>
      </c>
      <c r="AM83" s="33">
        <v>0</v>
      </c>
      <c r="AN83" s="32">
        <v>0</v>
      </c>
      <c r="AO83" s="33">
        <v>0</v>
      </c>
      <c r="AP83" s="32">
        <v>0</v>
      </c>
      <c r="AQ83" s="33">
        <v>0</v>
      </c>
      <c r="AR83" s="32">
        <v>0</v>
      </c>
      <c r="AS83" s="33">
        <v>0</v>
      </c>
      <c r="AT83" s="32">
        <v>0</v>
      </c>
      <c r="AU83" s="33">
        <v>0</v>
      </c>
      <c r="AV83" s="32">
        <v>0</v>
      </c>
      <c r="AW83" s="33">
        <v>0</v>
      </c>
      <c r="AX83" s="32">
        <v>0.15384615384615385</v>
      </c>
      <c r="AY83" s="33">
        <v>0.54356846473029041</v>
      </c>
      <c r="AZ83" s="11"/>
      <c r="BA83" s="10"/>
      <c r="BB83" s="10"/>
      <c r="BC83" s="10"/>
    </row>
    <row r="84" spans="1:55">
      <c r="A84" s="2" t="s">
        <v>488</v>
      </c>
      <c r="B84" s="2" t="s">
        <v>418</v>
      </c>
      <c r="C84" s="2">
        <v>92</v>
      </c>
      <c r="D84" s="32">
        <v>8.8495575221238937E-3</v>
      </c>
      <c r="E84" s="33">
        <v>1.2217470983506415E-3</v>
      </c>
      <c r="F84" s="32">
        <v>0.18141592920353983</v>
      </c>
      <c r="G84" s="33">
        <v>0.17287721441661577</v>
      </c>
      <c r="H84" s="32">
        <v>0.29646017699115046</v>
      </c>
      <c r="I84" s="33">
        <v>0.23946243127672573</v>
      </c>
      <c r="J84" s="32">
        <v>0</v>
      </c>
      <c r="K84" s="33">
        <v>0</v>
      </c>
      <c r="L84" s="32">
        <v>8.8495575221238937E-3</v>
      </c>
      <c r="M84" s="33">
        <v>6.1087354917532073E-3</v>
      </c>
      <c r="N84" s="32">
        <v>0</v>
      </c>
      <c r="O84" s="33">
        <v>0</v>
      </c>
      <c r="P84" s="32">
        <v>0</v>
      </c>
      <c r="Q84" s="33">
        <v>0</v>
      </c>
      <c r="R84" s="32">
        <v>0</v>
      </c>
      <c r="S84" s="33">
        <v>0</v>
      </c>
      <c r="T84" s="32">
        <v>0</v>
      </c>
      <c r="U84" s="33">
        <v>0</v>
      </c>
      <c r="V84" s="32">
        <v>0</v>
      </c>
      <c r="W84" s="33">
        <v>0</v>
      </c>
      <c r="X84" s="32">
        <v>0</v>
      </c>
      <c r="Y84" s="33">
        <v>0</v>
      </c>
      <c r="Z84" s="32">
        <v>0</v>
      </c>
      <c r="AA84" s="33">
        <v>0</v>
      </c>
      <c r="AB84" s="32">
        <v>0</v>
      </c>
      <c r="AC84" s="33">
        <v>0</v>
      </c>
      <c r="AD84" s="32">
        <v>2.2123893805309734E-2</v>
      </c>
      <c r="AE84" s="33">
        <v>1.4050091631032376E-2</v>
      </c>
      <c r="AF84" s="32">
        <v>0</v>
      </c>
      <c r="AG84" s="33">
        <v>0</v>
      </c>
      <c r="AH84" s="32">
        <v>0</v>
      </c>
      <c r="AI84" s="33">
        <v>0</v>
      </c>
      <c r="AJ84" s="32">
        <v>0</v>
      </c>
      <c r="AK84" s="33">
        <v>0</v>
      </c>
      <c r="AL84" s="32">
        <v>0</v>
      </c>
      <c r="AM84" s="33">
        <v>0</v>
      </c>
      <c r="AN84" s="32">
        <v>0</v>
      </c>
      <c r="AO84" s="33">
        <v>0</v>
      </c>
      <c r="AP84" s="32">
        <v>0.20796460176991149</v>
      </c>
      <c r="AQ84" s="33">
        <v>0.19547953573610263</v>
      </c>
      <c r="AR84" s="32">
        <v>0</v>
      </c>
      <c r="AS84" s="33">
        <v>0</v>
      </c>
      <c r="AT84" s="32">
        <v>0</v>
      </c>
      <c r="AU84" s="33">
        <v>0</v>
      </c>
      <c r="AV84" s="32">
        <v>0.25221238938053098</v>
      </c>
      <c r="AW84" s="33">
        <v>0.35491753207086135</v>
      </c>
      <c r="AX84" s="32">
        <v>2.2123893805309734E-2</v>
      </c>
      <c r="AY84" s="33">
        <v>1.588271227855834E-2</v>
      </c>
      <c r="AZ84" s="11"/>
      <c r="BA84" s="10"/>
      <c r="BB84" s="10"/>
      <c r="BC84" s="10"/>
    </row>
    <row r="85" spans="1:55">
      <c r="A85" s="2" t="s">
        <v>491</v>
      </c>
      <c r="B85" s="2" t="s">
        <v>418</v>
      </c>
      <c r="C85" s="2">
        <v>93</v>
      </c>
      <c r="D85" s="32">
        <v>6.7720090293453723E-3</v>
      </c>
      <c r="E85" s="33">
        <v>4.8093438680865686E-3</v>
      </c>
      <c r="F85" s="32">
        <v>0.11512415349887133</v>
      </c>
      <c r="G85" s="33">
        <v>9.4812779113706627E-2</v>
      </c>
      <c r="H85" s="32">
        <v>0.61399548532731374</v>
      </c>
      <c r="I85" s="33">
        <v>0.58742700103057366</v>
      </c>
      <c r="J85" s="32">
        <v>0</v>
      </c>
      <c r="K85" s="33">
        <v>0</v>
      </c>
      <c r="L85" s="32">
        <v>0</v>
      </c>
      <c r="M85" s="33">
        <v>0</v>
      </c>
      <c r="N85" s="32">
        <v>0</v>
      </c>
      <c r="O85" s="33">
        <v>0</v>
      </c>
      <c r="P85" s="32">
        <v>0</v>
      </c>
      <c r="Q85" s="33">
        <v>0</v>
      </c>
      <c r="R85" s="32">
        <v>0</v>
      </c>
      <c r="S85" s="33">
        <v>0</v>
      </c>
      <c r="T85" s="32">
        <v>0</v>
      </c>
      <c r="U85" s="33">
        <v>0</v>
      </c>
      <c r="V85" s="32">
        <v>0</v>
      </c>
      <c r="W85" s="33">
        <v>0</v>
      </c>
      <c r="X85" s="32">
        <v>0</v>
      </c>
      <c r="Y85" s="33">
        <v>0</v>
      </c>
      <c r="Z85" s="32">
        <v>0</v>
      </c>
      <c r="AA85" s="33">
        <v>0</v>
      </c>
      <c r="AB85" s="32">
        <v>0</v>
      </c>
      <c r="AC85" s="33">
        <v>0</v>
      </c>
      <c r="AD85" s="32">
        <v>3.160270880361174E-2</v>
      </c>
      <c r="AE85" s="33">
        <v>6.7674338715218135E-2</v>
      </c>
      <c r="AF85" s="32">
        <v>4.5146726862302479E-3</v>
      </c>
      <c r="AG85" s="33">
        <v>1.0305736860185502E-3</v>
      </c>
      <c r="AH85" s="32">
        <v>0</v>
      </c>
      <c r="AI85" s="33">
        <v>0</v>
      </c>
      <c r="AJ85" s="32">
        <v>0</v>
      </c>
      <c r="AK85" s="33">
        <v>0</v>
      </c>
      <c r="AL85" s="32">
        <v>0</v>
      </c>
      <c r="AM85" s="33">
        <v>0</v>
      </c>
      <c r="AN85" s="32">
        <v>0</v>
      </c>
      <c r="AO85" s="33">
        <v>0</v>
      </c>
      <c r="AP85" s="32">
        <v>7.4492099322799099E-2</v>
      </c>
      <c r="AQ85" s="33">
        <v>8.1071796633459287E-2</v>
      </c>
      <c r="AR85" s="32">
        <v>0</v>
      </c>
      <c r="AS85" s="33">
        <v>0</v>
      </c>
      <c r="AT85" s="32">
        <v>0</v>
      </c>
      <c r="AU85" s="33">
        <v>0</v>
      </c>
      <c r="AV85" s="32">
        <v>0.15349887133182843</v>
      </c>
      <c r="AW85" s="33">
        <v>0.16317416695293713</v>
      </c>
      <c r="AX85" s="32">
        <v>0</v>
      </c>
      <c r="AY85" s="33">
        <v>0</v>
      </c>
      <c r="AZ85" s="11"/>
      <c r="BA85" s="10"/>
      <c r="BB85" s="10"/>
      <c r="BC85" s="10"/>
    </row>
    <row r="86" spans="1:55">
      <c r="A86" s="2" t="s">
        <v>495</v>
      </c>
      <c r="B86" s="2" t="s">
        <v>418</v>
      </c>
      <c r="C86" s="2">
        <v>94</v>
      </c>
      <c r="D86" s="32">
        <v>0</v>
      </c>
      <c r="E86" s="33">
        <v>0</v>
      </c>
      <c r="F86" s="32">
        <v>0.18309859154929578</v>
      </c>
      <c r="G86" s="33">
        <v>0.15858585858585858</v>
      </c>
      <c r="H86" s="32">
        <v>0.42253521126760563</v>
      </c>
      <c r="I86" s="33">
        <v>0.40404040404040403</v>
      </c>
      <c r="J86" s="32">
        <v>2.1126760563380281E-2</v>
      </c>
      <c r="K86" s="33">
        <v>8.0808080808080808E-3</v>
      </c>
      <c r="L86" s="32">
        <v>0</v>
      </c>
      <c r="M86" s="33">
        <v>0</v>
      </c>
      <c r="N86" s="32">
        <v>0</v>
      </c>
      <c r="O86" s="33">
        <v>0</v>
      </c>
      <c r="P86" s="32">
        <v>0</v>
      </c>
      <c r="Q86" s="33">
        <v>0</v>
      </c>
      <c r="R86" s="32">
        <v>0</v>
      </c>
      <c r="S86" s="33">
        <v>0</v>
      </c>
      <c r="T86" s="32">
        <v>2.1126760563380281E-2</v>
      </c>
      <c r="U86" s="33">
        <v>7.0707070707070711E-3</v>
      </c>
      <c r="V86" s="32">
        <v>0</v>
      </c>
      <c r="W86" s="33">
        <v>0</v>
      </c>
      <c r="X86" s="32">
        <v>0</v>
      </c>
      <c r="Y86" s="33">
        <v>0</v>
      </c>
      <c r="Z86" s="32">
        <v>7.0422535211267607E-3</v>
      </c>
      <c r="AA86" s="33">
        <v>4.0404040404040404E-3</v>
      </c>
      <c r="AB86" s="32">
        <v>0</v>
      </c>
      <c r="AC86" s="33">
        <v>0</v>
      </c>
      <c r="AD86" s="32">
        <v>1.4084507042253521E-2</v>
      </c>
      <c r="AE86" s="33">
        <v>6.0606060606060606E-3</v>
      </c>
      <c r="AF86" s="32">
        <v>0</v>
      </c>
      <c r="AG86" s="33">
        <v>0</v>
      </c>
      <c r="AH86" s="32">
        <v>0</v>
      </c>
      <c r="AI86" s="33">
        <v>0</v>
      </c>
      <c r="AJ86" s="32">
        <v>0</v>
      </c>
      <c r="AK86" s="33">
        <v>0</v>
      </c>
      <c r="AL86" s="32">
        <v>0</v>
      </c>
      <c r="AM86" s="33">
        <v>0</v>
      </c>
      <c r="AN86" s="32">
        <v>0</v>
      </c>
      <c r="AO86" s="33">
        <v>0</v>
      </c>
      <c r="AP86" s="32">
        <v>0</v>
      </c>
      <c r="AQ86" s="33">
        <v>0</v>
      </c>
      <c r="AR86" s="32">
        <v>1.4084507042253521E-2</v>
      </c>
      <c r="AS86" s="33">
        <v>4.6464646464646465E-2</v>
      </c>
      <c r="AT86" s="32">
        <v>0</v>
      </c>
      <c r="AU86" s="33">
        <v>0</v>
      </c>
      <c r="AV86" s="32">
        <v>0.26056338028169013</v>
      </c>
      <c r="AW86" s="33">
        <v>0.32121212121212123</v>
      </c>
      <c r="AX86" s="32">
        <v>5.6338028169014086E-2</v>
      </c>
      <c r="AY86" s="33">
        <v>4.4444444444444446E-2</v>
      </c>
      <c r="AZ86" s="11"/>
      <c r="BA86" s="10"/>
      <c r="BB86" s="10"/>
      <c r="BC86" s="10"/>
    </row>
    <row r="87" spans="1:55">
      <c r="A87" s="2" t="s">
        <v>709</v>
      </c>
      <c r="B87" s="2" t="s">
        <v>418</v>
      </c>
      <c r="C87" s="2">
        <v>95</v>
      </c>
      <c r="D87" s="32">
        <v>0</v>
      </c>
      <c r="E87" s="33">
        <v>0</v>
      </c>
      <c r="F87" s="32">
        <v>0.3</v>
      </c>
      <c r="G87" s="33">
        <v>0.18716577540106952</v>
      </c>
      <c r="H87" s="32">
        <v>0.2</v>
      </c>
      <c r="I87" s="33">
        <v>0.11764705882352941</v>
      </c>
      <c r="J87" s="32">
        <v>0</v>
      </c>
      <c r="K87" s="33">
        <v>0</v>
      </c>
      <c r="L87" s="32">
        <v>0</v>
      </c>
      <c r="M87" s="33">
        <v>0</v>
      </c>
      <c r="N87" s="32">
        <v>0</v>
      </c>
      <c r="O87" s="33">
        <v>0</v>
      </c>
      <c r="P87" s="32">
        <v>0</v>
      </c>
      <c r="Q87" s="33">
        <v>0</v>
      </c>
      <c r="R87" s="32">
        <v>0</v>
      </c>
      <c r="S87" s="33">
        <v>0</v>
      </c>
      <c r="T87" s="32">
        <v>0.1</v>
      </c>
      <c r="U87" s="33">
        <v>1.6042780748663103E-2</v>
      </c>
      <c r="V87" s="32">
        <v>0</v>
      </c>
      <c r="W87" s="33">
        <v>0</v>
      </c>
      <c r="X87" s="32">
        <v>0</v>
      </c>
      <c r="Y87" s="33">
        <v>0</v>
      </c>
      <c r="Z87" s="32">
        <v>0</v>
      </c>
      <c r="AA87" s="33">
        <v>0</v>
      </c>
      <c r="AB87" s="32">
        <v>0</v>
      </c>
      <c r="AC87" s="33">
        <v>0</v>
      </c>
      <c r="AD87" s="32">
        <v>0</v>
      </c>
      <c r="AE87" s="33">
        <v>0</v>
      </c>
      <c r="AF87" s="32">
        <v>0</v>
      </c>
      <c r="AG87" s="33">
        <v>0</v>
      </c>
      <c r="AH87" s="32">
        <v>0</v>
      </c>
      <c r="AI87" s="33">
        <v>0</v>
      </c>
      <c r="AJ87" s="32">
        <v>0</v>
      </c>
      <c r="AK87" s="33">
        <v>0</v>
      </c>
      <c r="AL87" s="32">
        <v>0</v>
      </c>
      <c r="AM87" s="33">
        <v>0</v>
      </c>
      <c r="AN87" s="32">
        <v>0</v>
      </c>
      <c r="AO87" s="33">
        <v>0</v>
      </c>
      <c r="AP87" s="32">
        <v>0.3</v>
      </c>
      <c r="AQ87" s="33">
        <v>0.64171122994652408</v>
      </c>
      <c r="AR87" s="32">
        <v>0</v>
      </c>
      <c r="AS87" s="33">
        <v>0</v>
      </c>
      <c r="AT87" s="32">
        <v>0.1</v>
      </c>
      <c r="AU87" s="33">
        <v>3.7433155080213901E-2</v>
      </c>
      <c r="AV87" s="32">
        <v>0</v>
      </c>
      <c r="AW87" s="33">
        <v>0</v>
      </c>
      <c r="AX87" s="32">
        <v>0</v>
      </c>
      <c r="AY87" s="33">
        <v>0</v>
      </c>
      <c r="AZ87" s="11"/>
      <c r="BA87" s="10"/>
      <c r="BB87" s="10"/>
      <c r="BC87" s="10"/>
    </row>
    <row r="88" spans="1:55">
      <c r="A88" s="2" t="s">
        <v>710</v>
      </c>
      <c r="B88" s="2" t="s">
        <v>418</v>
      </c>
      <c r="C88" s="2">
        <v>96</v>
      </c>
      <c r="D88" s="32">
        <v>0</v>
      </c>
      <c r="E88" s="33">
        <v>0</v>
      </c>
      <c r="F88" s="32">
        <v>0.44</v>
      </c>
      <c r="G88" s="33">
        <v>0.2872628726287263</v>
      </c>
      <c r="H88" s="32">
        <v>0.42</v>
      </c>
      <c r="I88" s="33">
        <v>0.56910569105691056</v>
      </c>
      <c r="J88" s="32">
        <v>0.02</v>
      </c>
      <c r="K88" s="33">
        <v>2.1680216802168022E-2</v>
      </c>
      <c r="L88" s="32">
        <v>0</v>
      </c>
      <c r="M88" s="33">
        <v>0</v>
      </c>
      <c r="N88" s="32">
        <v>0</v>
      </c>
      <c r="O88" s="33">
        <v>0</v>
      </c>
      <c r="P88" s="32">
        <v>0</v>
      </c>
      <c r="Q88" s="33">
        <v>0</v>
      </c>
      <c r="R88" s="32">
        <v>0</v>
      </c>
      <c r="S88" s="33">
        <v>0</v>
      </c>
      <c r="T88" s="32">
        <v>0</v>
      </c>
      <c r="U88" s="33">
        <v>0</v>
      </c>
      <c r="V88" s="32">
        <v>0</v>
      </c>
      <c r="W88" s="33">
        <v>0</v>
      </c>
      <c r="X88" s="32">
        <v>0</v>
      </c>
      <c r="Y88" s="33">
        <v>0</v>
      </c>
      <c r="Z88" s="32">
        <v>0</v>
      </c>
      <c r="AA88" s="33">
        <v>0</v>
      </c>
      <c r="AB88" s="32">
        <v>0</v>
      </c>
      <c r="AC88" s="33">
        <v>0</v>
      </c>
      <c r="AD88" s="32">
        <v>0</v>
      </c>
      <c r="AE88" s="33">
        <v>0</v>
      </c>
      <c r="AF88" s="32">
        <v>0</v>
      </c>
      <c r="AG88" s="33">
        <v>0</v>
      </c>
      <c r="AH88" s="32">
        <v>0</v>
      </c>
      <c r="AI88" s="33">
        <v>0</v>
      </c>
      <c r="AJ88" s="32">
        <v>0</v>
      </c>
      <c r="AK88" s="33">
        <v>0</v>
      </c>
      <c r="AL88" s="32">
        <v>0</v>
      </c>
      <c r="AM88" s="33">
        <v>0</v>
      </c>
      <c r="AN88" s="32">
        <v>0</v>
      </c>
      <c r="AO88" s="33">
        <v>0</v>
      </c>
      <c r="AP88" s="32">
        <v>0.12</v>
      </c>
      <c r="AQ88" s="33">
        <v>0.12195121951219512</v>
      </c>
      <c r="AR88" s="32">
        <v>0</v>
      </c>
      <c r="AS88" s="33">
        <v>0</v>
      </c>
      <c r="AT88" s="32">
        <v>0</v>
      </c>
      <c r="AU88" s="33">
        <v>0</v>
      </c>
      <c r="AV88" s="32">
        <v>0</v>
      </c>
      <c r="AW88" s="33">
        <v>0</v>
      </c>
      <c r="AX88" s="32">
        <v>0</v>
      </c>
      <c r="AY88" s="33">
        <v>0</v>
      </c>
      <c r="BA88" s="10"/>
      <c r="BB88" s="10"/>
      <c r="BC88" s="10"/>
    </row>
    <row r="89" spans="1:55">
      <c r="BA89" s="10"/>
      <c r="BB89" s="10"/>
      <c r="BC89" s="10"/>
    </row>
    <row r="90" spans="1:55">
      <c r="D90" s="2">
        <v>32</v>
      </c>
      <c r="E90">
        <v>210</v>
      </c>
      <c r="F90" s="2">
        <v>809</v>
      </c>
      <c r="G90">
        <v>9065</v>
      </c>
      <c r="H90" s="2">
        <v>1653</v>
      </c>
      <c r="I90">
        <v>20967</v>
      </c>
      <c r="J90" s="2">
        <v>320</v>
      </c>
      <c r="K90">
        <v>5820</v>
      </c>
      <c r="L90" s="2">
        <v>2</v>
      </c>
      <c r="M90">
        <v>52</v>
      </c>
      <c r="N90" s="2">
        <v>0</v>
      </c>
      <c r="O90">
        <v>0</v>
      </c>
      <c r="P90" s="2">
        <v>3</v>
      </c>
      <c r="Q90">
        <v>118</v>
      </c>
      <c r="R90" s="2">
        <v>0</v>
      </c>
      <c r="S90">
        <v>0</v>
      </c>
      <c r="T90" s="2">
        <v>37</v>
      </c>
      <c r="U90">
        <v>384</v>
      </c>
      <c r="X90" s="2">
        <v>0</v>
      </c>
      <c r="Y90">
        <v>0</v>
      </c>
      <c r="Z90" s="2">
        <v>2</v>
      </c>
      <c r="AA90">
        <v>11</v>
      </c>
      <c r="AB90" s="2">
        <v>0</v>
      </c>
      <c r="AC90">
        <v>0</v>
      </c>
      <c r="AD90" s="2">
        <v>85</v>
      </c>
      <c r="AE90">
        <v>1045</v>
      </c>
      <c r="AF90" s="2">
        <v>7</v>
      </c>
      <c r="AG90">
        <v>34</v>
      </c>
      <c r="AH90" s="2">
        <v>1</v>
      </c>
      <c r="AI90">
        <v>3</v>
      </c>
      <c r="AJ90" s="2">
        <v>0</v>
      </c>
      <c r="AK90">
        <v>0</v>
      </c>
      <c r="AL90" s="2">
        <v>1</v>
      </c>
      <c r="AM90">
        <v>4</v>
      </c>
      <c r="AN90" s="2">
        <v>0</v>
      </c>
      <c r="AO90">
        <v>0</v>
      </c>
      <c r="AP90" s="2">
        <v>426</v>
      </c>
      <c r="AQ90">
        <v>4056</v>
      </c>
      <c r="AR90" s="2">
        <v>129</v>
      </c>
      <c r="AS90">
        <v>1117</v>
      </c>
      <c r="AT90" s="2">
        <v>34</v>
      </c>
      <c r="AU90">
        <v>121</v>
      </c>
      <c r="AV90" s="2">
        <v>367</v>
      </c>
      <c r="AW90">
        <v>3607</v>
      </c>
      <c r="AX90" s="2">
        <v>101</v>
      </c>
      <c r="AY90">
        <v>1023</v>
      </c>
      <c r="BA90" s="10">
        <f t="shared" ref="BA90" si="928">SUM(D90,F90,H90,J90,L90,N90,P90,R90,T90,X90,Z90,AB90,AD90,AF90,AH90,AJ90,AL90,AN90,AP90,AR90,AT90,AV90,AX90)</f>
        <v>4009</v>
      </c>
      <c r="BB90" s="10">
        <f t="shared" ref="BB90" si="929">SUM(E90,G90,I90,K90,M90,O90,Q90,S90,U90,Y90,AA90,AC90,AE90,AG90,AI90,AK90,AM90,AO90,AQ90,AS90,AU90,AW90,AY90)</f>
        <v>47637</v>
      </c>
      <c r="BC90" s="10">
        <f t="shared" ref="BC90" si="930">SUM(F90,H90,J90,L90,N90,P90,R90,T90,X90,Z90,AB90,AD90,AF90,AH90,AJ90,AL90,AN90,AP90,AR90,AT90,AV90,AX90,AZ90)</f>
        <v>3977</v>
      </c>
    </row>
    <row r="91" spans="1:55">
      <c r="D91" s="36">
        <f>D90/$BA$64</f>
        <v>9.036995199096301E-3</v>
      </c>
      <c r="E91" s="22">
        <f>E90/$BB$64</f>
        <v>4.4083380565526796E-3</v>
      </c>
      <c r="F91" s="36">
        <f t="shared" ref="F91" si="931">F90/$BA$64</f>
        <v>0.22846653487715335</v>
      </c>
      <c r="G91" s="22">
        <f t="shared" ref="G91" si="932">G90/$BB$64</f>
        <v>0.19029325944119066</v>
      </c>
      <c r="H91" s="36">
        <f t="shared" ref="H91" si="933">H90/$BA$64</f>
        <v>0.46681728325331828</v>
      </c>
      <c r="I91" s="22">
        <f t="shared" ref="I91" si="934">I90/$BB$64</f>
        <v>0.44014106681780968</v>
      </c>
      <c r="J91" s="36">
        <f t="shared" ref="J91" si="935">J90/$BA$64</f>
        <v>9.036995199096301E-2</v>
      </c>
      <c r="K91" s="22">
        <f t="shared" ref="K91" si="936">K90/$BB$64</f>
        <v>0.12217394042445998</v>
      </c>
      <c r="L91" s="36">
        <f t="shared" ref="L91" si="937">L90/$BA$64</f>
        <v>5.6481219994351881E-4</v>
      </c>
      <c r="M91" s="22">
        <f t="shared" ref="M91" si="938">M90/$BB$64</f>
        <v>1.0915884711463779E-3</v>
      </c>
      <c r="N91" s="36">
        <f t="shared" ref="N91" si="939">N90/$BA$64</f>
        <v>0</v>
      </c>
      <c r="O91" s="22">
        <f t="shared" ref="O91" si="940">O90/$BB$64</f>
        <v>0</v>
      </c>
      <c r="P91" s="36">
        <f t="shared" ref="P91" si="941">P90/$BA$64</f>
        <v>8.4721829991527822E-4</v>
      </c>
      <c r="Q91" s="22">
        <f t="shared" ref="Q91" si="942">Q90/$BB$64</f>
        <v>2.4770661460629343E-3</v>
      </c>
      <c r="R91" s="36">
        <f t="shared" ref="R91" si="943">R90/$BA$64</f>
        <v>0</v>
      </c>
      <c r="S91" s="22">
        <f t="shared" ref="S91" si="944">S90/$BB$64</f>
        <v>0</v>
      </c>
      <c r="T91" s="36">
        <f t="shared" ref="T91" si="945">T90/$BA$64</f>
        <v>1.0449025698955098E-2</v>
      </c>
      <c r="U91" s="22">
        <f t="shared" ref="U91" si="946">U90/$BB$64</f>
        <v>8.0609610176963289E-3</v>
      </c>
      <c r="V91" s="36"/>
      <c r="W91" s="22"/>
      <c r="X91" s="36">
        <f t="shared" ref="X91" si="947">X90/$BA$64</f>
        <v>0</v>
      </c>
      <c r="Y91" s="22">
        <f t="shared" ref="Y91" si="948">Y90/$BB$64</f>
        <v>0</v>
      </c>
      <c r="Z91" s="36">
        <f t="shared" ref="Z91" si="949">Z90/$BA$64</f>
        <v>5.6481219994351881E-4</v>
      </c>
      <c r="AA91" s="22">
        <f t="shared" ref="AA91" si="950">AA90/$BB$64</f>
        <v>2.3091294581942609E-4</v>
      </c>
      <c r="AB91" s="36">
        <f t="shared" ref="AB91" si="951">AB90/$BA$64</f>
        <v>0</v>
      </c>
      <c r="AC91" s="22">
        <f t="shared" ref="AC91" si="952">AC90/$BB$64</f>
        <v>0</v>
      </c>
      <c r="AD91" s="36">
        <f t="shared" ref="AD91" si="953">AD90/$BA$64</f>
        <v>2.4004518497599547E-2</v>
      </c>
      <c r="AE91" s="22">
        <f t="shared" ref="AE91" si="954">AE90/$BB$64</f>
        <v>2.1936729852845477E-2</v>
      </c>
      <c r="AF91" s="36">
        <f t="shared" ref="AF91" si="955">AF90/$BA$64</f>
        <v>1.9768426998023158E-3</v>
      </c>
      <c r="AG91" s="22">
        <f t="shared" ref="AG91" si="956">AG90/$BB$64</f>
        <v>7.1373092344186246E-4</v>
      </c>
      <c r="AH91" s="36">
        <f t="shared" ref="AH91" si="957">AH90/$BA$64</f>
        <v>2.8240609997175941E-4</v>
      </c>
      <c r="AI91" s="22">
        <f t="shared" ref="AI91" si="958">AI90/$BB$64</f>
        <v>6.297625795075257E-5</v>
      </c>
      <c r="AJ91" s="36">
        <f t="shared" ref="AJ91" si="959">AJ90/$BA$64</f>
        <v>0</v>
      </c>
      <c r="AK91" s="22">
        <f t="shared" ref="AK91" si="960">AK90/$BB$64</f>
        <v>0</v>
      </c>
      <c r="AL91" s="36">
        <f t="shared" ref="AL91" si="961">AL90/$BA$64</f>
        <v>2.8240609997175941E-4</v>
      </c>
      <c r="AM91" s="22">
        <f t="shared" ref="AM91" si="962">AM90/$BB$64</f>
        <v>8.396834393433676E-5</v>
      </c>
      <c r="AN91" s="36">
        <f t="shared" ref="AN91" si="963">AN90/$BA$64</f>
        <v>0</v>
      </c>
      <c r="AO91" s="22">
        <f t="shared" ref="AO91" si="964">AO90/$BB$64</f>
        <v>0</v>
      </c>
      <c r="AP91" s="36">
        <f t="shared" ref="AP91" si="965">AP90/$BA$64</f>
        <v>0.1203049985879695</v>
      </c>
      <c r="AQ91" s="22">
        <f t="shared" ref="AQ91" si="966">AQ90/$BB$64</f>
        <v>8.5143900749417467E-2</v>
      </c>
      <c r="AR91" s="36">
        <f t="shared" ref="AR91" si="967">AR90/$BA$64</f>
        <v>3.6430386896356963E-2</v>
      </c>
      <c r="AS91" s="22">
        <f t="shared" ref="AS91" si="968">AS90/$BB$64</f>
        <v>2.3448160043663537E-2</v>
      </c>
      <c r="AT91" s="36">
        <f t="shared" ref="AT91" si="969">AT90/$BA$64</f>
        <v>9.6018073990398189E-3</v>
      </c>
      <c r="AU91" s="22">
        <f t="shared" ref="AU91" si="970">AU90/$BB$64</f>
        <v>2.5400424040136868E-3</v>
      </c>
      <c r="AV91" s="36">
        <f t="shared" ref="AV91" si="971">AV90/$BA$64</f>
        <v>0.1036430386896357</v>
      </c>
      <c r="AW91" s="22">
        <f t="shared" ref="AW91" si="972">AW90/$BB$64</f>
        <v>7.5718454142788175E-2</v>
      </c>
      <c r="AX91" s="36">
        <f t="shared" ref="AX91" si="973">AX90/$BA$64</f>
        <v>2.8523016097147698E-2</v>
      </c>
      <c r="AY91" s="22">
        <f t="shared" ref="AY91" si="974">AY90/$BB$64</f>
        <v>2.1474903961206625E-2</v>
      </c>
      <c r="BA91" s="10"/>
      <c r="BB91" s="10"/>
      <c r="BC91" s="10"/>
    </row>
    <row r="92" spans="1:55">
      <c r="D92" s="36">
        <v>7.9820404090795716E-3</v>
      </c>
      <c r="E92" s="22">
        <v>4.4083380565526796E-3</v>
      </c>
      <c r="F92" s="36">
        <v>0.2017959590920429</v>
      </c>
      <c r="G92" s="22">
        <v>0.19029325944119066</v>
      </c>
      <c r="H92" s="36">
        <v>0.41232227488151657</v>
      </c>
      <c r="I92" s="22">
        <v>0.44014106681780968</v>
      </c>
      <c r="J92" s="36">
        <v>7.9820404090795716E-2</v>
      </c>
      <c r="K92" s="22">
        <v>0.12217394042445998</v>
      </c>
      <c r="L92" s="36">
        <v>4.9887752556747322E-4</v>
      </c>
      <c r="M92" s="22">
        <v>1.0915884711463779E-3</v>
      </c>
      <c r="N92" s="36">
        <v>0</v>
      </c>
      <c r="O92" s="22">
        <v>0</v>
      </c>
      <c r="P92" s="36">
        <v>7.4831628835120973E-4</v>
      </c>
      <c r="Q92" s="22">
        <v>2.4770661460629343E-3</v>
      </c>
      <c r="R92" s="36">
        <v>0</v>
      </c>
      <c r="S92" s="22">
        <v>0</v>
      </c>
      <c r="T92" s="36">
        <v>9.2292342229982546E-3</v>
      </c>
      <c r="U92" s="22">
        <v>8.0609610176963289E-3</v>
      </c>
      <c r="V92" s="36"/>
      <c r="W92" s="22"/>
      <c r="X92" s="36">
        <v>0</v>
      </c>
      <c r="Y92" s="22">
        <v>0</v>
      </c>
      <c r="Z92" s="36">
        <v>4.9887752556747322E-4</v>
      </c>
      <c r="AA92" s="22">
        <v>2.3091294581942609E-4</v>
      </c>
      <c r="AB92" s="36">
        <v>0</v>
      </c>
      <c r="AC92" s="22">
        <v>0</v>
      </c>
      <c r="AD92" s="36">
        <v>2.1202294836617612E-2</v>
      </c>
      <c r="AE92" s="22">
        <v>2.1936729852845477E-2</v>
      </c>
      <c r="AF92" s="36">
        <v>1.7460713394861561E-3</v>
      </c>
      <c r="AG92" s="22">
        <v>7.1373092344186246E-4</v>
      </c>
      <c r="AH92" s="36">
        <v>2.4943876278373661E-4</v>
      </c>
      <c r="AI92" s="22">
        <v>6.297625795075257E-5</v>
      </c>
      <c r="AJ92" s="36">
        <v>0</v>
      </c>
      <c r="AK92" s="22">
        <v>0</v>
      </c>
      <c r="AL92" s="36">
        <v>2.4943876278373661E-4</v>
      </c>
      <c r="AM92" s="22">
        <v>8.396834393433676E-5</v>
      </c>
      <c r="AN92" s="36">
        <v>0</v>
      </c>
      <c r="AO92" s="22">
        <v>0</v>
      </c>
      <c r="AP92" s="36">
        <v>0.10626091294587178</v>
      </c>
      <c r="AQ92" s="22">
        <v>8.5143900749417467E-2</v>
      </c>
      <c r="AR92" s="36">
        <v>3.2177600399102023E-2</v>
      </c>
      <c r="AS92" s="22">
        <v>2.3448160043663537E-2</v>
      </c>
      <c r="AT92" s="36">
        <v>8.4809179346470448E-3</v>
      </c>
      <c r="AU92" s="22">
        <v>2.5400424040136868E-3</v>
      </c>
      <c r="AV92" s="36">
        <v>9.154402594163133E-2</v>
      </c>
      <c r="AW92" s="22">
        <v>7.5718454142788175E-2</v>
      </c>
      <c r="AX92" s="36">
        <v>2.5193315041157394E-2</v>
      </c>
      <c r="AY92" s="22">
        <v>2.1474903961206625E-2</v>
      </c>
      <c r="BA92" s="10"/>
      <c r="BB92" s="10"/>
      <c r="BC92" s="10"/>
    </row>
    <row r="94" spans="1:55">
      <c r="D94"/>
      <c r="F94"/>
      <c r="H94"/>
      <c r="J94"/>
      <c r="L94"/>
      <c r="N94"/>
      <c r="P94"/>
      <c r="R94"/>
      <c r="T94"/>
      <c r="X94"/>
      <c r="Z94"/>
      <c r="AB94"/>
      <c r="AD94"/>
      <c r="AF94"/>
      <c r="AH94"/>
      <c r="AJ94"/>
      <c r="AL94"/>
      <c r="AN94"/>
      <c r="AP94"/>
      <c r="AR94"/>
      <c r="AT94"/>
      <c r="AV94"/>
    </row>
    <row r="96" spans="1:55">
      <c r="A96" s="13" t="s">
        <v>4</v>
      </c>
      <c r="B96" s="13" t="s">
        <v>5</v>
      </c>
      <c r="C96" s="13" t="s">
        <v>6</v>
      </c>
      <c r="D96" s="13" t="s">
        <v>8</v>
      </c>
      <c r="E96" s="12"/>
      <c r="F96" s="13" t="s">
        <v>9</v>
      </c>
      <c r="G96" s="12"/>
      <c r="H96" s="13" t="s">
        <v>10</v>
      </c>
      <c r="I96" s="12"/>
      <c r="J96" s="13" t="s">
        <v>11</v>
      </c>
      <c r="K96" s="12"/>
      <c r="L96" s="13" t="s">
        <v>12</v>
      </c>
      <c r="M96" s="12"/>
      <c r="N96" s="13" t="s">
        <v>13</v>
      </c>
      <c r="O96" s="12"/>
      <c r="P96" s="13" t="s">
        <v>14</v>
      </c>
      <c r="Q96" s="12"/>
      <c r="R96" s="13" t="s">
        <v>15</v>
      </c>
      <c r="S96" s="12"/>
      <c r="T96" s="13" t="s">
        <v>16</v>
      </c>
      <c r="U96" s="12"/>
      <c r="V96" s="13"/>
      <c r="W96" s="12"/>
      <c r="X96" s="13" t="s">
        <v>17</v>
      </c>
      <c r="Y96" s="12"/>
      <c r="Z96" s="13" t="s">
        <v>18</v>
      </c>
      <c r="AA96" s="12"/>
      <c r="AB96" s="13" t="s">
        <v>19</v>
      </c>
      <c r="AC96" s="12"/>
      <c r="AD96" s="13" t="s">
        <v>20</v>
      </c>
      <c r="AE96" s="12"/>
      <c r="AF96" s="13" t="s">
        <v>21</v>
      </c>
      <c r="AG96" s="12"/>
      <c r="AH96" s="13" t="s">
        <v>22</v>
      </c>
      <c r="AI96" s="12"/>
      <c r="AJ96" s="13" t="s">
        <v>23</v>
      </c>
      <c r="AK96" s="12"/>
      <c r="AL96" s="13" t="s">
        <v>675</v>
      </c>
      <c r="AM96" s="12"/>
      <c r="AN96" s="13" t="s">
        <v>676</v>
      </c>
      <c r="AO96" s="12"/>
      <c r="AP96" s="13" t="s">
        <v>33</v>
      </c>
      <c r="AQ96" s="12"/>
      <c r="AR96" s="13" t="s">
        <v>34</v>
      </c>
      <c r="AS96" s="12"/>
      <c r="AT96" s="13" t="s">
        <v>35</v>
      </c>
      <c r="AU96" s="12"/>
      <c r="AV96" s="13" t="s">
        <v>36</v>
      </c>
      <c r="AW96" s="12"/>
      <c r="AX96" s="13" t="s">
        <v>37</v>
      </c>
      <c r="AY96" s="12"/>
      <c r="AZ96" s="13"/>
      <c r="BA96" s="12" t="s">
        <v>616</v>
      </c>
      <c r="BB96" s="12" t="s">
        <v>617</v>
      </c>
    </row>
    <row r="97" spans="1:54">
      <c r="A97" s="2" t="s">
        <v>634</v>
      </c>
      <c r="B97" s="2" t="s">
        <v>418</v>
      </c>
      <c r="C97" s="2">
        <v>77</v>
      </c>
      <c r="D97" s="32">
        <v>0</v>
      </c>
      <c r="E97" s="33">
        <v>0</v>
      </c>
      <c r="F97" s="32">
        <v>0.16</v>
      </c>
      <c r="G97" s="33">
        <v>8.8757396449704137E-2</v>
      </c>
      <c r="H97" s="32">
        <v>0.72</v>
      </c>
      <c r="I97" s="33">
        <v>0.73372781065088755</v>
      </c>
      <c r="J97" s="32">
        <v>0</v>
      </c>
      <c r="K97" s="33">
        <v>0</v>
      </c>
      <c r="L97" s="32">
        <v>0</v>
      </c>
      <c r="M97" s="33">
        <v>0</v>
      </c>
      <c r="N97" s="32">
        <v>0</v>
      </c>
      <c r="O97" s="33">
        <v>0</v>
      </c>
      <c r="P97" s="32">
        <v>0</v>
      </c>
      <c r="Q97" s="33">
        <v>0</v>
      </c>
      <c r="R97" s="32">
        <v>0</v>
      </c>
      <c r="S97" s="33">
        <v>0</v>
      </c>
      <c r="T97" s="32">
        <v>0</v>
      </c>
      <c r="U97" s="33">
        <v>0</v>
      </c>
      <c r="V97" s="32">
        <v>0</v>
      </c>
      <c r="W97" s="33">
        <v>0</v>
      </c>
      <c r="X97" s="32">
        <v>0</v>
      </c>
      <c r="Y97" s="33">
        <v>0</v>
      </c>
      <c r="Z97" s="32">
        <v>0</v>
      </c>
      <c r="AA97" s="33">
        <v>0</v>
      </c>
      <c r="AB97" s="32">
        <v>0</v>
      </c>
      <c r="AC97" s="33">
        <v>0</v>
      </c>
      <c r="AD97" s="32">
        <v>0</v>
      </c>
      <c r="AE97" s="33">
        <v>0</v>
      </c>
      <c r="AF97" s="32">
        <v>0</v>
      </c>
      <c r="AG97" s="33">
        <v>0</v>
      </c>
      <c r="AH97" s="32">
        <v>0</v>
      </c>
      <c r="AI97" s="33">
        <v>0</v>
      </c>
      <c r="AJ97" s="32">
        <v>0</v>
      </c>
      <c r="AK97" s="33">
        <v>0</v>
      </c>
      <c r="AL97" s="32">
        <v>0</v>
      </c>
      <c r="AM97" s="33">
        <v>0</v>
      </c>
      <c r="AN97" s="32">
        <v>0</v>
      </c>
      <c r="AO97" s="33">
        <v>0</v>
      </c>
      <c r="AP97" s="32">
        <v>0.08</v>
      </c>
      <c r="AQ97" s="33">
        <v>0.17455621301775148</v>
      </c>
      <c r="AR97" s="32">
        <v>0</v>
      </c>
      <c r="AS97" s="33">
        <v>0</v>
      </c>
      <c r="AT97" s="32">
        <v>0.04</v>
      </c>
      <c r="AU97" s="33">
        <v>2.9585798816568047E-3</v>
      </c>
      <c r="AV97" s="11">
        <v>0.1388888888888889</v>
      </c>
      <c r="AW97" s="10">
        <v>0.10386473429951691</v>
      </c>
      <c r="AX97" s="11">
        <v>0.16666666666666666</v>
      </c>
      <c r="AY97" s="10">
        <v>7.9710144927536225E-2</v>
      </c>
      <c r="AZ97" s="11"/>
      <c r="BA97" s="10"/>
      <c r="BB97" s="10"/>
    </row>
    <row r="98" spans="1:54">
      <c r="A98" s="2" t="s">
        <v>635</v>
      </c>
      <c r="B98" s="2" t="s">
        <v>418</v>
      </c>
      <c r="C98" s="2">
        <v>78</v>
      </c>
      <c r="D98" s="32">
        <v>9.6618357487922701E-3</v>
      </c>
      <c r="E98" s="33">
        <v>4.2857142857142859E-3</v>
      </c>
      <c r="F98" s="32">
        <v>0.58937198067632846</v>
      </c>
      <c r="G98" s="33">
        <v>0.69714285714285718</v>
      </c>
      <c r="H98" s="32">
        <v>0.32367149758454106</v>
      </c>
      <c r="I98" s="33">
        <v>0.25642857142857145</v>
      </c>
      <c r="J98" s="32">
        <v>2.4154589371980676E-2</v>
      </c>
      <c r="K98" s="33">
        <v>1.3928571428571429E-2</v>
      </c>
      <c r="L98" s="32">
        <v>0</v>
      </c>
      <c r="M98" s="33">
        <v>0</v>
      </c>
      <c r="N98" s="32">
        <v>0</v>
      </c>
      <c r="O98" s="33">
        <v>0</v>
      </c>
      <c r="P98" s="32">
        <v>0</v>
      </c>
      <c r="Q98" s="33">
        <v>0</v>
      </c>
      <c r="R98" s="32">
        <v>0</v>
      </c>
      <c r="S98" s="33">
        <v>0</v>
      </c>
      <c r="T98" s="32">
        <v>0</v>
      </c>
      <c r="U98" s="33">
        <v>0</v>
      </c>
      <c r="V98" s="32">
        <v>0</v>
      </c>
      <c r="W98" s="33">
        <v>0</v>
      </c>
      <c r="X98" s="32">
        <v>0</v>
      </c>
      <c r="Y98" s="33">
        <v>0</v>
      </c>
      <c r="Z98" s="32">
        <v>0</v>
      </c>
      <c r="AA98" s="33">
        <v>0</v>
      </c>
      <c r="AB98" s="32">
        <v>0</v>
      </c>
      <c r="AC98" s="33">
        <v>0</v>
      </c>
      <c r="AD98" s="32">
        <v>0</v>
      </c>
      <c r="AE98" s="33">
        <v>0</v>
      </c>
      <c r="AF98" s="32">
        <v>0</v>
      </c>
      <c r="AG98" s="33">
        <v>0</v>
      </c>
      <c r="AH98" s="32">
        <v>0</v>
      </c>
      <c r="AI98" s="33">
        <v>0</v>
      </c>
      <c r="AJ98" s="32">
        <v>0</v>
      </c>
      <c r="AK98" s="33">
        <v>0</v>
      </c>
      <c r="AL98" s="32">
        <v>0</v>
      </c>
      <c r="AM98" s="33">
        <v>0</v>
      </c>
      <c r="AN98" s="32">
        <v>0</v>
      </c>
      <c r="AO98" s="33">
        <v>0</v>
      </c>
      <c r="AP98" s="32">
        <v>4.3478260869565216E-2</v>
      </c>
      <c r="AQ98" s="33">
        <v>2.6785714285714284E-2</v>
      </c>
      <c r="AR98" s="32">
        <v>9.6618357487922701E-3</v>
      </c>
      <c r="AS98" s="33">
        <v>1.4285714285714286E-3</v>
      </c>
      <c r="AT98" s="32">
        <v>0</v>
      </c>
      <c r="AU98" s="33">
        <v>0</v>
      </c>
      <c r="AV98" s="11">
        <v>4.1666666666666664E-2</v>
      </c>
      <c r="AW98" s="10">
        <v>7.6821628750412138E-2</v>
      </c>
      <c r="AX98" s="11">
        <v>0</v>
      </c>
      <c r="AY98" s="10">
        <v>0</v>
      </c>
      <c r="AZ98" s="11"/>
      <c r="BA98" s="10"/>
      <c r="BB98" s="10"/>
    </row>
    <row r="99" spans="1:54">
      <c r="A99" s="2" t="s">
        <v>434</v>
      </c>
      <c r="B99" s="2" t="s">
        <v>418</v>
      </c>
      <c r="C99" s="2">
        <v>79</v>
      </c>
      <c r="D99" s="32">
        <v>0</v>
      </c>
      <c r="E99" s="33">
        <v>0</v>
      </c>
      <c r="F99" s="32">
        <v>0.71523178807947019</v>
      </c>
      <c r="G99" s="33">
        <v>0.80023923444976075</v>
      </c>
      <c r="H99" s="32">
        <v>0.19205298013245034</v>
      </c>
      <c r="I99" s="33">
        <v>0.11762360446570973</v>
      </c>
      <c r="J99" s="32">
        <v>2.6490066225165563E-2</v>
      </c>
      <c r="K99" s="33">
        <v>7.1770334928229667E-3</v>
      </c>
      <c r="L99" s="32">
        <v>0</v>
      </c>
      <c r="M99" s="33">
        <v>0</v>
      </c>
      <c r="N99" s="32">
        <v>0</v>
      </c>
      <c r="O99" s="33">
        <v>0</v>
      </c>
      <c r="P99" s="32">
        <v>0</v>
      </c>
      <c r="Q99" s="33">
        <v>0</v>
      </c>
      <c r="R99" s="32">
        <v>0</v>
      </c>
      <c r="S99" s="33">
        <v>0</v>
      </c>
      <c r="T99" s="32">
        <v>0</v>
      </c>
      <c r="U99" s="33">
        <v>0</v>
      </c>
      <c r="V99" s="32">
        <v>1.3245033112582781E-2</v>
      </c>
      <c r="W99" s="33">
        <v>9.5693779904306216E-3</v>
      </c>
      <c r="X99" s="32">
        <v>0</v>
      </c>
      <c r="Y99" s="33">
        <v>0</v>
      </c>
      <c r="Z99" s="32">
        <v>0</v>
      </c>
      <c r="AA99" s="33">
        <v>0</v>
      </c>
      <c r="AB99" s="32">
        <v>0</v>
      </c>
      <c r="AC99" s="33">
        <v>0</v>
      </c>
      <c r="AD99" s="32">
        <v>1.9867549668874173E-2</v>
      </c>
      <c r="AE99" s="33">
        <v>5.2631578947368418E-2</v>
      </c>
      <c r="AF99" s="32">
        <v>0</v>
      </c>
      <c r="AG99" s="33">
        <v>0</v>
      </c>
      <c r="AH99" s="32">
        <v>0</v>
      </c>
      <c r="AI99" s="33">
        <v>0</v>
      </c>
      <c r="AJ99" s="32">
        <v>0</v>
      </c>
      <c r="AK99" s="33">
        <v>0</v>
      </c>
      <c r="AL99" s="32">
        <v>0</v>
      </c>
      <c r="AM99" s="33">
        <v>0</v>
      </c>
      <c r="AN99" s="32">
        <v>0</v>
      </c>
      <c r="AO99" s="33">
        <v>0</v>
      </c>
      <c r="AP99" s="32">
        <v>3.3112582781456956E-2</v>
      </c>
      <c r="AQ99" s="33">
        <v>1.2759170653907496E-2</v>
      </c>
      <c r="AR99" s="32">
        <v>0</v>
      </c>
      <c r="AS99" s="33">
        <v>0</v>
      </c>
      <c r="AT99" s="32">
        <v>0</v>
      </c>
      <c r="AU99" s="33">
        <v>0</v>
      </c>
      <c r="AV99" s="11">
        <v>0</v>
      </c>
      <c r="AW99" s="10">
        <v>0</v>
      </c>
      <c r="AX99" s="11">
        <v>6.5789473684210523E-3</v>
      </c>
      <c r="AY99" s="10">
        <v>3.9856516540454366E-4</v>
      </c>
      <c r="AZ99" s="11"/>
      <c r="BA99" s="10"/>
      <c r="BB99" s="10"/>
    </row>
    <row r="100" spans="1:54">
      <c r="A100" s="2" t="s">
        <v>440</v>
      </c>
      <c r="B100" s="2" t="s">
        <v>418</v>
      </c>
      <c r="C100" s="2">
        <v>80</v>
      </c>
      <c r="D100" s="32">
        <v>1.932367149758454E-2</v>
      </c>
      <c r="E100" s="33">
        <v>1.0743446497636441E-2</v>
      </c>
      <c r="F100" s="32">
        <v>0.18840579710144928</v>
      </c>
      <c r="G100" s="33">
        <v>0.21658788139235066</v>
      </c>
      <c r="H100" s="32">
        <v>0.28502415458937197</v>
      </c>
      <c r="I100" s="33">
        <v>0.26643747314138377</v>
      </c>
      <c r="J100" s="32">
        <v>0.10144927536231885</v>
      </c>
      <c r="K100" s="33">
        <v>0.16673828964331758</v>
      </c>
      <c r="L100" s="32">
        <v>0</v>
      </c>
      <c r="M100" s="33">
        <v>0</v>
      </c>
      <c r="N100" s="32">
        <v>0</v>
      </c>
      <c r="O100" s="33">
        <v>0</v>
      </c>
      <c r="P100" s="32">
        <v>9.6618357487922701E-3</v>
      </c>
      <c r="Q100" s="33">
        <v>8.165019338203695E-3</v>
      </c>
      <c r="R100" s="32">
        <v>0</v>
      </c>
      <c r="S100" s="33">
        <v>0</v>
      </c>
      <c r="T100" s="32">
        <v>0</v>
      </c>
      <c r="U100" s="33">
        <v>0</v>
      </c>
      <c r="V100" s="32">
        <v>9.6618357487922701E-3</v>
      </c>
      <c r="W100" s="33">
        <v>5.1568543188654919E-3</v>
      </c>
      <c r="X100" s="32">
        <v>0</v>
      </c>
      <c r="Y100" s="33">
        <v>0</v>
      </c>
      <c r="Z100" s="32">
        <v>0</v>
      </c>
      <c r="AA100" s="33">
        <v>0</v>
      </c>
      <c r="AB100" s="32">
        <v>0</v>
      </c>
      <c r="AC100" s="33">
        <v>0</v>
      </c>
      <c r="AD100" s="32">
        <v>0.21256038647342995</v>
      </c>
      <c r="AE100" s="33">
        <v>0.19209282337773959</v>
      </c>
      <c r="AF100" s="32">
        <v>0</v>
      </c>
      <c r="AG100" s="33">
        <v>0</v>
      </c>
      <c r="AH100" s="32">
        <v>0</v>
      </c>
      <c r="AI100" s="33">
        <v>0</v>
      </c>
      <c r="AJ100" s="32">
        <v>0</v>
      </c>
      <c r="AK100" s="33">
        <v>0</v>
      </c>
      <c r="AL100" s="32">
        <v>0</v>
      </c>
      <c r="AM100" s="33">
        <v>0</v>
      </c>
      <c r="AN100" s="32">
        <v>0</v>
      </c>
      <c r="AO100" s="33">
        <v>0</v>
      </c>
      <c r="AP100" s="32">
        <v>0.17391304347826086</v>
      </c>
      <c r="AQ100" s="33">
        <v>0.13407821229050279</v>
      </c>
      <c r="AR100" s="32">
        <v>0</v>
      </c>
      <c r="AS100" s="33">
        <v>0</v>
      </c>
      <c r="AT100" s="32">
        <v>0</v>
      </c>
      <c r="AU100" s="33">
        <v>0</v>
      </c>
      <c r="AV100" s="11">
        <v>0</v>
      </c>
      <c r="AW100" s="10">
        <v>0</v>
      </c>
      <c r="AX100" s="11">
        <v>0</v>
      </c>
      <c r="AY100" s="10">
        <v>0</v>
      </c>
      <c r="AZ100" s="11"/>
      <c r="BA100" s="10"/>
      <c r="BB100" s="10"/>
    </row>
    <row r="101" spans="1:54">
      <c r="A101" s="2" t="s">
        <v>636</v>
      </c>
      <c r="B101" s="2" t="s">
        <v>418</v>
      </c>
      <c r="C101" s="2">
        <v>81</v>
      </c>
      <c r="D101" s="32">
        <v>7.246376811594203E-3</v>
      </c>
      <c r="E101" s="33">
        <v>6.8085106382978727E-4</v>
      </c>
      <c r="F101" s="32">
        <v>0.10144927536231885</v>
      </c>
      <c r="G101" s="33">
        <v>6.6723404255319155E-2</v>
      </c>
      <c r="H101" s="32">
        <v>0.8623188405797102</v>
      </c>
      <c r="I101" s="33">
        <v>0.93055319148936166</v>
      </c>
      <c r="J101" s="32">
        <v>1.4492753623188406E-2</v>
      </c>
      <c r="K101" s="33">
        <v>8.5106382978723403E-4</v>
      </c>
      <c r="L101" s="32">
        <v>0</v>
      </c>
      <c r="M101" s="33">
        <v>0</v>
      </c>
      <c r="N101" s="32">
        <v>0</v>
      </c>
      <c r="O101" s="33">
        <v>0</v>
      </c>
      <c r="P101" s="32">
        <v>0</v>
      </c>
      <c r="Q101" s="33">
        <v>0</v>
      </c>
      <c r="R101" s="32">
        <v>0</v>
      </c>
      <c r="S101" s="33">
        <v>0</v>
      </c>
      <c r="T101" s="32">
        <v>0</v>
      </c>
      <c r="U101" s="33">
        <v>0</v>
      </c>
      <c r="V101" s="32">
        <v>0</v>
      </c>
      <c r="W101" s="33">
        <v>0</v>
      </c>
      <c r="X101" s="32">
        <v>0</v>
      </c>
      <c r="Y101" s="33">
        <v>0</v>
      </c>
      <c r="Z101" s="32">
        <v>0</v>
      </c>
      <c r="AA101" s="33">
        <v>0</v>
      </c>
      <c r="AB101" s="32">
        <v>0</v>
      </c>
      <c r="AC101" s="33">
        <v>0</v>
      </c>
      <c r="AD101" s="32">
        <v>0</v>
      </c>
      <c r="AE101" s="33">
        <v>0</v>
      </c>
      <c r="AF101" s="32">
        <v>0</v>
      </c>
      <c r="AG101" s="33">
        <v>0</v>
      </c>
      <c r="AH101" s="32">
        <v>7.246376811594203E-3</v>
      </c>
      <c r="AI101" s="33">
        <v>5.106382978723404E-4</v>
      </c>
      <c r="AJ101" s="32">
        <v>0</v>
      </c>
      <c r="AK101" s="33">
        <v>0</v>
      </c>
      <c r="AL101" s="32">
        <v>0</v>
      </c>
      <c r="AM101" s="33">
        <v>0</v>
      </c>
      <c r="AN101" s="32">
        <v>0</v>
      </c>
      <c r="AO101" s="33">
        <v>0</v>
      </c>
      <c r="AP101" s="32">
        <v>0</v>
      </c>
      <c r="AQ101" s="33">
        <v>0</v>
      </c>
      <c r="AR101" s="32">
        <v>7.246376811594203E-3</v>
      </c>
      <c r="AS101" s="33">
        <v>6.8085106382978727E-4</v>
      </c>
      <c r="AT101" s="32">
        <v>0</v>
      </c>
      <c r="AU101" s="33">
        <v>0</v>
      </c>
      <c r="AV101" s="11">
        <v>0</v>
      </c>
      <c r="AW101" s="10">
        <v>0</v>
      </c>
      <c r="AX101" s="11">
        <v>7.1942446043165471E-3</v>
      </c>
      <c r="AY101" s="10">
        <v>6.8038782105800302E-4</v>
      </c>
      <c r="AZ101" s="11"/>
      <c r="BA101" s="10"/>
      <c r="BB101" s="10"/>
    </row>
    <row r="102" spans="1:54">
      <c r="A102" s="2" t="s">
        <v>448</v>
      </c>
      <c r="B102" s="2" t="s">
        <v>418</v>
      </c>
      <c r="C102" s="2">
        <v>82</v>
      </c>
      <c r="D102" s="32">
        <v>0</v>
      </c>
      <c r="E102" s="33">
        <v>0</v>
      </c>
      <c r="F102" s="32">
        <v>3.2258064516129031E-2</v>
      </c>
      <c r="G102" s="33">
        <v>3.6511156186612576E-2</v>
      </c>
      <c r="H102" s="32">
        <v>0.967741935483871</v>
      </c>
      <c r="I102" s="33">
        <v>0.9634888438133874</v>
      </c>
      <c r="J102" s="32">
        <v>0</v>
      </c>
      <c r="K102" s="33">
        <v>0</v>
      </c>
      <c r="L102" s="32">
        <v>0</v>
      </c>
      <c r="M102" s="33">
        <v>0</v>
      </c>
      <c r="N102" s="32">
        <v>0</v>
      </c>
      <c r="O102" s="33">
        <v>0</v>
      </c>
      <c r="P102" s="32">
        <v>0</v>
      </c>
      <c r="Q102" s="33">
        <v>0</v>
      </c>
      <c r="R102" s="32">
        <v>0</v>
      </c>
      <c r="S102" s="33">
        <v>0</v>
      </c>
      <c r="T102" s="32">
        <v>0</v>
      </c>
      <c r="U102" s="33">
        <v>0</v>
      </c>
      <c r="V102" s="32">
        <v>0</v>
      </c>
      <c r="W102" s="33">
        <v>0</v>
      </c>
      <c r="X102" s="32">
        <v>0</v>
      </c>
      <c r="Y102" s="33">
        <v>0</v>
      </c>
      <c r="Z102" s="32">
        <v>0</v>
      </c>
      <c r="AA102" s="33">
        <v>0</v>
      </c>
      <c r="AB102" s="32">
        <v>0</v>
      </c>
      <c r="AC102" s="33">
        <v>0</v>
      </c>
      <c r="AD102" s="32">
        <v>0</v>
      </c>
      <c r="AE102" s="33">
        <v>0</v>
      </c>
      <c r="AF102" s="32">
        <v>0</v>
      </c>
      <c r="AG102" s="33">
        <v>0</v>
      </c>
      <c r="AH102" s="32">
        <v>0</v>
      </c>
      <c r="AI102" s="33">
        <v>0</v>
      </c>
      <c r="AJ102" s="32">
        <v>0</v>
      </c>
      <c r="AK102" s="33">
        <v>0</v>
      </c>
      <c r="AL102" s="32">
        <v>0</v>
      </c>
      <c r="AM102" s="33">
        <v>0</v>
      </c>
      <c r="AN102" s="32">
        <v>0</v>
      </c>
      <c r="AO102" s="33">
        <v>0</v>
      </c>
      <c r="AP102" s="32">
        <v>0</v>
      </c>
      <c r="AQ102" s="33">
        <v>0</v>
      </c>
      <c r="AR102" s="32">
        <v>0</v>
      </c>
      <c r="AS102" s="33">
        <v>0</v>
      </c>
      <c r="AT102" s="32">
        <v>0</v>
      </c>
      <c r="AU102" s="33">
        <v>0</v>
      </c>
      <c r="AV102" s="11">
        <v>0.15789473684210525</v>
      </c>
      <c r="AW102" s="10">
        <v>0.26415094339622641</v>
      </c>
      <c r="AX102" s="11">
        <v>2.6315789473684209E-2</v>
      </c>
      <c r="AY102" s="10">
        <v>2.0319303338171262E-2</v>
      </c>
      <c r="AZ102" s="11"/>
      <c r="BA102" s="10"/>
      <c r="BB102" s="10"/>
    </row>
    <row r="103" spans="1:54">
      <c r="A103" s="2" t="s">
        <v>637</v>
      </c>
      <c r="B103" s="2" t="s">
        <v>418</v>
      </c>
      <c r="C103" s="2">
        <v>83</v>
      </c>
      <c r="D103" s="32">
        <v>0</v>
      </c>
      <c r="E103" s="33">
        <v>0</v>
      </c>
      <c r="F103" s="32">
        <v>9.0090090090090089E-3</v>
      </c>
      <c r="G103" s="33">
        <v>8.8057237204182716E-3</v>
      </c>
      <c r="H103" s="32">
        <v>0.80180180180180183</v>
      </c>
      <c r="I103" s="33">
        <v>0.78425976884975235</v>
      </c>
      <c r="J103" s="32">
        <v>9.0090090090090089E-3</v>
      </c>
      <c r="K103" s="33">
        <v>7.7050082553659881E-3</v>
      </c>
      <c r="L103" s="32">
        <v>0</v>
      </c>
      <c r="M103" s="33">
        <v>0</v>
      </c>
      <c r="N103" s="32">
        <v>0</v>
      </c>
      <c r="O103" s="33">
        <v>0</v>
      </c>
      <c r="P103" s="32">
        <v>0</v>
      </c>
      <c r="Q103" s="33">
        <v>0</v>
      </c>
      <c r="R103" s="32">
        <v>0</v>
      </c>
      <c r="S103" s="33">
        <v>0</v>
      </c>
      <c r="T103" s="32">
        <v>2.7027027027027029E-2</v>
      </c>
      <c r="U103" s="33">
        <v>1.100715465052284E-2</v>
      </c>
      <c r="V103" s="32">
        <v>0</v>
      </c>
      <c r="W103" s="33">
        <v>0</v>
      </c>
      <c r="X103" s="32">
        <v>0</v>
      </c>
      <c r="Y103" s="33">
        <v>0</v>
      </c>
      <c r="Z103" s="32">
        <v>0</v>
      </c>
      <c r="AA103" s="33">
        <v>0</v>
      </c>
      <c r="AB103" s="32">
        <v>0</v>
      </c>
      <c r="AC103" s="33">
        <v>0</v>
      </c>
      <c r="AD103" s="32">
        <v>0</v>
      </c>
      <c r="AE103" s="33">
        <v>0</v>
      </c>
      <c r="AF103" s="32">
        <v>0</v>
      </c>
      <c r="AG103" s="33">
        <v>0</v>
      </c>
      <c r="AH103" s="32">
        <v>0</v>
      </c>
      <c r="AI103" s="33">
        <v>0</v>
      </c>
      <c r="AJ103" s="32">
        <v>0</v>
      </c>
      <c r="AK103" s="33">
        <v>0</v>
      </c>
      <c r="AL103" s="32">
        <v>0</v>
      </c>
      <c r="AM103" s="33">
        <v>0</v>
      </c>
      <c r="AN103" s="32">
        <v>0</v>
      </c>
      <c r="AO103" s="33">
        <v>0</v>
      </c>
      <c r="AP103" s="32">
        <v>0.13513513513513514</v>
      </c>
      <c r="AQ103" s="33">
        <v>0.17996697853604843</v>
      </c>
      <c r="AR103" s="32">
        <v>9.0090090090090089E-3</v>
      </c>
      <c r="AS103" s="33">
        <v>3.3021463951568518E-3</v>
      </c>
      <c r="AT103" s="32">
        <v>9.0090090090090089E-3</v>
      </c>
      <c r="AU103" s="33">
        <v>4.9532195927352776E-3</v>
      </c>
      <c r="AV103" s="11">
        <v>2.6315789473684209E-2</v>
      </c>
      <c r="AW103" s="10">
        <v>4.0654699049630413E-2</v>
      </c>
      <c r="AX103" s="11">
        <v>0</v>
      </c>
      <c r="AY103" s="10">
        <v>0</v>
      </c>
      <c r="AZ103" s="11"/>
      <c r="BA103" s="10"/>
      <c r="BB103" s="10"/>
    </row>
    <row r="104" spans="1:54">
      <c r="A104" s="2" t="s">
        <v>460</v>
      </c>
      <c r="B104" s="2" t="s">
        <v>418</v>
      </c>
      <c r="C104" s="2">
        <v>84</v>
      </c>
      <c r="D104" s="32">
        <v>1.6393442622950821E-2</v>
      </c>
      <c r="E104" s="33">
        <v>1.3372093023255814E-2</v>
      </c>
      <c r="F104" s="32">
        <v>0.49180327868852458</v>
      </c>
      <c r="G104" s="33">
        <v>0.55755813953488376</v>
      </c>
      <c r="H104" s="32">
        <v>0.38934426229508196</v>
      </c>
      <c r="I104" s="33">
        <v>0.26220930232558137</v>
      </c>
      <c r="J104" s="32">
        <v>0</v>
      </c>
      <c r="K104" s="33">
        <v>0</v>
      </c>
      <c r="L104" s="32">
        <v>0</v>
      </c>
      <c r="M104" s="33">
        <v>0</v>
      </c>
      <c r="N104" s="32">
        <v>0</v>
      </c>
      <c r="O104" s="33">
        <v>0</v>
      </c>
      <c r="P104" s="32">
        <v>0</v>
      </c>
      <c r="Q104" s="33">
        <v>0</v>
      </c>
      <c r="R104" s="32">
        <v>0</v>
      </c>
      <c r="S104" s="33">
        <v>0</v>
      </c>
      <c r="T104" s="32">
        <v>0</v>
      </c>
      <c r="U104" s="33">
        <v>0</v>
      </c>
      <c r="V104" s="32">
        <v>0</v>
      </c>
      <c r="W104" s="33">
        <v>0</v>
      </c>
      <c r="X104" s="32">
        <v>0</v>
      </c>
      <c r="Y104" s="33">
        <v>0</v>
      </c>
      <c r="Z104" s="32">
        <v>0</v>
      </c>
      <c r="AA104" s="33">
        <v>0</v>
      </c>
      <c r="AB104" s="32">
        <v>0</v>
      </c>
      <c r="AC104" s="33">
        <v>0</v>
      </c>
      <c r="AD104" s="32">
        <v>2.0491803278688523E-2</v>
      </c>
      <c r="AE104" s="33">
        <v>1.7441860465116279E-2</v>
      </c>
      <c r="AF104" s="32">
        <v>1.6393442622950821E-2</v>
      </c>
      <c r="AG104" s="33">
        <v>1.3953488372093023E-2</v>
      </c>
      <c r="AH104" s="32">
        <v>0</v>
      </c>
      <c r="AI104" s="33">
        <v>0</v>
      </c>
      <c r="AJ104" s="32">
        <v>0</v>
      </c>
      <c r="AK104" s="33">
        <v>0</v>
      </c>
      <c r="AL104" s="32">
        <v>0</v>
      </c>
      <c r="AM104" s="33">
        <v>0</v>
      </c>
      <c r="AN104" s="32">
        <v>0</v>
      </c>
      <c r="AO104" s="33">
        <v>0</v>
      </c>
      <c r="AP104" s="32">
        <v>6.5573770491803282E-2</v>
      </c>
      <c r="AQ104" s="33">
        <v>0.13546511627906976</v>
      </c>
      <c r="AR104" s="32">
        <v>0</v>
      </c>
      <c r="AS104" s="33">
        <v>0</v>
      </c>
      <c r="AT104" s="32">
        <v>0</v>
      </c>
      <c r="AU104" s="33">
        <v>0</v>
      </c>
      <c r="AV104" s="11">
        <v>6.3670411985018729E-2</v>
      </c>
      <c r="AW104" s="10">
        <v>0.1494140625</v>
      </c>
      <c r="AX104" s="11">
        <v>2.247191011235955E-2</v>
      </c>
      <c r="AY104" s="10">
        <v>1.07421875E-2</v>
      </c>
      <c r="AZ104" s="11"/>
      <c r="BA104" s="10"/>
      <c r="BB104" s="10"/>
    </row>
    <row r="105" spans="1:54">
      <c r="A105" s="2" t="s">
        <v>464</v>
      </c>
      <c r="B105" s="2" t="s">
        <v>418</v>
      </c>
      <c r="C105" s="2">
        <v>85</v>
      </c>
      <c r="D105" s="32">
        <v>9.3749999999999997E-3</v>
      </c>
      <c r="E105" s="33">
        <v>4.2038885969521806E-3</v>
      </c>
      <c r="F105" s="32">
        <v>0.25937500000000002</v>
      </c>
      <c r="G105" s="33">
        <v>0.20756699947451393</v>
      </c>
      <c r="H105" s="32">
        <v>7.8125E-2</v>
      </c>
      <c r="I105" s="33">
        <v>3.2054650551760377E-2</v>
      </c>
      <c r="J105" s="32">
        <v>3.1250000000000002E-3</v>
      </c>
      <c r="K105" s="33">
        <v>1.0509721492380452E-3</v>
      </c>
      <c r="L105" s="32">
        <v>0</v>
      </c>
      <c r="M105" s="33">
        <v>0</v>
      </c>
      <c r="N105" s="32">
        <v>0</v>
      </c>
      <c r="O105" s="33">
        <v>0</v>
      </c>
      <c r="P105" s="32">
        <v>0</v>
      </c>
      <c r="Q105" s="33">
        <v>0</v>
      </c>
      <c r="R105" s="32">
        <v>0</v>
      </c>
      <c r="S105" s="33">
        <v>0</v>
      </c>
      <c r="T105" s="32">
        <v>2.8125000000000001E-2</v>
      </c>
      <c r="U105" s="33">
        <v>0.12926957435627956</v>
      </c>
      <c r="V105" s="32">
        <v>0</v>
      </c>
      <c r="W105" s="33">
        <v>0</v>
      </c>
      <c r="X105" s="32">
        <v>0</v>
      </c>
      <c r="Y105" s="33">
        <v>0</v>
      </c>
      <c r="Z105" s="32">
        <v>0</v>
      </c>
      <c r="AA105" s="33">
        <v>0</v>
      </c>
      <c r="AB105" s="32">
        <v>0</v>
      </c>
      <c r="AC105" s="33">
        <v>0</v>
      </c>
      <c r="AD105" s="32">
        <v>0</v>
      </c>
      <c r="AE105" s="33">
        <v>0</v>
      </c>
      <c r="AF105" s="32">
        <v>0</v>
      </c>
      <c r="AG105" s="33">
        <v>0</v>
      </c>
      <c r="AH105" s="32">
        <v>0</v>
      </c>
      <c r="AI105" s="33">
        <v>0</v>
      </c>
      <c r="AJ105" s="32">
        <v>0</v>
      </c>
      <c r="AK105" s="33">
        <v>0</v>
      </c>
      <c r="AL105" s="32">
        <v>3.1250000000000002E-3</v>
      </c>
      <c r="AM105" s="33">
        <v>2.1019442984760903E-3</v>
      </c>
      <c r="AN105" s="32">
        <v>0</v>
      </c>
      <c r="AO105" s="33">
        <v>0</v>
      </c>
      <c r="AP105" s="32">
        <v>0.46562500000000001</v>
      </c>
      <c r="AQ105" s="33">
        <v>0.5654230162900683</v>
      </c>
      <c r="AR105" s="32">
        <v>7.8125E-2</v>
      </c>
      <c r="AS105" s="33">
        <v>3.9936941671045716E-2</v>
      </c>
      <c r="AT105" s="32">
        <v>7.4999999999999997E-2</v>
      </c>
      <c r="AU105" s="33">
        <v>1.839201261166579E-2</v>
      </c>
      <c r="AV105" s="11">
        <v>0.21325051759834368</v>
      </c>
      <c r="AW105" s="10">
        <v>0.13011960855382385</v>
      </c>
      <c r="AX105" s="11">
        <v>0.12422360248447205</v>
      </c>
      <c r="AY105" s="10">
        <v>0.18013773106197897</v>
      </c>
      <c r="AZ105" s="11"/>
      <c r="BA105" s="10"/>
      <c r="BB105" s="10"/>
    </row>
    <row r="106" spans="1:54">
      <c r="A106" s="2" t="s">
        <v>469</v>
      </c>
      <c r="B106" s="2" t="s">
        <v>418</v>
      </c>
      <c r="C106" s="2">
        <v>86</v>
      </c>
      <c r="D106" s="32">
        <v>0.14285714285714285</v>
      </c>
      <c r="E106" s="33">
        <v>0.1076923076923077</v>
      </c>
      <c r="F106" s="32">
        <v>0.47619047619047616</v>
      </c>
      <c r="G106" s="33">
        <v>0.49230769230769234</v>
      </c>
      <c r="H106" s="32">
        <v>0.38095238095238093</v>
      </c>
      <c r="I106" s="33">
        <v>0.4</v>
      </c>
      <c r="J106" s="32">
        <v>0</v>
      </c>
      <c r="K106" s="33">
        <v>0</v>
      </c>
      <c r="L106" s="32">
        <v>0</v>
      </c>
      <c r="M106" s="33">
        <v>0</v>
      </c>
      <c r="N106" s="32">
        <v>0</v>
      </c>
      <c r="O106" s="33">
        <v>0</v>
      </c>
      <c r="P106" s="32">
        <v>0</v>
      </c>
      <c r="Q106" s="33">
        <v>0</v>
      </c>
      <c r="R106" s="32">
        <v>0</v>
      </c>
      <c r="S106" s="33">
        <v>0</v>
      </c>
      <c r="T106" s="32">
        <v>0</v>
      </c>
      <c r="U106" s="33">
        <v>0</v>
      </c>
      <c r="V106" s="32">
        <v>0</v>
      </c>
      <c r="W106" s="33">
        <v>0</v>
      </c>
      <c r="X106" s="32">
        <v>0</v>
      </c>
      <c r="Y106" s="33">
        <v>0</v>
      </c>
      <c r="Z106" s="32">
        <v>0</v>
      </c>
      <c r="AA106" s="33">
        <v>0</v>
      </c>
      <c r="AB106" s="32">
        <v>0</v>
      </c>
      <c r="AC106" s="33">
        <v>0</v>
      </c>
      <c r="AD106" s="32">
        <v>0</v>
      </c>
      <c r="AE106" s="33">
        <v>0</v>
      </c>
      <c r="AF106" s="32">
        <v>0</v>
      </c>
      <c r="AG106" s="33">
        <v>0</v>
      </c>
      <c r="AH106" s="32">
        <v>0</v>
      </c>
      <c r="AI106" s="33">
        <v>0</v>
      </c>
      <c r="AJ106" s="32">
        <v>0</v>
      </c>
      <c r="AK106" s="33">
        <v>0</v>
      </c>
      <c r="AL106" s="32">
        <v>0</v>
      </c>
      <c r="AM106" s="33">
        <v>0</v>
      </c>
      <c r="AN106" s="32">
        <v>0</v>
      </c>
      <c r="AO106" s="33">
        <v>0</v>
      </c>
      <c r="AP106" s="32">
        <v>0</v>
      </c>
      <c r="AQ106" s="33">
        <v>0</v>
      </c>
      <c r="AR106" s="32">
        <v>0</v>
      </c>
      <c r="AS106" s="33">
        <v>0</v>
      </c>
      <c r="AT106" s="32">
        <v>0</v>
      </c>
      <c r="AU106" s="33">
        <v>0</v>
      </c>
      <c r="AV106" s="11">
        <v>0.36585365853658536</v>
      </c>
      <c r="AW106" s="10">
        <v>0.67796610169491522</v>
      </c>
      <c r="AX106" s="11">
        <v>0.12195121951219512</v>
      </c>
      <c r="AY106" s="10">
        <v>4.6610169491525424E-2</v>
      </c>
      <c r="AZ106" s="11"/>
      <c r="BA106" s="10"/>
      <c r="BB106" s="10"/>
    </row>
    <row r="107" spans="1:54">
      <c r="A107" s="2" t="s">
        <v>471</v>
      </c>
      <c r="B107" s="2" t="s">
        <v>418</v>
      </c>
      <c r="C107" s="2">
        <v>87</v>
      </c>
      <c r="D107" s="32">
        <v>0</v>
      </c>
      <c r="E107" s="33">
        <v>0</v>
      </c>
      <c r="F107" s="32">
        <v>0.42079207920792078</v>
      </c>
      <c r="G107" s="33">
        <v>0.49793388429752067</v>
      </c>
      <c r="H107" s="32">
        <v>0.48514851485148514</v>
      </c>
      <c r="I107" s="33">
        <v>0.32592975206611569</v>
      </c>
      <c r="J107" s="32">
        <v>0</v>
      </c>
      <c r="K107" s="33">
        <v>0</v>
      </c>
      <c r="L107" s="32">
        <v>0</v>
      </c>
      <c r="M107" s="33">
        <v>0</v>
      </c>
      <c r="N107" s="32">
        <v>0</v>
      </c>
      <c r="O107" s="33">
        <v>0</v>
      </c>
      <c r="P107" s="32">
        <v>4.9504950495049506E-3</v>
      </c>
      <c r="Q107" s="33">
        <v>5.113636363636364E-2</v>
      </c>
      <c r="R107" s="32">
        <v>0</v>
      </c>
      <c r="S107" s="33">
        <v>0</v>
      </c>
      <c r="T107" s="32">
        <v>0</v>
      </c>
      <c r="U107" s="33">
        <v>0</v>
      </c>
      <c r="V107" s="32">
        <v>0</v>
      </c>
      <c r="W107" s="33">
        <v>0</v>
      </c>
      <c r="X107" s="32">
        <v>0</v>
      </c>
      <c r="Y107" s="33">
        <v>0</v>
      </c>
      <c r="Z107" s="32">
        <v>4.9504950495049506E-3</v>
      </c>
      <c r="AA107" s="33">
        <v>3.6157024793388431E-3</v>
      </c>
      <c r="AB107" s="32">
        <v>0</v>
      </c>
      <c r="AC107" s="33">
        <v>0</v>
      </c>
      <c r="AD107" s="32">
        <v>4.4554455445544552E-2</v>
      </c>
      <c r="AE107" s="33">
        <v>9.2458677685950411E-2</v>
      </c>
      <c r="AF107" s="32">
        <v>0</v>
      </c>
      <c r="AG107" s="33">
        <v>0</v>
      </c>
      <c r="AH107" s="32">
        <v>0</v>
      </c>
      <c r="AI107" s="33">
        <v>0</v>
      </c>
      <c r="AJ107" s="32">
        <v>0</v>
      </c>
      <c r="AK107" s="33">
        <v>0</v>
      </c>
      <c r="AL107" s="32">
        <v>0</v>
      </c>
      <c r="AM107" s="33">
        <v>0</v>
      </c>
      <c r="AN107" s="32">
        <v>0</v>
      </c>
      <c r="AO107" s="33">
        <v>0</v>
      </c>
      <c r="AP107" s="32">
        <v>3.9603960396039604E-2</v>
      </c>
      <c r="AQ107" s="33">
        <v>2.8925619834710745E-2</v>
      </c>
      <c r="AR107" s="32">
        <v>0</v>
      </c>
      <c r="AS107" s="33">
        <v>0</v>
      </c>
      <c r="AT107" s="32">
        <v>0</v>
      </c>
      <c r="AU107" s="33">
        <v>0</v>
      </c>
      <c r="AV107" s="11">
        <v>0.16803278688524589</v>
      </c>
      <c r="AW107" s="10">
        <v>0.19156928213689484</v>
      </c>
      <c r="AX107" s="11">
        <v>4.0983606557377051E-3</v>
      </c>
      <c r="AY107" s="10">
        <v>4.1736227045075126E-4</v>
      </c>
      <c r="AZ107" s="11"/>
      <c r="BA107" s="10"/>
      <c r="BB107" s="10"/>
    </row>
    <row r="108" spans="1:54">
      <c r="A108" s="2" t="s">
        <v>638</v>
      </c>
      <c r="B108" s="2" t="s">
        <v>418</v>
      </c>
      <c r="C108" s="2">
        <v>88</v>
      </c>
      <c r="D108" s="32">
        <v>0</v>
      </c>
      <c r="E108" s="33">
        <v>0</v>
      </c>
      <c r="F108" s="32">
        <v>0</v>
      </c>
      <c r="G108" s="33">
        <v>0</v>
      </c>
      <c r="H108" s="32">
        <v>1</v>
      </c>
      <c r="I108" s="33">
        <v>1</v>
      </c>
      <c r="J108" s="32">
        <v>0</v>
      </c>
      <c r="K108" s="33">
        <v>0</v>
      </c>
      <c r="L108" s="32">
        <v>0</v>
      </c>
      <c r="M108" s="33">
        <v>0</v>
      </c>
      <c r="N108" s="32">
        <v>0</v>
      </c>
      <c r="O108" s="33">
        <v>0</v>
      </c>
      <c r="P108" s="32">
        <v>0</v>
      </c>
      <c r="Q108" s="33">
        <v>0</v>
      </c>
      <c r="R108" s="32">
        <v>0</v>
      </c>
      <c r="S108" s="33">
        <v>0</v>
      </c>
      <c r="T108" s="32">
        <v>0</v>
      </c>
      <c r="U108" s="33">
        <v>0</v>
      </c>
      <c r="V108" s="32">
        <v>0</v>
      </c>
      <c r="W108" s="33">
        <v>0</v>
      </c>
      <c r="X108" s="32">
        <v>0</v>
      </c>
      <c r="Y108" s="33">
        <v>0</v>
      </c>
      <c r="Z108" s="32">
        <v>0</v>
      </c>
      <c r="AA108" s="33">
        <v>0</v>
      </c>
      <c r="AB108" s="32">
        <v>0</v>
      </c>
      <c r="AC108" s="33">
        <v>0</v>
      </c>
      <c r="AD108" s="32">
        <v>0</v>
      </c>
      <c r="AE108" s="33">
        <v>0</v>
      </c>
      <c r="AF108" s="32">
        <v>0</v>
      </c>
      <c r="AG108" s="33">
        <v>0</v>
      </c>
      <c r="AH108" s="32">
        <v>0</v>
      </c>
      <c r="AI108" s="33">
        <v>0</v>
      </c>
      <c r="AJ108" s="32">
        <v>0</v>
      </c>
      <c r="AK108" s="33">
        <v>0</v>
      </c>
      <c r="AL108" s="32">
        <v>0</v>
      </c>
      <c r="AM108" s="33">
        <v>0</v>
      </c>
      <c r="AN108" s="32">
        <v>0</v>
      </c>
      <c r="AO108" s="33">
        <v>0</v>
      </c>
      <c r="AP108" s="32">
        <v>0</v>
      </c>
      <c r="AQ108" s="33">
        <v>0</v>
      </c>
      <c r="AR108" s="32">
        <v>0</v>
      </c>
      <c r="AS108" s="33">
        <v>0</v>
      </c>
      <c r="AT108" s="32">
        <v>0</v>
      </c>
      <c r="AU108" s="33">
        <v>0</v>
      </c>
      <c r="AV108" s="11">
        <v>0.25</v>
      </c>
      <c r="AW108" s="10">
        <v>0.70410367170626353</v>
      </c>
      <c r="AX108" s="11">
        <v>0</v>
      </c>
      <c r="AY108" s="10">
        <v>0</v>
      </c>
      <c r="AZ108" s="11"/>
      <c r="BA108" s="10"/>
      <c r="BB108" s="10"/>
    </row>
    <row r="109" spans="1:54">
      <c r="A109" s="2" t="s">
        <v>475</v>
      </c>
      <c r="B109" s="2" t="s">
        <v>418</v>
      </c>
      <c r="C109" s="2">
        <v>89</v>
      </c>
      <c r="D109" s="32">
        <v>7.1355759429153924E-3</v>
      </c>
      <c r="E109" s="33">
        <v>5.1008396766852393E-3</v>
      </c>
      <c r="F109" s="32">
        <v>7.7471967380224258E-2</v>
      </c>
      <c r="G109" s="33">
        <v>6.9528368516048031E-2</v>
      </c>
      <c r="H109" s="32">
        <v>0.58613659531090723</v>
      </c>
      <c r="I109" s="33">
        <v>0.59083418347327943</v>
      </c>
      <c r="J109" s="32">
        <v>0.10805300713557595</v>
      </c>
      <c r="K109" s="33">
        <v>0.15632111747626148</v>
      </c>
      <c r="L109" s="32">
        <v>0</v>
      </c>
      <c r="M109" s="33">
        <v>3.2959271757043085E-3</v>
      </c>
      <c r="N109" s="32">
        <v>0</v>
      </c>
      <c r="O109" s="33">
        <v>0</v>
      </c>
      <c r="P109" s="32">
        <v>0</v>
      </c>
      <c r="Q109" s="33">
        <v>0</v>
      </c>
      <c r="R109" s="32">
        <v>0</v>
      </c>
      <c r="S109" s="33">
        <v>0</v>
      </c>
      <c r="T109" s="32">
        <v>0</v>
      </c>
      <c r="U109" s="33">
        <v>0</v>
      </c>
      <c r="V109" s="32">
        <v>1.5290519877675841E-2</v>
      </c>
      <c r="W109" s="33">
        <v>5.0223652201208504E-3</v>
      </c>
      <c r="X109" s="32">
        <v>0</v>
      </c>
      <c r="Y109" s="33">
        <v>0</v>
      </c>
      <c r="Z109" s="32">
        <v>0</v>
      </c>
      <c r="AA109" s="33">
        <v>0</v>
      </c>
      <c r="AB109" s="32">
        <v>0</v>
      </c>
      <c r="AC109" s="33">
        <v>0</v>
      </c>
      <c r="AD109" s="32">
        <v>3.0581039755351682E-3</v>
      </c>
      <c r="AE109" s="33">
        <v>2.4327081534960371E-3</v>
      </c>
      <c r="AF109" s="32">
        <v>1.0193679918450561E-3</v>
      </c>
      <c r="AG109" s="33">
        <v>5.4932119595071808E-4</v>
      </c>
      <c r="AH109" s="32">
        <v>0</v>
      </c>
      <c r="AI109" s="33">
        <v>0</v>
      </c>
      <c r="AJ109" s="32">
        <v>0</v>
      </c>
      <c r="AK109" s="33">
        <v>0</v>
      </c>
      <c r="AL109" s="32">
        <v>0</v>
      </c>
      <c r="AM109" s="33">
        <v>0</v>
      </c>
      <c r="AN109" s="32">
        <v>0</v>
      </c>
      <c r="AO109" s="33">
        <v>0</v>
      </c>
      <c r="AP109" s="32">
        <v>9.5820591233435268E-2</v>
      </c>
      <c r="AQ109" s="33">
        <v>8.5929529938005178E-2</v>
      </c>
      <c r="AR109" s="32">
        <v>9.8878695208970441E-2</v>
      </c>
      <c r="AS109" s="33">
        <v>7.557090167150593E-2</v>
      </c>
      <c r="AT109" s="32">
        <v>7.1355759429153924E-3</v>
      </c>
      <c r="AU109" s="33">
        <v>5.4147375029427918E-3</v>
      </c>
      <c r="AV109" s="11">
        <v>3.0333670374115269E-3</v>
      </c>
      <c r="AW109" s="10">
        <v>6.7329762815608266E-3</v>
      </c>
      <c r="AX109" s="11">
        <v>5.0556117290192111E-3</v>
      </c>
      <c r="AY109" s="10">
        <v>1.8286151491966336E-2</v>
      </c>
      <c r="AZ109" s="11"/>
      <c r="BA109" s="10"/>
      <c r="BB109" s="10"/>
    </row>
    <row r="110" spans="1:54">
      <c r="A110" s="2" t="s">
        <v>639</v>
      </c>
      <c r="B110" s="2" t="s">
        <v>418</v>
      </c>
      <c r="C110" s="2">
        <v>90</v>
      </c>
      <c r="D110" s="32">
        <v>1.6042780748663103E-2</v>
      </c>
      <c r="E110" s="33">
        <v>1.3947001394700139E-2</v>
      </c>
      <c r="F110" s="32">
        <v>1.6042780748663103E-2</v>
      </c>
      <c r="G110" s="33">
        <v>1.4783821478382147E-2</v>
      </c>
      <c r="H110" s="32">
        <v>1.06951871657754E-2</v>
      </c>
      <c r="I110" s="33">
        <v>1.506276150627615E-2</v>
      </c>
      <c r="J110" s="32">
        <v>0.92513368983957223</v>
      </c>
      <c r="K110" s="33">
        <v>0.92942817294281732</v>
      </c>
      <c r="L110" s="32">
        <v>0</v>
      </c>
      <c r="M110" s="33">
        <v>0</v>
      </c>
      <c r="N110" s="32">
        <v>0</v>
      </c>
      <c r="O110" s="33">
        <v>0</v>
      </c>
      <c r="P110" s="32">
        <v>0</v>
      </c>
      <c r="Q110" s="33">
        <v>0</v>
      </c>
      <c r="R110" s="32">
        <v>0</v>
      </c>
      <c r="S110" s="33">
        <v>0</v>
      </c>
      <c r="T110" s="32">
        <v>1.06951871657754E-2</v>
      </c>
      <c r="U110" s="33">
        <v>2.2315202231520223E-3</v>
      </c>
      <c r="V110" s="32">
        <v>0</v>
      </c>
      <c r="W110" s="33">
        <v>0</v>
      </c>
      <c r="X110" s="32">
        <v>0</v>
      </c>
      <c r="Y110" s="33">
        <v>0</v>
      </c>
      <c r="Z110" s="32">
        <v>0</v>
      </c>
      <c r="AA110" s="33">
        <v>0</v>
      </c>
      <c r="AB110" s="32">
        <v>0</v>
      </c>
      <c r="AC110" s="33">
        <v>0</v>
      </c>
      <c r="AD110" s="32">
        <v>0</v>
      </c>
      <c r="AE110" s="33">
        <v>0</v>
      </c>
      <c r="AF110" s="32">
        <v>0</v>
      </c>
      <c r="AG110" s="33">
        <v>0</v>
      </c>
      <c r="AH110" s="32">
        <v>0</v>
      </c>
      <c r="AI110" s="33">
        <v>0</v>
      </c>
      <c r="AJ110" s="32">
        <v>0</v>
      </c>
      <c r="AK110" s="33">
        <v>0</v>
      </c>
      <c r="AL110" s="32">
        <v>0</v>
      </c>
      <c r="AM110" s="33">
        <v>0</v>
      </c>
      <c r="AN110" s="32">
        <v>0</v>
      </c>
      <c r="AO110" s="33">
        <v>0</v>
      </c>
      <c r="AP110" s="32">
        <v>1.6042780748663103E-2</v>
      </c>
      <c r="AQ110" s="33">
        <v>1.9525801952580194E-2</v>
      </c>
      <c r="AR110" s="32">
        <v>5.3475935828877002E-3</v>
      </c>
      <c r="AS110" s="33">
        <v>5.0209205020920501E-3</v>
      </c>
      <c r="AT110" s="32">
        <v>0</v>
      </c>
      <c r="AU110" s="33">
        <v>0</v>
      </c>
      <c r="AV110" s="11">
        <v>0</v>
      </c>
      <c r="AW110" s="10">
        <v>0</v>
      </c>
      <c r="AX110" s="11">
        <v>0</v>
      </c>
      <c r="AY110" s="10">
        <v>0</v>
      </c>
      <c r="AZ110" s="11"/>
      <c r="BA110" s="10"/>
      <c r="BB110" s="10"/>
    </row>
    <row r="111" spans="1:54">
      <c r="A111" s="2" t="s">
        <v>640</v>
      </c>
      <c r="B111" s="2" t="s">
        <v>418</v>
      </c>
      <c r="C111" s="2">
        <v>91</v>
      </c>
      <c r="D111" s="32">
        <v>0</v>
      </c>
      <c r="E111" s="33">
        <v>0</v>
      </c>
      <c r="F111" s="32">
        <v>0</v>
      </c>
      <c r="G111" s="33">
        <v>0</v>
      </c>
      <c r="H111" s="32">
        <v>0.72727272727272729</v>
      </c>
      <c r="I111" s="33">
        <v>0.87272727272727268</v>
      </c>
      <c r="J111" s="32">
        <v>0.27272727272727271</v>
      </c>
      <c r="K111" s="33">
        <v>0.12727272727272726</v>
      </c>
      <c r="L111" s="32">
        <v>0</v>
      </c>
      <c r="M111" s="33">
        <v>0</v>
      </c>
      <c r="N111" s="32">
        <v>0</v>
      </c>
      <c r="O111" s="33">
        <v>0</v>
      </c>
      <c r="P111" s="32">
        <v>0</v>
      </c>
      <c r="Q111" s="33">
        <v>0</v>
      </c>
      <c r="R111" s="32">
        <v>0</v>
      </c>
      <c r="S111" s="33">
        <v>0</v>
      </c>
      <c r="T111" s="32">
        <v>0</v>
      </c>
      <c r="U111" s="33">
        <v>0</v>
      </c>
      <c r="V111" s="32">
        <v>0</v>
      </c>
      <c r="W111" s="33">
        <v>0</v>
      </c>
      <c r="X111" s="32">
        <v>0</v>
      </c>
      <c r="Y111" s="33">
        <v>0</v>
      </c>
      <c r="Z111" s="32">
        <v>0</v>
      </c>
      <c r="AA111" s="33">
        <v>0</v>
      </c>
      <c r="AB111" s="32">
        <v>0</v>
      </c>
      <c r="AC111" s="33">
        <v>0</v>
      </c>
      <c r="AD111" s="32">
        <v>0</v>
      </c>
      <c r="AE111" s="33">
        <v>0</v>
      </c>
      <c r="AF111" s="32">
        <v>0</v>
      </c>
      <c r="AG111" s="33">
        <v>0</v>
      </c>
      <c r="AH111" s="32">
        <v>0</v>
      </c>
      <c r="AI111" s="33">
        <v>0</v>
      </c>
      <c r="AJ111" s="32">
        <v>0</v>
      </c>
      <c r="AK111" s="33">
        <v>0</v>
      </c>
      <c r="AL111" s="32">
        <v>0</v>
      </c>
      <c r="AM111" s="33">
        <v>0</v>
      </c>
      <c r="AN111" s="32">
        <v>0</v>
      </c>
      <c r="AO111" s="33">
        <v>0</v>
      </c>
      <c r="AP111" s="32">
        <v>0</v>
      </c>
      <c r="AQ111" s="33">
        <v>0</v>
      </c>
      <c r="AR111" s="32">
        <v>0</v>
      </c>
      <c r="AS111" s="33">
        <v>0</v>
      </c>
      <c r="AT111" s="32">
        <v>0</v>
      </c>
      <c r="AU111" s="33">
        <v>0</v>
      </c>
      <c r="AV111" s="11">
        <v>0</v>
      </c>
      <c r="AW111" s="10">
        <v>0</v>
      </c>
      <c r="AX111" s="11">
        <v>0.15384615384615385</v>
      </c>
      <c r="AY111" s="10">
        <v>0.54356846473029041</v>
      </c>
      <c r="AZ111" s="11"/>
      <c r="BA111" s="10"/>
      <c r="BB111" s="10"/>
    </row>
    <row r="112" spans="1:54">
      <c r="A112" s="2" t="s">
        <v>488</v>
      </c>
      <c r="B112" s="2" t="s">
        <v>418</v>
      </c>
      <c r="C112" s="2">
        <v>92</v>
      </c>
      <c r="D112" s="32">
        <v>1.2195121951219513E-2</v>
      </c>
      <c r="E112" s="33">
        <v>1.9417475728155339E-3</v>
      </c>
      <c r="F112" s="32">
        <v>0.25</v>
      </c>
      <c r="G112" s="33">
        <v>0.27475728155339807</v>
      </c>
      <c r="H112" s="32">
        <v>0.40853658536585363</v>
      </c>
      <c r="I112" s="33">
        <v>0.38058252427184464</v>
      </c>
      <c r="J112" s="32">
        <v>0</v>
      </c>
      <c r="K112" s="33">
        <v>0</v>
      </c>
      <c r="L112" s="32">
        <v>1.2195121951219513E-2</v>
      </c>
      <c r="M112" s="33">
        <v>9.7087378640776691E-3</v>
      </c>
      <c r="N112" s="32">
        <v>0</v>
      </c>
      <c r="O112" s="33">
        <v>0</v>
      </c>
      <c r="P112" s="32">
        <v>0</v>
      </c>
      <c r="Q112" s="33">
        <v>0</v>
      </c>
      <c r="R112" s="32">
        <v>0</v>
      </c>
      <c r="S112" s="33">
        <v>0</v>
      </c>
      <c r="T112" s="32">
        <v>0</v>
      </c>
      <c r="U112" s="33">
        <v>0</v>
      </c>
      <c r="V112" s="32">
        <v>0</v>
      </c>
      <c r="W112" s="33">
        <v>0</v>
      </c>
      <c r="X112" s="32">
        <v>0</v>
      </c>
      <c r="Y112" s="33">
        <v>0</v>
      </c>
      <c r="Z112" s="32">
        <v>0</v>
      </c>
      <c r="AA112" s="33">
        <v>0</v>
      </c>
      <c r="AB112" s="32">
        <v>0</v>
      </c>
      <c r="AC112" s="33">
        <v>0</v>
      </c>
      <c r="AD112" s="32">
        <v>3.048780487804878E-2</v>
      </c>
      <c r="AE112" s="33">
        <v>2.2330097087378639E-2</v>
      </c>
      <c r="AF112" s="32">
        <v>0</v>
      </c>
      <c r="AG112" s="33">
        <v>0</v>
      </c>
      <c r="AH112" s="32">
        <v>0</v>
      </c>
      <c r="AI112" s="33">
        <v>0</v>
      </c>
      <c r="AJ112" s="32">
        <v>0</v>
      </c>
      <c r="AK112" s="33">
        <v>0</v>
      </c>
      <c r="AL112" s="32">
        <v>0</v>
      </c>
      <c r="AM112" s="33">
        <v>0</v>
      </c>
      <c r="AN112" s="32">
        <v>0</v>
      </c>
      <c r="AO112" s="33">
        <v>0</v>
      </c>
      <c r="AP112" s="32">
        <v>0.28658536585365851</v>
      </c>
      <c r="AQ112" s="33">
        <v>0.31067961165048541</v>
      </c>
      <c r="AR112" s="32">
        <v>0</v>
      </c>
      <c r="AS112" s="33">
        <v>0</v>
      </c>
      <c r="AT112" s="32">
        <v>0</v>
      </c>
      <c r="AU112" s="33">
        <v>0</v>
      </c>
      <c r="AV112" s="11">
        <v>0.25221238938053098</v>
      </c>
      <c r="AW112" s="10">
        <v>0.35491753207086135</v>
      </c>
      <c r="AX112" s="11">
        <v>2.2123893805309734E-2</v>
      </c>
      <c r="AY112" s="10">
        <v>1.588271227855834E-2</v>
      </c>
      <c r="AZ112" s="11"/>
      <c r="BA112" s="10"/>
      <c r="BB112" s="10"/>
    </row>
    <row r="113" spans="1:54">
      <c r="A113" s="2" t="s">
        <v>491</v>
      </c>
      <c r="B113" s="2" t="s">
        <v>418</v>
      </c>
      <c r="C113" s="2">
        <v>93</v>
      </c>
      <c r="D113" s="32">
        <v>8.0000000000000002E-3</v>
      </c>
      <c r="E113" s="33">
        <v>5.7471264367816091E-3</v>
      </c>
      <c r="F113" s="32">
        <v>0.13600000000000001</v>
      </c>
      <c r="G113" s="33">
        <v>0.11330049261083744</v>
      </c>
      <c r="H113" s="32">
        <v>0.72533333333333339</v>
      </c>
      <c r="I113" s="33">
        <v>0.70197044334975367</v>
      </c>
      <c r="J113" s="32">
        <v>0</v>
      </c>
      <c r="K113" s="33">
        <v>0</v>
      </c>
      <c r="L113" s="32">
        <v>0</v>
      </c>
      <c r="M113" s="33">
        <v>0</v>
      </c>
      <c r="N113" s="32">
        <v>0</v>
      </c>
      <c r="O113" s="33">
        <v>0</v>
      </c>
      <c r="P113" s="32">
        <v>0</v>
      </c>
      <c r="Q113" s="33">
        <v>0</v>
      </c>
      <c r="R113" s="32">
        <v>0</v>
      </c>
      <c r="S113" s="33">
        <v>0</v>
      </c>
      <c r="T113" s="32">
        <v>0</v>
      </c>
      <c r="U113" s="33">
        <v>0</v>
      </c>
      <c r="V113" s="32">
        <v>0</v>
      </c>
      <c r="W113" s="33">
        <v>0</v>
      </c>
      <c r="X113" s="32">
        <v>0</v>
      </c>
      <c r="Y113" s="33">
        <v>0</v>
      </c>
      <c r="Z113" s="32">
        <v>0</v>
      </c>
      <c r="AA113" s="33">
        <v>0</v>
      </c>
      <c r="AB113" s="32">
        <v>0</v>
      </c>
      <c r="AC113" s="33">
        <v>0</v>
      </c>
      <c r="AD113" s="32">
        <v>3.7333333333333336E-2</v>
      </c>
      <c r="AE113" s="33">
        <v>8.0870279146141213E-2</v>
      </c>
      <c r="AF113" s="32">
        <v>5.3333333333333332E-3</v>
      </c>
      <c r="AG113" s="33">
        <v>1.2315270935960591E-3</v>
      </c>
      <c r="AH113" s="32">
        <v>0</v>
      </c>
      <c r="AI113" s="33">
        <v>0</v>
      </c>
      <c r="AJ113" s="32">
        <v>0</v>
      </c>
      <c r="AK113" s="33">
        <v>0</v>
      </c>
      <c r="AL113" s="32">
        <v>0</v>
      </c>
      <c r="AM113" s="33">
        <v>0</v>
      </c>
      <c r="AN113" s="32">
        <v>0</v>
      </c>
      <c r="AO113" s="33">
        <v>0</v>
      </c>
      <c r="AP113" s="32">
        <v>8.7999999999999995E-2</v>
      </c>
      <c r="AQ113" s="33">
        <v>9.688013136288999E-2</v>
      </c>
      <c r="AR113" s="32">
        <v>0</v>
      </c>
      <c r="AS113" s="33">
        <v>0</v>
      </c>
      <c r="AT113" s="32">
        <v>0</v>
      </c>
      <c r="AU113" s="33">
        <v>0</v>
      </c>
      <c r="AV113" s="11">
        <v>0.15349887133182843</v>
      </c>
      <c r="AW113" s="10">
        <v>0.16317416695293713</v>
      </c>
      <c r="AX113" s="11">
        <v>0</v>
      </c>
      <c r="AY113" s="10">
        <v>0</v>
      </c>
      <c r="AZ113" s="11"/>
      <c r="BA113" s="10"/>
      <c r="BB113" s="10"/>
    </row>
    <row r="114" spans="1:54">
      <c r="A114" s="2" t="s">
        <v>495</v>
      </c>
      <c r="B114" s="2" t="s">
        <v>418</v>
      </c>
      <c r="C114" s="2">
        <v>94</v>
      </c>
      <c r="D114" s="32">
        <v>0</v>
      </c>
      <c r="E114" s="33">
        <v>0</v>
      </c>
      <c r="F114" s="32">
        <v>0.26804123711340205</v>
      </c>
      <c r="G114" s="33">
        <v>0.25</v>
      </c>
      <c r="H114" s="32">
        <v>0.61855670103092786</v>
      </c>
      <c r="I114" s="33">
        <v>0.63694267515923564</v>
      </c>
      <c r="J114" s="32">
        <v>3.0927835051546393E-2</v>
      </c>
      <c r="K114" s="33">
        <v>1.2738853503184714E-2</v>
      </c>
      <c r="L114" s="32">
        <v>0</v>
      </c>
      <c r="M114" s="33">
        <v>0</v>
      </c>
      <c r="N114" s="32">
        <v>0</v>
      </c>
      <c r="O114" s="33">
        <v>0</v>
      </c>
      <c r="P114" s="32">
        <v>0</v>
      </c>
      <c r="Q114" s="33">
        <v>0</v>
      </c>
      <c r="R114" s="32">
        <v>0</v>
      </c>
      <c r="S114" s="33">
        <v>0</v>
      </c>
      <c r="T114" s="32">
        <v>3.0927835051546393E-2</v>
      </c>
      <c r="U114" s="33">
        <v>1.1146496815286623E-2</v>
      </c>
      <c r="V114" s="32">
        <v>0</v>
      </c>
      <c r="W114" s="33">
        <v>0</v>
      </c>
      <c r="X114" s="32">
        <v>0</v>
      </c>
      <c r="Y114" s="33">
        <v>0</v>
      </c>
      <c r="Z114" s="32">
        <v>1.0309278350515464E-2</v>
      </c>
      <c r="AA114" s="33">
        <v>6.369426751592357E-3</v>
      </c>
      <c r="AB114" s="32">
        <v>0</v>
      </c>
      <c r="AC114" s="33">
        <v>0</v>
      </c>
      <c r="AD114" s="32">
        <v>2.0618556701030927E-2</v>
      </c>
      <c r="AE114" s="33">
        <v>9.5541401273885346E-3</v>
      </c>
      <c r="AF114" s="32">
        <v>0</v>
      </c>
      <c r="AG114" s="33">
        <v>0</v>
      </c>
      <c r="AH114" s="32">
        <v>0</v>
      </c>
      <c r="AI114" s="33">
        <v>0</v>
      </c>
      <c r="AJ114" s="32">
        <v>0</v>
      </c>
      <c r="AK114" s="33">
        <v>0</v>
      </c>
      <c r="AL114" s="32">
        <v>0</v>
      </c>
      <c r="AM114" s="33">
        <v>0</v>
      </c>
      <c r="AN114" s="32">
        <v>0</v>
      </c>
      <c r="AO114" s="33">
        <v>0</v>
      </c>
      <c r="AP114" s="32">
        <v>0</v>
      </c>
      <c r="AQ114" s="33">
        <v>0</v>
      </c>
      <c r="AR114" s="32">
        <v>2.0618556701030927E-2</v>
      </c>
      <c r="AS114" s="33">
        <v>7.32484076433121E-2</v>
      </c>
      <c r="AT114" s="32">
        <v>0</v>
      </c>
      <c r="AU114" s="33">
        <v>0</v>
      </c>
      <c r="AV114" s="11">
        <v>0.26056338028169013</v>
      </c>
      <c r="AW114" s="10">
        <v>0.32121212121212123</v>
      </c>
      <c r="AX114" s="11">
        <v>5.6338028169014086E-2</v>
      </c>
      <c r="AY114" s="10">
        <v>4.4444444444444446E-2</v>
      </c>
      <c r="AZ114" s="11"/>
      <c r="BA114" s="10"/>
      <c r="BB114" s="10"/>
    </row>
    <row r="115" spans="1:54">
      <c r="A115" s="2" t="s">
        <v>709</v>
      </c>
      <c r="B115" s="2" t="s">
        <v>418</v>
      </c>
      <c r="C115" s="2">
        <v>95</v>
      </c>
      <c r="D115" s="32">
        <v>0</v>
      </c>
      <c r="E115" s="33">
        <v>0</v>
      </c>
      <c r="F115" s="32">
        <v>0.3</v>
      </c>
      <c r="G115" s="33">
        <v>0.18716577540106952</v>
      </c>
      <c r="H115" s="32">
        <v>0.2</v>
      </c>
      <c r="I115" s="33">
        <v>0.11764705882352941</v>
      </c>
      <c r="J115" s="32">
        <v>0</v>
      </c>
      <c r="K115" s="33">
        <v>0</v>
      </c>
      <c r="L115" s="32">
        <v>0</v>
      </c>
      <c r="M115" s="33">
        <v>0</v>
      </c>
      <c r="N115" s="32">
        <v>0</v>
      </c>
      <c r="O115" s="33">
        <v>0</v>
      </c>
      <c r="P115" s="32">
        <v>0</v>
      </c>
      <c r="Q115" s="33">
        <v>0</v>
      </c>
      <c r="R115" s="32">
        <v>0</v>
      </c>
      <c r="S115" s="33">
        <v>0</v>
      </c>
      <c r="T115" s="32">
        <v>0.1</v>
      </c>
      <c r="U115" s="33">
        <v>1.6042780748663103E-2</v>
      </c>
      <c r="V115" s="32">
        <v>0</v>
      </c>
      <c r="W115" s="33">
        <v>0</v>
      </c>
      <c r="X115" s="32">
        <v>0</v>
      </c>
      <c r="Y115" s="33">
        <v>0</v>
      </c>
      <c r="Z115" s="32">
        <v>0</v>
      </c>
      <c r="AA115" s="33">
        <v>0</v>
      </c>
      <c r="AB115" s="32">
        <v>0</v>
      </c>
      <c r="AC115" s="33">
        <v>0</v>
      </c>
      <c r="AD115" s="32">
        <v>0</v>
      </c>
      <c r="AE115" s="33">
        <v>0</v>
      </c>
      <c r="AF115" s="32">
        <v>0</v>
      </c>
      <c r="AG115" s="33">
        <v>0</v>
      </c>
      <c r="AH115" s="32">
        <v>0</v>
      </c>
      <c r="AI115" s="33">
        <v>0</v>
      </c>
      <c r="AJ115" s="32">
        <v>0</v>
      </c>
      <c r="AK115" s="33">
        <v>0</v>
      </c>
      <c r="AL115" s="32">
        <v>0</v>
      </c>
      <c r="AM115" s="33">
        <v>0</v>
      </c>
      <c r="AN115" s="32">
        <v>0</v>
      </c>
      <c r="AO115" s="33">
        <v>0</v>
      </c>
      <c r="AP115" s="32">
        <v>0.3</v>
      </c>
      <c r="AQ115" s="33">
        <v>0.64171122994652408</v>
      </c>
      <c r="AR115" s="32">
        <v>0</v>
      </c>
      <c r="AS115" s="33">
        <v>0</v>
      </c>
      <c r="AT115" s="32">
        <v>0.1</v>
      </c>
      <c r="AU115" s="33">
        <v>3.7433155080213901E-2</v>
      </c>
      <c r="AV115" s="11">
        <v>0</v>
      </c>
      <c r="AW115" s="10">
        <v>0</v>
      </c>
      <c r="AX115" s="11">
        <v>0</v>
      </c>
      <c r="AY115" s="10">
        <v>0</v>
      </c>
      <c r="AZ115" s="11"/>
      <c r="BA115" s="10"/>
      <c r="BB115" s="10"/>
    </row>
    <row r="116" spans="1:54">
      <c r="A116" s="2" t="s">
        <v>710</v>
      </c>
      <c r="B116" s="2" t="s">
        <v>418</v>
      </c>
      <c r="C116" s="2">
        <v>96</v>
      </c>
      <c r="D116" s="32">
        <v>0</v>
      </c>
      <c r="E116" s="33">
        <v>0</v>
      </c>
      <c r="F116" s="32">
        <v>0.44</v>
      </c>
      <c r="G116" s="33">
        <v>0.2872628726287263</v>
      </c>
      <c r="H116" s="32">
        <v>0.42</v>
      </c>
      <c r="I116" s="33">
        <v>0.56910569105691056</v>
      </c>
      <c r="J116" s="32">
        <v>0.02</v>
      </c>
      <c r="K116" s="33">
        <v>2.1680216802168022E-2</v>
      </c>
      <c r="L116" s="32">
        <v>0</v>
      </c>
      <c r="M116" s="33">
        <v>0</v>
      </c>
      <c r="N116" s="32">
        <v>0</v>
      </c>
      <c r="O116" s="33">
        <v>0</v>
      </c>
      <c r="P116" s="32">
        <v>0</v>
      </c>
      <c r="Q116" s="33">
        <v>0</v>
      </c>
      <c r="R116" s="32">
        <v>0</v>
      </c>
      <c r="S116" s="33">
        <v>0</v>
      </c>
      <c r="T116" s="32">
        <v>0</v>
      </c>
      <c r="U116" s="33">
        <v>0</v>
      </c>
      <c r="V116" s="32">
        <v>0</v>
      </c>
      <c r="W116" s="33">
        <v>0</v>
      </c>
      <c r="X116" s="32">
        <v>0</v>
      </c>
      <c r="Y116" s="33">
        <v>0</v>
      </c>
      <c r="Z116" s="32">
        <v>0</v>
      </c>
      <c r="AA116" s="33">
        <v>0</v>
      </c>
      <c r="AB116" s="32">
        <v>0</v>
      </c>
      <c r="AC116" s="33">
        <v>0</v>
      </c>
      <c r="AD116" s="32">
        <v>0</v>
      </c>
      <c r="AE116" s="33">
        <v>0</v>
      </c>
      <c r="AF116" s="32">
        <v>0</v>
      </c>
      <c r="AG116" s="33">
        <v>0</v>
      </c>
      <c r="AH116" s="32">
        <v>0</v>
      </c>
      <c r="AI116" s="33">
        <v>0</v>
      </c>
      <c r="AJ116" s="32">
        <v>0</v>
      </c>
      <c r="AK116" s="33">
        <v>0</v>
      </c>
      <c r="AL116" s="32">
        <v>0</v>
      </c>
      <c r="AM116" s="33">
        <v>0</v>
      </c>
      <c r="AN116" s="32">
        <v>0</v>
      </c>
      <c r="AO116" s="33">
        <v>0</v>
      </c>
      <c r="AP116" s="32">
        <v>0.12</v>
      </c>
      <c r="AQ116" s="33">
        <v>0.12195121951219512</v>
      </c>
      <c r="AR116" s="32">
        <v>0</v>
      </c>
      <c r="AS116" s="33">
        <v>0</v>
      </c>
      <c r="AT116" s="32">
        <v>0</v>
      </c>
      <c r="AU116" s="33">
        <v>0</v>
      </c>
      <c r="AV116" s="11">
        <v>0</v>
      </c>
      <c r="AW116" s="10">
        <v>0</v>
      </c>
      <c r="AX116" s="11">
        <v>0</v>
      </c>
      <c r="AY116" s="10">
        <v>0</v>
      </c>
      <c r="BA116" s="10"/>
      <c r="BB116" s="10"/>
    </row>
    <row r="117" spans="1:54">
      <c r="BA117" s="10"/>
      <c r="BB117" s="10"/>
    </row>
    <row r="118" spans="1:54">
      <c r="D118" s="2" t="e">
        <f>SUM(#REF!,#REF!,#REF!,#REF!,#REF!,#REF!,#REF!,#REF!,#REF!,#REF!,#REF!,#REF!,#REF!,#REF!,#REF!,#REF!,#REF!,#REF!,#REF!,#REF!)</f>
        <v>#REF!</v>
      </c>
      <c r="E118" s="2" t="e">
        <f>SUM(#REF!,#REF!,#REF!,#REF!,#REF!,#REF!,#REF!,#REF!,#REF!,#REF!,#REF!,#REF!,#REF!,#REF!,#REF!,#REF!,#REF!,#REF!,#REF!,#REF!)</f>
        <v>#REF!</v>
      </c>
      <c r="F118" s="2" t="e">
        <f>SUM(#REF!,#REF!,#REF!,#REF!,#REF!,#REF!,#REF!,#REF!,#REF!,#REF!,#REF!,#REF!,#REF!,#REF!,#REF!,#REF!,#REF!,#REF!,#REF!,#REF!)</f>
        <v>#REF!</v>
      </c>
      <c r="G118" s="2" t="e">
        <f>SUM(#REF!,#REF!,#REF!,#REF!,#REF!,#REF!,#REF!,#REF!,#REF!,#REF!,#REF!,#REF!,#REF!,#REF!,#REF!,#REF!,#REF!,#REF!,#REF!,#REF!)</f>
        <v>#REF!</v>
      </c>
      <c r="H118" s="2" t="e">
        <f>SUM(#REF!,#REF!,#REF!,#REF!,#REF!,#REF!,#REF!,#REF!,#REF!,#REF!,#REF!,#REF!,#REF!,#REF!,#REF!,#REF!,#REF!,#REF!,#REF!,#REF!)</f>
        <v>#REF!</v>
      </c>
      <c r="I118" s="2" t="e">
        <f>SUM(#REF!,#REF!,#REF!,#REF!,#REF!,#REF!,#REF!,#REF!,#REF!,#REF!,#REF!,#REF!,#REF!,#REF!,#REF!,#REF!,#REF!,#REF!,#REF!,#REF!)</f>
        <v>#REF!</v>
      </c>
      <c r="J118" s="2" t="e">
        <f>SUM(#REF!,#REF!,#REF!,#REF!,#REF!,#REF!,#REF!,#REF!,#REF!,#REF!,#REF!,#REF!,#REF!,#REF!,#REF!,#REF!,#REF!,#REF!,#REF!,#REF!)</f>
        <v>#REF!</v>
      </c>
      <c r="K118" s="2" t="e">
        <f>SUM(#REF!,#REF!,#REF!,#REF!,#REF!,#REF!,#REF!,#REF!,#REF!,#REF!,#REF!,#REF!,#REF!,#REF!,#REF!,#REF!,#REF!,#REF!,#REF!,#REF!)</f>
        <v>#REF!</v>
      </c>
      <c r="L118" s="2" t="e">
        <f>SUM(#REF!,#REF!,#REF!,#REF!,#REF!,#REF!,#REF!,#REF!,#REF!,#REF!,#REF!,#REF!,#REF!,#REF!,#REF!,#REF!,#REF!,#REF!,#REF!,#REF!)</f>
        <v>#REF!</v>
      </c>
      <c r="M118" s="2" t="e">
        <f>SUM(#REF!,#REF!,#REF!,#REF!,#REF!,#REF!,#REF!,#REF!,#REF!,#REF!,#REF!,#REF!,#REF!,#REF!,#REF!,#REF!,#REF!,#REF!,#REF!,#REF!)</f>
        <v>#REF!</v>
      </c>
      <c r="N118" s="2" t="e">
        <f>SUM(#REF!,#REF!,#REF!,#REF!,#REF!,#REF!,#REF!,#REF!,#REF!,#REF!,#REF!,#REF!,#REF!,#REF!,#REF!,#REF!,#REF!,#REF!,#REF!,#REF!)</f>
        <v>#REF!</v>
      </c>
      <c r="O118" s="2" t="e">
        <f>SUM(#REF!,#REF!,#REF!,#REF!,#REF!,#REF!,#REF!,#REF!,#REF!,#REF!,#REF!,#REF!,#REF!,#REF!,#REF!,#REF!,#REF!,#REF!,#REF!,#REF!)</f>
        <v>#REF!</v>
      </c>
      <c r="P118" s="2" t="e">
        <f>SUM(#REF!,#REF!,#REF!,#REF!,#REF!,#REF!,#REF!,#REF!,#REF!,#REF!,#REF!,#REF!,#REF!,#REF!,#REF!,#REF!,#REF!,#REF!,#REF!,#REF!)</f>
        <v>#REF!</v>
      </c>
      <c r="Q118" s="2" t="e">
        <f>SUM(#REF!,#REF!,#REF!,#REF!,#REF!,#REF!,#REF!,#REF!,#REF!,#REF!,#REF!,#REF!,#REF!,#REF!,#REF!,#REF!,#REF!,#REF!,#REF!,#REF!)</f>
        <v>#REF!</v>
      </c>
      <c r="R118" s="2" t="e">
        <f>SUM(#REF!,#REF!,#REF!,#REF!,#REF!,#REF!,#REF!,#REF!,#REF!,#REF!,#REF!,#REF!,#REF!,#REF!,#REF!,#REF!,#REF!,#REF!,#REF!,#REF!)</f>
        <v>#REF!</v>
      </c>
      <c r="S118" s="2" t="e">
        <f>SUM(#REF!,#REF!,#REF!,#REF!,#REF!,#REF!,#REF!,#REF!,#REF!,#REF!,#REF!,#REF!,#REF!,#REF!,#REF!,#REF!,#REF!,#REF!,#REF!,#REF!)</f>
        <v>#REF!</v>
      </c>
      <c r="T118" s="2" t="e">
        <f>SUM(#REF!,#REF!,#REF!,#REF!,#REF!,#REF!,#REF!,#REF!,#REF!,#REF!,#REF!,#REF!,#REF!,#REF!,#REF!,#REF!,#REF!,#REF!,#REF!,#REF!)</f>
        <v>#REF!</v>
      </c>
      <c r="U118" s="2" t="e">
        <f>SUM(#REF!,#REF!,#REF!,#REF!,#REF!,#REF!,#REF!,#REF!,#REF!,#REF!,#REF!,#REF!,#REF!,#REF!,#REF!,#REF!,#REF!,#REF!,#REF!,#REF!)</f>
        <v>#REF!</v>
      </c>
      <c r="W118" s="2"/>
      <c r="X118" s="2" t="e">
        <f>SUM(#REF!,#REF!,#REF!,#REF!,#REF!,#REF!,#REF!,#REF!,#REF!,#REF!,#REF!,#REF!,#REF!,#REF!,#REF!,#REF!,#REF!,#REF!,#REF!,#REF!)</f>
        <v>#REF!</v>
      </c>
      <c r="Y118" s="2" t="e">
        <f>SUM(#REF!,#REF!,#REF!,#REF!,#REF!,#REF!,#REF!,#REF!,#REF!,#REF!,#REF!,#REF!,#REF!,#REF!,#REF!,#REF!,#REF!,#REF!,#REF!,#REF!)</f>
        <v>#REF!</v>
      </c>
      <c r="Z118" s="2" t="e">
        <f>SUM(#REF!,#REF!,#REF!,#REF!,#REF!,#REF!,#REF!,#REF!,#REF!,#REF!,#REF!,#REF!,#REF!,#REF!,#REF!,#REF!,#REF!,#REF!,#REF!,#REF!)</f>
        <v>#REF!</v>
      </c>
      <c r="AA118" s="2" t="e">
        <f>SUM(#REF!,#REF!,#REF!,#REF!,#REF!,#REF!,#REF!,#REF!,#REF!,#REF!,#REF!,#REF!,#REF!,#REF!,#REF!,#REF!,#REF!,#REF!,#REF!,#REF!)</f>
        <v>#REF!</v>
      </c>
      <c r="AB118" s="2" t="e">
        <f>SUM(#REF!,#REF!,#REF!,#REF!,#REF!,#REF!,#REF!,#REF!,#REF!,#REF!,#REF!,#REF!,#REF!,#REF!,#REF!,#REF!,#REF!,#REF!,#REF!,#REF!)</f>
        <v>#REF!</v>
      </c>
      <c r="AC118" s="2" t="e">
        <f>SUM(#REF!,#REF!,#REF!,#REF!,#REF!,#REF!,#REF!,#REF!,#REF!,#REF!,#REF!,#REF!,#REF!,#REF!,#REF!,#REF!,#REF!,#REF!,#REF!,#REF!)</f>
        <v>#REF!</v>
      </c>
      <c r="AD118" s="2" t="e">
        <f>SUM(#REF!,#REF!,#REF!,#REF!,#REF!,#REF!,#REF!,#REF!,#REF!,#REF!,#REF!,#REF!,#REF!,#REF!,#REF!,#REF!,#REF!,#REF!,#REF!,#REF!)</f>
        <v>#REF!</v>
      </c>
      <c r="AE118" s="2" t="e">
        <f>SUM(#REF!,#REF!,#REF!,#REF!,#REF!,#REF!,#REF!,#REF!,#REF!,#REF!,#REF!,#REF!,#REF!,#REF!,#REF!,#REF!,#REF!,#REF!,#REF!,#REF!)</f>
        <v>#REF!</v>
      </c>
      <c r="AF118" s="2" t="e">
        <f>SUM(#REF!,#REF!,#REF!,#REF!,#REF!,#REF!,#REF!,#REF!,#REF!,#REF!,#REF!,#REF!,#REF!,#REF!,#REF!,#REF!,#REF!,#REF!,#REF!,#REF!)</f>
        <v>#REF!</v>
      </c>
      <c r="AG118" s="2" t="e">
        <f>SUM(#REF!,#REF!,#REF!,#REF!,#REF!,#REF!,#REF!,#REF!,#REF!,#REF!,#REF!,#REF!,#REF!,#REF!,#REF!,#REF!,#REF!,#REF!,#REF!,#REF!)</f>
        <v>#REF!</v>
      </c>
      <c r="AH118" s="2" t="e">
        <f>SUM(#REF!,#REF!,#REF!,#REF!,#REF!,#REF!,#REF!,#REF!,#REF!,#REF!,#REF!,#REF!,#REF!,#REF!,#REF!,#REF!,#REF!,#REF!,#REF!,#REF!)</f>
        <v>#REF!</v>
      </c>
      <c r="AI118" s="2" t="e">
        <f>SUM(#REF!,#REF!,#REF!,#REF!,#REF!,#REF!,#REF!,#REF!,#REF!,#REF!,#REF!,#REF!,#REF!,#REF!,#REF!,#REF!,#REF!,#REF!,#REF!,#REF!)</f>
        <v>#REF!</v>
      </c>
      <c r="AJ118" s="2" t="e">
        <f>SUM(#REF!,#REF!,#REF!,#REF!,#REF!,#REF!,#REF!,#REF!,#REF!,#REF!,#REF!,#REF!,#REF!,#REF!,#REF!,#REF!,#REF!,#REF!,#REF!,#REF!)</f>
        <v>#REF!</v>
      </c>
      <c r="AK118" s="2" t="e">
        <f>SUM(#REF!,#REF!,#REF!,#REF!,#REF!,#REF!,#REF!,#REF!,#REF!,#REF!,#REF!,#REF!,#REF!,#REF!,#REF!,#REF!,#REF!,#REF!,#REF!,#REF!)</f>
        <v>#REF!</v>
      </c>
      <c r="AL118" s="2" t="e">
        <f>SUM(#REF!,#REF!,#REF!,#REF!,#REF!,#REF!,#REF!,#REF!,#REF!,#REF!,#REF!,#REF!,#REF!,#REF!,#REF!,#REF!,#REF!,#REF!,#REF!,#REF!)</f>
        <v>#REF!</v>
      </c>
      <c r="AM118" s="2" t="e">
        <f>SUM(#REF!,#REF!,#REF!,#REF!,#REF!,#REF!,#REF!,#REF!,#REF!,#REF!,#REF!,#REF!,#REF!,#REF!,#REF!,#REF!,#REF!,#REF!,#REF!,#REF!)</f>
        <v>#REF!</v>
      </c>
      <c r="AN118" s="2" t="e">
        <f>SUM(#REF!,#REF!,#REF!,#REF!,#REF!,#REF!,#REF!,#REF!,#REF!,#REF!,#REF!,#REF!,#REF!,#REF!,#REF!,#REF!,#REF!,#REF!,#REF!,#REF!)</f>
        <v>#REF!</v>
      </c>
      <c r="AO118" s="2" t="e">
        <f>SUM(#REF!,#REF!,#REF!,#REF!,#REF!,#REF!,#REF!,#REF!,#REF!,#REF!,#REF!,#REF!,#REF!,#REF!,#REF!,#REF!,#REF!,#REF!,#REF!,#REF!)</f>
        <v>#REF!</v>
      </c>
      <c r="AP118" s="2" t="e">
        <f>SUM(#REF!,#REF!,#REF!,#REF!,#REF!,#REF!,#REF!,#REF!,#REF!,#REF!,#REF!,#REF!,#REF!,#REF!,#REF!,#REF!,#REF!,#REF!,#REF!,#REF!)</f>
        <v>#REF!</v>
      </c>
      <c r="AQ118" s="2" t="e">
        <f>SUM(#REF!,#REF!,#REF!,#REF!,#REF!,#REF!,#REF!,#REF!,#REF!,#REF!,#REF!,#REF!,#REF!,#REF!,#REF!,#REF!,#REF!,#REF!,#REF!,#REF!)</f>
        <v>#REF!</v>
      </c>
      <c r="AR118" s="2" t="e">
        <f>SUM(#REF!,#REF!,#REF!,#REF!,#REF!,#REF!,#REF!,#REF!,#REF!,#REF!,#REF!,#REF!,#REF!,#REF!,#REF!,#REF!,#REF!,#REF!,#REF!,#REF!)</f>
        <v>#REF!</v>
      </c>
      <c r="AS118" s="2" t="e">
        <f>SUM(#REF!,#REF!,#REF!,#REF!,#REF!,#REF!,#REF!,#REF!,#REF!,#REF!,#REF!,#REF!,#REF!,#REF!,#REF!,#REF!,#REF!,#REF!,#REF!,#REF!)</f>
        <v>#REF!</v>
      </c>
      <c r="AT118" s="2" t="e">
        <f>SUM(#REF!,#REF!,#REF!,#REF!,#REF!,#REF!,#REF!,#REF!,#REF!,#REF!,#REF!,#REF!,#REF!,#REF!,#REF!,#REF!,#REF!,#REF!,#REF!,#REF!)</f>
        <v>#REF!</v>
      </c>
      <c r="AU118" s="2" t="e">
        <f>SUM(#REF!,#REF!,#REF!,#REF!,#REF!,#REF!,#REF!,#REF!,#REF!,#REF!,#REF!,#REF!,#REF!,#REF!,#REF!,#REF!,#REF!,#REF!,#REF!,#REF!)</f>
        <v>#REF!</v>
      </c>
      <c r="AV118" s="2" t="e">
        <f>SUM(#REF!,#REF!,#REF!,#REF!,#REF!,#REF!,#REF!,#REF!,#REF!,#REF!,#REF!,#REF!,#REF!,#REF!,#REF!,#REF!,#REF!,#REF!,#REF!,#REF!)</f>
        <v>#REF!</v>
      </c>
      <c r="AW118" s="2" t="e">
        <f>SUM(#REF!,#REF!,#REF!,#REF!,#REF!,#REF!,#REF!,#REF!,#REF!,#REF!,#REF!,#REF!,#REF!,#REF!,#REF!,#REF!,#REF!,#REF!,#REF!,#REF!)</f>
        <v>#REF!</v>
      </c>
      <c r="AX118" s="2" t="e">
        <f>SUM(#REF!,#REF!,#REF!,#REF!,#REF!,#REF!,#REF!,#REF!,#REF!,#REF!,#REF!,#REF!,#REF!,#REF!,#REF!,#REF!,#REF!,#REF!,#REF!,#REF!)</f>
        <v>#REF!</v>
      </c>
      <c r="AY118" s="2" t="e">
        <f>SUM(#REF!,#REF!,#REF!,#REF!,#REF!,#REF!,#REF!,#REF!,#REF!,#REF!,#REF!,#REF!,#REF!,#REF!,#REF!,#REF!,#REF!,#REF!,#REF!,#REF!)</f>
        <v>#REF!</v>
      </c>
      <c r="BA118" s="10" t="e">
        <f>SUM(D118,F118,H118,J118,L118,N118,P118,R118,T118,X118,Z118,AB118,AD118,AF118,AH118,AJ118,AL118,AN118,AP118,AR118,AT118)</f>
        <v>#REF!</v>
      </c>
      <c r="BB118" s="10" t="e">
        <f>SUM(E118,G118,I118,K118,M118,O118,Q118,S118,U118,Y118,AA118,AC118,AE118,AG118,AI118,AK118,AM118,AO118,AQ118,AS118,AU118)</f>
        <v>#REF!</v>
      </c>
    </row>
    <row r="119" spans="1:54">
      <c r="D119" s="2">
        <v>32</v>
      </c>
      <c r="E119">
        <v>210</v>
      </c>
      <c r="F119" s="2">
        <v>809</v>
      </c>
      <c r="G119">
        <v>9065</v>
      </c>
      <c r="H119" s="2">
        <v>1653</v>
      </c>
      <c r="I119">
        <v>20967</v>
      </c>
      <c r="J119" s="2">
        <v>320</v>
      </c>
      <c r="K119">
        <v>5820</v>
      </c>
      <c r="L119" s="2">
        <v>2</v>
      </c>
      <c r="M119">
        <v>52</v>
      </c>
      <c r="N119" s="2">
        <v>0</v>
      </c>
      <c r="O119">
        <v>0</v>
      </c>
      <c r="P119" s="2">
        <v>3</v>
      </c>
      <c r="Q119">
        <v>118</v>
      </c>
      <c r="R119" s="2">
        <v>0</v>
      </c>
      <c r="S119">
        <v>0</v>
      </c>
      <c r="T119" s="2">
        <v>37</v>
      </c>
      <c r="U119">
        <v>384</v>
      </c>
      <c r="X119" s="2">
        <v>0</v>
      </c>
      <c r="Y119">
        <v>0</v>
      </c>
      <c r="Z119" s="2">
        <v>2</v>
      </c>
      <c r="AA119">
        <v>11</v>
      </c>
      <c r="AB119" s="2">
        <v>0</v>
      </c>
      <c r="AC119">
        <v>0</v>
      </c>
      <c r="AD119" s="2">
        <v>85</v>
      </c>
      <c r="AE119">
        <v>1045</v>
      </c>
      <c r="AF119" s="2">
        <v>7</v>
      </c>
      <c r="AG119">
        <v>34</v>
      </c>
      <c r="AH119" s="2">
        <v>1</v>
      </c>
      <c r="AI119">
        <v>3</v>
      </c>
      <c r="AJ119" s="2">
        <v>0</v>
      </c>
      <c r="AK119">
        <v>0</v>
      </c>
      <c r="AL119" s="2">
        <v>1</v>
      </c>
      <c r="AM119">
        <v>4</v>
      </c>
      <c r="AN119" s="2">
        <v>0</v>
      </c>
      <c r="AO119">
        <v>0</v>
      </c>
      <c r="AP119" s="2">
        <v>426</v>
      </c>
      <c r="AQ119">
        <v>4056</v>
      </c>
      <c r="AR119" s="2">
        <v>129</v>
      </c>
      <c r="AS119">
        <v>1117</v>
      </c>
      <c r="AT119" s="2">
        <v>34</v>
      </c>
      <c r="AU119">
        <v>121</v>
      </c>
      <c r="AV119" s="2">
        <v>367</v>
      </c>
      <c r="AW119">
        <v>3607</v>
      </c>
      <c r="AX119" s="2">
        <v>101</v>
      </c>
      <c r="AY119">
        <v>1023</v>
      </c>
      <c r="BA119" s="10">
        <f>SUM(D119,F119,H119,J119,L119,N119,P119,R119,T119,X119,Z119,AB119,AD119,AF119,AH119,AJ119,AL119,AN119,AP119,AR119,AT119)</f>
        <v>3541</v>
      </c>
      <c r="BB119" s="10">
        <f t="shared" ref="BB119" si="975">SUM(E119,G119,I119,K119,M119,O119,Q119,S119,U119,Y119,AA119,AC119,AE119,AG119,AI119,AK119,AM119,AO119,AQ119,AS119,AU119,AW119,AY119)</f>
        <v>47637</v>
      </c>
    </row>
    <row r="120" spans="1:54">
      <c r="D120" s="36">
        <f>D119/$BA$64</f>
        <v>9.036995199096301E-3</v>
      </c>
      <c r="E120" s="22">
        <f>E119/$BB$64</f>
        <v>4.4083380565526796E-3</v>
      </c>
      <c r="F120" s="36">
        <f t="shared" ref="F120" si="976">F119/$BA$64</f>
        <v>0.22846653487715335</v>
      </c>
      <c r="G120" s="22">
        <f t="shared" ref="G120" si="977">G119/$BB$64</f>
        <v>0.19029325944119066</v>
      </c>
      <c r="H120" s="36">
        <f t="shared" ref="H120" si="978">H119/$BA$64</f>
        <v>0.46681728325331828</v>
      </c>
      <c r="I120" s="22">
        <f t="shared" ref="I120" si="979">I119/$BB$64</f>
        <v>0.44014106681780968</v>
      </c>
      <c r="J120" s="36">
        <f t="shared" ref="J120" si="980">J119/$BA$64</f>
        <v>9.036995199096301E-2</v>
      </c>
      <c r="K120" s="22">
        <f t="shared" ref="K120" si="981">K119/$BB$64</f>
        <v>0.12217394042445998</v>
      </c>
      <c r="L120" s="36">
        <f t="shared" ref="L120" si="982">L119/$BA$64</f>
        <v>5.6481219994351881E-4</v>
      </c>
      <c r="M120" s="22">
        <f t="shared" ref="M120" si="983">M119/$BB$64</f>
        <v>1.0915884711463779E-3</v>
      </c>
      <c r="N120" s="36">
        <f t="shared" ref="N120" si="984">N119/$BA$64</f>
        <v>0</v>
      </c>
      <c r="O120" s="22">
        <f t="shared" ref="O120" si="985">O119/$BB$64</f>
        <v>0</v>
      </c>
      <c r="P120" s="36">
        <f t="shared" ref="P120" si="986">P119/$BA$64</f>
        <v>8.4721829991527822E-4</v>
      </c>
      <c r="Q120" s="22">
        <f t="shared" ref="Q120" si="987">Q119/$BB$64</f>
        <v>2.4770661460629343E-3</v>
      </c>
      <c r="R120" s="36">
        <f t="shared" ref="R120" si="988">R119/$BA$64</f>
        <v>0</v>
      </c>
      <c r="S120" s="22">
        <f t="shared" ref="S120" si="989">S119/$BB$64</f>
        <v>0</v>
      </c>
      <c r="T120" s="36">
        <f t="shared" ref="T120" si="990">T119/$BA$64</f>
        <v>1.0449025698955098E-2</v>
      </c>
      <c r="U120" s="22">
        <f t="shared" ref="U120" si="991">U119/$BB$64</f>
        <v>8.0609610176963289E-3</v>
      </c>
      <c r="V120" s="36"/>
      <c r="W120" s="22"/>
      <c r="X120" s="36">
        <f t="shared" ref="X120" si="992">X119/$BA$64</f>
        <v>0</v>
      </c>
      <c r="Y120" s="22">
        <f t="shared" ref="Y120" si="993">Y119/$BB$64</f>
        <v>0</v>
      </c>
      <c r="Z120" s="36">
        <f t="shared" ref="Z120" si="994">Z119/$BA$64</f>
        <v>5.6481219994351881E-4</v>
      </c>
      <c r="AA120" s="22">
        <f t="shared" ref="AA120" si="995">AA119/$BB$64</f>
        <v>2.3091294581942609E-4</v>
      </c>
      <c r="AB120" s="36">
        <f t="shared" ref="AB120" si="996">AB119/$BA$64</f>
        <v>0</v>
      </c>
      <c r="AC120" s="22">
        <f t="shared" ref="AC120" si="997">AC119/$BB$64</f>
        <v>0</v>
      </c>
      <c r="AD120" s="36">
        <f t="shared" ref="AD120" si="998">AD119/$BA$64</f>
        <v>2.4004518497599547E-2</v>
      </c>
      <c r="AE120" s="22">
        <f t="shared" ref="AE120" si="999">AE119/$BB$64</f>
        <v>2.1936729852845477E-2</v>
      </c>
      <c r="AF120" s="36">
        <f t="shared" ref="AF120" si="1000">AF119/$BA$64</f>
        <v>1.9768426998023158E-3</v>
      </c>
      <c r="AG120" s="22">
        <f t="shared" ref="AG120" si="1001">AG119/$BB$64</f>
        <v>7.1373092344186246E-4</v>
      </c>
      <c r="AH120" s="36">
        <f t="shared" ref="AH120" si="1002">AH119/$BA$64</f>
        <v>2.8240609997175941E-4</v>
      </c>
      <c r="AI120" s="22">
        <f t="shared" ref="AI120" si="1003">AI119/$BB$64</f>
        <v>6.297625795075257E-5</v>
      </c>
      <c r="AJ120" s="36">
        <f t="shared" ref="AJ120" si="1004">AJ119/$BA$64</f>
        <v>0</v>
      </c>
      <c r="AK120" s="22">
        <f t="shared" ref="AK120" si="1005">AK119/$BB$64</f>
        <v>0</v>
      </c>
      <c r="AL120" s="36">
        <f t="shared" ref="AL120" si="1006">AL119/$BA$64</f>
        <v>2.8240609997175941E-4</v>
      </c>
      <c r="AM120" s="22">
        <f t="shared" ref="AM120" si="1007">AM119/$BB$64</f>
        <v>8.396834393433676E-5</v>
      </c>
      <c r="AN120" s="36">
        <f t="shared" ref="AN120" si="1008">AN119/$BA$64</f>
        <v>0</v>
      </c>
      <c r="AO120" s="22">
        <f t="shared" ref="AO120" si="1009">AO119/$BB$64</f>
        <v>0</v>
      </c>
      <c r="AP120" s="36">
        <f t="shared" ref="AP120" si="1010">AP119/$BA$64</f>
        <v>0.1203049985879695</v>
      </c>
      <c r="AQ120" s="22">
        <f t="shared" ref="AQ120" si="1011">AQ119/$BB$64</f>
        <v>8.5143900749417467E-2</v>
      </c>
      <c r="AR120" s="36">
        <f t="shared" ref="AR120" si="1012">AR119/$BA$64</f>
        <v>3.6430386896356963E-2</v>
      </c>
      <c r="AS120" s="22">
        <f t="shared" ref="AS120" si="1013">AS119/$BB$64</f>
        <v>2.3448160043663537E-2</v>
      </c>
      <c r="AT120" s="36">
        <f t="shared" ref="AT120" si="1014">AT119/$BA$64</f>
        <v>9.6018073990398189E-3</v>
      </c>
      <c r="AU120" s="22">
        <f t="shared" ref="AU120" si="1015">AU119/$BB$64</f>
        <v>2.5400424040136868E-3</v>
      </c>
      <c r="AV120" s="36">
        <f t="shared" ref="AV120" si="1016">AV119/$BA$64</f>
        <v>0.1036430386896357</v>
      </c>
      <c r="AW120" s="22">
        <f t="shared" ref="AW120" si="1017">AW119/$BB$64</f>
        <v>7.5718454142788175E-2</v>
      </c>
      <c r="AX120" s="36">
        <f t="shared" ref="AX120" si="1018">AX119/$BA$64</f>
        <v>2.8523016097147698E-2</v>
      </c>
      <c r="AY120" s="22">
        <f t="shared" ref="AY120" si="1019">AY119/$BB$64</f>
        <v>2.1474903961206625E-2</v>
      </c>
      <c r="BA120" s="10"/>
      <c r="BB120" s="10"/>
    </row>
  </sheetData>
  <autoFilter ref="A96:AU96" xr:uid="{8EC4ECCA-34E7-435B-8A78-7E936A0C0731}">
    <sortState xmlns:xlrd2="http://schemas.microsoft.com/office/spreadsheetml/2017/richdata2" ref="A97:AU116">
      <sortCondition ref="C96"/>
    </sortState>
  </autoFilter>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73C98-A4E3-4857-A920-44AFF452BBE5}">
  <dimension ref="A1:BS248"/>
  <sheetViews>
    <sheetView workbookViewId="0">
      <pane xSplit="1" topLeftCell="AS1" activePane="topRight" state="frozen"/>
      <selection pane="topRight" activeCell="D184" sqref="D184"/>
    </sheetView>
  </sheetViews>
  <sheetFormatPr baseColWidth="10" defaultColWidth="8.83203125" defaultRowHeight="15"/>
  <cols>
    <col min="1" max="1" width="19.6640625" bestFit="1" customWidth="1"/>
    <col min="2" max="2" width="11.33203125" bestFit="1" customWidth="1"/>
    <col min="22" max="22" width="9.1640625" style="2"/>
  </cols>
  <sheetData>
    <row r="1" spans="1:71">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71">
      <c r="A2" s="2" t="s">
        <v>625</v>
      </c>
      <c r="B2" s="2" t="s">
        <v>66</v>
      </c>
      <c r="C2" s="2">
        <v>41</v>
      </c>
      <c r="D2" s="11">
        <v>5</v>
      </c>
      <c r="E2" s="10">
        <v>27</v>
      </c>
      <c r="F2" s="11">
        <v>3</v>
      </c>
      <c r="G2" s="10">
        <v>57</v>
      </c>
      <c r="H2" s="11">
        <v>2</v>
      </c>
      <c r="I2" s="10">
        <v>30</v>
      </c>
      <c r="J2" s="11">
        <v>0</v>
      </c>
      <c r="K2" s="10">
        <v>0</v>
      </c>
      <c r="L2" s="11">
        <v>0</v>
      </c>
      <c r="M2" s="10">
        <v>0</v>
      </c>
      <c r="N2" s="11">
        <v>0</v>
      </c>
      <c r="O2" s="10">
        <v>0</v>
      </c>
      <c r="P2" s="11">
        <v>3</v>
      </c>
      <c r="Q2" s="10">
        <v>63</v>
      </c>
      <c r="R2" s="11">
        <v>0</v>
      </c>
      <c r="S2" s="10">
        <v>0</v>
      </c>
      <c r="T2" s="11">
        <v>2</v>
      </c>
      <c r="U2" s="10">
        <v>14</v>
      </c>
      <c r="V2" s="11"/>
      <c r="W2" s="10"/>
      <c r="X2" s="11">
        <v>0</v>
      </c>
      <c r="Y2" s="10">
        <v>0</v>
      </c>
      <c r="Z2" s="11">
        <v>0</v>
      </c>
      <c r="AA2" s="10">
        <v>0</v>
      </c>
      <c r="AB2" s="11">
        <v>0</v>
      </c>
      <c r="AC2" s="10">
        <v>0</v>
      </c>
      <c r="AD2" s="11">
        <v>3</v>
      </c>
      <c r="AE2" s="10">
        <v>40</v>
      </c>
      <c r="AF2" s="11">
        <v>0</v>
      </c>
      <c r="AG2" s="10">
        <v>0</v>
      </c>
      <c r="AH2" s="11">
        <v>0</v>
      </c>
      <c r="AI2" s="10">
        <v>0</v>
      </c>
      <c r="AJ2" s="11">
        <v>0</v>
      </c>
      <c r="AK2" s="10">
        <v>0</v>
      </c>
      <c r="AL2" s="11">
        <v>0</v>
      </c>
      <c r="AM2" s="10">
        <v>0</v>
      </c>
      <c r="AN2" s="11">
        <v>0</v>
      </c>
      <c r="AO2" s="10">
        <v>0</v>
      </c>
      <c r="AP2" s="11">
        <v>1</v>
      </c>
      <c r="AQ2" s="10">
        <v>95</v>
      </c>
      <c r="AR2" s="11">
        <v>0</v>
      </c>
      <c r="AS2" s="10">
        <v>0</v>
      </c>
      <c r="AT2" s="11">
        <v>0</v>
      </c>
      <c r="AU2" s="10">
        <v>0</v>
      </c>
      <c r="AV2" s="11">
        <v>4</v>
      </c>
      <c r="AW2" s="10">
        <v>91</v>
      </c>
      <c r="AX2" s="11">
        <v>5</v>
      </c>
      <c r="AY2" s="10">
        <v>115</v>
      </c>
      <c r="AZ2" s="11"/>
      <c r="BA2" s="10">
        <f>SUM(D2,F2,H2,J2,L2,N2,P2,R2,T2,X2,Z2,AB2,AD2,AF2,AH2,AJ2,AL2,AN2,AP2,AR2,AT2,AV2,AX2)</f>
        <v>28</v>
      </c>
      <c r="BB2" s="10">
        <f>SUM(E2,G2,I2,K2,M2,O2,Q2,S2,U2,Y2,AA2,AC2,AE2,AG2,AI2,AK2,AM2,AO2,AQ2,AS2,AU2,AW2,AY2)</f>
        <v>532</v>
      </c>
      <c r="BI2">
        <v>41</v>
      </c>
      <c r="BJ2" t="s">
        <v>625</v>
      </c>
      <c r="BK2" t="s">
        <v>66</v>
      </c>
      <c r="BL2">
        <v>41</v>
      </c>
      <c r="BM2">
        <v>19</v>
      </c>
      <c r="BN2">
        <v>326</v>
      </c>
      <c r="BO2" s="6" t="s">
        <v>625</v>
      </c>
      <c r="BP2" s="6" t="s">
        <v>66</v>
      </c>
      <c r="BQ2" s="6">
        <v>41</v>
      </c>
      <c r="BR2" s="6">
        <v>19</v>
      </c>
      <c r="BS2" s="2">
        <v>41</v>
      </c>
    </row>
    <row r="3" spans="1:71">
      <c r="A3" s="2"/>
      <c r="B3" s="2"/>
      <c r="C3" s="2"/>
      <c r="D3" s="11">
        <f>D2/$BA$2</f>
        <v>0.17857142857142858</v>
      </c>
      <c r="E3" s="10">
        <f>E2/$BB$2</f>
        <v>5.0751879699248117E-2</v>
      </c>
      <c r="F3" s="11">
        <f t="shared" ref="F3" si="0">F2/$BA$2</f>
        <v>0.10714285714285714</v>
      </c>
      <c r="G3" s="10">
        <f t="shared" ref="G3" si="1">G2/$BB$2</f>
        <v>0.10714285714285714</v>
      </c>
      <c r="H3" s="11">
        <f t="shared" ref="H3" si="2">H2/$BA$2</f>
        <v>7.1428571428571425E-2</v>
      </c>
      <c r="I3" s="10">
        <f t="shared" ref="I3" si="3">I2/$BB$2</f>
        <v>5.6390977443609019E-2</v>
      </c>
      <c r="J3" s="11">
        <f t="shared" ref="J3" si="4">J2/$BA$2</f>
        <v>0</v>
      </c>
      <c r="K3" s="10">
        <f t="shared" ref="K3" si="5">K2/$BB$2</f>
        <v>0</v>
      </c>
      <c r="L3" s="11">
        <f t="shared" ref="L3" si="6">L2/$BA$2</f>
        <v>0</v>
      </c>
      <c r="M3" s="10">
        <f t="shared" ref="M3" si="7">M2/$BB$2</f>
        <v>0</v>
      </c>
      <c r="N3" s="11">
        <f t="shared" ref="N3" si="8">N2/$BA$2</f>
        <v>0</v>
      </c>
      <c r="O3" s="10">
        <f t="shared" ref="O3" si="9">O2/$BB$2</f>
        <v>0</v>
      </c>
      <c r="P3" s="11">
        <f t="shared" ref="P3" si="10">P2/$BA$2</f>
        <v>0.10714285714285714</v>
      </c>
      <c r="Q3" s="10">
        <f t="shared" ref="Q3" si="11">Q2/$BB$2</f>
        <v>0.11842105263157894</v>
      </c>
      <c r="R3" s="11">
        <f t="shared" ref="R3" si="12">R2/$BA$2</f>
        <v>0</v>
      </c>
      <c r="S3" s="10">
        <f t="shared" ref="S3" si="13">S2/$BB$2</f>
        <v>0</v>
      </c>
      <c r="T3" s="11">
        <f t="shared" ref="T3" si="14">T2/$BA$2</f>
        <v>7.1428571428571425E-2</v>
      </c>
      <c r="U3" s="10">
        <f t="shared" ref="U3" si="15">U2/$BB$2</f>
        <v>2.6315789473684209E-2</v>
      </c>
      <c r="V3" s="11"/>
      <c r="W3" s="10"/>
      <c r="X3" s="11">
        <f t="shared" ref="X3" si="16">X2/$BA$2</f>
        <v>0</v>
      </c>
      <c r="Y3" s="10">
        <f t="shared" ref="Y3" si="17">Y2/$BB$2</f>
        <v>0</v>
      </c>
      <c r="Z3" s="11">
        <f t="shared" ref="Z3" si="18">Z2/$BA$2</f>
        <v>0</v>
      </c>
      <c r="AA3" s="10">
        <f t="shared" ref="AA3" si="19">AA2/$BB$2</f>
        <v>0</v>
      </c>
      <c r="AB3" s="11">
        <f t="shared" ref="AB3" si="20">AB2/$BA$2</f>
        <v>0</v>
      </c>
      <c r="AC3" s="10">
        <f t="shared" ref="AC3" si="21">AC2/$BB$2</f>
        <v>0</v>
      </c>
      <c r="AD3" s="11">
        <f t="shared" ref="AD3" si="22">AD2/$BA$2</f>
        <v>0.10714285714285714</v>
      </c>
      <c r="AE3" s="10">
        <f t="shared" ref="AE3" si="23">AE2/$BB$2</f>
        <v>7.5187969924812026E-2</v>
      </c>
      <c r="AF3" s="11">
        <f t="shared" ref="AF3" si="24">AF2/$BA$2</f>
        <v>0</v>
      </c>
      <c r="AG3" s="10">
        <f t="shared" ref="AG3" si="25">AG2/$BB$2</f>
        <v>0</v>
      </c>
      <c r="AH3" s="11">
        <f t="shared" ref="AH3" si="26">AH2/$BA$2</f>
        <v>0</v>
      </c>
      <c r="AI3" s="10">
        <f t="shared" ref="AI3" si="27">AI2/$BB$2</f>
        <v>0</v>
      </c>
      <c r="AJ3" s="11">
        <f t="shared" ref="AJ3" si="28">AJ2/$BA$2</f>
        <v>0</v>
      </c>
      <c r="AK3" s="10">
        <f t="shared" ref="AK3" si="29">AK2/$BB$2</f>
        <v>0</v>
      </c>
      <c r="AL3" s="11">
        <f t="shared" ref="AL3" si="30">AL2/$BA$2</f>
        <v>0</v>
      </c>
      <c r="AM3" s="10">
        <f t="shared" ref="AM3" si="31">AM2/$BB$2</f>
        <v>0</v>
      </c>
      <c r="AN3" s="11">
        <f t="shared" ref="AN3" si="32">AN2/$BA$2</f>
        <v>0</v>
      </c>
      <c r="AO3" s="10">
        <f t="shared" ref="AO3" si="33">AO2/$BB$2</f>
        <v>0</v>
      </c>
      <c r="AP3" s="11">
        <f t="shared" ref="AP3" si="34">AP2/$BA$2</f>
        <v>3.5714285714285712E-2</v>
      </c>
      <c r="AQ3" s="10">
        <f t="shared" ref="AQ3" si="35">AQ2/$BB$2</f>
        <v>0.17857142857142858</v>
      </c>
      <c r="AR3" s="11">
        <f t="shared" ref="AR3" si="36">AR2/$BA$2</f>
        <v>0</v>
      </c>
      <c r="AS3" s="10">
        <f t="shared" ref="AS3" si="37">AS2/$BB$2</f>
        <v>0</v>
      </c>
      <c r="AT3" s="11">
        <f t="shared" ref="AT3" si="38">AT2/$BA$2</f>
        <v>0</v>
      </c>
      <c r="AU3" s="10">
        <f t="shared" ref="AU3" si="39">AU2/$BB$2</f>
        <v>0</v>
      </c>
      <c r="AV3" s="11">
        <f t="shared" ref="AV3" si="40">AV2/$BA$2</f>
        <v>0.14285714285714285</v>
      </c>
      <c r="AW3" s="10">
        <f t="shared" ref="AW3" si="41">AW2/$BB$2</f>
        <v>0.17105263157894737</v>
      </c>
      <c r="AX3" s="11">
        <f t="shared" ref="AX3" si="42">AX2/$BA$2</f>
        <v>0.17857142857142858</v>
      </c>
      <c r="AY3" s="10">
        <f t="shared" ref="AY3" si="43">AY2/$BB$2</f>
        <v>0.21616541353383459</v>
      </c>
      <c r="AZ3" s="11"/>
      <c r="BA3" s="10"/>
      <c r="BB3" s="10"/>
      <c r="BI3">
        <v>42</v>
      </c>
      <c r="BJ3" t="s">
        <v>695</v>
      </c>
      <c r="BK3" t="s">
        <v>66</v>
      </c>
      <c r="BL3">
        <v>42</v>
      </c>
      <c r="BM3">
        <v>11</v>
      </c>
      <c r="BN3">
        <v>83</v>
      </c>
      <c r="BO3" s="6" t="s">
        <v>695</v>
      </c>
      <c r="BP3" s="6" t="s">
        <v>66</v>
      </c>
      <c r="BQ3" s="6">
        <v>42</v>
      </c>
      <c r="BR3" s="6">
        <v>11</v>
      </c>
      <c r="BS3" s="2">
        <v>42</v>
      </c>
    </row>
    <row r="4" spans="1:71">
      <c r="A4" s="2"/>
      <c r="B4" s="2"/>
      <c r="C4" s="2"/>
      <c r="D4" s="11">
        <v>0.17857142857142858</v>
      </c>
      <c r="E4" s="10">
        <v>5.0751879699248117E-2</v>
      </c>
      <c r="F4" s="11">
        <v>0.10714285714285714</v>
      </c>
      <c r="G4" s="10">
        <v>0.10714285714285714</v>
      </c>
      <c r="H4" s="11">
        <v>7.1428571428571425E-2</v>
      </c>
      <c r="I4" s="10">
        <v>5.6390977443609019E-2</v>
      </c>
      <c r="J4" s="11">
        <v>0</v>
      </c>
      <c r="K4" s="10">
        <v>0</v>
      </c>
      <c r="L4" s="11">
        <v>0</v>
      </c>
      <c r="M4" s="10">
        <v>0</v>
      </c>
      <c r="N4" s="11">
        <v>0</v>
      </c>
      <c r="O4" s="10">
        <v>0</v>
      </c>
      <c r="P4" s="11">
        <v>0.10714285714285714</v>
      </c>
      <c r="Q4" s="10">
        <v>0.11842105263157894</v>
      </c>
      <c r="R4" s="11">
        <v>0</v>
      </c>
      <c r="S4" s="10">
        <v>0</v>
      </c>
      <c r="T4" s="11">
        <v>7.1428571428571425E-2</v>
      </c>
      <c r="U4" s="10">
        <v>2.6315789473684209E-2</v>
      </c>
      <c r="V4" s="11"/>
      <c r="W4" s="10"/>
      <c r="X4" s="11">
        <v>0</v>
      </c>
      <c r="Y4" s="10">
        <v>0</v>
      </c>
      <c r="Z4" s="11">
        <v>0</v>
      </c>
      <c r="AA4" s="10">
        <v>0</v>
      </c>
      <c r="AB4" s="11">
        <v>0</v>
      </c>
      <c r="AC4" s="10">
        <v>0</v>
      </c>
      <c r="AD4" s="11">
        <v>0.10714285714285714</v>
      </c>
      <c r="AE4" s="10">
        <v>7.5187969924812026E-2</v>
      </c>
      <c r="AF4" s="11">
        <v>0</v>
      </c>
      <c r="AG4" s="10">
        <v>0</v>
      </c>
      <c r="AH4" s="11">
        <v>0</v>
      </c>
      <c r="AI4" s="10">
        <v>0</v>
      </c>
      <c r="AJ4" s="11">
        <v>0</v>
      </c>
      <c r="AK4" s="10">
        <v>0</v>
      </c>
      <c r="AL4" s="11">
        <v>0</v>
      </c>
      <c r="AM4" s="10">
        <v>0</v>
      </c>
      <c r="AN4" s="11">
        <v>0</v>
      </c>
      <c r="AO4" s="10">
        <v>0</v>
      </c>
      <c r="AP4" s="11">
        <v>3.5714285714285712E-2</v>
      </c>
      <c r="AQ4" s="10">
        <v>0.17857142857142858</v>
      </c>
      <c r="AR4" s="11">
        <v>0</v>
      </c>
      <c r="AS4" s="10">
        <v>0</v>
      </c>
      <c r="AT4" s="11">
        <v>0</v>
      </c>
      <c r="AU4" s="10">
        <v>0</v>
      </c>
      <c r="AV4" s="11">
        <v>0.14285714285714285</v>
      </c>
      <c r="AW4" s="10">
        <v>0.17105263157894737</v>
      </c>
      <c r="AX4" s="11">
        <v>0.17857142857142858</v>
      </c>
      <c r="AY4" s="10">
        <v>0.21616541353383459</v>
      </c>
      <c r="AZ4" s="11"/>
      <c r="BA4" s="10"/>
      <c r="BB4" s="10"/>
      <c r="BI4">
        <v>44</v>
      </c>
      <c r="BJ4" t="s">
        <v>697</v>
      </c>
      <c r="BK4" t="s">
        <v>66</v>
      </c>
      <c r="BL4">
        <v>44</v>
      </c>
      <c r="BM4">
        <v>20</v>
      </c>
      <c r="BN4">
        <v>312</v>
      </c>
      <c r="BO4" s="2" t="s">
        <v>697</v>
      </c>
      <c r="BP4" s="2" t="s">
        <v>66</v>
      </c>
      <c r="BQ4" s="2">
        <v>44</v>
      </c>
      <c r="BR4" s="2">
        <v>20</v>
      </c>
      <c r="BS4" s="2">
        <v>43</v>
      </c>
    </row>
    <row r="5" spans="1:71">
      <c r="A5" s="2" t="s">
        <v>695</v>
      </c>
      <c r="B5" s="2" t="s">
        <v>66</v>
      </c>
      <c r="C5" s="2">
        <v>42</v>
      </c>
      <c r="D5" s="11">
        <v>0</v>
      </c>
      <c r="E5" s="10">
        <v>0</v>
      </c>
      <c r="F5" s="11">
        <v>4</v>
      </c>
      <c r="G5" s="10">
        <v>38</v>
      </c>
      <c r="H5" s="11">
        <v>4</v>
      </c>
      <c r="I5" s="10">
        <v>16</v>
      </c>
      <c r="J5" s="11">
        <v>0</v>
      </c>
      <c r="K5" s="10">
        <v>0</v>
      </c>
      <c r="L5" s="11">
        <v>0</v>
      </c>
      <c r="M5" s="10">
        <v>0</v>
      </c>
      <c r="N5" s="11">
        <v>0</v>
      </c>
      <c r="O5" s="10">
        <v>0</v>
      </c>
      <c r="P5" s="11">
        <v>0</v>
      </c>
      <c r="Q5" s="10">
        <v>0</v>
      </c>
      <c r="R5" s="11">
        <v>0</v>
      </c>
      <c r="S5" s="10">
        <v>0</v>
      </c>
      <c r="T5" s="11">
        <v>1</v>
      </c>
      <c r="U5" s="10">
        <v>2</v>
      </c>
      <c r="V5" s="11"/>
      <c r="W5" s="10"/>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2</v>
      </c>
      <c r="AQ5" s="10">
        <v>27</v>
      </c>
      <c r="AR5" s="11">
        <v>0</v>
      </c>
      <c r="AS5" s="10">
        <v>0</v>
      </c>
      <c r="AT5" s="11">
        <v>0</v>
      </c>
      <c r="AU5" s="10">
        <v>0</v>
      </c>
      <c r="AV5" s="11">
        <v>1</v>
      </c>
      <c r="AW5" s="10">
        <v>15</v>
      </c>
      <c r="AX5" s="11">
        <v>1</v>
      </c>
      <c r="AY5" s="10">
        <v>27</v>
      </c>
      <c r="AZ5" s="11"/>
      <c r="BA5" s="10">
        <f t="shared" ref="BA5:BA65" si="44">SUM(D5,F5,H5,J5,L5,N5,P5,R5,T5,X5,Z5,AB5,AD5,AF5,AH5,AJ5,AL5,AN5,AP5,AR5,AT5,AV5,AX5)</f>
        <v>13</v>
      </c>
      <c r="BB5" s="10">
        <f t="shared" ref="BB5:BB65" si="45">SUM(E5,G5,I5,K5,M5,O5,Q5,S5,U5,Y5,AA5,AC5,AE5,AG5,AI5,AK5,AM5,AO5,AQ5,AS5,AU5,AW5,AY5)</f>
        <v>125</v>
      </c>
      <c r="BI5">
        <v>45</v>
      </c>
      <c r="BJ5" t="s">
        <v>626</v>
      </c>
      <c r="BK5" t="s">
        <v>66</v>
      </c>
      <c r="BL5">
        <v>45</v>
      </c>
      <c r="BM5">
        <v>124</v>
      </c>
      <c r="BN5">
        <v>1264</v>
      </c>
      <c r="BO5" s="2" t="s">
        <v>626</v>
      </c>
      <c r="BP5" s="2" t="s">
        <v>66</v>
      </c>
      <c r="BQ5" s="2">
        <v>45</v>
      </c>
      <c r="BR5" s="2">
        <v>124</v>
      </c>
      <c r="BS5" s="2">
        <v>44</v>
      </c>
    </row>
    <row r="6" spans="1:71">
      <c r="A6" s="2"/>
      <c r="B6" s="2"/>
      <c r="C6" s="2"/>
      <c r="D6" s="11">
        <f>D5/$BA$5</f>
        <v>0</v>
      </c>
      <c r="E6" s="10">
        <f>E5/$BB$5</f>
        <v>0</v>
      </c>
      <c r="F6" s="11">
        <f t="shared" ref="F6" si="46">F5/$BA$5</f>
        <v>0.30769230769230771</v>
      </c>
      <c r="G6" s="10">
        <f t="shared" ref="G6" si="47">G5/$BB$5</f>
        <v>0.30399999999999999</v>
      </c>
      <c r="H6" s="11">
        <f t="shared" ref="H6" si="48">H5/$BA$5</f>
        <v>0.30769230769230771</v>
      </c>
      <c r="I6" s="10">
        <f t="shared" ref="I6" si="49">I5/$BB$5</f>
        <v>0.128</v>
      </c>
      <c r="J6" s="11">
        <f t="shared" ref="J6" si="50">J5/$BA$5</f>
        <v>0</v>
      </c>
      <c r="K6" s="10">
        <f t="shared" ref="K6" si="51">K5/$BB$5</f>
        <v>0</v>
      </c>
      <c r="L6" s="11">
        <f t="shared" ref="L6" si="52">L5/$BA$5</f>
        <v>0</v>
      </c>
      <c r="M6" s="10">
        <f t="shared" ref="M6" si="53">M5/$BB$5</f>
        <v>0</v>
      </c>
      <c r="N6" s="11">
        <f t="shared" ref="N6" si="54">N5/$BA$5</f>
        <v>0</v>
      </c>
      <c r="O6" s="10">
        <f t="shared" ref="O6" si="55">O5/$BB$5</f>
        <v>0</v>
      </c>
      <c r="P6" s="11">
        <f t="shared" ref="P6" si="56">P5/$BA$5</f>
        <v>0</v>
      </c>
      <c r="Q6" s="10">
        <f t="shared" ref="Q6" si="57">Q5/$BB$5</f>
        <v>0</v>
      </c>
      <c r="R6" s="11">
        <f t="shared" ref="R6" si="58">R5/$BA$5</f>
        <v>0</v>
      </c>
      <c r="S6" s="10">
        <f t="shared" ref="S6" si="59">S5/$BB$5</f>
        <v>0</v>
      </c>
      <c r="T6" s="11">
        <f t="shared" ref="T6" si="60">T5/$BA$5</f>
        <v>7.6923076923076927E-2</v>
      </c>
      <c r="U6" s="10">
        <f t="shared" ref="U6" si="61">U5/$BB$5</f>
        <v>1.6E-2</v>
      </c>
      <c r="V6" s="11"/>
      <c r="W6" s="10"/>
      <c r="X6" s="11">
        <f t="shared" ref="X6" si="62">X5/$BA$5</f>
        <v>0</v>
      </c>
      <c r="Y6" s="10">
        <f t="shared" ref="Y6" si="63">Y5/$BB$5</f>
        <v>0</v>
      </c>
      <c r="Z6" s="11">
        <f t="shared" ref="Z6" si="64">Z5/$BA$5</f>
        <v>0</v>
      </c>
      <c r="AA6" s="10">
        <f t="shared" ref="AA6" si="65">AA5/$BB$5</f>
        <v>0</v>
      </c>
      <c r="AB6" s="11">
        <f t="shared" ref="AB6" si="66">AB5/$BA$5</f>
        <v>0</v>
      </c>
      <c r="AC6" s="10">
        <f t="shared" ref="AC6" si="67">AC5/$BB$5</f>
        <v>0</v>
      </c>
      <c r="AD6" s="11">
        <f t="shared" ref="AD6" si="68">AD5/$BA$5</f>
        <v>0</v>
      </c>
      <c r="AE6" s="10">
        <f t="shared" ref="AE6" si="69">AE5/$BB$5</f>
        <v>0</v>
      </c>
      <c r="AF6" s="11">
        <f t="shared" ref="AF6" si="70">AF5/$BA$5</f>
        <v>0</v>
      </c>
      <c r="AG6" s="10">
        <f t="shared" ref="AG6" si="71">AG5/$BB$5</f>
        <v>0</v>
      </c>
      <c r="AH6" s="11">
        <f t="shared" ref="AH6" si="72">AH5/$BA$5</f>
        <v>0</v>
      </c>
      <c r="AI6" s="10">
        <f t="shared" ref="AI6" si="73">AI5/$BB$5</f>
        <v>0</v>
      </c>
      <c r="AJ6" s="11">
        <f t="shared" ref="AJ6" si="74">AJ5/$BA$5</f>
        <v>0</v>
      </c>
      <c r="AK6" s="10">
        <f t="shared" ref="AK6" si="75">AK5/$BB$5</f>
        <v>0</v>
      </c>
      <c r="AL6" s="11">
        <f t="shared" ref="AL6" si="76">AL5/$BA$5</f>
        <v>0</v>
      </c>
      <c r="AM6" s="10">
        <f t="shared" ref="AM6" si="77">AM5/$BB$5</f>
        <v>0</v>
      </c>
      <c r="AN6" s="11">
        <f t="shared" ref="AN6" si="78">AN5/$BA$5</f>
        <v>0</v>
      </c>
      <c r="AO6" s="10">
        <f t="shared" ref="AO6" si="79">AO5/$BB$5</f>
        <v>0</v>
      </c>
      <c r="AP6" s="11">
        <f t="shared" ref="AP6" si="80">AP5/$BA$5</f>
        <v>0.15384615384615385</v>
      </c>
      <c r="AQ6" s="10">
        <f t="shared" ref="AQ6" si="81">AQ5/$BB$5</f>
        <v>0.216</v>
      </c>
      <c r="AR6" s="11">
        <f t="shared" ref="AR6" si="82">AR5/$BA$5</f>
        <v>0</v>
      </c>
      <c r="AS6" s="10">
        <f t="shared" ref="AS6" si="83">AS5/$BB$5</f>
        <v>0</v>
      </c>
      <c r="AT6" s="11">
        <f t="shared" ref="AT6" si="84">AT5/$BA$5</f>
        <v>0</v>
      </c>
      <c r="AU6" s="10">
        <f t="shared" ref="AU6" si="85">AU5/$BB$5</f>
        <v>0</v>
      </c>
      <c r="AV6" s="11">
        <f t="shared" ref="AV6" si="86">AV5/$BA$5</f>
        <v>7.6923076923076927E-2</v>
      </c>
      <c r="AW6" s="10">
        <f t="shared" ref="AW6" si="87">AW5/$BB$5</f>
        <v>0.12</v>
      </c>
      <c r="AX6" s="11">
        <f t="shared" ref="AX6" si="88">AX5/$BA$5</f>
        <v>7.6923076923076927E-2</v>
      </c>
      <c r="AY6" s="10">
        <f t="shared" ref="AY6" si="89">AY5/$BB$5</f>
        <v>0.216</v>
      </c>
      <c r="AZ6" s="11"/>
      <c r="BA6" s="10"/>
      <c r="BB6" s="10"/>
      <c r="BI6">
        <v>46</v>
      </c>
      <c r="BJ6" t="s">
        <v>698</v>
      </c>
      <c r="BK6" t="s">
        <v>66</v>
      </c>
      <c r="BL6">
        <v>46</v>
      </c>
      <c r="BM6">
        <v>86</v>
      </c>
      <c r="BN6">
        <v>1001</v>
      </c>
      <c r="BO6" s="2" t="s">
        <v>698</v>
      </c>
      <c r="BP6" s="2" t="s">
        <v>66</v>
      </c>
      <c r="BQ6" s="2">
        <v>46</v>
      </c>
      <c r="BR6" s="2">
        <v>86</v>
      </c>
      <c r="BS6" s="2">
        <v>45</v>
      </c>
    </row>
    <row r="7" spans="1:71">
      <c r="A7" s="2"/>
      <c r="B7" s="2"/>
      <c r="C7" s="2"/>
      <c r="D7" s="11">
        <v>0</v>
      </c>
      <c r="E7" s="10">
        <v>0</v>
      </c>
      <c r="F7" s="11">
        <v>0.30769230769230771</v>
      </c>
      <c r="G7" s="10">
        <v>0.30399999999999999</v>
      </c>
      <c r="H7" s="11">
        <v>0.30769230769230771</v>
      </c>
      <c r="I7" s="10">
        <v>0.128</v>
      </c>
      <c r="J7" s="11">
        <v>0</v>
      </c>
      <c r="K7" s="10">
        <v>0</v>
      </c>
      <c r="L7" s="11">
        <v>0</v>
      </c>
      <c r="M7" s="10">
        <v>0</v>
      </c>
      <c r="N7" s="11">
        <v>0</v>
      </c>
      <c r="O7" s="10">
        <v>0</v>
      </c>
      <c r="P7" s="11">
        <v>0</v>
      </c>
      <c r="Q7" s="10">
        <v>0</v>
      </c>
      <c r="R7" s="11">
        <v>0</v>
      </c>
      <c r="S7" s="10">
        <v>0</v>
      </c>
      <c r="T7" s="11">
        <v>7.6923076923076927E-2</v>
      </c>
      <c r="U7" s="10">
        <v>1.6E-2</v>
      </c>
      <c r="V7" s="11"/>
      <c r="W7" s="10"/>
      <c r="X7" s="11">
        <v>0</v>
      </c>
      <c r="Y7" s="10">
        <v>0</v>
      </c>
      <c r="Z7" s="11">
        <v>0</v>
      </c>
      <c r="AA7" s="10">
        <v>0</v>
      </c>
      <c r="AB7" s="11">
        <v>0</v>
      </c>
      <c r="AC7" s="10">
        <v>0</v>
      </c>
      <c r="AD7" s="11">
        <v>0</v>
      </c>
      <c r="AE7" s="10">
        <v>0</v>
      </c>
      <c r="AF7" s="11">
        <v>0</v>
      </c>
      <c r="AG7" s="10">
        <v>0</v>
      </c>
      <c r="AH7" s="11">
        <v>0</v>
      </c>
      <c r="AI7" s="10">
        <v>0</v>
      </c>
      <c r="AJ7" s="11">
        <v>0</v>
      </c>
      <c r="AK7" s="10">
        <v>0</v>
      </c>
      <c r="AL7" s="11">
        <v>0</v>
      </c>
      <c r="AM7" s="10">
        <v>0</v>
      </c>
      <c r="AN7" s="11">
        <v>0</v>
      </c>
      <c r="AO7" s="10">
        <v>0</v>
      </c>
      <c r="AP7" s="11">
        <v>0.15384615384615385</v>
      </c>
      <c r="AQ7" s="10">
        <v>0.216</v>
      </c>
      <c r="AR7" s="11">
        <v>0</v>
      </c>
      <c r="AS7" s="10">
        <v>0</v>
      </c>
      <c r="AT7" s="11">
        <v>0</v>
      </c>
      <c r="AU7" s="10">
        <v>0</v>
      </c>
      <c r="AV7" s="11">
        <v>7.6923076923076927E-2</v>
      </c>
      <c r="AW7" s="10">
        <v>0.12</v>
      </c>
      <c r="AX7" s="11">
        <v>7.6923076923076927E-2</v>
      </c>
      <c r="AY7" s="10">
        <v>0.216</v>
      </c>
      <c r="AZ7" s="11"/>
      <c r="BA7" s="10"/>
      <c r="BB7" s="10"/>
      <c r="BI7">
        <v>48</v>
      </c>
      <c r="BJ7" t="s">
        <v>291</v>
      </c>
      <c r="BK7" t="s">
        <v>66</v>
      </c>
      <c r="BL7">
        <v>48</v>
      </c>
      <c r="BM7">
        <v>298</v>
      </c>
      <c r="BN7">
        <v>10152</v>
      </c>
      <c r="BO7" s="2" t="s">
        <v>627</v>
      </c>
      <c r="BP7" s="2" t="s">
        <v>66</v>
      </c>
      <c r="BQ7" s="2">
        <v>48</v>
      </c>
      <c r="BR7" s="2">
        <v>298</v>
      </c>
      <c r="BS7" s="2">
        <v>46</v>
      </c>
    </row>
    <row r="8" spans="1:71">
      <c r="A8" s="2" t="s">
        <v>696</v>
      </c>
      <c r="B8" s="2" t="s">
        <v>66</v>
      </c>
      <c r="C8" s="2">
        <v>43</v>
      </c>
      <c r="D8" s="11">
        <v>2</v>
      </c>
      <c r="E8" s="10">
        <v>3</v>
      </c>
      <c r="F8" s="11">
        <v>3</v>
      </c>
      <c r="G8" s="10">
        <v>11</v>
      </c>
      <c r="H8" s="11">
        <v>0</v>
      </c>
      <c r="I8" s="10">
        <v>0</v>
      </c>
      <c r="J8" s="11">
        <v>0</v>
      </c>
      <c r="K8" s="10">
        <v>0</v>
      </c>
      <c r="L8" s="11">
        <v>0</v>
      </c>
      <c r="M8" s="10">
        <v>0</v>
      </c>
      <c r="N8" s="11">
        <v>0</v>
      </c>
      <c r="O8" s="10">
        <v>0</v>
      </c>
      <c r="P8" s="11">
        <v>0</v>
      </c>
      <c r="Q8" s="10">
        <v>0</v>
      </c>
      <c r="R8" s="11">
        <v>0</v>
      </c>
      <c r="S8" s="10">
        <v>0</v>
      </c>
      <c r="T8" s="11">
        <v>0</v>
      </c>
      <c r="U8" s="10">
        <v>0</v>
      </c>
      <c r="V8" s="11"/>
      <c r="W8" s="10"/>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0</v>
      </c>
      <c r="AO8" s="10">
        <v>0</v>
      </c>
      <c r="AP8" s="11">
        <v>0</v>
      </c>
      <c r="AQ8" s="10">
        <v>0</v>
      </c>
      <c r="AR8" s="11">
        <v>0</v>
      </c>
      <c r="AS8" s="10">
        <v>0</v>
      </c>
      <c r="AT8" s="11">
        <v>0</v>
      </c>
      <c r="AU8" s="10">
        <v>0</v>
      </c>
      <c r="AV8" s="11">
        <v>4</v>
      </c>
      <c r="AW8" s="10">
        <v>287</v>
      </c>
      <c r="AX8" s="11">
        <v>1</v>
      </c>
      <c r="AY8" s="10">
        <v>31</v>
      </c>
      <c r="AZ8" s="11"/>
      <c r="BA8" s="10">
        <f t="shared" si="44"/>
        <v>10</v>
      </c>
      <c r="BB8" s="10">
        <f t="shared" si="45"/>
        <v>332</v>
      </c>
      <c r="BI8">
        <v>50</v>
      </c>
      <c r="BJ8" t="s">
        <v>628</v>
      </c>
      <c r="BK8" t="s">
        <v>66</v>
      </c>
      <c r="BL8">
        <v>50</v>
      </c>
      <c r="BM8">
        <v>268</v>
      </c>
      <c r="BN8">
        <v>3427</v>
      </c>
      <c r="BO8" s="2" t="s">
        <v>291</v>
      </c>
      <c r="BP8" s="2" t="s">
        <v>66</v>
      </c>
      <c r="BQ8" s="2">
        <v>50</v>
      </c>
      <c r="BR8" s="2">
        <v>268</v>
      </c>
      <c r="BS8" s="2">
        <v>47</v>
      </c>
    </row>
    <row r="9" spans="1:71">
      <c r="A9" s="2"/>
      <c r="B9" s="2"/>
      <c r="C9" s="2"/>
      <c r="D9" s="11">
        <f>D8/$BA$8</f>
        <v>0.2</v>
      </c>
      <c r="E9" s="10">
        <f>E8/$BB$8</f>
        <v>9.0361445783132526E-3</v>
      </c>
      <c r="F9" s="11">
        <f t="shared" ref="F9" si="90">F8/$BA$8</f>
        <v>0.3</v>
      </c>
      <c r="G9" s="10">
        <f t="shared" ref="G9" si="91">G8/$BB$8</f>
        <v>3.313253012048193E-2</v>
      </c>
      <c r="H9" s="11">
        <f t="shared" ref="H9" si="92">H8/$BA$8</f>
        <v>0</v>
      </c>
      <c r="I9" s="10">
        <f t="shared" ref="I9" si="93">I8/$BB$8</f>
        <v>0</v>
      </c>
      <c r="J9" s="11">
        <f t="shared" ref="J9" si="94">J8/$BA$8</f>
        <v>0</v>
      </c>
      <c r="K9" s="10">
        <f t="shared" ref="K9" si="95">K8/$BB$8</f>
        <v>0</v>
      </c>
      <c r="L9" s="11">
        <f t="shared" ref="L9" si="96">L8/$BA$8</f>
        <v>0</v>
      </c>
      <c r="M9" s="10">
        <f t="shared" ref="M9" si="97">M8/$BB$8</f>
        <v>0</v>
      </c>
      <c r="N9" s="11">
        <f t="shared" ref="N9" si="98">N8/$BA$8</f>
        <v>0</v>
      </c>
      <c r="O9" s="10">
        <f t="shared" ref="O9" si="99">O8/$BB$8</f>
        <v>0</v>
      </c>
      <c r="P9" s="11">
        <f t="shared" ref="P9" si="100">P8/$BA$8</f>
        <v>0</v>
      </c>
      <c r="Q9" s="10">
        <f t="shared" ref="Q9" si="101">Q8/$BB$8</f>
        <v>0</v>
      </c>
      <c r="R9" s="11">
        <f t="shared" ref="R9" si="102">R8/$BA$8</f>
        <v>0</v>
      </c>
      <c r="S9" s="10">
        <f t="shared" ref="S9" si="103">S8/$BB$8</f>
        <v>0</v>
      </c>
      <c r="T9" s="11">
        <f t="shared" ref="T9" si="104">T8/$BA$8</f>
        <v>0</v>
      </c>
      <c r="U9" s="10">
        <f t="shared" ref="U9" si="105">U8/$BB$8</f>
        <v>0</v>
      </c>
      <c r="V9" s="11"/>
      <c r="W9" s="10"/>
      <c r="X9" s="11">
        <f t="shared" ref="X9" si="106">X8/$BA$8</f>
        <v>0</v>
      </c>
      <c r="Y9" s="10">
        <f t="shared" ref="Y9" si="107">Y8/$BB$8</f>
        <v>0</v>
      </c>
      <c r="Z9" s="11">
        <f t="shared" ref="Z9" si="108">Z8/$BA$8</f>
        <v>0</v>
      </c>
      <c r="AA9" s="10">
        <f t="shared" ref="AA9" si="109">AA8/$BB$8</f>
        <v>0</v>
      </c>
      <c r="AB9" s="11">
        <f t="shared" ref="AB9" si="110">AB8/$BA$8</f>
        <v>0</v>
      </c>
      <c r="AC9" s="10">
        <f t="shared" ref="AC9" si="111">AC8/$BB$8</f>
        <v>0</v>
      </c>
      <c r="AD9" s="11">
        <f t="shared" ref="AD9" si="112">AD8/$BA$8</f>
        <v>0</v>
      </c>
      <c r="AE9" s="10">
        <f t="shared" ref="AE9" si="113">AE8/$BB$8</f>
        <v>0</v>
      </c>
      <c r="AF9" s="11">
        <f t="shared" ref="AF9" si="114">AF8/$BA$8</f>
        <v>0</v>
      </c>
      <c r="AG9" s="10">
        <f t="shared" ref="AG9" si="115">AG8/$BB$8</f>
        <v>0</v>
      </c>
      <c r="AH9" s="11">
        <f t="shared" ref="AH9" si="116">AH8/$BA$8</f>
        <v>0</v>
      </c>
      <c r="AI9" s="10">
        <f t="shared" ref="AI9" si="117">AI8/$BB$8</f>
        <v>0</v>
      </c>
      <c r="AJ9" s="11">
        <f t="shared" ref="AJ9" si="118">AJ8/$BA$8</f>
        <v>0</v>
      </c>
      <c r="AK9" s="10">
        <f t="shared" ref="AK9" si="119">AK8/$BB$8</f>
        <v>0</v>
      </c>
      <c r="AL9" s="11">
        <f t="shared" ref="AL9" si="120">AL8/$BA$8</f>
        <v>0</v>
      </c>
      <c r="AM9" s="10">
        <f t="shared" ref="AM9" si="121">AM8/$BB$8</f>
        <v>0</v>
      </c>
      <c r="AN9" s="11">
        <f t="shared" ref="AN9" si="122">AN8/$BA$8</f>
        <v>0</v>
      </c>
      <c r="AO9" s="10">
        <f t="shared" ref="AO9" si="123">AO8/$BB$8</f>
        <v>0</v>
      </c>
      <c r="AP9" s="11">
        <f t="shared" ref="AP9" si="124">AP8/$BA$8</f>
        <v>0</v>
      </c>
      <c r="AQ9" s="10">
        <f t="shared" ref="AQ9" si="125">AQ8/$BB$8</f>
        <v>0</v>
      </c>
      <c r="AR9" s="11">
        <f t="shared" ref="AR9" si="126">AR8/$BA$8</f>
        <v>0</v>
      </c>
      <c r="AS9" s="10">
        <f t="shared" ref="AS9" si="127">AS8/$BB$8</f>
        <v>0</v>
      </c>
      <c r="AT9" s="11">
        <f t="shared" ref="AT9" si="128">AT8/$BA$8</f>
        <v>0</v>
      </c>
      <c r="AU9" s="10">
        <f t="shared" ref="AU9" si="129">AU8/$BB$8</f>
        <v>0</v>
      </c>
      <c r="AV9" s="11">
        <f t="shared" ref="AV9" si="130">AV8/$BA$8</f>
        <v>0.4</v>
      </c>
      <c r="AW9" s="10">
        <f t="shared" ref="AW9" si="131">AW8/$BB$8</f>
        <v>0.86445783132530118</v>
      </c>
      <c r="AX9" s="11">
        <f t="shared" ref="AX9" si="132">AX8/$BA$8</f>
        <v>0.1</v>
      </c>
      <c r="AY9" s="10">
        <f t="shared" ref="AY9" si="133">AY8/$BB$8</f>
        <v>9.337349397590361E-2</v>
      </c>
      <c r="AZ9" s="11"/>
      <c r="BA9" s="10"/>
      <c r="BB9" s="10"/>
      <c r="BI9">
        <v>51</v>
      </c>
      <c r="BJ9" t="s">
        <v>312</v>
      </c>
      <c r="BK9" t="s">
        <v>66</v>
      </c>
      <c r="BL9">
        <v>51</v>
      </c>
      <c r="BM9">
        <v>275</v>
      </c>
      <c r="BN9">
        <v>2489</v>
      </c>
      <c r="BO9" s="2" t="s">
        <v>628</v>
      </c>
      <c r="BP9" s="2" t="s">
        <v>66</v>
      </c>
      <c r="BQ9" s="2">
        <v>51</v>
      </c>
      <c r="BR9" s="2">
        <v>275</v>
      </c>
      <c r="BS9" s="2">
        <v>48</v>
      </c>
    </row>
    <row r="10" spans="1:71">
      <c r="A10" s="2"/>
      <c r="B10" s="2"/>
      <c r="C10" s="2"/>
      <c r="D10" s="11">
        <v>0.2</v>
      </c>
      <c r="E10" s="10">
        <v>9.0361445783132526E-3</v>
      </c>
      <c r="F10" s="11">
        <v>0.3</v>
      </c>
      <c r="G10" s="10">
        <v>3.313253012048193E-2</v>
      </c>
      <c r="H10" s="11">
        <v>0</v>
      </c>
      <c r="I10" s="10">
        <v>0</v>
      </c>
      <c r="J10" s="11">
        <v>0</v>
      </c>
      <c r="K10" s="10">
        <v>0</v>
      </c>
      <c r="L10" s="11">
        <v>0</v>
      </c>
      <c r="M10" s="10">
        <v>0</v>
      </c>
      <c r="N10" s="11">
        <v>0</v>
      </c>
      <c r="O10" s="10">
        <v>0</v>
      </c>
      <c r="P10" s="11">
        <v>0</v>
      </c>
      <c r="Q10" s="10">
        <v>0</v>
      </c>
      <c r="R10" s="11">
        <v>0</v>
      </c>
      <c r="S10" s="10">
        <v>0</v>
      </c>
      <c r="T10" s="11">
        <v>0</v>
      </c>
      <c r="U10" s="10">
        <v>0</v>
      </c>
      <c r="V10" s="11"/>
      <c r="W10" s="10"/>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0</v>
      </c>
      <c r="AO10" s="10">
        <v>0</v>
      </c>
      <c r="AP10" s="11">
        <v>0</v>
      </c>
      <c r="AQ10" s="10">
        <v>0</v>
      </c>
      <c r="AR10" s="11">
        <v>0</v>
      </c>
      <c r="AS10" s="10">
        <v>0</v>
      </c>
      <c r="AT10" s="11">
        <v>0</v>
      </c>
      <c r="AU10" s="10">
        <v>0</v>
      </c>
      <c r="AV10" s="11">
        <v>0.4</v>
      </c>
      <c r="AW10" s="10">
        <v>0.86445783132530118</v>
      </c>
      <c r="AX10" s="11">
        <v>0.1</v>
      </c>
      <c r="AY10" s="10">
        <v>9.337349397590361E-2</v>
      </c>
      <c r="AZ10" s="11"/>
      <c r="BA10" s="10"/>
      <c r="BB10" s="10"/>
      <c r="BI10">
        <v>52</v>
      </c>
      <c r="BJ10" t="s">
        <v>700</v>
      </c>
      <c r="BK10" t="s">
        <v>66</v>
      </c>
      <c r="BL10">
        <v>52</v>
      </c>
      <c r="BM10">
        <v>65</v>
      </c>
      <c r="BN10">
        <v>699</v>
      </c>
      <c r="BO10" s="2" t="s">
        <v>312</v>
      </c>
      <c r="BP10" s="2" t="s">
        <v>66</v>
      </c>
      <c r="BQ10" s="2">
        <v>52</v>
      </c>
      <c r="BR10" s="2">
        <v>65</v>
      </c>
      <c r="BS10" s="2">
        <v>50</v>
      </c>
    </row>
    <row r="11" spans="1:71">
      <c r="A11" s="2" t="s">
        <v>697</v>
      </c>
      <c r="B11" s="2" t="s">
        <v>66</v>
      </c>
      <c r="C11" s="2">
        <v>44</v>
      </c>
      <c r="D11" s="11">
        <v>1</v>
      </c>
      <c r="E11" s="10">
        <v>1</v>
      </c>
      <c r="F11" s="11">
        <v>12</v>
      </c>
      <c r="G11" s="10">
        <v>206</v>
      </c>
      <c r="H11" s="11">
        <v>0</v>
      </c>
      <c r="I11" s="10">
        <v>0</v>
      </c>
      <c r="J11" s="11">
        <v>0</v>
      </c>
      <c r="K11" s="10">
        <v>0</v>
      </c>
      <c r="L11" s="11">
        <v>0</v>
      </c>
      <c r="M11" s="10">
        <v>0</v>
      </c>
      <c r="N11" s="11">
        <v>0</v>
      </c>
      <c r="O11" s="10">
        <v>0</v>
      </c>
      <c r="P11" s="11">
        <v>0</v>
      </c>
      <c r="Q11" s="10">
        <v>0</v>
      </c>
      <c r="R11" s="11">
        <v>0</v>
      </c>
      <c r="S11" s="10">
        <v>0</v>
      </c>
      <c r="T11" s="11">
        <v>7</v>
      </c>
      <c r="U11" s="10">
        <v>105</v>
      </c>
      <c r="V11" s="11"/>
      <c r="W11" s="10"/>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0</v>
      </c>
      <c r="AQ11" s="10">
        <v>0</v>
      </c>
      <c r="AR11" s="11">
        <v>0</v>
      </c>
      <c r="AS11" s="10">
        <v>0</v>
      </c>
      <c r="AT11" s="11">
        <v>0</v>
      </c>
      <c r="AU11" s="10">
        <v>0</v>
      </c>
      <c r="AV11" s="11">
        <v>0</v>
      </c>
      <c r="AW11" s="10">
        <v>0</v>
      </c>
      <c r="AX11" s="11">
        <v>0</v>
      </c>
      <c r="AY11" s="10">
        <v>0</v>
      </c>
      <c r="AZ11" s="11"/>
      <c r="BA11" s="10">
        <f t="shared" si="44"/>
        <v>20</v>
      </c>
      <c r="BB11" s="10">
        <f t="shared" si="45"/>
        <v>312</v>
      </c>
      <c r="BI11">
        <v>53</v>
      </c>
      <c r="BJ11" t="s">
        <v>334</v>
      </c>
      <c r="BK11" t="s">
        <v>66</v>
      </c>
      <c r="BL11">
        <v>53</v>
      </c>
      <c r="BM11">
        <v>702</v>
      </c>
      <c r="BN11">
        <v>10112</v>
      </c>
      <c r="BO11" s="2" t="s">
        <v>700</v>
      </c>
      <c r="BP11" s="2" t="s">
        <v>66</v>
      </c>
      <c r="BQ11" s="2">
        <v>53</v>
      </c>
      <c r="BR11" s="2">
        <v>702</v>
      </c>
      <c r="BS11" s="2">
        <v>51</v>
      </c>
    </row>
    <row r="12" spans="1:71">
      <c r="A12" s="2"/>
      <c r="B12" s="2"/>
      <c r="C12" s="2"/>
      <c r="D12" s="11">
        <f>D11/$BA$11</f>
        <v>0.05</v>
      </c>
      <c r="E12" s="10">
        <f>E11/$BB$11</f>
        <v>3.205128205128205E-3</v>
      </c>
      <c r="F12" s="11">
        <f t="shared" ref="F12" si="134">F11/$BA$11</f>
        <v>0.6</v>
      </c>
      <c r="G12" s="10">
        <f t="shared" ref="G12" si="135">G11/$BB$11</f>
        <v>0.66025641025641024</v>
      </c>
      <c r="H12" s="11">
        <f t="shared" ref="H12" si="136">H11/$BA$11</f>
        <v>0</v>
      </c>
      <c r="I12" s="10">
        <f t="shared" ref="I12" si="137">I11/$BB$11</f>
        <v>0</v>
      </c>
      <c r="J12" s="11">
        <f t="shared" ref="J12" si="138">J11/$BA$11</f>
        <v>0</v>
      </c>
      <c r="K12" s="10">
        <f t="shared" ref="K12" si="139">K11/$BB$11</f>
        <v>0</v>
      </c>
      <c r="L12" s="11">
        <f t="shared" ref="L12" si="140">L11/$BA$11</f>
        <v>0</v>
      </c>
      <c r="M12" s="10">
        <f t="shared" ref="M12" si="141">M11/$BB$11</f>
        <v>0</v>
      </c>
      <c r="N12" s="11">
        <f t="shared" ref="N12" si="142">N11/$BA$11</f>
        <v>0</v>
      </c>
      <c r="O12" s="10">
        <f t="shared" ref="O12" si="143">O11/$BB$11</f>
        <v>0</v>
      </c>
      <c r="P12" s="11">
        <f t="shared" ref="P12" si="144">P11/$BA$11</f>
        <v>0</v>
      </c>
      <c r="Q12" s="10">
        <f t="shared" ref="Q12" si="145">Q11/$BB$11</f>
        <v>0</v>
      </c>
      <c r="R12" s="11">
        <f t="shared" ref="R12" si="146">R11/$BA$11</f>
        <v>0</v>
      </c>
      <c r="S12" s="10">
        <f t="shared" ref="S12" si="147">S11/$BB$11</f>
        <v>0</v>
      </c>
      <c r="T12" s="11">
        <f t="shared" ref="T12" si="148">T11/$BA$11</f>
        <v>0.35</v>
      </c>
      <c r="U12" s="10">
        <f t="shared" ref="U12" si="149">U11/$BB$11</f>
        <v>0.33653846153846156</v>
      </c>
      <c r="V12" s="11"/>
      <c r="W12" s="10"/>
      <c r="X12" s="11">
        <f t="shared" ref="X12" si="150">X11/$BA$11</f>
        <v>0</v>
      </c>
      <c r="Y12" s="10">
        <f t="shared" ref="Y12" si="151">Y11/$BB$11</f>
        <v>0</v>
      </c>
      <c r="Z12" s="11">
        <f t="shared" ref="Z12" si="152">Z11/$BA$11</f>
        <v>0</v>
      </c>
      <c r="AA12" s="10">
        <f t="shared" ref="AA12" si="153">AA11/$BB$11</f>
        <v>0</v>
      </c>
      <c r="AB12" s="11">
        <f t="shared" ref="AB12" si="154">AB11/$BA$11</f>
        <v>0</v>
      </c>
      <c r="AC12" s="10">
        <f t="shared" ref="AC12" si="155">AC11/$BB$11</f>
        <v>0</v>
      </c>
      <c r="AD12" s="11">
        <f t="shared" ref="AD12" si="156">AD11/$BA$11</f>
        <v>0</v>
      </c>
      <c r="AE12" s="10">
        <f t="shared" ref="AE12" si="157">AE11/$BB$11</f>
        <v>0</v>
      </c>
      <c r="AF12" s="11">
        <f t="shared" ref="AF12" si="158">AF11/$BA$11</f>
        <v>0</v>
      </c>
      <c r="AG12" s="10">
        <f t="shared" ref="AG12" si="159">AG11/$BB$11</f>
        <v>0</v>
      </c>
      <c r="AH12" s="11">
        <f t="shared" ref="AH12" si="160">AH11/$BA$11</f>
        <v>0</v>
      </c>
      <c r="AI12" s="10">
        <f t="shared" ref="AI12" si="161">AI11/$BB$11</f>
        <v>0</v>
      </c>
      <c r="AJ12" s="11">
        <f t="shared" ref="AJ12" si="162">AJ11/$BA$11</f>
        <v>0</v>
      </c>
      <c r="AK12" s="10">
        <f t="shared" ref="AK12" si="163">AK11/$BB$11</f>
        <v>0</v>
      </c>
      <c r="AL12" s="11">
        <f t="shared" ref="AL12" si="164">AL11/$BA$11</f>
        <v>0</v>
      </c>
      <c r="AM12" s="10">
        <f t="shared" ref="AM12" si="165">AM11/$BB$11</f>
        <v>0</v>
      </c>
      <c r="AN12" s="11">
        <f t="shared" ref="AN12" si="166">AN11/$BA$11</f>
        <v>0</v>
      </c>
      <c r="AO12" s="10">
        <f t="shared" ref="AO12" si="167">AO11/$BB$11</f>
        <v>0</v>
      </c>
      <c r="AP12" s="11">
        <f t="shared" ref="AP12" si="168">AP11/$BA$11</f>
        <v>0</v>
      </c>
      <c r="AQ12" s="10">
        <f t="shared" ref="AQ12" si="169">AQ11/$BB$11</f>
        <v>0</v>
      </c>
      <c r="AR12" s="11">
        <f t="shared" ref="AR12" si="170">AR11/$BA$11</f>
        <v>0</v>
      </c>
      <c r="AS12" s="10">
        <f t="shared" ref="AS12" si="171">AS11/$BB$11</f>
        <v>0</v>
      </c>
      <c r="AT12" s="11">
        <f t="shared" ref="AT12" si="172">AT11/$BA$11</f>
        <v>0</v>
      </c>
      <c r="AU12" s="10">
        <f t="shared" ref="AU12" si="173">AU11/$BB$11</f>
        <v>0</v>
      </c>
      <c r="AV12" s="11">
        <f t="shared" ref="AV12" si="174">AV11/$BA$11</f>
        <v>0</v>
      </c>
      <c r="AW12" s="10">
        <f t="shared" ref="AW12" si="175">AW11/$BB$11</f>
        <v>0</v>
      </c>
      <c r="AX12" s="11">
        <f t="shared" ref="AX12" si="176">AX11/$BA$11</f>
        <v>0</v>
      </c>
      <c r="AY12" s="10">
        <f t="shared" ref="AY12" si="177">AY11/$BB$11</f>
        <v>0</v>
      </c>
      <c r="AZ12" s="11"/>
      <c r="BA12" s="10"/>
      <c r="BB12" s="10"/>
      <c r="BI12">
        <v>54</v>
      </c>
      <c r="BJ12" t="s">
        <v>629</v>
      </c>
      <c r="BK12" t="s">
        <v>66</v>
      </c>
      <c r="BL12">
        <v>54</v>
      </c>
      <c r="BM12">
        <v>17</v>
      </c>
      <c r="BN12">
        <v>164</v>
      </c>
      <c r="BO12" s="2" t="s">
        <v>334</v>
      </c>
      <c r="BP12" s="2" t="s">
        <v>66</v>
      </c>
      <c r="BQ12" s="2">
        <v>54</v>
      </c>
      <c r="BR12" s="2">
        <v>17</v>
      </c>
      <c r="BS12" s="2">
        <v>52</v>
      </c>
    </row>
    <row r="13" spans="1:71">
      <c r="A13" s="2"/>
      <c r="B13" s="2"/>
      <c r="C13" s="2"/>
      <c r="D13" s="11">
        <v>0.05</v>
      </c>
      <c r="E13" s="10">
        <v>3.205128205128205E-3</v>
      </c>
      <c r="F13" s="11">
        <v>0.6</v>
      </c>
      <c r="G13" s="10">
        <v>0.66025641025641024</v>
      </c>
      <c r="H13" s="11">
        <v>0</v>
      </c>
      <c r="I13" s="10">
        <v>0</v>
      </c>
      <c r="J13" s="11">
        <v>0</v>
      </c>
      <c r="K13" s="10">
        <v>0</v>
      </c>
      <c r="L13" s="11">
        <v>0</v>
      </c>
      <c r="M13" s="10">
        <v>0</v>
      </c>
      <c r="N13" s="11">
        <v>0</v>
      </c>
      <c r="O13" s="10">
        <v>0</v>
      </c>
      <c r="P13" s="11">
        <v>0</v>
      </c>
      <c r="Q13" s="10">
        <v>0</v>
      </c>
      <c r="R13" s="11">
        <v>0</v>
      </c>
      <c r="S13" s="10">
        <v>0</v>
      </c>
      <c r="T13" s="11">
        <v>0.35</v>
      </c>
      <c r="U13" s="10">
        <v>0.33653846153846156</v>
      </c>
      <c r="V13" s="11"/>
      <c r="W13" s="10"/>
      <c r="X13" s="11">
        <v>0</v>
      </c>
      <c r="Y13" s="10">
        <v>0</v>
      </c>
      <c r="Z13" s="11">
        <v>0</v>
      </c>
      <c r="AA13" s="10">
        <v>0</v>
      </c>
      <c r="AB13" s="11">
        <v>0</v>
      </c>
      <c r="AC13" s="10">
        <v>0</v>
      </c>
      <c r="AD13" s="11">
        <v>0</v>
      </c>
      <c r="AE13" s="10">
        <v>0</v>
      </c>
      <c r="AF13" s="11">
        <v>0</v>
      </c>
      <c r="AG13" s="10">
        <v>0</v>
      </c>
      <c r="AH13" s="11">
        <v>0</v>
      </c>
      <c r="AI13" s="10">
        <v>0</v>
      </c>
      <c r="AJ13" s="11">
        <v>0</v>
      </c>
      <c r="AK13" s="10">
        <v>0</v>
      </c>
      <c r="AL13" s="11">
        <v>0</v>
      </c>
      <c r="AM13" s="10">
        <v>0</v>
      </c>
      <c r="AN13" s="11">
        <v>0</v>
      </c>
      <c r="AO13" s="10">
        <v>0</v>
      </c>
      <c r="AP13" s="11">
        <v>0</v>
      </c>
      <c r="AQ13" s="10">
        <v>0</v>
      </c>
      <c r="AR13" s="11">
        <v>0</v>
      </c>
      <c r="AS13" s="10">
        <v>0</v>
      </c>
      <c r="AT13" s="11">
        <v>0</v>
      </c>
      <c r="AU13" s="10">
        <v>0</v>
      </c>
      <c r="AV13" s="11">
        <v>0</v>
      </c>
      <c r="AW13" s="10">
        <v>0</v>
      </c>
      <c r="AX13" s="11">
        <v>0</v>
      </c>
      <c r="AY13" s="10">
        <v>0</v>
      </c>
      <c r="AZ13" s="11"/>
      <c r="BA13" s="10"/>
      <c r="BB13" s="10"/>
      <c r="BI13">
        <v>55</v>
      </c>
      <c r="BJ13" t="s">
        <v>701</v>
      </c>
      <c r="BK13" t="s">
        <v>66</v>
      </c>
      <c r="BL13">
        <v>55</v>
      </c>
      <c r="BM13">
        <v>12</v>
      </c>
      <c r="BN13">
        <v>281</v>
      </c>
      <c r="BO13" s="6" t="s">
        <v>629</v>
      </c>
      <c r="BP13" s="6" t="s">
        <v>66</v>
      </c>
      <c r="BQ13" s="6">
        <v>55</v>
      </c>
      <c r="BR13" s="6">
        <v>12</v>
      </c>
      <c r="BS13" s="2">
        <v>53</v>
      </c>
    </row>
    <row r="14" spans="1:71">
      <c r="A14" s="2" t="s">
        <v>626</v>
      </c>
      <c r="B14" s="2" t="s">
        <v>66</v>
      </c>
      <c r="C14" s="2">
        <v>45</v>
      </c>
      <c r="D14" s="11">
        <v>32</v>
      </c>
      <c r="E14" s="10">
        <v>176</v>
      </c>
      <c r="F14" s="11">
        <v>3</v>
      </c>
      <c r="G14" s="10">
        <v>50</v>
      </c>
      <c r="H14" s="11">
        <v>2</v>
      </c>
      <c r="I14" s="10">
        <v>9</v>
      </c>
      <c r="J14" s="11">
        <v>0</v>
      </c>
      <c r="K14" s="10">
        <v>0</v>
      </c>
      <c r="L14" s="11">
        <v>0</v>
      </c>
      <c r="M14" s="10">
        <v>0</v>
      </c>
      <c r="N14" s="11">
        <v>0</v>
      </c>
      <c r="O14" s="10">
        <v>0</v>
      </c>
      <c r="P14" s="11">
        <v>0</v>
      </c>
      <c r="Q14" s="10">
        <v>0</v>
      </c>
      <c r="R14" s="11">
        <v>0</v>
      </c>
      <c r="S14" s="10">
        <v>0</v>
      </c>
      <c r="T14" s="11">
        <v>3</v>
      </c>
      <c r="U14" s="10">
        <v>70</v>
      </c>
      <c r="V14" s="11"/>
      <c r="W14" s="10"/>
      <c r="X14" s="11">
        <v>3</v>
      </c>
      <c r="Y14" s="10">
        <v>24</v>
      </c>
      <c r="Z14" s="11">
        <v>0</v>
      </c>
      <c r="AA14" s="10">
        <v>0</v>
      </c>
      <c r="AB14" s="11">
        <v>0</v>
      </c>
      <c r="AC14" s="10">
        <v>0</v>
      </c>
      <c r="AD14" s="11">
        <v>58</v>
      </c>
      <c r="AE14" s="10">
        <v>800</v>
      </c>
      <c r="AF14" s="11">
        <v>3</v>
      </c>
      <c r="AG14" s="10">
        <v>14</v>
      </c>
      <c r="AH14" s="11">
        <v>0</v>
      </c>
      <c r="AI14" s="10">
        <v>0</v>
      </c>
      <c r="AJ14" s="11">
        <v>0</v>
      </c>
      <c r="AK14" s="10">
        <v>0</v>
      </c>
      <c r="AL14" s="11">
        <v>0</v>
      </c>
      <c r="AM14" s="10">
        <v>0</v>
      </c>
      <c r="AN14" s="11">
        <v>0</v>
      </c>
      <c r="AO14" s="10">
        <v>0</v>
      </c>
      <c r="AP14" s="11">
        <v>2</v>
      </c>
      <c r="AQ14" s="10">
        <v>2</v>
      </c>
      <c r="AR14" s="11">
        <v>17</v>
      </c>
      <c r="AS14" s="10">
        <v>114</v>
      </c>
      <c r="AT14" s="11">
        <v>1</v>
      </c>
      <c r="AU14" s="10">
        <v>5</v>
      </c>
      <c r="AV14" s="11">
        <v>1</v>
      </c>
      <c r="AW14" s="10">
        <v>25</v>
      </c>
      <c r="AX14" s="11">
        <v>0</v>
      </c>
      <c r="AY14" s="10">
        <v>0</v>
      </c>
      <c r="AZ14" s="11"/>
      <c r="BA14" s="10">
        <f t="shared" si="44"/>
        <v>125</v>
      </c>
      <c r="BB14" s="10">
        <f t="shared" si="45"/>
        <v>1289</v>
      </c>
      <c r="BI14">
        <v>57</v>
      </c>
      <c r="BJ14" t="s">
        <v>703</v>
      </c>
      <c r="BK14" t="s">
        <v>66</v>
      </c>
      <c r="BL14">
        <v>57</v>
      </c>
      <c r="BM14">
        <v>36</v>
      </c>
      <c r="BN14">
        <v>625</v>
      </c>
      <c r="BO14" s="6" t="s">
        <v>701</v>
      </c>
      <c r="BP14" s="6" t="s">
        <v>66</v>
      </c>
      <c r="BQ14" s="6">
        <v>57</v>
      </c>
      <c r="BR14" s="6">
        <v>36</v>
      </c>
      <c r="BS14" s="2">
        <v>54</v>
      </c>
    </row>
    <row r="15" spans="1:71">
      <c r="A15" s="2"/>
      <c r="B15" s="2"/>
      <c r="C15" s="2"/>
      <c r="D15" s="11">
        <f>D14/$BA$14</f>
        <v>0.25600000000000001</v>
      </c>
      <c r="E15" s="10">
        <f>E14/$BB$14</f>
        <v>0.13653995345228859</v>
      </c>
      <c r="F15" s="11">
        <f t="shared" ref="F15" si="178">F14/$BA$14</f>
        <v>2.4E-2</v>
      </c>
      <c r="G15" s="10">
        <f t="shared" ref="G15" si="179">G14/$BB$14</f>
        <v>3.8789759503491075E-2</v>
      </c>
      <c r="H15" s="11">
        <f t="shared" ref="H15" si="180">H14/$BA$14</f>
        <v>1.6E-2</v>
      </c>
      <c r="I15" s="10">
        <f t="shared" ref="I15" si="181">I14/$BB$14</f>
        <v>6.9821567106283944E-3</v>
      </c>
      <c r="J15" s="11">
        <f t="shared" ref="J15" si="182">J14/$BA$14</f>
        <v>0</v>
      </c>
      <c r="K15" s="10">
        <f t="shared" ref="K15" si="183">K14/$BB$14</f>
        <v>0</v>
      </c>
      <c r="L15" s="11">
        <f t="shared" ref="L15" si="184">L14/$BA$14</f>
        <v>0</v>
      </c>
      <c r="M15" s="10">
        <f t="shared" ref="M15" si="185">M14/$BB$14</f>
        <v>0</v>
      </c>
      <c r="N15" s="11">
        <f t="shared" ref="N15" si="186">N14/$BA$14</f>
        <v>0</v>
      </c>
      <c r="O15" s="10">
        <f t="shared" ref="O15" si="187">O14/$BB$14</f>
        <v>0</v>
      </c>
      <c r="P15" s="11">
        <f t="shared" ref="P15" si="188">P14/$BA$14</f>
        <v>0</v>
      </c>
      <c r="Q15" s="10">
        <f t="shared" ref="Q15" si="189">Q14/$BB$14</f>
        <v>0</v>
      </c>
      <c r="R15" s="11">
        <f t="shared" ref="R15" si="190">R14/$BA$14</f>
        <v>0</v>
      </c>
      <c r="S15" s="10">
        <f t="shared" ref="S15" si="191">S14/$BB$14</f>
        <v>0</v>
      </c>
      <c r="T15" s="11">
        <f t="shared" ref="T15" si="192">T14/$BA$14</f>
        <v>2.4E-2</v>
      </c>
      <c r="U15" s="10">
        <f t="shared" ref="U15" si="193">U14/$BB$14</f>
        <v>5.4305663304887508E-2</v>
      </c>
      <c r="V15" s="11"/>
      <c r="W15" s="10"/>
      <c r="X15" s="11">
        <f t="shared" ref="X15" si="194">X14/$BA$14</f>
        <v>2.4E-2</v>
      </c>
      <c r="Y15" s="10">
        <f t="shared" ref="Y15" si="195">Y14/$BB$14</f>
        <v>1.8619084561675717E-2</v>
      </c>
      <c r="Z15" s="11">
        <f t="shared" ref="Z15" si="196">Z14/$BA$14</f>
        <v>0</v>
      </c>
      <c r="AA15" s="10">
        <f t="shared" ref="AA15" si="197">AA14/$BB$14</f>
        <v>0</v>
      </c>
      <c r="AB15" s="11">
        <f t="shared" ref="AB15" si="198">AB14/$BA$14</f>
        <v>0</v>
      </c>
      <c r="AC15" s="10">
        <f t="shared" ref="AC15" si="199">AC14/$BB$14</f>
        <v>0</v>
      </c>
      <c r="AD15" s="11">
        <f t="shared" ref="AD15" si="200">AD14/$BA$14</f>
        <v>0.46400000000000002</v>
      </c>
      <c r="AE15" s="10">
        <f t="shared" ref="AE15" si="201">AE14/$BB$14</f>
        <v>0.6206361520558572</v>
      </c>
      <c r="AF15" s="11">
        <f t="shared" ref="AF15" si="202">AF14/$BA$14</f>
        <v>2.4E-2</v>
      </c>
      <c r="AG15" s="10">
        <f t="shared" ref="AG15" si="203">AG14/$BB$14</f>
        <v>1.0861132660977503E-2</v>
      </c>
      <c r="AH15" s="11">
        <f t="shared" ref="AH15" si="204">AH14/$BA$14</f>
        <v>0</v>
      </c>
      <c r="AI15" s="10">
        <f t="shared" ref="AI15" si="205">AI14/$BB$14</f>
        <v>0</v>
      </c>
      <c r="AJ15" s="11">
        <f t="shared" ref="AJ15" si="206">AJ14/$BA$14</f>
        <v>0</v>
      </c>
      <c r="AK15" s="10">
        <f t="shared" ref="AK15" si="207">AK14/$BB$14</f>
        <v>0</v>
      </c>
      <c r="AL15" s="11">
        <f t="shared" ref="AL15" si="208">AL14/$BA$14</f>
        <v>0</v>
      </c>
      <c r="AM15" s="10">
        <f t="shared" ref="AM15" si="209">AM14/$BB$14</f>
        <v>0</v>
      </c>
      <c r="AN15" s="11">
        <f t="shared" ref="AN15" si="210">AN14/$BA$14</f>
        <v>0</v>
      </c>
      <c r="AO15" s="10">
        <f t="shared" ref="AO15" si="211">AO14/$BB$14</f>
        <v>0</v>
      </c>
      <c r="AP15" s="11">
        <f t="shared" ref="AP15" si="212">AP14/$BA$14</f>
        <v>1.6E-2</v>
      </c>
      <c r="AQ15" s="10">
        <f t="shared" ref="AQ15" si="213">AQ14/$BB$14</f>
        <v>1.5515903801396431E-3</v>
      </c>
      <c r="AR15" s="11">
        <f t="shared" ref="AR15" si="214">AR14/$BA$14</f>
        <v>0.13600000000000001</v>
      </c>
      <c r="AS15" s="10">
        <f t="shared" ref="AS15" si="215">AS14/$BB$14</f>
        <v>8.8440651667959655E-2</v>
      </c>
      <c r="AT15" s="11">
        <f t="shared" ref="AT15" si="216">AT14/$BA$14</f>
        <v>8.0000000000000002E-3</v>
      </c>
      <c r="AU15" s="10">
        <f t="shared" ref="AU15" si="217">AU14/$BB$14</f>
        <v>3.8789759503491078E-3</v>
      </c>
      <c r="AV15" s="11">
        <f t="shared" ref="AV15" si="218">AV14/$BA$14</f>
        <v>8.0000000000000002E-3</v>
      </c>
      <c r="AW15" s="10">
        <f t="shared" ref="AW15" si="219">AW14/$BB$14</f>
        <v>1.9394879751745538E-2</v>
      </c>
      <c r="AX15" s="11">
        <f t="shared" ref="AX15" si="220">AX14/$BA$14</f>
        <v>0</v>
      </c>
      <c r="AY15" s="10">
        <f t="shared" ref="AY15" si="221">AY14/$BB$14</f>
        <v>0</v>
      </c>
      <c r="AZ15" s="11"/>
      <c r="BA15" s="10"/>
      <c r="BB15" s="10"/>
      <c r="BI15">
        <v>58</v>
      </c>
      <c r="BJ15" t="s">
        <v>349</v>
      </c>
      <c r="BK15" t="s">
        <v>66</v>
      </c>
      <c r="BL15">
        <v>58</v>
      </c>
      <c r="BM15">
        <v>29</v>
      </c>
      <c r="BN15">
        <v>1097</v>
      </c>
      <c r="BO15" s="2" t="s">
        <v>349</v>
      </c>
      <c r="BP15" s="2" t="s">
        <v>66</v>
      </c>
      <c r="BQ15" s="2">
        <v>58</v>
      </c>
      <c r="BR15" s="2">
        <v>29</v>
      </c>
      <c r="BS15" s="2">
        <v>55</v>
      </c>
    </row>
    <row r="16" spans="1:71">
      <c r="A16" s="2"/>
      <c r="B16" s="2"/>
      <c r="C16" s="2"/>
      <c r="D16" s="11">
        <v>0.25600000000000001</v>
      </c>
      <c r="E16" s="10">
        <v>0.13653995345228859</v>
      </c>
      <c r="F16" s="11">
        <v>2.4E-2</v>
      </c>
      <c r="G16" s="10">
        <v>3.8789759503491075E-2</v>
      </c>
      <c r="H16" s="11">
        <v>1.6E-2</v>
      </c>
      <c r="I16" s="10">
        <v>6.9821567106283944E-3</v>
      </c>
      <c r="J16" s="11">
        <v>0</v>
      </c>
      <c r="K16" s="10">
        <v>0</v>
      </c>
      <c r="L16" s="11">
        <v>0</v>
      </c>
      <c r="M16" s="10">
        <v>0</v>
      </c>
      <c r="N16" s="11">
        <v>0</v>
      </c>
      <c r="O16" s="10">
        <v>0</v>
      </c>
      <c r="P16" s="11">
        <v>0</v>
      </c>
      <c r="Q16" s="10">
        <v>0</v>
      </c>
      <c r="R16" s="11">
        <v>0</v>
      </c>
      <c r="S16" s="10">
        <v>0</v>
      </c>
      <c r="T16" s="11">
        <v>2.4E-2</v>
      </c>
      <c r="U16" s="10">
        <v>5.4305663304887508E-2</v>
      </c>
      <c r="V16" s="11"/>
      <c r="W16" s="10"/>
      <c r="X16" s="11">
        <v>2.4E-2</v>
      </c>
      <c r="Y16" s="10">
        <v>1.8619084561675717E-2</v>
      </c>
      <c r="Z16" s="11">
        <v>0</v>
      </c>
      <c r="AA16" s="10">
        <v>0</v>
      </c>
      <c r="AB16" s="11">
        <v>0</v>
      </c>
      <c r="AC16" s="10">
        <v>0</v>
      </c>
      <c r="AD16" s="11">
        <v>0.46400000000000002</v>
      </c>
      <c r="AE16" s="10">
        <v>0.6206361520558572</v>
      </c>
      <c r="AF16" s="11">
        <v>2.4E-2</v>
      </c>
      <c r="AG16" s="10">
        <v>1.0861132660977503E-2</v>
      </c>
      <c r="AH16" s="11">
        <v>0</v>
      </c>
      <c r="AI16" s="10">
        <v>0</v>
      </c>
      <c r="AJ16" s="11">
        <v>0</v>
      </c>
      <c r="AK16" s="10">
        <v>0</v>
      </c>
      <c r="AL16" s="11">
        <v>0</v>
      </c>
      <c r="AM16" s="10">
        <v>0</v>
      </c>
      <c r="AN16" s="11">
        <v>0</v>
      </c>
      <c r="AO16" s="10">
        <v>0</v>
      </c>
      <c r="AP16" s="11">
        <v>1.6E-2</v>
      </c>
      <c r="AQ16" s="10">
        <v>1.5515903801396431E-3</v>
      </c>
      <c r="AR16" s="11">
        <v>0.13600000000000001</v>
      </c>
      <c r="AS16" s="10">
        <v>8.8440651667959655E-2</v>
      </c>
      <c r="AT16" s="11">
        <v>8.0000000000000002E-3</v>
      </c>
      <c r="AU16" s="10">
        <v>3.8789759503491078E-3</v>
      </c>
      <c r="AV16" s="11">
        <v>8.0000000000000002E-3</v>
      </c>
      <c r="AW16" s="10">
        <v>1.9394879751745538E-2</v>
      </c>
      <c r="AX16" s="11">
        <v>0</v>
      </c>
      <c r="AY16" s="10">
        <v>0</v>
      </c>
      <c r="AZ16" s="11"/>
      <c r="BA16" s="10"/>
      <c r="BB16" s="10"/>
      <c r="BI16">
        <v>59</v>
      </c>
      <c r="BJ16" t="s">
        <v>351</v>
      </c>
      <c r="BK16" t="s">
        <v>66</v>
      </c>
      <c r="BL16">
        <v>59</v>
      </c>
      <c r="BM16">
        <v>37</v>
      </c>
      <c r="BN16">
        <v>774</v>
      </c>
      <c r="BO16" s="2" t="s">
        <v>351</v>
      </c>
      <c r="BP16" s="2" t="s">
        <v>66</v>
      </c>
      <c r="BQ16" s="2">
        <v>59</v>
      </c>
      <c r="BR16" s="2">
        <v>37</v>
      </c>
      <c r="BS16" s="2">
        <v>57</v>
      </c>
    </row>
    <row r="17" spans="1:71">
      <c r="A17" s="2" t="s">
        <v>698</v>
      </c>
      <c r="B17" s="2" t="s">
        <v>66</v>
      </c>
      <c r="C17" s="2">
        <v>46</v>
      </c>
      <c r="D17" s="11">
        <v>22</v>
      </c>
      <c r="E17" s="10">
        <v>142</v>
      </c>
      <c r="F17" s="11">
        <v>0</v>
      </c>
      <c r="G17" s="10">
        <v>0</v>
      </c>
      <c r="H17" s="11">
        <v>0</v>
      </c>
      <c r="I17" s="10">
        <v>0</v>
      </c>
      <c r="J17" s="11">
        <v>0</v>
      </c>
      <c r="K17" s="10">
        <v>0</v>
      </c>
      <c r="L17" s="11">
        <v>0</v>
      </c>
      <c r="M17" s="10">
        <v>0</v>
      </c>
      <c r="N17" s="11">
        <v>0</v>
      </c>
      <c r="O17" s="10">
        <v>0</v>
      </c>
      <c r="P17" s="11">
        <v>0</v>
      </c>
      <c r="Q17" s="10">
        <v>0</v>
      </c>
      <c r="R17" s="11">
        <v>0</v>
      </c>
      <c r="S17" s="10">
        <v>0</v>
      </c>
      <c r="T17" s="11">
        <v>23</v>
      </c>
      <c r="U17" s="10">
        <v>321</v>
      </c>
      <c r="V17" s="11"/>
      <c r="W17" s="10"/>
      <c r="X17" s="11">
        <v>0</v>
      </c>
      <c r="Y17" s="10">
        <v>0</v>
      </c>
      <c r="Z17" s="11">
        <v>0</v>
      </c>
      <c r="AA17" s="10">
        <v>0</v>
      </c>
      <c r="AB17" s="11">
        <v>10</v>
      </c>
      <c r="AC17" s="10">
        <v>79</v>
      </c>
      <c r="AD17" s="11">
        <v>24</v>
      </c>
      <c r="AE17" s="10">
        <v>414</v>
      </c>
      <c r="AF17" s="11">
        <v>0</v>
      </c>
      <c r="AG17" s="10">
        <v>0</v>
      </c>
      <c r="AH17" s="11">
        <v>4</v>
      </c>
      <c r="AI17" s="10">
        <v>19</v>
      </c>
      <c r="AJ17" s="11">
        <v>0</v>
      </c>
      <c r="AK17" s="10">
        <v>0</v>
      </c>
      <c r="AL17" s="11">
        <v>0</v>
      </c>
      <c r="AM17" s="10">
        <v>0</v>
      </c>
      <c r="AN17" s="11">
        <v>0</v>
      </c>
      <c r="AO17" s="10">
        <v>0</v>
      </c>
      <c r="AP17" s="11">
        <v>0</v>
      </c>
      <c r="AQ17" s="10">
        <v>0</v>
      </c>
      <c r="AR17" s="11">
        <v>2</v>
      </c>
      <c r="AS17" s="10">
        <v>17</v>
      </c>
      <c r="AT17" s="11">
        <v>1</v>
      </c>
      <c r="AU17" s="10">
        <v>9</v>
      </c>
      <c r="AV17" s="11">
        <v>1</v>
      </c>
      <c r="AW17" s="10">
        <v>44</v>
      </c>
      <c r="AX17" s="11">
        <v>1</v>
      </c>
      <c r="AY17" s="10">
        <v>7</v>
      </c>
      <c r="AZ17" s="11"/>
      <c r="BA17" s="10">
        <f t="shared" si="44"/>
        <v>88</v>
      </c>
      <c r="BB17" s="10">
        <f t="shared" si="45"/>
        <v>1052</v>
      </c>
      <c r="BI17">
        <v>60</v>
      </c>
      <c r="BJ17" t="s">
        <v>354</v>
      </c>
      <c r="BK17" t="s">
        <v>66</v>
      </c>
      <c r="BL17">
        <v>60</v>
      </c>
      <c r="BM17">
        <v>134</v>
      </c>
      <c r="BN17">
        <v>1376</v>
      </c>
      <c r="BO17" s="2" t="s">
        <v>354</v>
      </c>
      <c r="BP17" s="2" t="s">
        <v>66</v>
      </c>
      <c r="BQ17" s="2">
        <v>60</v>
      </c>
      <c r="BR17" s="2">
        <v>134</v>
      </c>
      <c r="BS17" s="2">
        <v>58</v>
      </c>
    </row>
    <row r="18" spans="1:71">
      <c r="A18" s="2"/>
      <c r="B18" s="2"/>
      <c r="C18" s="2"/>
      <c r="D18" s="11">
        <f>D17/$BA$17</f>
        <v>0.25</v>
      </c>
      <c r="E18" s="10">
        <f>E17/$BB$17</f>
        <v>0.13498098859315588</v>
      </c>
      <c r="F18" s="11">
        <f t="shared" ref="F18" si="222">F17/$BA$17</f>
        <v>0</v>
      </c>
      <c r="G18" s="10">
        <f t="shared" ref="G18" si="223">G17/$BB$17</f>
        <v>0</v>
      </c>
      <c r="H18" s="11">
        <f t="shared" ref="H18" si="224">H17/$BA$17</f>
        <v>0</v>
      </c>
      <c r="I18" s="10">
        <f t="shared" ref="I18" si="225">I17/$BB$17</f>
        <v>0</v>
      </c>
      <c r="J18" s="11">
        <f t="shared" ref="J18" si="226">J17/$BA$17</f>
        <v>0</v>
      </c>
      <c r="K18" s="10">
        <f t="shared" ref="K18" si="227">K17/$BB$17</f>
        <v>0</v>
      </c>
      <c r="L18" s="11">
        <f t="shared" ref="L18" si="228">L17/$BA$17</f>
        <v>0</v>
      </c>
      <c r="M18" s="10">
        <f t="shared" ref="M18" si="229">M17/$BB$17</f>
        <v>0</v>
      </c>
      <c r="N18" s="11">
        <f t="shared" ref="N18" si="230">N17/$BA$17</f>
        <v>0</v>
      </c>
      <c r="O18" s="10">
        <f t="shared" ref="O18" si="231">O17/$BB$17</f>
        <v>0</v>
      </c>
      <c r="P18" s="11">
        <f t="shared" ref="P18" si="232">P17/$BA$17</f>
        <v>0</v>
      </c>
      <c r="Q18" s="10">
        <f t="shared" ref="Q18" si="233">Q17/$BB$17</f>
        <v>0</v>
      </c>
      <c r="R18" s="11">
        <f t="shared" ref="R18" si="234">R17/$BA$17</f>
        <v>0</v>
      </c>
      <c r="S18" s="10">
        <f t="shared" ref="S18" si="235">S17/$BB$17</f>
        <v>0</v>
      </c>
      <c r="T18" s="11">
        <f t="shared" ref="T18" si="236">T17/$BA$17</f>
        <v>0.26136363636363635</v>
      </c>
      <c r="U18" s="10">
        <f t="shared" ref="U18" si="237">U17/$BB$17</f>
        <v>0.30513307984790877</v>
      </c>
      <c r="V18" s="11"/>
      <c r="W18" s="10"/>
      <c r="X18" s="11">
        <f t="shared" ref="X18" si="238">X17/$BA$17</f>
        <v>0</v>
      </c>
      <c r="Y18" s="10">
        <f t="shared" ref="Y18" si="239">Y17/$BB$17</f>
        <v>0</v>
      </c>
      <c r="Z18" s="11">
        <f t="shared" ref="Z18" si="240">Z17/$BA$17</f>
        <v>0</v>
      </c>
      <c r="AA18" s="10">
        <f t="shared" ref="AA18" si="241">AA17/$BB$17</f>
        <v>0</v>
      </c>
      <c r="AB18" s="11">
        <f t="shared" ref="AB18" si="242">AB17/$BA$17</f>
        <v>0.11363636363636363</v>
      </c>
      <c r="AC18" s="10">
        <f t="shared" ref="AC18" si="243">AC17/$BB$17</f>
        <v>7.5095057034220536E-2</v>
      </c>
      <c r="AD18" s="11">
        <f t="shared" ref="AD18" si="244">AD17/$BA$17</f>
        <v>0.27272727272727271</v>
      </c>
      <c r="AE18" s="10">
        <f t="shared" ref="AE18" si="245">AE17/$BB$17</f>
        <v>0.39353612167300378</v>
      </c>
      <c r="AF18" s="11">
        <f t="shared" ref="AF18" si="246">AF17/$BA$17</f>
        <v>0</v>
      </c>
      <c r="AG18" s="10">
        <f t="shared" ref="AG18" si="247">AG17/$BB$17</f>
        <v>0</v>
      </c>
      <c r="AH18" s="11">
        <f t="shared" ref="AH18" si="248">AH17/$BA$17</f>
        <v>4.5454545454545456E-2</v>
      </c>
      <c r="AI18" s="10">
        <f t="shared" ref="AI18" si="249">AI17/$BB$17</f>
        <v>1.8060836501901139E-2</v>
      </c>
      <c r="AJ18" s="11">
        <f t="shared" ref="AJ18" si="250">AJ17/$BA$17</f>
        <v>0</v>
      </c>
      <c r="AK18" s="10">
        <f t="shared" ref="AK18" si="251">AK17/$BB$17</f>
        <v>0</v>
      </c>
      <c r="AL18" s="11">
        <f t="shared" ref="AL18" si="252">AL17/$BA$17</f>
        <v>0</v>
      </c>
      <c r="AM18" s="10">
        <f t="shared" ref="AM18" si="253">AM17/$BB$17</f>
        <v>0</v>
      </c>
      <c r="AN18" s="11">
        <f t="shared" ref="AN18" si="254">AN17/$BA$17</f>
        <v>0</v>
      </c>
      <c r="AO18" s="10">
        <f t="shared" ref="AO18" si="255">AO17/$BB$17</f>
        <v>0</v>
      </c>
      <c r="AP18" s="11">
        <f t="shared" ref="AP18" si="256">AP17/$BA$17</f>
        <v>0</v>
      </c>
      <c r="AQ18" s="10">
        <f t="shared" ref="AQ18" si="257">AQ17/$BB$17</f>
        <v>0</v>
      </c>
      <c r="AR18" s="11">
        <f t="shared" ref="AR18" si="258">AR17/$BA$17</f>
        <v>2.2727272727272728E-2</v>
      </c>
      <c r="AS18" s="10">
        <f t="shared" ref="AS18" si="259">AS17/$BB$17</f>
        <v>1.6159695817490494E-2</v>
      </c>
      <c r="AT18" s="11">
        <f t="shared" ref="AT18" si="260">AT17/$BA$17</f>
        <v>1.1363636363636364E-2</v>
      </c>
      <c r="AU18" s="10">
        <f t="shared" ref="AU18" si="261">AU17/$BB$17</f>
        <v>8.555133079847909E-3</v>
      </c>
      <c r="AV18" s="11">
        <f t="shared" ref="AV18" si="262">AV17/$BA$17</f>
        <v>1.1363636363636364E-2</v>
      </c>
      <c r="AW18" s="10">
        <f t="shared" ref="AW18" si="263">AW17/$BB$17</f>
        <v>4.1825095057034217E-2</v>
      </c>
      <c r="AX18" s="11">
        <f t="shared" ref="AX18" si="264">AX17/$BA$17</f>
        <v>1.1363636363636364E-2</v>
      </c>
      <c r="AY18" s="10">
        <f t="shared" ref="AY18" si="265">AY17/$BB$17</f>
        <v>6.653992395437262E-3</v>
      </c>
      <c r="AZ18" s="11"/>
      <c r="BA18" s="10"/>
      <c r="BB18" s="10"/>
      <c r="BI18">
        <v>61</v>
      </c>
      <c r="BJ18" t="s">
        <v>630</v>
      </c>
      <c r="BK18" t="s">
        <v>66</v>
      </c>
      <c r="BL18">
        <v>61</v>
      </c>
      <c r="BM18">
        <v>96</v>
      </c>
      <c r="BN18">
        <v>816</v>
      </c>
      <c r="BO18" s="2" t="s">
        <v>630</v>
      </c>
      <c r="BP18" s="2" t="s">
        <v>66</v>
      </c>
      <c r="BQ18" s="2">
        <v>61</v>
      </c>
      <c r="BR18" s="2">
        <v>96</v>
      </c>
      <c r="BS18" s="2">
        <v>59</v>
      </c>
    </row>
    <row r="19" spans="1:71">
      <c r="A19" s="2"/>
      <c r="B19" s="2"/>
      <c r="C19" s="2"/>
      <c r="D19" s="11">
        <v>0.25</v>
      </c>
      <c r="E19" s="10">
        <v>0.13498098859315588</v>
      </c>
      <c r="F19" s="11">
        <v>0</v>
      </c>
      <c r="G19" s="10">
        <v>0</v>
      </c>
      <c r="H19" s="11">
        <v>0</v>
      </c>
      <c r="I19" s="10">
        <v>0</v>
      </c>
      <c r="J19" s="11">
        <v>0</v>
      </c>
      <c r="K19" s="10">
        <v>0</v>
      </c>
      <c r="L19" s="11">
        <v>0</v>
      </c>
      <c r="M19" s="10">
        <v>0</v>
      </c>
      <c r="N19" s="11">
        <v>0</v>
      </c>
      <c r="O19" s="10">
        <v>0</v>
      </c>
      <c r="P19" s="11">
        <v>0</v>
      </c>
      <c r="Q19" s="10">
        <v>0</v>
      </c>
      <c r="R19" s="11">
        <v>0</v>
      </c>
      <c r="S19" s="10">
        <v>0</v>
      </c>
      <c r="T19" s="11">
        <v>0.26136363636363635</v>
      </c>
      <c r="U19" s="10">
        <v>0.30513307984790877</v>
      </c>
      <c r="V19" s="11"/>
      <c r="W19" s="10"/>
      <c r="X19" s="11">
        <v>0</v>
      </c>
      <c r="Y19" s="10">
        <v>0</v>
      </c>
      <c r="Z19" s="11">
        <v>0</v>
      </c>
      <c r="AA19" s="10">
        <v>0</v>
      </c>
      <c r="AB19" s="11">
        <v>0.11363636363636363</v>
      </c>
      <c r="AC19" s="10">
        <v>7.5095057034220536E-2</v>
      </c>
      <c r="AD19" s="11">
        <v>0.27272727272727271</v>
      </c>
      <c r="AE19" s="10">
        <v>0.39353612167300378</v>
      </c>
      <c r="AF19" s="11">
        <v>0</v>
      </c>
      <c r="AG19" s="10">
        <v>0</v>
      </c>
      <c r="AH19" s="11">
        <v>4.5454545454545456E-2</v>
      </c>
      <c r="AI19" s="10">
        <v>1.8060836501901139E-2</v>
      </c>
      <c r="AJ19" s="11">
        <v>0</v>
      </c>
      <c r="AK19" s="10">
        <v>0</v>
      </c>
      <c r="AL19" s="11">
        <v>0</v>
      </c>
      <c r="AM19" s="10">
        <v>0</v>
      </c>
      <c r="AN19" s="11">
        <v>0</v>
      </c>
      <c r="AO19" s="10">
        <v>0</v>
      </c>
      <c r="AP19" s="11">
        <v>0</v>
      </c>
      <c r="AQ19" s="10">
        <v>0</v>
      </c>
      <c r="AR19" s="11">
        <v>2.2727272727272728E-2</v>
      </c>
      <c r="AS19" s="10">
        <v>1.6159695817490494E-2</v>
      </c>
      <c r="AT19" s="11">
        <v>1.1363636363636364E-2</v>
      </c>
      <c r="AU19" s="10">
        <v>8.555133079847909E-3</v>
      </c>
      <c r="AV19" s="11">
        <v>1.1363636363636364E-2</v>
      </c>
      <c r="AW19" s="10">
        <v>4.1825095057034217E-2</v>
      </c>
      <c r="AX19" s="11">
        <v>1.1363636363636364E-2</v>
      </c>
      <c r="AY19" s="10">
        <v>6.653992395437262E-3</v>
      </c>
      <c r="AZ19" s="11"/>
      <c r="BA19" s="10"/>
      <c r="BB19" s="10"/>
      <c r="BI19">
        <v>62</v>
      </c>
      <c r="BJ19" t="s">
        <v>364</v>
      </c>
      <c r="BK19" t="s">
        <v>66</v>
      </c>
      <c r="BL19">
        <v>62</v>
      </c>
      <c r="BM19">
        <v>13</v>
      </c>
      <c r="BN19">
        <v>95</v>
      </c>
      <c r="BO19" s="6" t="s">
        <v>364</v>
      </c>
      <c r="BP19" s="6" t="s">
        <v>66</v>
      </c>
      <c r="BQ19" s="6">
        <v>62</v>
      </c>
      <c r="BR19" s="6">
        <v>13</v>
      </c>
      <c r="BS19" s="2">
        <v>60</v>
      </c>
    </row>
    <row r="20" spans="1:71">
      <c r="A20" s="2" t="s">
        <v>627</v>
      </c>
      <c r="B20" s="2" t="s">
        <v>66</v>
      </c>
      <c r="C20" s="2">
        <v>47</v>
      </c>
      <c r="D20" s="11">
        <v>0</v>
      </c>
      <c r="E20" s="10">
        <v>0</v>
      </c>
      <c r="F20" s="11">
        <v>0</v>
      </c>
      <c r="G20" s="10">
        <v>0</v>
      </c>
      <c r="H20" s="11">
        <v>0</v>
      </c>
      <c r="I20" s="10">
        <v>0</v>
      </c>
      <c r="J20" s="11">
        <v>0</v>
      </c>
      <c r="K20" s="10">
        <v>0</v>
      </c>
      <c r="L20" s="11">
        <v>0</v>
      </c>
      <c r="M20" s="10">
        <v>0</v>
      </c>
      <c r="N20" s="11">
        <v>0</v>
      </c>
      <c r="O20" s="10">
        <v>0</v>
      </c>
      <c r="P20" s="11">
        <v>0</v>
      </c>
      <c r="Q20" s="10">
        <v>0</v>
      </c>
      <c r="R20" s="11">
        <v>0</v>
      </c>
      <c r="S20" s="10">
        <v>0</v>
      </c>
      <c r="T20" s="11">
        <v>0</v>
      </c>
      <c r="U20" s="10">
        <v>0</v>
      </c>
      <c r="V20" s="11"/>
      <c r="W20" s="10"/>
      <c r="X20" s="11">
        <v>0</v>
      </c>
      <c r="Y20" s="10">
        <v>0</v>
      </c>
      <c r="Z20" s="11">
        <v>0</v>
      </c>
      <c r="AA20" s="10">
        <v>0</v>
      </c>
      <c r="AB20" s="11">
        <v>1</v>
      </c>
      <c r="AC20" s="10">
        <v>6</v>
      </c>
      <c r="AD20" s="11">
        <v>4</v>
      </c>
      <c r="AE20" s="10">
        <v>52</v>
      </c>
      <c r="AF20" s="11">
        <v>0</v>
      </c>
      <c r="AG20" s="10">
        <v>0</v>
      </c>
      <c r="AH20" s="11">
        <v>0</v>
      </c>
      <c r="AI20" s="10">
        <v>0</v>
      </c>
      <c r="AJ20" s="11">
        <v>0</v>
      </c>
      <c r="AK20" s="10">
        <v>0</v>
      </c>
      <c r="AL20" s="11">
        <v>0</v>
      </c>
      <c r="AM20" s="10">
        <v>0</v>
      </c>
      <c r="AN20" s="11">
        <v>1</v>
      </c>
      <c r="AO20" s="10">
        <v>3</v>
      </c>
      <c r="AP20" s="11">
        <v>3</v>
      </c>
      <c r="AQ20" s="10">
        <v>49</v>
      </c>
      <c r="AR20" s="11">
        <v>0</v>
      </c>
      <c r="AS20" s="10">
        <v>0</v>
      </c>
      <c r="AT20" s="11">
        <v>0</v>
      </c>
      <c r="AU20" s="10">
        <v>0</v>
      </c>
      <c r="AV20" s="11">
        <v>4</v>
      </c>
      <c r="AW20" s="10">
        <v>134</v>
      </c>
      <c r="AX20" s="11">
        <v>5</v>
      </c>
      <c r="AY20" s="10">
        <v>17</v>
      </c>
      <c r="AZ20" s="11"/>
      <c r="BA20" s="10">
        <f t="shared" si="44"/>
        <v>18</v>
      </c>
      <c r="BB20" s="10">
        <f t="shared" si="45"/>
        <v>261</v>
      </c>
      <c r="BI20">
        <v>63</v>
      </c>
      <c r="BJ20" t="s">
        <v>368</v>
      </c>
      <c r="BK20" t="s">
        <v>66</v>
      </c>
      <c r="BL20">
        <v>63</v>
      </c>
      <c r="BM20">
        <v>62</v>
      </c>
      <c r="BN20">
        <v>794</v>
      </c>
      <c r="BO20" s="2" t="s">
        <v>368</v>
      </c>
      <c r="BP20" s="2" t="s">
        <v>66</v>
      </c>
      <c r="BQ20" s="2">
        <v>63</v>
      </c>
      <c r="BR20" s="2">
        <v>62</v>
      </c>
      <c r="BS20" s="2">
        <v>61</v>
      </c>
    </row>
    <row r="21" spans="1:71">
      <c r="A21" s="2"/>
      <c r="B21" s="2"/>
      <c r="C21" s="2"/>
      <c r="D21" s="11">
        <f>D20/$BA$20</f>
        <v>0</v>
      </c>
      <c r="E21" s="10">
        <f>E20/$BB$20</f>
        <v>0</v>
      </c>
      <c r="F21" s="11">
        <f t="shared" ref="F21" si="266">F20/$BA$20</f>
        <v>0</v>
      </c>
      <c r="G21" s="10">
        <f t="shared" ref="G21" si="267">G20/$BB$20</f>
        <v>0</v>
      </c>
      <c r="H21" s="11">
        <f t="shared" ref="H21" si="268">H20/$BA$20</f>
        <v>0</v>
      </c>
      <c r="I21" s="10">
        <f t="shared" ref="I21" si="269">I20/$BB$20</f>
        <v>0</v>
      </c>
      <c r="J21" s="11">
        <f t="shared" ref="J21" si="270">J20/$BA$20</f>
        <v>0</v>
      </c>
      <c r="K21" s="10">
        <f t="shared" ref="K21" si="271">K20/$BB$20</f>
        <v>0</v>
      </c>
      <c r="L21" s="11">
        <f t="shared" ref="L21" si="272">L20/$BA$20</f>
        <v>0</v>
      </c>
      <c r="M21" s="10">
        <f t="shared" ref="M21" si="273">M20/$BB$20</f>
        <v>0</v>
      </c>
      <c r="N21" s="11">
        <f t="shared" ref="N21" si="274">N20/$BA$20</f>
        <v>0</v>
      </c>
      <c r="O21" s="10">
        <f t="shared" ref="O21" si="275">O20/$BB$20</f>
        <v>0</v>
      </c>
      <c r="P21" s="11">
        <f t="shared" ref="P21" si="276">P20/$BA$20</f>
        <v>0</v>
      </c>
      <c r="Q21" s="10">
        <f t="shared" ref="Q21" si="277">Q20/$BB$20</f>
        <v>0</v>
      </c>
      <c r="R21" s="11">
        <f t="shared" ref="R21" si="278">R20/$BA$20</f>
        <v>0</v>
      </c>
      <c r="S21" s="10">
        <f t="shared" ref="S21" si="279">S20/$BB$20</f>
        <v>0</v>
      </c>
      <c r="T21" s="11">
        <f t="shared" ref="T21" si="280">T20/$BA$20</f>
        <v>0</v>
      </c>
      <c r="U21" s="10">
        <f t="shared" ref="U21" si="281">U20/$BB$20</f>
        <v>0</v>
      </c>
      <c r="V21" s="11"/>
      <c r="W21" s="10"/>
      <c r="X21" s="11">
        <f t="shared" ref="X21" si="282">X20/$BA$20</f>
        <v>0</v>
      </c>
      <c r="Y21" s="10">
        <f t="shared" ref="Y21" si="283">Y20/$BB$20</f>
        <v>0</v>
      </c>
      <c r="Z21" s="11">
        <f t="shared" ref="Z21" si="284">Z20/$BA$20</f>
        <v>0</v>
      </c>
      <c r="AA21" s="10">
        <f t="shared" ref="AA21" si="285">AA20/$BB$20</f>
        <v>0</v>
      </c>
      <c r="AB21" s="11">
        <f t="shared" ref="AB21" si="286">AB20/$BA$20</f>
        <v>5.5555555555555552E-2</v>
      </c>
      <c r="AC21" s="10">
        <f t="shared" ref="AC21" si="287">AC20/$BB$20</f>
        <v>2.2988505747126436E-2</v>
      </c>
      <c r="AD21" s="11">
        <f t="shared" ref="AD21" si="288">AD20/$BA$20</f>
        <v>0.22222222222222221</v>
      </c>
      <c r="AE21" s="10">
        <f t="shared" ref="AE21" si="289">AE20/$BB$20</f>
        <v>0.19923371647509577</v>
      </c>
      <c r="AF21" s="11">
        <f t="shared" ref="AF21" si="290">AF20/$BA$20</f>
        <v>0</v>
      </c>
      <c r="AG21" s="10">
        <f t="shared" ref="AG21" si="291">AG20/$BB$20</f>
        <v>0</v>
      </c>
      <c r="AH21" s="11">
        <f t="shared" ref="AH21" si="292">AH20/$BA$20</f>
        <v>0</v>
      </c>
      <c r="AI21" s="10">
        <f t="shared" ref="AI21" si="293">AI20/$BB$20</f>
        <v>0</v>
      </c>
      <c r="AJ21" s="11">
        <f t="shared" ref="AJ21" si="294">AJ20/$BA$20</f>
        <v>0</v>
      </c>
      <c r="AK21" s="10">
        <f t="shared" ref="AK21" si="295">AK20/$BB$20</f>
        <v>0</v>
      </c>
      <c r="AL21" s="11">
        <f t="shared" ref="AL21" si="296">AL20/$BA$20</f>
        <v>0</v>
      </c>
      <c r="AM21" s="10">
        <f t="shared" ref="AM21" si="297">AM20/$BB$20</f>
        <v>0</v>
      </c>
      <c r="AN21" s="11">
        <f t="shared" ref="AN21" si="298">AN20/$BA$20</f>
        <v>5.5555555555555552E-2</v>
      </c>
      <c r="AO21" s="10">
        <f t="shared" ref="AO21" si="299">AO20/$BB$20</f>
        <v>1.1494252873563218E-2</v>
      </c>
      <c r="AP21" s="11">
        <f t="shared" ref="AP21" si="300">AP20/$BA$20</f>
        <v>0.16666666666666666</v>
      </c>
      <c r="AQ21" s="10">
        <f t="shared" ref="AQ21" si="301">AQ20/$BB$20</f>
        <v>0.18773946360153257</v>
      </c>
      <c r="AR21" s="11">
        <f t="shared" ref="AR21" si="302">AR20/$BA$20</f>
        <v>0</v>
      </c>
      <c r="AS21" s="10">
        <f t="shared" ref="AS21" si="303">AS20/$BB$20</f>
        <v>0</v>
      </c>
      <c r="AT21" s="11">
        <f t="shared" ref="AT21" si="304">AT20/$BA$20</f>
        <v>0</v>
      </c>
      <c r="AU21" s="10">
        <f t="shared" ref="AU21" si="305">AU20/$BB$20</f>
        <v>0</v>
      </c>
      <c r="AV21" s="11">
        <f t="shared" ref="AV21" si="306">AV20/$BA$20</f>
        <v>0.22222222222222221</v>
      </c>
      <c r="AW21" s="10">
        <f t="shared" ref="AW21" si="307">AW20/$BB$20</f>
        <v>0.51340996168582376</v>
      </c>
      <c r="AX21" s="11">
        <f t="shared" ref="AX21" si="308">AX20/$BA$20</f>
        <v>0.27777777777777779</v>
      </c>
      <c r="AY21" s="10">
        <f t="shared" ref="AY21" si="309">AY20/$BB$20</f>
        <v>6.5134099616858232E-2</v>
      </c>
      <c r="AZ21" s="11"/>
      <c r="BA21" s="10"/>
      <c r="BB21" s="10"/>
      <c r="BI21">
        <v>64</v>
      </c>
      <c r="BJ21" t="s">
        <v>631</v>
      </c>
      <c r="BK21" t="s">
        <v>66</v>
      </c>
      <c r="BL21">
        <v>64</v>
      </c>
      <c r="BM21">
        <v>54</v>
      </c>
      <c r="BN21">
        <v>415</v>
      </c>
      <c r="BO21" s="2" t="s">
        <v>631</v>
      </c>
      <c r="BP21" s="2" t="s">
        <v>66</v>
      </c>
      <c r="BQ21" s="2">
        <v>64</v>
      </c>
      <c r="BR21" s="2">
        <v>54</v>
      </c>
      <c r="BS21" s="2">
        <v>62</v>
      </c>
    </row>
    <row r="22" spans="1:71">
      <c r="A22" s="2"/>
      <c r="B22" s="2"/>
      <c r="C22" s="2"/>
      <c r="D22" s="11">
        <v>0</v>
      </c>
      <c r="E22" s="10">
        <v>0</v>
      </c>
      <c r="F22" s="11">
        <v>0</v>
      </c>
      <c r="G22" s="10">
        <v>0</v>
      </c>
      <c r="H22" s="11">
        <v>0</v>
      </c>
      <c r="I22" s="10">
        <v>0</v>
      </c>
      <c r="J22" s="11">
        <v>0</v>
      </c>
      <c r="K22" s="10">
        <v>0</v>
      </c>
      <c r="L22" s="11">
        <v>0</v>
      </c>
      <c r="M22" s="10">
        <v>0</v>
      </c>
      <c r="N22" s="11">
        <v>0</v>
      </c>
      <c r="O22" s="10">
        <v>0</v>
      </c>
      <c r="P22" s="11">
        <v>0</v>
      </c>
      <c r="Q22" s="10">
        <v>0</v>
      </c>
      <c r="R22" s="11">
        <v>0</v>
      </c>
      <c r="S22" s="10">
        <v>0</v>
      </c>
      <c r="T22" s="11">
        <v>0</v>
      </c>
      <c r="U22" s="10">
        <v>0</v>
      </c>
      <c r="V22" s="11"/>
      <c r="W22" s="10"/>
      <c r="X22" s="11">
        <v>0</v>
      </c>
      <c r="Y22" s="10">
        <v>0</v>
      </c>
      <c r="Z22" s="11">
        <v>0</v>
      </c>
      <c r="AA22" s="10">
        <v>0</v>
      </c>
      <c r="AB22" s="11">
        <v>5.5555555555555552E-2</v>
      </c>
      <c r="AC22" s="10">
        <v>2.2988505747126436E-2</v>
      </c>
      <c r="AD22" s="11">
        <v>0.22222222222222221</v>
      </c>
      <c r="AE22" s="10">
        <v>0.19923371647509577</v>
      </c>
      <c r="AF22" s="11">
        <v>0</v>
      </c>
      <c r="AG22" s="10">
        <v>0</v>
      </c>
      <c r="AH22" s="11">
        <v>0</v>
      </c>
      <c r="AI22" s="10">
        <v>0</v>
      </c>
      <c r="AJ22" s="11">
        <v>0</v>
      </c>
      <c r="AK22" s="10">
        <v>0</v>
      </c>
      <c r="AL22" s="11">
        <v>0</v>
      </c>
      <c r="AM22" s="10">
        <v>0</v>
      </c>
      <c r="AN22" s="11">
        <v>5.5555555555555552E-2</v>
      </c>
      <c r="AO22" s="10">
        <v>1.1494252873563218E-2</v>
      </c>
      <c r="AP22" s="11">
        <v>0.16666666666666666</v>
      </c>
      <c r="AQ22" s="10">
        <v>0.18773946360153257</v>
      </c>
      <c r="AR22" s="11">
        <v>0</v>
      </c>
      <c r="AS22" s="10">
        <v>0</v>
      </c>
      <c r="AT22" s="11">
        <v>0</v>
      </c>
      <c r="AU22" s="10">
        <v>0</v>
      </c>
      <c r="AV22" s="11">
        <v>0.22222222222222221</v>
      </c>
      <c r="AW22" s="10">
        <v>0.51340996168582376</v>
      </c>
      <c r="AX22" s="11">
        <v>0.27777777777777779</v>
      </c>
      <c r="AY22" s="10">
        <v>6.5134099616858232E-2</v>
      </c>
      <c r="AZ22" s="11"/>
      <c r="BA22" s="10"/>
      <c r="BB22" s="10"/>
      <c r="BI22">
        <v>65</v>
      </c>
      <c r="BJ22" t="s">
        <v>632</v>
      </c>
      <c r="BK22" t="s">
        <v>66</v>
      </c>
      <c r="BL22">
        <v>65</v>
      </c>
      <c r="BM22">
        <v>117</v>
      </c>
      <c r="BN22">
        <v>2756</v>
      </c>
      <c r="BO22" s="2" t="s">
        <v>632</v>
      </c>
      <c r="BP22" s="2" t="s">
        <v>66</v>
      </c>
      <c r="BQ22" s="2">
        <v>65</v>
      </c>
      <c r="BR22" s="2">
        <v>117</v>
      </c>
      <c r="BS22" s="2">
        <v>63</v>
      </c>
    </row>
    <row r="23" spans="1:71">
      <c r="A23" s="2" t="s">
        <v>291</v>
      </c>
      <c r="B23" s="2" t="s">
        <v>66</v>
      </c>
      <c r="C23" s="2">
        <v>48</v>
      </c>
      <c r="D23" s="11">
        <v>32</v>
      </c>
      <c r="E23" s="10">
        <v>279</v>
      </c>
      <c r="F23" s="11">
        <v>0</v>
      </c>
      <c r="G23" s="10">
        <v>0</v>
      </c>
      <c r="H23" s="11">
        <v>6</v>
      </c>
      <c r="I23" s="10">
        <v>30</v>
      </c>
      <c r="J23" s="11">
        <v>0</v>
      </c>
      <c r="K23" s="10">
        <v>0</v>
      </c>
      <c r="L23" s="11">
        <v>0</v>
      </c>
      <c r="M23" s="10">
        <v>0</v>
      </c>
      <c r="N23" s="11">
        <v>0</v>
      </c>
      <c r="O23" s="10">
        <v>0</v>
      </c>
      <c r="P23" s="11">
        <v>1</v>
      </c>
      <c r="Q23" s="10">
        <v>241</v>
      </c>
      <c r="R23" s="11">
        <v>0</v>
      </c>
      <c r="S23" s="10">
        <v>0</v>
      </c>
      <c r="T23" s="11">
        <v>0</v>
      </c>
      <c r="U23" s="10">
        <v>0</v>
      </c>
      <c r="V23" s="11"/>
      <c r="W23" s="10"/>
      <c r="X23" s="11">
        <v>4</v>
      </c>
      <c r="Y23" s="10">
        <v>27</v>
      </c>
      <c r="Z23" s="11">
        <v>0</v>
      </c>
      <c r="AA23" s="10">
        <v>0</v>
      </c>
      <c r="AB23" s="11">
        <v>7</v>
      </c>
      <c r="AC23" s="10">
        <v>35</v>
      </c>
      <c r="AD23" s="11">
        <v>218</v>
      </c>
      <c r="AE23" s="10">
        <v>9288</v>
      </c>
      <c r="AF23" s="11">
        <v>11</v>
      </c>
      <c r="AG23" s="10">
        <v>85</v>
      </c>
      <c r="AH23" s="11">
        <v>11</v>
      </c>
      <c r="AI23" s="10">
        <v>86</v>
      </c>
      <c r="AJ23" s="11">
        <v>0</v>
      </c>
      <c r="AK23" s="10">
        <v>0</v>
      </c>
      <c r="AL23" s="11">
        <v>6</v>
      </c>
      <c r="AM23" s="10">
        <v>75</v>
      </c>
      <c r="AN23" s="11">
        <v>0</v>
      </c>
      <c r="AO23" s="10">
        <v>0</v>
      </c>
      <c r="AP23" s="11">
        <v>2</v>
      </c>
      <c r="AQ23" s="10">
        <v>6</v>
      </c>
      <c r="AR23" s="11">
        <v>0</v>
      </c>
      <c r="AS23" s="10">
        <v>0</v>
      </c>
      <c r="AT23" s="11">
        <v>0</v>
      </c>
      <c r="AU23" s="10">
        <v>0</v>
      </c>
      <c r="AV23" s="11">
        <v>0</v>
      </c>
      <c r="AW23" s="10">
        <v>0</v>
      </c>
      <c r="AX23" s="11">
        <v>1</v>
      </c>
      <c r="AY23" s="10">
        <v>1</v>
      </c>
      <c r="AZ23" s="11"/>
      <c r="BA23" s="10">
        <f t="shared" si="44"/>
        <v>299</v>
      </c>
      <c r="BB23" s="10">
        <f t="shared" si="45"/>
        <v>10153</v>
      </c>
      <c r="BI23">
        <v>66</v>
      </c>
      <c r="BJ23" t="s">
        <v>704</v>
      </c>
      <c r="BK23" t="s">
        <v>66</v>
      </c>
      <c r="BL23">
        <v>66</v>
      </c>
      <c r="BM23">
        <v>148</v>
      </c>
      <c r="BN23">
        <v>1971</v>
      </c>
      <c r="BO23" s="2" t="s">
        <v>704</v>
      </c>
      <c r="BP23" s="2" t="s">
        <v>66</v>
      </c>
      <c r="BQ23" s="2">
        <v>66</v>
      </c>
      <c r="BR23" s="2">
        <v>148</v>
      </c>
      <c r="BS23" s="2">
        <v>64</v>
      </c>
    </row>
    <row r="24" spans="1:71">
      <c r="A24" s="2"/>
      <c r="B24" s="2"/>
      <c r="C24" s="2"/>
      <c r="D24" s="11">
        <f>D23/$BA$23</f>
        <v>0.10702341137123746</v>
      </c>
      <c r="E24" s="10">
        <f>E23/$BB$23</f>
        <v>2.7479562690830295E-2</v>
      </c>
      <c r="F24" s="11">
        <f t="shared" ref="F24" si="310">F23/$BA$23</f>
        <v>0</v>
      </c>
      <c r="G24" s="10">
        <f t="shared" ref="G24" si="311">G23/$BB$23</f>
        <v>0</v>
      </c>
      <c r="H24" s="11">
        <f t="shared" ref="H24" si="312">H23/$BA$23</f>
        <v>2.0066889632107024E-2</v>
      </c>
      <c r="I24" s="10">
        <f t="shared" ref="I24" si="313">I23/$BB$23</f>
        <v>2.9547916871860533E-3</v>
      </c>
      <c r="J24" s="11">
        <f t="shared" ref="J24" si="314">J23/$BA$23</f>
        <v>0</v>
      </c>
      <c r="K24" s="10">
        <f t="shared" ref="K24" si="315">K23/$BB$23</f>
        <v>0</v>
      </c>
      <c r="L24" s="11">
        <f t="shared" ref="L24" si="316">L23/$BA$23</f>
        <v>0</v>
      </c>
      <c r="M24" s="10">
        <f t="shared" ref="M24" si="317">M23/$BB$23</f>
        <v>0</v>
      </c>
      <c r="N24" s="11">
        <f t="shared" ref="N24" si="318">N23/$BA$23</f>
        <v>0</v>
      </c>
      <c r="O24" s="10">
        <f t="shared" ref="O24" si="319">O23/$BB$23</f>
        <v>0</v>
      </c>
      <c r="P24" s="11">
        <f t="shared" ref="P24" si="320">P23/$BA$23</f>
        <v>3.3444816053511705E-3</v>
      </c>
      <c r="Q24" s="10">
        <f t="shared" ref="Q24" si="321">Q23/$BB$23</f>
        <v>2.3736826553727962E-2</v>
      </c>
      <c r="R24" s="11">
        <f t="shared" ref="R24" si="322">R23/$BA$23</f>
        <v>0</v>
      </c>
      <c r="S24" s="10">
        <f t="shared" ref="S24" si="323">S23/$BB$23</f>
        <v>0</v>
      </c>
      <c r="T24" s="11">
        <f t="shared" ref="T24" si="324">T23/$BA$23</f>
        <v>0</v>
      </c>
      <c r="U24" s="10">
        <f t="shared" ref="U24" si="325">U23/$BB$23</f>
        <v>0</v>
      </c>
      <c r="V24" s="11"/>
      <c r="W24" s="10"/>
      <c r="X24" s="11">
        <f t="shared" ref="X24" si="326">X23/$BA$23</f>
        <v>1.3377926421404682E-2</v>
      </c>
      <c r="Y24" s="10">
        <f t="shared" ref="Y24" si="327">Y23/$BB$23</f>
        <v>2.6593125184674478E-3</v>
      </c>
      <c r="Z24" s="11">
        <f t="shared" ref="Z24" si="328">Z23/$BA$23</f>
        <v>0</v>
      </c>
      <c r="AA24" s="10">
        <f t="shared" ref="AA24" si="329">AA23/$BB$23</f>
        <v>0</v>
      </c>
      <c r="AB24" s="11">
        <f t="shared" ref="AB24" si="330">AB23/$BA$23</f>
        <v>2.3411371237458192E-2</v>
      </c>
      <c r="AC24" s="10">
        <f t="shared" ref="AC24" si="331">AC23/$BB$23</f>
        <v>3.4472569683837288E-3</v>
      </c>
      <c r="AD24" s="11">
        <f t="shared" ref="AD24" si="332">AD23/$BA$23</f>
        <v>0.72909698996655514</v>
      </c>
      <c r="AE24" s="10">
        <f t="shared" ref="AE24" si="333">AE23/$BB$23</f>
        <v>0.91480350635280216</v>
      </c>
      <c r="AF24" s="11">
        <f t="shared" ref="AF24" si="334">AF23/$BA$23</f>
        <v>3.678929765886288E-2</v>
      </c>
      <c r="AG24" s="10">
        <f t="shared" ref="AG24" si="335">AG23/$BB$23</f>
        <v>8.3719097803604849E-3</v>
      </c>
      <c r="AH24" s="11">
        <f t="shared" ref="AH24" si="336">AH23/$BA$23</f>
        <v>3.678929765886288E-2</v>
      </c>
      <c r="AI24" s="10">
        <f t="shared" ref="AI24" si="337">AI23/$BB$23</f>
        <v>8.4704028366000203E-3</v>
      </c>
      <c r="AJ24" s="11">
        <f t="shared" ref="AJ24" si="338">AJ23/$BA$23</f>
        <v>0</v>
      </c>
      <c r="AK24" s="10">
        <f t="shared" ref="AK24" si="339">AK23/$BB$23</f>
        <v>0</v>
      </c>
      <c r="AL24" s="11">
        <f t="shared" ref="AL24" si="340">AL23/$BA$23</f>
        <v>2.0066889632107024E-2</v>
      </c>
      <c r="AM24" s="10">
        <f t="shared" ref="AM24" si="341">AM23/$BB$23</f>
        <v>7.386979217965133E-3</v>
      </c>
      <c r="AN24" s="11">
        <f t="shared" ref="AN24" si="342">AN23/$BA$23</f>
        <v>0</v>
      </c>
      <c r="AO24" s="10">
        <f t="shared" ref="AO24" si="343">AO23/$BB$23</f>
        <v>0</v>
      </c>
      <c r="AP24" s="11">
        <f t="shared" ref="AP24" si="344">AP23/$BA$23</f>
        <v>6.688963210702341E-3</v>
      </c>
      <c r="AQ24" s="10">
        <f t="shared" ref="AQ24" si="345">AQ23/$BB$23</f>
        <v>5.909583374372107E-4</v>
      </c>
      <c r="AR24" s="11">
        <f t="shared" ref="AR24" si="346">AR23/$BA$23</f>
        <v>0</v>
      </c>
      <c r="AS24" s="10">
        <f t="shared" ref="AS24" si="347">AS23/$BB$23</f>
        <v>0</v>
      </c>
      <c r="AT24" s="11">
        <f t="shared" ref="AT24" si="348">AT23/$BA$23</f>
        <v>0</v>
      </c>
      <c r="AU24" s="10">
        <f t="shared" ref="AU24" si="349">AU23/$BB$23</f>
        <v>0</v>
      </c>
      <c r="AV24" s="11">
        <f t="shared" ref="AV24" si="350">AV23/$BA$23</f>
        <v>0</v>
      </c>
      <c r="AW24" s="10">
        <f t="shared" ref="AW24" si="351">AW23/$BB$23</f>
        <v>0</v>
      </c>
      <c r="AX24" s="11">
        <f t="shared" ref="AX24" si="352">AX23/$BA$23</f>
        <v>3.3444816053511705E-3</v>
      </c>
      <c r="AY24" s="10">
        <f>AY23/$BB$23</f>
        <v>9.8493056239535117E-5</v>
      </c>
      <c r="AZ24" s="11"/>
      <c r="BA24" s="10"/>
      <c r="BB24" s="10"/>
      <c r="BI24">
        <v>67</v>
      </c>
      <c r="BJ24" t="s">
        <v>705</v>
      </c>
      <c r="BK24" t="s">
        <v>66</v>
      </c>
      <c r="BL24">
        <v>67</v>
      </c>
      <c r="BM24">
        <v>11</v>
      </c>
      <c r="BN24">
        <v>148</v>
      </c>
      <c r="BO24" s="6" t="s">
        <v>705</v>
      </c>
      <c r="BP24" s="6" t="s">
        <v>66</v>
      </c>
      <c r="BQ24" s="6">
        <v>67</v>
      </c>
      <c r="BR24" s="6">
        <v>11</v>
      </c>
      <c r="BS24" s="2">
        <v>65</v>
      </c>
    </row>
    <row r="25" spans="1:71">
      <c r="A25" s="2"/>
      <c r="B25" s="2"/>
      <c r="C25" s="2"/>
      <c r="D25" s="11">
        <v>0.10702341137123746</v>
      </c>
      <c r="E25" s="10">
        <v>2.7479562690830295E-2</v>
      </c>
      <c r="F25" s="11">
        <v>0</v>
      </c>
      <c r="G25" s="10">
        <v>0</v>
      </c>
      <c r="H25" s="11">
        <v>2.0066889632107024E-2</v>
      </c>
      <c r="I25" s="10">
        <v>2.9547916871860533E-3</v>
      </c>
      <c r="J25" s="11">
        <v>0</v>
      </c>
      <c r="K25" s="10">
        <v>0</v>
      </c>
      <c r="L25" s="11">
        <v>0</v>
      </c>
      <c r="M25" s="10">
        <v>0</v>
      </c>
      <c r="N25" s="11">
        <v>0</v>
      </c>
      <c r="O25" s="10">
        <v>0</v>
      </c>
      <c r="P25" s="11">
        <v>3.3444816053511705E-3</v>
      </c>
      <c r="Q25" s="10">
        <v>2.3736826553727962E-2</v>
      </c>
      <c r="R25" s="11">
        <v>0</v>
      </c>
      <c r="S25" s="10">
        <v>0</v>
      </c>
      <c r="T25" s="11">
        <v>0</v>
      </c>
      <c r="U25" s="10">
        <v>0</v>
      </c>
      <c r="V25" s="11"/>
      <c r="W25" s="10"/>
      <c r="X25" s="11">
        <v>1.3377926421404682E-2</v>
      </c>
      <c r="Y25" s="10">
        <v>2.6593125184674478E-3</v>
      </c>
      <c r="Z25" s="11">
        <v>0</v>
      </c>
      <c r="AA25" s="10">
        <v>0</v>
      </c>
      <c r="AB25" s="11">
        <v>2.3411371237458192E-2</v>
      </c>
      <c r="AC25" s="10">
        <v>3.4472569683837288E-3</v>
      </c>
      <c r="AD25" s="11">
        <v>0.72909698996655514</v>
      </c>
      <c r="AE25" s="10">
        <v>0.91480350635280216</v>
      </c>
      <c r="AF25" s="11">
        <v>3.678929765886288E-2</v>
      </c>
      <c r="AG25" s="10">
        <v>8.3719097803604849E-3</v>
      </c>
      <c r="AH25" s="11">
        <v>3.678929765886288E-2</v>
      </c>
      <c r="AI25" s="10">
        <v>8.4704028366000203E-3</v>
      </c>
      <c r="AJ25" s="11">
        <v>0</v>
      </c>
      <c r="AK25" s="10">
        <v>0</v>
      </c>
      <c r="AL25" s="11">
        <v>2.0066889632107024E-2</v>
      </c>
      <c r="AM25" s="10">
        <v>7.386979217965133E-3</v>
      </c>
      <c r="AN25" s="11">
        <v>0</v>
      </c>
      <c r="AO25" s="10">
        <v>0</v>
      </c>
      <c r="AP25" s="11">
        <v>6.688963210702341E-3</v>
      </c>
      <c r="AQ25" s="10">
        <v>5.909583374372107E-4</v>
      </c>
      <c r="AR25" s="11">
        <v>0</v>
      </c>
      <c r="AS25" s="10">
        <v>0</v>
      </c>
      <c r="AT25" s="11">
        <v>0</v>
      </c>
      <c r="AU25" s="10">
        <v>0</v>
      </c>
      <c r="AV25" s="11">
        <v>0</v>
      </c>
      <c r="AW25" s="10">
        <v>0</v>
      </c>
      <c r="AX25" s="11">
        <v>3.3444816053511705E-3</v>
      </c>
      <c r="AY25" s="10">
        <v>9.8493056239535117E-5</v>
      </c>
      <c r="AZ25" s="11"/>
      <c r="BA25" s="10"/>
      <c r="BB25" s="10"/>
      <c r="BS25" s="2">
        <v>66</v>
      </c>
    </row>
    <row r="26" spans="1:71">
      <c r="A26" s="18" t="s">
        <v>699</v>
      </c>
      <c r="B26" s="18" t="s">
        <v>66</v>
      </c>
      <c r="C26" s="18">
        <v>49</v>
      </c>
      <c r="D26" s="19">
        <v>1</v>
      </c>
      <c r="E26" s="20">
        <v>16</v>
      </c>
      <c r="F26" s="19">
        <v>0</v>
      </c>
      <c r="G26" s="20">
        <v>0</v>
      </c>
      <c r="H26" s="19">
        <v>0</v>
      </c>
      <c r="I26" s="20">
        <v>0</v>
      </c>
      <c r="J26" s="19">
        <v>0</v>
      </c>
      <c r="K26" s="20">
        <v>0</v>
      </c>
      <c r="L26" s="19">
        <v>0</v>
      </c>
      <c r="M26" s="20">
        <v>0</v>
      </c>
      <c r="N26" s="19">
        <v>0</v>
      </c>
      <c r="O26" s="20">
        <v>0</v>
      </c>
      <c r="P26" s="19">
        <v>0</v>
      </c>
      <c r="Q26" s="20">
        <v>0</v>
      </c>
      <c r="R26" s="19">
        <v>0</v>
      </c>
      <c r="S26" s="20">
        <v>0</v>
      </c>
      <c r="T26" s="19">
        <v>0</v>
      </c>
      <c r="U26" s="20">
        <v>0</v>
      </c>
      <c r="V26" s="19"/>
      <c r="W26" s="20"/>
      <c r="X26" s="19">
        <v>0</v>
      </c>
      <c r="Y26" s="20">
        <v>0</v>
      </c>
      <c r="Z26" s="19">
        <v>0</v>
      </c>
      <c r="AA26" s="20">
        <v>0</v>
      </c>
      <c r="AB26" s="19">
        <v>0</v>
      </c>
      <c r="AC26" s="20">
        <v>0</v>
      </c>
      <c r="AD26" s="19">
        <v>7</v>
      </c>
      <c r="AE26" s="20">
        <v>153</v>
      </c>
      <c r="AF26" s="19">
        <v>0</v>
      </c>
      <c r="AG26" s="20">
        <v>0</v>
      </c>
      <c r="AH26" s="19">
        <v>0</v>
      </c>
      <c r="AI26" s="20">
        <v>0</v>
      </c>
      <c r="AJ26" s="19">
        <v>0</v>
      </c>
      <c r="AK26" s="20">
        <v>0</v>
      </c>
      <c r="AL26" s="19">
        <v>0</v>
      </c>
      <c r="AM26" s="20">
        <v>0</v>
      </c>
      <c r="AN26" s="19">
        <v>0</v>
      </c>
      <c r="AO26" s="20">
        <v>0</v>
      </c>
      <c r="AP26" s="19">
        <v>0</v>
      </c>
      <c r="AQ26" s="20">
        <v>0</v>
      </c>
      <c r="AR26" s="19">
        <v>0</v>
      </c>
      <c r="AS26" s="20">
        <v>0</v>
      </c>
      <c r="AT26" s="19">
        <v>0</v>
      </c>
      <c r="AU26" s="20">
        <v>0</v>
      </c>
      <c r="AV26" s="19">
        <v>0</v>
      </c>
      <c r="AW26" s="20">
        <v>0</v>
      </c>
      <c r="AX26" s="19">
        <v>0</v>
      </c>
      <c r="AY26" s="20">
        <v>0</v>
      </c>
      <c r="AZ26" s="11"/>
      <c r="BA26" s="10">
        <f t="shared" si="44"/>
        <v>8</v>
      </c>
      <c r="BB26" s="10">
        <f t="shared" si="45"/>
        <v>169</v>
      </c>
      <c r="BM26">
        <f>SUM(BM2:BM24)</f>
        <v>2634</v>
      </c>
      <c r="BN26">
        <f>SUM(BN2:BN24)</f>
        <v>41177</v>
      </c>
      <c r="BS26" s="2">
        <v>67</v>
      </c>
    </row>
    <row r="27" spans="1:71">
      <c r="A27" s="18"/>
      <c r="B27" s="18"/>
      <c r="C27" s="18"/>
      <c r="D27" s="11">
        <f>D26/$BA$26</f>
        <v>0.125</v>
      </c>
      <c r="E27" s="10">
        <f>E26/$BB$26</f>
        <v>9.4674556213017749E-2</v>
      </c>
      <c r="F27" s="11">
        <f t="shared" ref="F27" si="353">F26/$BA$26</f>
        <v>0</v>
      </c>
      <c r="G27" s="10">
        <f t="shared" ref="G27" si="354">G26/$BB$26</f>
        <v>0</v>
      </c>
      <c r="H27" s="11">
        <f t="shared" ref="H27" si="355">H26/$BA$26</f>
        <v>0</v>
      </c>
      <c r="I27" s="10">
        <f t="shared" ref="I27" si="356">I26/$BB$26</f>
        <v>0</v>
      </c>
      <c r="J27" s="11">
        <f t="shared" ref="J27" si="357">J26/$BA$26</f>
        <v>0</v>
      </c>
      <c r="K27" s="10">
        <f t="shared" ref="K27" si="358">K26/$BB$26</f>
        <v>0</v>
      </c>
      <c r="L27" s="11">
        <f t="shared" ref="L27" si="359">L26/$BA$26</f>
        <v>0</v>
      </c>
      <c r="M27" s="10">
        <f t="shared" ref="M27" si="360">M26/$BB$26</f>
        <v>0</v>
      </c>
      <c r="N27" s="11">
        <f t="shared" ref="N27" si="361">N26/$BA$26</f>
        <v>0</v>
      </c>
      <c r="O27" s="10">
        <f t="shared" ref="O27" si="362">O26/$BB$26</f>
        <v>0</v>
      </c>
      <c r="P27" s="11">
        <f t="shared" ref="P27" si="363">P26/$BA$26</f>
        <v>0</v>
      </c>
      <c r="Q27" s="10">
        <f t="shared" ref="Q27" si="364">Q26/$BB$26</f>
        <v>0</v>
      </c>
      <c r="R27" s="11">
        <f t="shared" ref="R27" si="365">R26/$BA$26</f>
        <v>0</v>
      </c>
      <c r="S27" s="10">
        <f t="shared" ref="S27" si="366">S26/$BB$26</f>
        <v>0</v>
      </c>
      <c r="T27" s="11">
        <f t="shared" ref="T27" si="367">T26/$BA$26</f>
        <v>0</v>
      </c>
      <c r="U27" s="10">
        <f t="shared" ref="U27" si="368">U26/$BB$26</f>
        <v>0</v>
      </c>
      <c r="V27" s="11"/>
      <c r="W27" s="10"/>
      <c r="X27" s="11">
        <f t="shared" ref="X27" si="369">X26/$BA$26</f>
        <v>0</v>
      </c>
      <c r="Y27" s="10">
        <f t="shared" ref="Y27" si="370">Y26/$BB$26</f>
        <v>0</v>
      </c>
      <c r="Z27" s="11">
        <f t="shared" ref="Z27" si="371">Z26/$BA$26</f>
        <v>0</v>
      </c>
      <c r="AA27" s="10">
        <f t="shared" ref="AA27" si="372">AA26/$BB$26</f>
        <v>0</v>
      </c>
      <c r="AB27" s="11">
        <f t="shared" ref="AB27" si="373">AB26/$BA$26</f>
        <v>0</v>
      </c>
      <c r="AC27" s="10">
        <f t="shared" ref="AC27" si="374">AC26/$BB$26</f>
        <v>0</v>
      </c>
      <c r="AD27" s="11">
        <f t="shared" ref="AD27" si="375">AD26/$BA$26</f>
        <v>0.875</v>
      </c>
      <c r="AE27" s="10">
        <f t="shared" ref="AE27" si="376">AE26/$BB$26</f>
        <v>0.90532544378698221</v>
      </c>
      <c r="AF27" s="11">
        <f t="shared" ref="AF27" si="377">AF26/$BA$26</f>
        <v>0</v>
      </c>
      <c r="AG27" s="10">
        <f t="shared" ref="AG27" si="378">AG26/$BB$26</f>
        <v>0</v>
      </c>
      <c r="AH27" s="11">
        <f t="shared" ref="AH27" si="379">AH26/$BA$26</f>
        <v>0</v>
      </c>
      <c r="AI27" s="10">
        <f t="shared" ref="AI27" si="380">AI26/$BB$26</f>
        <v>0</v>
      </c>
      <c r="AJ27" s="11">
        <f t="shared" ref="AJ27" si="381">AJ26/$BA$26</f>
        <v>0</v>
      </c>
      <c r="AK27" s="10">
        <f t="shared" ref="AK27" si="382">AK26/$BB$26</f>
        <v>0</v>
      </c>
      <c r="AL27" s="11">
        <f t="shared" ref="AL27" si="383">AL26/$BA$26</f>
        <v>0</v>
      </c>
      <c r="AM27" s="10">
        <f t="shared" ref="AM27" si="384">AM26/$BB$26</f>
        <v>0</v>
      </c>
      <c r="AN27" s="11">
        <f t="shared" ref="AN27" si="385">AN26/$BA$26</f>
        <v>0</v>
      </c>
      <c r="AO27" s="10">
        <f t="shared" ref="AO27" si="386">AO26/$BB$26</f>
        <v>0</v>
      </c>
      <c r="AP27" s="11">
        <f t="shared" ref="AP27" si="387">AP26/$BA$26</f>
        <v>0</v>
      </c>
      <c r="AQ27" s="10">
        <f t="shared" ref="AQ27" si="388">AQ26/$BB$26</f>
        <v>0</v>
      </c>
      <c r="AR27" s="11">
        <f t="shared" ref="AR27" si="389">AR26/$BA$26</f>
        <v>0</v>
      </c>
      <c r="AS27" s="10">
        <f t="shared" ref="AS27" si="390">AS26/$BB$26</f>
        <v>0</v>
      </c>
      <c r="AT27" s="11">
        <f t="shared" ref="AT27" si="391">AT26/$BA$26</f>
        <v>0</v>
      </c>
      <c r="AU27" s="10">
        <f t="shared" ref="AU27" si="392">AU26/$BB$26</f>
        <v>0</v>
      </c>
      <c r="AV27" s="11">
        <f t="shared" ref="AV27" si="393">AV26/$BA$26</f>
        <v>0</v>
      </c>
      <c r="AW27" s="10">
        <f t="shared" ref="AW27" si="394">AW26/$BB$26</f>
        <v>0</v>
      </c>
      <c r="AX27" s="11">
        <f t="shared" ref="AX27" si="395">AX26/$BA$26</f>
        <v>0</v>
      </c>
      <c r="AY27" s="10">
        <f t="shared" ref="AY27" si="396">AY26/$BB$26</f>
        <v>0</v>
      </c>
      <c r="AZ27" s="11"/>
      <c r="BA27" s="10"/>
      <c r="BB27" s="10"/>
    </row>
    <row r="28" spans="1:71">
      <c r="A28" s="18"/>
      <c r="B28" s="18"/>
      <c r="C28" s="18"/>
      <c r="D28" s="19">
        <v>0.125</v>
      </c>
      <c r="E28" s="20">
        <v>9.4674556213017749E-2</v>
      </c>
      <c r="F28" s="19">
        <v>0</v>
      </c>
      <c r="G28" s="20">
        <v>0</v>
      </c>
      <c r="H28" s="19">
        <v>0</v>
      </c>
      <c r="I28" s="20">
        <v>0</v>
      </c>
      <c r="J28" s="19">
        <v>0</v>
      </c>
      <c r="K28" s="20">
        <v>0</v>
      </c>
      <c r="L28" s="19">
        <v>0</v>
      </c>
      <c r="M28" s="20">
        <v>0</v>
      </c>
      <c r="N28" s="19">
        <v>0</v>
      </c>
      <c r="O28" s="20">
        <v>0</v>
      </c>
      <c r="P28" s="19">
        <v>0</v>
      </c>
      <c r="Q28" s="20">
        <v>0</v>
      </c>
      <c r="R28" s="19">
        <v>0</v>
      </c>
      <c r="S28" s="20">
        <v>0</v>
      </c>
      <c r="T28" s="19">
        <v>0</v>
      </c>
      <c r="U28" s="20">
        <v>0</v>
      </c>
      <c r="V28" s="19"/>
      <c r="W28" s="20"/>
      <c r="X28" s="19">
        <v>0</v>
      </c>
      <c r="Y28" s="20">
        <v>0</v>
      </c>
      <c r="Z28" s="19">
        <v>0</v>
      </c>
      <c r="AA28" s="20">
        <v>0</v>
      </c>
      <c r="AB28" s="19">
        <v>0</v>
      </c>
      <c r="AC28" s="20">
        <v>0</v>
      </c>
      <c r="AD28" s="19">
        <v>0.875</v>
      </c>
      <c r="AE28" s="20">
        <v>0.90532544378698221</v>
      </c>
      <c r="AF28" s="19">
        <v>0</v>
      </c>
      <c r="AG28" s="20">
        <v>0</v>
      </c>
      <c r="AH28" s="19">
        <v>0</v>
      </c>
      <c r="AI28" s="20">
        <v>0</v>
      </c>
      <c r="AJ28" s="19">
        <v>0</v>
      </c>
      <c r="AK28" s="20">
        <v>0</v>
      </c>
      <c r="AL28" s="19">
        <v>0</v>
      </c>
      <c r="AM28" s="20">
        <v>0</v>
      </c>
      <c r="AN28" s="19">
        <v>0</v>
      </c>
      <c r="AO28" s="20">
        <v>0</v>
      </c>
      <c r="AP28" s="19">
        <v>0</v>
      </c>
      <c r="AQ28" s="20">
        <v>0</v>
      </c>
      <c r="AR28" s="19">
        <v>0</v>
      </c>
      <c r="AS28" s="20">
        <v>0</v>
      </c>
      <c r="AT28" s="19">
        <v>0</v>
      </c>
      <c r="AU28" s="20">
        <v>0</v>
      </c>
      <c r="AV28" s="19">
        <v>0</v>
      </c>
      <c r="AW28" s="20">
        <v>0</v>
      </c>
      <c r="AX28" s="19">
        <v>0</v>
      </c>
      <c r="AY28" s="20">
        <v>0</v>
      </c>
      <c r="AZ28" s="11"/>
      <c r="BA28" s="10"/>
      <c r="BB28" s="10"/>
    </row>
    <row r="29" spans="1:71">
      <c r="A29" s="2" t="s">
        <v>628</v>
      </c>
      <c r="B29" s="2" t="s">
        <v>66</v>
      </c>
      <c r="C29" s="2">
        <v>50</v>
      </c>
      <c r="D29" s="11">
        <v>92</v>
      </c>
      <c r="E29" s="10">
        <v>574</v>
      </c>
      <c r="F29" s="11">
        <v>0</v>
      </c>
      <c r="G29" s="10">
        <v>0</v>
      </c>
      <c r="H29" s="11">
        <v>12</v>
      </c>
      <c r="I29" s="10">
        <v>119</v>
      </c>
      <c r="J29" s="11">
        <v>0</v>
      </c>
      <c r="K29" s="10">
        <v>0</v>
      </c>
      <c r="L29" s="11">
        <v>0</v>
      </c>
      <c r="M29" s="10">
        <v>0</v>
      </c>
      <c r="N29" s="11">
        <v>0</v>
      </c>
      <c r="O29" s="10">
        <v>0</v>
      </c>
      <c r="P29" s="11">
        <v>0</v>
      </c>
      <c r="Q29" s="10">
        <v>0</v>
      </c>
      <c r="R29" s="11">
        <v>0</v>
      </c>
      <c r="S29" s="10">
        <v>0</v>
      </c>
      <c r="T29" s="11">
        <v>54</v>
      </c>
      <c r="U29" s="10">
        <v>510</v>
      </c>
      <c r="V29" s="11"/>
      <c r="W29" s="10"/>
      <c r="X29" s="11">
        <v>0</v>
      </c>
      <c r="Y29" s="10">
        <v>0</v>
      </c>
      <c r="Z29" s="11">
        <v>0</v>
      </c>
      <c r="AA29" s="10">
        <v>0</v>
      </c>
      <c r="AB29" s="11">
        <v>5</v>
      </c>
      <c r="AC29" s="10">
        <v>80</v>
      </c>
      <c r="AD29" s="11">
        <v>55</v>
      </c>
      <c r="AE29" s="10">
        <v>1719</v>
      </c>
      <c r="AF29" s="11">
        <v>5</v>
      </c>
      <c r="AG29" s="10">
        <v>15</v>
      </c>
      <c r="AH29" s="11">
        <v>34</v>
      </c>
      <c r="AI29" s="10">
        <v>286</v>
      </c>
      <c r="AJ29" s="11">
        <v>0</v>
      </c>
      <c r="AK29" s="10">
        <v>0</v>
      </c>
      <c r="AL29" s="11">
        <v>2</v>
      </c>
      <c r="AM29" s="10">
        <v>26</v>
      </c>
      <c r="AN29" s="11">
        <v>1</v>
      </c>
      <c r="AO29" s="10">
        <v>1</v>
      </c>
      <c r="AP29" s="11">
        <v>1</v>
      </c>
      <c r="AQ29" s="10">
        <v>8</v>
      </c>
      <c r="AR29" s="11">
        <v>6</v>
      </c>
      <c r="AS29" s="10">
        <v>85</v>
      </c>
      <c r="AT29" s="11">
        <v>1</v>
      </c>
      <c r="AU29" s="10">
        <v>4</v>
      </c>
      <c r="AV29" s="11">
        <v>1</v>
      </c>
      <c r="AW29" s="10">
        <v>55</v>
      </c>
      <c r="AX29" s="11">
        <v>10</v>
      </c>
      <c r="AY29" s="10">
        <v>154</v>
      </c>
      <c r="AZ29" s="11"/>
      <c r="BA29" s="10">
        <f t="shared" si="44"/>
        <v>279</v>
      </c>
      <c r="BB29" s="10">
        <f t="shared" si="45"/>
        <v>3636</v>
      </c>
    </row>
    <row r="30" spans="1:71">
      <c r="A30" s="2"/>
      <c r="B30" s="2"/>
      <c r="C30" s="2"/>
      <c r="D30" s="11">
        <f>D29/$BA$29</f>
        <v>0.32974910394265233</v>
      </c>
      <c r="E30" s="10">
        <f>E29/$BB$29</f>
        <v>0.15786578657865788</v>
      </c>
      <c r="F30" s="11">
        <f t="shared" ref="F30" si="397">F29/$BA$29</f>
        <v>0</v>
      </c>
      <c r="G30" s="10">
        <f t="shared" ref="G30" si="398">G29/$BB$29</f>
        <v>0</v>
      </c>
      <c r="H30" s="11">
        <f t="shared" ref="H30" si="399">H29/$BA$29</f>
        <v>4.3010752688172046E-2</v>
      </c>
      <c r="I30" s="10">
        <f t="shared" ref="I30" si="400">I29/$BB$29</f>
        <v>3.2728272827282731E-2</v>
      </c>
      <c r="J30" s="11">
        <f t="shared" ref="J30" si="401">J29/$BA$29</f>
        <v>0</v>
      </c>
      <c r="K30" s="10">
        <f t="shared" ref="K30" si="402">K29/$BB$29</f>
        <v>0</v>
      </c>
      <c r="L30" s="11">
        <f t="shared" ref="L30" si="403">L29/$BA$29</f>
        <v>0</v>
      </c>
      <c r="M30" s="10">
        <f t="shared" ref="M30" si="404">M29/$BB$29</f>
        <v>0</v>
      </c>
      <c r="N30" s="11">
        <f t="shared" ref="N30" si="405">N29/$BA$29</f>
        <v>0</v>
      </c>
      <c r="O30" s="10">
        <f t="shared" ref="O30" si="406">O29/$BB$29</f>
        <v>0</v>
      </c>
      <c r="P30" s="11">
        <f t="shared" ref="P30" si="407">P29/$BA$29</f>
        <v>0</v>
      </c>
      <c r="Q30" s="10">
        <f t="shared" ref="Q30" si="408">Q29/$BB$29</f>
        <v>0</v>
      </c>
      <c r="R30" s="11">
        <f t="shared" ref="R30" si="409">R29/$BA$29</f>
        <v>0</v>
      </c>
      <c r="S30" s="10">
        <f t="shared" ref="S30" si="410">S29/$BB$29</f>
        <v>0</v>
      </c>
      <c r="T30" s="11">
        <f t="shared" ref="T30" si="411">T29/$BA$29</f>
        <v>0.19354838709677419</v>
      </c>
      <c r="U30" s="10">
        <f t="shared" ref="U30" si="412">U29/$BB$29</f>
        <v>0.14026402640264027</v>
      </c>
      <c r="V30" s="11"/>
      <c r="W30" s="10"/>
      <c r="X30" s="11">
        <f t="shared" ref="X30" si="413">X29/$BA$29</f>
        <v>0</v>
      </c>
      <c r="Y30" s="10">
        <f t="shared" ref="Y30" si="414">Y29/$BB$29</f>
        <v>0</v>
      </c>
      <c r="Z30" s="11">
        <f t="shared" ref="Z30" si="415">Z29/$BA$29</f>
        <v>0</v>
      </c>
      <c r="AA30" s="10">
        <f t="shared" ref="AA30" si="416">AA29/$BB$29</f>
        <v>0</v>
      </c>
      <c r="AB30" s="11">
        <f t="shared" ref="AB30" si="417">AB29/$BA$29</f>
        <v>1.7921146953405017E-2</v>
      </c>
      <c r="AC30" s="10">
        <f t="shared" ref="AC30" si="418">AC29/$BB$29</f>
        <v>2.2002200220022004E-2</v>
      </c>
      <c r="AD30" s="11">
        <f t="shared" ref="AD30" si="419">AD29/$BA$29</f>
        <v>0.1971326164874552</v>
      </c>
      <c r="AE30" s="10">
        <f t="shared" ref="AE30" si="420">AE29/$BB$29</f>
        <v>0.47277227722772275</v>
      </c>
      <c r="AF30" s="11">
        <f t="shared" ref="AF30" si="421">AF29/$BA$29</f>
        <v>1.7921146953405017E-2</v>
      </c>
      <c r="AG30" s="10">
        <f t="shared" ref="AG30" si="422">AG29/$BB$29</f>
        <v>4.125412541254125E-3</v>
      </c>
      <c r="AH30" s="11">
        <f t="shared" ref="AH30" si="423">AH29/$BA$29</f>
        <v>0.12186379928315412</v>
      </c>
      <c r="AI30" s="10">
        <f t="shared" ref="AI30" si="424">AI29/$BB$29</f>
        <v>7.8657865786578657E-2</v>
      </c>
      <c r="AJ30" s="11">
        <f t="shared" ref="AJ30" si="425">AJ29/$BA$29</f>
        <v>0</v>
      </c>
      <c r="AK30" s="10">
        <f t="shared" ref="AK30" si="426">AK29/$BB$29</f>
        <v>0</v>
      </c>
      <c r="AL30" s="11">
        <f t="shared" ref="AL30" si="427">AL29/$BA$29</f>
        <v>7.1684587813620072E-3</v>
      </c>
      <c r="AM30" s="10">
        <f t="shared" ref="AM30" si="428">AM29/$BB$29</f>
        <v>7.1507150715071511E-3</v>
      </c>
      <c r="AN30" s="11">
        <f t="shared" ref="AN30" si="429">AN29/$BA$29</f>
        <v>3.5842293906810036E-3</v>
      </c>
      <c r="AO30" s="10">
        <f t="shared" ref="AO30" si="430">AO29/$BB$29</f>
        <v>2.7502750275027501E-4</v>
      </c>
      <c r="AP30" s="11">
        <f t="shared" ref="AP30" si="431">AP29/$BA$29</f>
        <v>3.5842293906810036E-3</v>
      </c>
      <c r="AQ30" s="10">
        <f t="shared" ref="AQ30" si="432">AQ29/$BB$29</f>
        <v>2.2002200220022001E-3</v>
      </c>
      <c r="AR30" s="11">
        <f t="shared" ref="AR30" si="433">AR29/$BA$29</f>
        <v>2.1505376344086023E-2</v>
      </c>
      <c r="AS30" s="10">
        <f t="shared" ref="AS30" si="434">AS29/$BB$29</f>
        <v>2.3377337733773377E-2</v>
      </c>
      <c r="AT30" s="11">
        <f t="shared" ref="AT30" si="435">AT29/$BA$29</f>
        <v>3.5842293906810036E-3</v>
      </c>
      <c r="AU30" s="10">
        <f t="shared" ref="AU30" si="436">AU29/$BB$29</f>
        <v>1.1001100110011001E-3</v>
      </c>
      <c r="AV30" s="11">
        <f t="shared" ref="AV30" si="437">AV29/$BA$29</f>
        <v>3.5842293906810036E-3</v>
      </c>
      <c r="AW30" s="10">
        <f t="shared" ref="AW30" si="438">AW29/$BB$29</f>
        <v>1.5126512651265127E-2</v>
      </c>
      <c r="AX30" s="11">
        <f t="shared" ref="AX30" si="439">AX29/$BA$29</f>
        <v>3.5842293906810034E-2</v>
      </c>
      <c r="AY30" s="10">
        <f t="shared" ref="AY30" si="440">AY29/$BB$29</f>
        <v>4.2354235423542351E-2</v>
      </c>
      <c r="AZ30" s="11"/>
      <c r="BA30" s="10"/>
      <c r="BB30" s="10"/>
    </row>
    <row r="31" spans="1:71">
      <c r="A31" s="2"/>
      <c r="B31" s="2"/>
      <c r="C31" s="2"/>
      <c r="D31" s="11">
        <v>0.32974910394265233</v>
      </c>
      <c r="E31" s="10">
        <v>0.15786578657865788</v>
      </c>
      <c r="F31" s="11">
        <v>0</v>
      </c>
      <c r="G31" s="10">
        <v>0</v>
      </c>
      <c r="H31" s="11">
        <v>4.3010752688172046E-2</v>
      </c>
      <c r="I31" s="10">
        <v>3.2728272827282731E-2</v>
      </c>
      <c r="J31" s="11">
        <v>0</v>
      </c>
      <c r="K31" s="10">
        <v>0</v>
      </c>
      <c r="L31" s="11">
        <v>0</v>
      </c>
      <c r="M31" s="10">
        <v>0</v>
      </c>
      <c r="N31" s="11">
        <v>0</v>
      </c>
      <c r="O31" s="10">
        <v>0</v>
      </c>
      <c r="P31" s="11">
        <v>0</v>
      </c>
      <c r="Q31" s="10">
        <v>0</v>
      </c>
      <c r="R31" s="11">
        <v>0</v>
      </c>
      <c r="S31" s="10">
        <v>0</v>
      </c>
      <c r="T31" s="11">
        <v>0.19354838709677419</v>
      </c>
      <c r="U31" s="10">
        <v>0.14026402640264027</v>
      </c>
      <c r="V31" s="11"/>
      <c r="W31" s="10"/>
      <c r="X31" s="11">
        <v>0</v>
      </c>
      <c r="Y31" s="10">
        <v>0</v>
      </c>
      <c r="Z31" s="11">
        <v>0</v>
      </c>
      <c r="AA31" s="10">
        <v>0</v>
      </c>
      <c r="AB31" s="11">
        <v>1.7921146953405017E-2</v>
      </c>
      <c r="AC31" s="10">
        <v>2.2002200220022004E-2</v>
      </c>
      <c r="AD31" s="11">
        <v>0.1971326164874552</v>
      </c>
      <c r="AE31" s="10">
        <v>0.47277227722772275</v>
      </c>
      <c r="AF31" s="11">
        <v>1.7921146953405017E-2</v>
      </c>
      <c r="AG31" s="10">
        <v>4.125412541254125E-3</v>
      </c>
      <c r="AH31" s="11">
        <v>0.12186379928315412</v>
      </c>
      <c r="AI31" s="10">
        <v>7.8657865786578657E-2</v>
      </c>
      <c r="AJ31" s="11">
        <v>0</v>
      </c>
      <c r="AK31" s="10">
        <v>0</v>
      </c>
      <c r="AL31" s="11">
        <v>7.1684587813620072E-3</v>
      </c>
      <c r="AM31" s="10">
        <v>7.1507150715071511E-3</v>
      </c>
      <c r="AN31" s="11">
        <v>3.5842293906810036E-3</v>
      </c>
      <c r="AO31" s="10">
        <v>2.7502750275027501E-4</v>
      </c>
      <c r="AP31" s="11">
        <v>3.5842293906810036E-3</v>
      </c>
      <c r="AQ31" s="10">
        <v>2.2002200220022001E-3</v>
      </c>
      <c r="AR31" s="11">
        <v>2.1505376344086023E-2</v>
      </c>
      <c r="AS31" s="10">
        <v>2.3377337733773377E-2</v>
      </c>
      <c r="AT31" s="11">
        <v>3.5842293906810036E-3</v>
      </c>
      <c r="AU31" s="10">
        <v>1.1001100110011001E-3</v>
      </c>
      <c r="AV31" s="11">
        <v>3.5842293906810036E-3</v>
      </c>
      <c r="AW31" s="10">
        <v>1.5126512651265127E-2</v>
      </c>
      <c r="AX31" s="11">
        <v>3.5842293906810034E-2</v>
      </c>
      <c r="AY31" s="10">
        <v>4.2354235423542351E-2</v>
      </c>
      <c r="AZ31" s="11"/>
      <c r="BA31" s="10"/>
      <c r="BB31" s="10"/>
    </row>
    <row r="32" spans="1:71">
      <c r="A32" s="2" t="s">
        <v>312</v>
      </c>
      <c r="B32" s="2" t="s">
        <v>66</v>
      </c>
      <c r="C32" s="2">
        <v>51</v>
      </c>
      <c r="D32" s="11">
        <v>16</v>
      </c>
      <c r="E32" s="10">
        <v>52</v>
      </c>
      <c r="F32" s="11">
        <v>0</v>
      </c>
      <c r="G32" s="10">
        <v>0</v>
      </c>
      <c r="H32" s="11">
        <v>4</v>
      </c>
      <c r="I32" s="10">
        <v>53</v>
      </c>
      <c r="J32" s="11">
        <v>0</v>
      </c>
      <c r="K32" s="10">
        <v>0</v>
      </c>
      <c r="L32" s="11">
        <v>0</v>
      </c>
      <c r="M32" s="10">
        <v>0</v>
      </c>
      <c r="N32" s="11">
        <v>0</v>
      </c>
      <c r="O32" s="10">
        <v>0</v>
      </c>
      <c r="P32" s="11">
        <v>2</v>
      </c>
      <c r="Q32" s="10">
        <v>40</v>
      </c>
      <c r="R32" s="11">
        <v>0</v>
      </c>
      <c r="S32" s="10">
        <v>0</v>
      </c>
      <c r="T32" s="11">
        <v>33</v>
      </c>
      <c r="U32" s="10">
        <v>389</v>
      </c>
      <c r="V32" s="11"/>
      <c r="W32" s="10"/>
      <c r="X32" s="11">
        <v>0</v>
      </c>
      <c r="Y32" s="10">
        <v>0</v>
      </c>
      <c r="Z32" s="11">
        <v>0</v>
      </c>
      <c r="AA32" s="10">
        <v>0</v>
      </c>
      <c r="AB32" s="11">
        <v>25</v>
      </c>
      <c r="AC32" s="10">
        <v>294</v>
      </c>
      <c r="AD32" s="11">
        <v>149</v>
      </c>
      <c r="AE32" s="10">
        <v>1115</v>
      </c>
      <c r="AF32" s="11">
        <v>6</v>
      </c>
      <c r="AG32" s="10">
        <v>26</v>
      </c>
      <c r="AH32" s="11">
        <v>7</v>
      </c>
      <c r="AI32" s="10">
        <v>50</v>
      </c>
      <c r="AJ32" s="11">
        <v>0</v>
      </c>
      <c r="AK32" s="10">
        <v>0</v>
      </c>
      <c r="AL32" s="11">
        <v>0</v>
      </c>
      <c r="AM32" s="10">
        <v>0</v>
      </c>
      <c r="AN32" s="11">
        <v>0</v>
      </c>
      <c r="AO32" s="10">
        <v>0</v>
      </c>
      <c r="AP32" s="11">
        <v>11</v>
      </c>
      <c r="AQ32" s="10">
        <v>153</v>
      </c>
      <c r="AR32" s="11">
        <v>22</v>
      </c>
      <c r="AS32" s="10">
        <v>317</v>
      </c>
      <c r="AT32" s="11">
        <v>0</v>
      </c>
      <c r="AU32" s="10">
        <v>0</v>
      </c>
      <c r="AV32" s="11">
        <v>127</v>
      </c>
      <c r="AW32" s="10">
        <v>2573</v>
      </c>
      <c r="AX32" s="11">
        <v>114</v>
      </c>
      <c r="AY32" s="10">
        <v>885</v>
      </c>
      <c r="AZ32" s="11"/>
      <c r="BA32" s="10">
        <f t="shared" si="44"/>
        <v>516</v>
      </c>
      <c r="BB32" s="10">
        <f t="shared" si="45"/>
        <v>5947</v>
      </c>
    </row>
    <row r="33" spans="1:54">
      <c r="A33" s="2"/>
      <c r="B33" s="2"/>
      <c r="C33" s="2"/>
      <c r="D33" s="11">
        <f>D32/$BA$32</f>
        <v>3.1007751937984496E-2</v>
      </c>
      <c r="E33" s="10">
        <f>E32/$BB$32</f>
        <v>8.7439044896586507E-3</v>
      </c>
      <c r="F33" s="11">
        <f t="shared" ref="F33" si="441">F32/$BA$32</f>
        <v>0</v>
      </c>
      <c r="G33" s="10">
        <f t="shared" ref="G33" si="442">G32/$BB$32</f>
        <v>0</v>
      </c>
      <c r="H33" s="11">
        <f t="shared" ref="H33" si="443">H32/$BA$32</f>
        <v>7.7519379844961239E-3</v>
      </c>
      <c r="I33" s="10">
        <f t="shared" ref="I33" si="444">I32/$BB$32</f>
        <v>8.9120564990751647E-3</v>
      </c>
      <c r="J33" s="11">
        <f t="shared" ref="J33" si="445">J32/$BA$32</f>
        <v>0</v>
      </c>
      <c r="K33" s="10">
        <f t="shared" ref="K33" si="446">K32/$BB$32</f>
        <v>0</v>
      </c>
      <c r="L33" s="11">
        <f t="shared" ref="L33" si="447">L32/$BA$32</f>
        <v>0</v>
      </c>
      <c r="M33" s="10">
        <f t="shared" ref="M33" si="448">M32/$BB$32</f>
        <v>0</v>
      </c>
      <c r="N33" s="11">
        <f t="shared" ref="N33" si="449">N32/$BA$32</f>
        <v>0</v>
      </c>
      <c r="O33" s="10">
        <f t="shared" ref="O33" si="450">O32/$BB$32</f>
        <v>0</v>
      </c>
      <c r="P33" s="11">
        <f t="shared" ref="P33" si="451">P32/$BA$32</f>
        <v>3.875968992248062E-3</v>
      </c>
      <c r="Q33" s="10">
        <f t="shared" ref="Q33" si="452">Q32/$BB$32</f>
        <v>6.7260803766605011E-3</v>
      </c>
      <c r="R33" s="11">
        <f t="shared" ref="R33" si="453">R32/$BA$32</f>
        <v>0</v>
      </c>
      <c r="S33" s="10">
        <f t="shared" ref="S33" si="454">S32/$BB$32</f>
        <v>0</v>
      </c>
      <c r="T33" s="11">
        <f t="shared" ref="T33" si="455">T32/$BA$32</f>
        <v>6.3953488372093026E-2</v>
      </c>
      <c r="U33" s="10">
        <f t="shared" ref="U33" si="456">U32/$BB$32</f>
        <v>6.541113166302337E-2</v>
      </c>
      <c r="V33" s="11"/>
      <c r="W33" s="10"/>
      <c r="X33" s="11">
        <f t="shared" ref="X33" si="457">X32/$BA$32</f>
        <v>0</v>
      </c>
      <c r="Y33" s="10">
        <f t="shared" ref="Y33" si="458">Y32/$BB$32</f>
        <v>0</v>
      </c>
      <c r="Z33" s="11">
        <f t="shared" ref="Z33" si="459">Z32/$BA$32</f>
        <v>0</v>
      </c>
      <c r="AA33" s="10">
        <f t="shared" ref="AA33" si="460">AA32/$BB$32</f>
        <v>0</v>
      </c>
      <c r="AB33" s="11">
        <f t="shared" ref="AB33" si="461">AB32/$BA$32</f>
        <v>4.8449612403100778E-2</v>
      </c>
      <c r="AC33" s="10">
        <f t="shared" ref="AC33" si="462">AC32/$BB$32</f>
        <v>4.943669076845468E-2</v>
      </c>
      <c r="AD33" s="11">
        <f t="shared" ref="AD33" si="463">AD32/$BA$32</f>
        <v>0.28875968992248063</v>
      </c>
      <c r="AE33" s="10">
        <f t="shared" ref="AE33" si="464">AE32/$BB$32</f>
        <v>0.18748949049941147</v>
      </c>
      <c r="AF33" s="11">
        <f t="shared" ref="AF33" si="465">AF32/$BA$32</f>
        <v>1.1627906976744186E-2</v>
      </c>
      <c r="AG33" s="10">
        <f t="shared" ref="AG33" si="466">AG32/$BB$32</f>
        <v>4.3719522448293253E-3</v>
      </c>
      <c r="AH33" s="11">
        <f t="shared" ref="AH33" si="467">AH32/$BA$32</f>
        <v>1.3565891472868217E-2</v>
      </c>
      <c r="AI33" s="10">
        <f t="shared" ref="AI33" si="468">AI32/$BB$32</f>
        <v>8.4076004708256262E-3</v>
      </c>
      <c r="AJ33" s="11">
        <f t="shared" ref="AJ33" si="469">AJ32/$BA$32</f>
        <v>0</v>
      </c>
      <c r="AK33" s="10">
        <f t="shared" ref="AK33" si="470">AK32/$BB$32</f>
        <v>0</v>
      </c>
      <c r="AL33" s="11">
        <f t="shared" ref="AL33" si="471">AL32/$BA$32</f>
        <v>0</v>
      </c>
      <c r="AM33" s="10">
        <f t="shared" ref="AM33" si="472">AM32/$BB$32</f>
        <v>0</v>
      </c>
      <c r="AN33" s="11">
        <f t="shared" ref="AN33" si="473">AN32/$BA$32</f>
        <v>0</v>
      </c>
      <c r="AO33" s="10">
        <f t="shared" ref="AO33" si="474">AO32/$BB$32</f>
        <v>0</v>
      </c>
      <c r="AP33" s="11">
        <f t="shared" ref="AP33" si="475">AP32/$BA$32</f>
        <v>2.1317829457364341E-2</v>
      </c>
      <c r="AQ33" s="10">
        <f t="shared" ref="AQ33" si="476">AQ32/$BB$32</f>
        <v>2.5727257440726417E-2</v>
      </c>
      <c r="AR33" s="11">
        <f t="shared" ref="AR33" si="477">AR32/$BA$32</f>
        <v>4.2635658914728682E-2</v>
      </c>
      <c r="AS33" s="10">
        <f t="shared" ref="AS33" si="478">AS32/$BB$32</f>
        <v>5.3304186985034474E-2</v>
      </c>
      <c r="AT33" s="11">
        <f t="shared" ref="AT33" si="479">AT32/$BA$32</f>
        <v>0</v>
      </c>
      <c r="AU33" s="10">
        <f t="shared" ref="AU33" si="480">AU32/$BB$32</f>
        <v>0</v>
      </c>
      <c r="AV33" s="11">
        <f t="shared" ref="AV33" si="481">AV32/$BA$32</f>
        <v>0.24612403100775193</v>
      </c>
      <c r="AW33" s="10">
        <f t="shared" ref="AW33" si="482">AW32/$BB$32</f>
        <v>0.43265512022868674</v>
      </c>
      <c r="AX33" s="11">
        <f t="shared" ref="AX33" si="483">AX32/$BA$32</f>
        <v>0.22093023255813954</v>
      </c>
      <c r="AY33" s="10">
        <f t="shared" ref="AY33" si="484">AY32/$BB$32</f>
        <v>0.14881452833361358</v>
      </c>
      <c r="AZ33" s="11"/>
      <c r="BA33" s="10"/>
      <c r="BB33" s="10"/>
    </row>
    <row r="34" spans="1:54">
      <c r="A34" s="2"/>
      <c r="B34" s="2"/>
      <c r="C34" s="2"/>
      <c r="D34" s="11">
        <v>3.1007751937984496E-2</v>
      </c>
      <c r="E34" s="10">
        <v>8.7439044896586507E-3</v>
      </c>
      <c r="F34" s="11">
        <v>0</v>
      </c>
      <c r="G34" s="10">
        <v>0</v>
      </c>
      <c r="H34" s="11">
        <v>7.7519379844961239E-3</v>
      </c>
      <c r="I34" s="10">
        <v>8.9120564990751647E-3</v>
      </c>
      <c r="J34" s="11">
        <v>0</v>
      </c>
      <c r="K34" s="10">
        <v>0</v>
      </c>
      <c r="L34" s="11">
        <v>0</v>
      </c>
      <c r="M34" s="10">
        <v>0</v>
      </c>
      <c r="N34" s="11">
        <v>0</v>
      </c>
      <c r="O34" s="10">
        <v>0</v>
      </c>
      <c r="P34" s="11">
        <v>3.875968992248062E-3</v>
      </c>
      <c r="Q34" s="10">
        <v>6.7260803766605011E-3</v>
      </c>
      <c r="R34" s="11">
        <v>0</v>
      </c>
      <c r="S34" s="10">
        <v>0</v>
      </c>
      <c r="T34" s="11">
        <v>6.3953488372093026E-2</v>
      </c>
      <c r="U34" s="10">
        <v>6.541113166302337E-2</v>
      </c>
      <c r="V34" s="11"/>
      <c r="W34" s="10"/>
      <c r="X34" s="11">
        <v>0</v>
      </c>
      <c r="Y34" s="10">
        <v>0</v>
      </c>
      <c r="Z34" s="11">
        <v>0</v>
      </c>
      <c r="AA34" s="10">
        <v>0</v>
      </c>
      <c r="AB34" s="11">
        <v>4.8449612403100778E-2</v>
      </c>
      <c r="AC34" s="10">
        <v>4.943669076845468E-2</v>
      </c>
      <c r="AD34" s="11">
        <v>0.28875968992248063</v>
      </c>
      <c r="AE34" s="10">
        <v>0.18748949049941147</v>
      </c>
      <c r="AF34" s="11">
        <v>1.1627906976744186E-2</v>
      </c>
      <c r="AG34" s="10">
        <v>4.3719522448293253E-3</v>
      </c>
      <c r="AH34" s="11">
        <v>1.3565891472868217E-2</v>
      </c>
      <c r="AI34" s="10">
        <v>8.4076004708256262E-3</v>
      </c>
      <c r="AJ34" s="11">
        <v>0</v>
      </c>
      <c r="AK34" s="10">
        <v>0</v>
      </c>
      <c r="AL34" s="11">
        <v>0</v>
      </c>
      <c r="AM34" s="10">
        <v>0</v>
      </c>
      <c r="AN34" s="11">
        <v>0</v>
      </c>
      <c r="AO34" s="10">
        <v>0</v>
      </c>
      <c r="AP34" s="11">
        <v>2.1317829457364341E-2</v>
      </c>
      <c r="AQ34" s="10">
        <v>2.5727257440726417E-2</v>
      </c>
      <c r="AR34" s="11">
        <v>4.2635658914728682E-2</v>
      </c>
      <c r="AS34" s="10">
        <v>5.3304186985034474E-2</v>
      </c>
      <c r="AT34" s="11">
        <v>0</v>
      </c>
      <c r="AU34" s="10">
        <v>0</v>
      </c>
      <c r="AV34" s="11">
        <v>0.24612403100775193</v>
      </c>
      <c r="AW34" s="10">
        <v>0.43265512022868674</v>
      </c>
      <c r="AX34" s="11">
        <v>0.22093023255813954</v>
      </c>
      <c r="AY34" s="10">
        <v>0.14881452833361358</v>
      </c>
      <c r="AZ34" s="11"/>
      <c r="BA34" s="10"/>
      <c r="BB34" s="10"/>
    </row>
    <row r="35" spans="1:54">
      <c r="A35" s="2" t="s">
        <v>700</v>
      </c>
      <c r="B35" s="2" t="s">
        <v>66</v>
      </c>
      <c r="C35" s="2">
        <v>52</v>
      </c>
      <c r="D35" s="11">
        <v>18</v>
      </c>
      <c r="E35" s="10">
        <v>107</v>
      </c>
      <c r="F35" s="11">
        <v>2</v>
      </c>
      <c r="G35" s="10">
        <v>11</v>
      </c>
      <c r="H35" s="11">
        <v>1</v>
      </c>
      <c r="I35" s="10">
        <v>10</v>
      </c>
      <c r="J35" s="11">
        <v>0</v>
      </c>
      <c r="K35" s="10">
        <v>0</v>
      </c>
      <c r="L35" s="11">
        <v>0</v>
      </c>
      <c r="M35" s="10">
        <v>0</v>
      </c>
      <c r="N35" s="11">
        <v>0</v>
      </c>
      <c r="O35" s="10">
        <v>0</v>
      </c>
      <c r="P35" s="11">
        <v>1</v>
      </c>
      <c r="Q35" s="10">
        <v>4</v>
      </c>
      <c r="R35" s="11">
        <v>0</v>
      </c>
      <c r="S35" s="10">
        <v>0</v>
      </c>
      <c r="T35" s="11">
        <v>18</v>
      </c>
      <c r="U35" s="10">
        <v>158</v>
      </c>
      <c r="V35" s="11"/>
      <c r="W35" s="10"/>
      <c r="X35" s="11">
        <v>0</v>
      </c>
      <c r="Y35" s="10">
        <v>0</v>
      </c>
      <c r="Z35" s="11">
        <v>0</v>
      </c>
      <c r="AA35" s="10">
        <v>0</v>
      </c>
      <c r="AB35" s="11">
        <v>1</v>
      </c>
      <c r="AC35" s="10">
        <v>1</v>
      </c>
      <c r="AD35" s="11">
        <v>24</v>
      </c>
      <c r="AE35" s="10">
        <v>408</v>
      </c>
      <c r="AF35" s="11">
        <v>0</v>
      </c>
      <c r="AG35" s="10">
        <v>0</v>
      </c>
      <c r="AH35" s="11">
        <v>0</v>
      </c>
      <c r="AI35" s="10">
        <v>0</v>
      </c>
      <c r="AJ35" s="11">
        <v>0</v>
      </c>
      <c r="AK35" s="10">
        <v>0</v>
      </c>
      <c r="AL35" s="11">
        <v>0</v>
      </c>
      <c r="AM35" s="10">
        <v>0</v>
      </c>
      <c r="AN35" s="11">
        <v>0</v>
      </c>
      <c r="AO35" s="10">
        <v>0</v>
      </c>
      <c r="AP35" s="11">
        <v>0</v>
      </c>
      <c r="AQ35" s="10">
        <v>0</v>
      </c>
      <c r="AR35" s="11">
        <v>0</v>
      </c>
      <c r="AS35" s="10">
        <v>0</v>
      </c>
      <c r="AT35" s="11">
        <v>0</v>
      </c>
      <c r="AU35" s="10">
        <v>0</v>
      </c>
      <c r="AV35" s="11">
        <v>0</v>
      </c>
      <c r="AW35" s="10">
        <v>0</v>
      </c>
      <c r="AX35" s="11">
        <v>0</v>
      </c>
      <c r="AY35" s="10">
        <v>0</v>
      </c>
      <c r="AZ35" s="11"/>
      <c r="BA35" s="10">
        <f t="shared" si="44"/>
        <v>65</v>
      </c>
      <c r="BB35" s="10">
        <f t="shared" si="45"/>
        <v>699</v>
      </c>
    </row>
    <row r="36" spans="1:54">
      <c r="A36" s="2"/>
      <c r="B36" s="2"/>
      <c r="C36" s="2"/>
      <c r="D36" s="11">
        <f>D35/$BA$35</f>
        <v>0.27692307692307694</v>
      </c>
      <c r="E36" s="10">
        <f>E35/$BB$35</f>
        <v>0.1530758226037196</v>
      </c>
      <c r="F36" s="11">
        <f t="shared" ref="F36" si="485">F35/$BA$35</f>
        <v>3.0769230769230771E-2</v>
      </c>
      <c r="G36" s="10">
        <f t="shared" ref="G36" si="486">G35/$BB$35</f>
        <v>1.5736766809728183E-2</v>
      </c>
      <c r="H36" s="11">
        <f t="shared" ref="H36" si="487">H35/$BA$35</f>
        <v>1.5384615384615385E-2</v>
      </c>
      <c r="I36" s="10">
        <f t="shared" ref="I36" si="488">I35/$BB$35</f>
        <v>1.4306151645207439E-2</v>
      </c>
      <c r="J36" s="11">
        <f t="shared" ref="J36" si="489">J35/$BA$35</f>
        <v>0</v>
      </c>
      <c r="K36" s="10">
        <f t="shared" ref="K36" si="490">K35/$BB$35</f>
        <v>0</v>
      </c>
      <c r="L36" s="11">
        <f t="shared" ref="L36" si="491">L35/$BA$35</f>
        <v>0</v>
      </c>
      <c r="M36" s="10">
        <f t="shared" ref="M36" si="492">M35/$BB$35</f>
        <v>0</v>
      </c>
      <c r="N36" s="11">
        <f t="shared" ref="N36" si="493">N35/$BA$35</f>
        <v>0</v>
      </c>
      <c r="O36" s="10">
        <f t="shared" ref="O36" si="494">O35/$BB$35</f>
        <v>0</v>
      </c>
      <c r="P36" s="11">
        <f t="shared" ref="P36" si="495">P35/$BA$35</f>
        <v>1.5384615384615385E-2</v>
      </c>
      <c r="Q36" s="10">
        <f t="shared" ref="Q36" si="496">Q35/$BB$35</f>
        <v>5.7224606580829757E-3</v>
      </c>
      <c r="R36" s="11">
        <f t="shared" ref="R36" si="497">R35/$BA$35</f>
        <v>0</v>
      </c>
      <c r="S36" s="10">
        <f t="shared" ref="S36" si="498">S35/$BB$35</f>
        <v>0</v>
      </c>
      <c r="T36" s="11">
        <f t="shared" ref="T36" si="499">T35/$BA$35</f>
        <v>0.27692307692307694</v>
      </c>
      <c r="U36" s="10">
        <f t="shared" ref="U36" si="500">U35/$BB$35</f>
        <v>0.22603719599427755</v>
      </c>
      <c r="V36" s="11"/>
      <c r="W36" s="10"/>
      <c r="X36" s="11">
        <f t="shared" ref="X36" si="501">X35/$BA$35</f>
        <v>0</v>
      </c>
      <c r="Y36" s="10">
        <f t="shared" ref="Y36" si="502">Y35/$BB$35</f>
        <v>0</v>
      </c>
      <c r="Z36" s="11">
        <f t="shared" ref="Z36" si="503">Z35/$BA$35</f>
        <v>0</v>
      </c>
      <c r="AA36" s="10">
        <f t="shared" ref="AA36" si="504">AA35/$BB$35</f>
        <v>0</v>
      </c>
      <c r="AB36" s="11">
        <f t="shared" ref="AB36" si="505">AB35/$BA$35</f>
        <v>1.5384615384615385E-2</v>
      </c>
      <c r="AC36" s="10">
        <f t="shared" ref="AC36" si="506">AC35/$BB$35</f>
        <v>1.4306151645207439E-3</v>
      </c>
      <c r="AD36" s="11">
        <f t="shared" ref="AD36" si="507">AD35/$BA$35</f>
        <v>0.36923076923076925</v>
      </c>
      <c r="AE36" s="10">
        <f t="shared" ref="AE36" si="508">AE35/$BB$35</f>
        <v>0.58369098712446355</v>
      </c>
      <c r="AF36" s="11">
        <f t="shared" ref="AF36" si="509">AF35/$BA$35</f>
        <v>0</v>
      </c>
      <c r="AG36" s="10">
        <f t="shared" ref="AG36" si="510">AG35/$BB$35</f>
        <v>0</v>
      </c>
      <c r="AH36" s="11">
        <f t="shared" ref="AH36" si="511">AH35/$BA$35</f>
        <v>0</v>
      </c>
      <c r="AI36" s="10">
        <f t="shared" ref="AI36" si="512">AI35/$BB$35</f>
        <v>0</v>
      </c>
      <c r="AJ36" s="11">
        <f t="shared" ref="AJ36" si="513">AJ35/$BA$35</f>
        <v>0</v>
      </c>
      <c r="AK36" s="10">
        <f t="shared" ref="AK36" si="514">AK35/$BB$35</f>
        <v>0</v>
      </c>
      <c r="AL36" s="11">
        <f t="shared" ref="AL36" si="515">AL35/$BA$35</f>
        <v>0</v>
      </c>
      <c r="AM36" s="10">
        <f t="shared" ref="AM36" si="516">AM35/$BB$35</f>
        <v>0</v>
      </c>
      <c r="AN36" s="11">
        <f t="shared" ref="AN36" si="517">AN35/$BA$35</f>
        <v>0</v>
      </c>
      <c r="AO36" s="10">
        <f t="shared" ref="AO36" si="518">AO35/$BB$35</f>
        <v>0</v>
      </c>
      <c r="AP36" s="11">
        <f t="shared" ref="AP36" si="519">AP35/$BA$35</f>
        <v>0</v>
      </c>
      <c r="AQ36" s="10">
        <f t="shared" ref="AQ36" si="520">AQ35/$BB$35</f>
        <v>0</v>
      </c>
      <c r="AR36" s="11">
        <f t="shared" ref="AR36" si="521">AR35/$BA$35</f>
        <v>0</v>
      </c>
      <c r="AS36" s="10">
        <f t="shared" ref="AS36" si="522">AS35/$BB$35</f>
        <v>0</v>
      </c>
      <c r="AT36" s="11">
        <f t="shared" ref="AT36" si="523">AT35/$BA$35</f>
        <v>0</v>
      </c>
      <c r="AU36" s="10">
        <f t="shared" ref="AU36" si="524">AU35/$BB$35</f>
        <v>0</v>
      </c>
      <c r="AV36" s="11">
        <f t="shared" ref="AV36" si="525">AV35/$BA$35</f>
        <v>0</v>
      </c>
      <c r="AW36" s="10">
        <f t="shared" ref="AW36" si="526">AW35/$BB$35</f>
        <v>0</v>
      </c>
      <c r="AX36" s="11">
        <f t="shared" ref="AX36" si="527">AX35/$BA$35</f>
        <v>0</v>
      </c>
      <c r="AY36" s="10">
        <f t="shared" ref="AY36" si="528">AY35/$BB$35</f>
        <v>0</v>
      </c>
      <c r="AZ36" s="11"/>
      <c r="BA36" s="10"/>
      <c r="BB36" s="10"/>
    </row>
    <row r="37" spans="1:54">
      <c r="A37" s="2"/>
      <c r="B37" s="2"/>
      <c r="C37" s="2"/>
      <c r="D37" s="11">
        <v>0.27692307692307694</v>
      </c>
      <c r="E37" s="10">
        <v>0.1530758226037196</v>
      </c>
      <c r="F37" s="11">
        <v>3.0769230769230771E-2</v>
      </c>
      <c r="G37" s="10">
        <v>1.5736766809728183E-2</v>
      </c>
      <c r="H37" s="11">
        <v>1.5384615384615385E-2</v>
      </c>
      <c r="I37" s="10">
        <v>1.4306151645207439E-2</v>
      </c>
      <c r="J37" s="11">
        <v>0</v>
      </c>
      <c r="K37" s="10">
        <v>0</v>
      </c>
      <c r="L37" s="11">
        <v>0</v>
      </c>
      <c r="M37" s="10">
        <v>0</v>
      </c>
      <c r="N37" s="11">
        <v>0</v>
      </c>
      <c r="O37" s="10">
        <v>0</v>
      </c>
      <c r="P37" s="11">
        <v>1.5384615384615385E-2</v>
      </c>
      <c r="Q37" s="10">
        <v>5.7224606580829757E-3</v>
      </c>
      <c r="R37" s="11">
        <v>0</v>
      </c>
      <c r="S37" s="10">
        <v>0</v>
      </c>
      <c r="T37" s="11">
        <v>0.27692307692307694</v>
      </c>
      <c r="U37" s="10">
        <v>0.22603719599427755</v>
      </c>
      <c r="V37" s="11"/>
      <c r="W37" s="10"/>
      <c r="X37" s="11">
        <v>0</v>
      </c>
      <c r="Y37" s="10">
        <v>0</v>
      </c>
      <c r="Z37" s="11">
        <v>0</v>
      </c>
      <c r="AA37" s="10">
        <v>0</v>
      </c>
      <c r="AB37" s="11">
        <v>1.5384615384615385E-2</v>
      </c>
      <c r="AC37" s="10">
        <v>1.4306151645207439E-3</v>
      </c>
      <c r="AD37" s="11">
        <v>0.36923076923076925</v>
      </c>
      <c r="AE37" s="10">
        <v>0.58369098712446355</v>
      </c>
      <c r="AF37" s="11">
        <v>0</v>
      </c>
      <c r="AG37" s="10">
        <v>0</v>
      </c>
      <c r="AH37" s="11">
        <v>0</v>
      </c>
      <c r="AI37" s="10">
        <v>0</v>
      </c>
      <c r="AJ37" s="11">
        <v>0</v>
      </c>
      <c r="AK37" s="10">
        <v>0</v>
      </c>
      <c r="AL37" s="11">
        <v>0</v>
      </c>
      <c r="AM37" s="10">
        <v>0</v>
      </c>
      <c r="AN37" s="11">
        <v>0</v>
      </c>
      <c r="AO37" s="10">
        <v>0</v>
      </c>
      <c r="AP37" s="11">
        <v>0</v>
      </c>
      <c r="AQ37" s="10">
        <v>0</v>
      </c>
      <c r="AR37" s="11">
        <v>0</v>
      </c>
      <c r="AS37" s="10">
        <v>0</v>
      </c>
      <c r="AT37" s="11">
        <v>0</v>
      </c>
      <c r="AU37" s="10">
        <v>0</v>
      </c>
      <c r="AV37" s="11">
        <v>0</v>
      </c>
      <c r="AW37" s="10">
        <v>0</v>
      </c>
      <c r="AX37" s="11">
        <v>0</v>
      </c>
      <c r="AY37" s="10">
        <v>0</v>
      </c>
      <c r="AZ37" s="11"/>
      <c r="BA37" s="10"/>
      <c r="BB37" s="10"/>
    </row>
    <row r="38" spans="1:54">
      <c r="A38" s="2" t="s">
        <v>334</v>
      </c>
      <c r="B38" s="2" t="s">
        <v>66</v>
      </c>
      <c r="C38" s="2">
        <v>53</v>
      </c>
      <c r="D38" s="11">
        <v>89</v>
      </c>
      <c r="E38" s="10">
        <v>665</v>
      </c>
      <c r="F38" s="11">
        <v>8</v>
      </c>
      <c r="G38" s="10">
        <v>38</v>
      </c>
      <c r="H38" s="11">
        <v>9</v>
      </c>
      <c r="I38" s="10">
        <v>87</v>
      </c>
      <c r="J38" s="11">
        <v>0</v>
      </c>
      <c r="K38" s="10">
        <v>0</v>
      </c>
      <c r="L38" s="11">
        <v>0</v>
      </c>
      <c r="M38" s="10">
        <v>0</v>
      </c>
      <c r="N38" s="11">
        <v>0</v>
      </c>
      <c r="O38" s="10">
        <v>0</v>
      </c>
      <c r="P38" s="11">
        <v>0</v>
      </c>
      <c r="Q38" s="10">
        <v>0</v>
      </c>
      <c r="R38" s="11">
        <v>0</v>
      </c>
      <c r="S38" s="10">
        <v>0</v>
      </c>
      <c r="T38" s="11">
        <v>93</v>
      </c>
      <c r="U38" s="10">
        <v>740</v>
      </c>
      <c r="V38" s="11"/>
      <c r="W38" s="10"/>
      <c r="X38" s="11">
        <v>19</v>
      </c>
      <c r="Y38" s="10">
        <v>81</v>
      </c>
      <c r="Z38" s="11">
        <v>1</v>
      </c>
      <c r="AA38" s="10">
        <v>2</v>
      </c>
      <c r="AB38" s="11">
        <v>9</v>
      </c>
      <c r="AC38" s="10">
        <v>283</v>
      </c>
      <c r="AD38" s="11">
        <v>303</v>
      </c>
      <c r="AE38" s="10">
        <v>6218</v>
      </c>
      <c r="AF38" s="11">
        <v>71</v>
      </c>
      <c r="AG38" s="10">
        <v>574</v>
      </c>
      <c r="AH38" s="11">
        <v>58</v>
      </c>
      <c r="AI38" s="10">
        <v>742</v>
      </c>
      <c r="AJ38" s="11">
        <v>26</v>
      </c>
      <c r="AK38" s="10">
        <v>394</v>
      </c>
      <c r="AL38" s="11">
        <v>1</v>
      </c>
      <c r="AM38" s="10">
        <v>13</v>
      </c>
      <c r="AN38" s="11">
        <v>0</v>
      </c>
      <c r="AO38" s="10">
        <v>0</v>
      </c>
      <c r="AP38" s="11">
        <v>7</v>
      </c>
      <c r="AQ38" s="10">
        <v>119</v>
      </c>
      <c r="AR38" s="11">
        <v>8</v>
      </c>
      <c r="AS38" s="10">
        <v>156</v>
      </c>
      <c r="AT38" s="11">
        <v>0</v>
      </c>
      <c r="AU38" s="10">
        <v>0</v>
      </c>
      <c r="AV38" s="11">
        <v>4</v>
      </c>
      <c r="AW38" s="10">
        <v>206</v>
      </c>
      <c r="AX38" s="11">
        <v>0</v>
      </c>
      <c r="AY38" s="10">
        <v>0</v>
      </c>
      <c r="AZ38" s="11"/>
      <c r="BA38" s="10">
        <f t="shared" si="44"/>
        <v>706</v>
      </c>
      <c r="BB38" s="10">
        <f t="shared" si="45"/>
        <v>10318</v>
      </c>
    </row>
    <row r="39" spans="1:54">
      <c r="A39" s="2"/>
      <c r="B39" s="2"/>
      <c r="C39" s="2"/>
      <c r="D39" s="11">
        <f>D38/$BA$38</f>
        <v>0.12606232294617564</v>
      </c>
      <c r="E39" s="10">
        <f>E38/$BB$38</f>
        <v>6.445047489823609E-2</v>
      </c>
      <c r="F39" s="11">
        <f t="shared" ref="F39" si="529">F38/$BA$38</f>
        <v>1.1331444759206799E-2</v>
      </c>
      <c r="G39" s="10">
        <f t="shared" ref="G39" si="530">G38/$BB$38</f>
        <v>3.6828842798992054E-3</v>
      </c>
      <c r="H39" s="11">
        <f t="shared" ref="H39" si="531">H38/$BA$38</f>
        <v>1.2747875354107648E-2</v>
      </c>
      <c r="I39" s="10">
        <f t="shared" ref="I39" si="532">I38/$BB$38</f>
        <v>8.431866640821864E-3</v>
      </c>
      <c r="J39" s="11">
        <f t="shared" ref="J39" si="533">J38/$BA$38</f>
        <v>0</v>
      </c>
      <c r="K39" s="10">
        <f t="shared" ref="K39" si="534">K38/$BB$38</f>
        <v>0</v>
      </c>
      <c r="L39" s="11">
        <f t="shared" ref="L39" si="535">L38/$BA$38</f>
        <v>0</v>
      </c>
      <c r="M39" s="10">
        <f t="shared" ref="M39" si="536">M38/$BB$38</f>
        <v>0</v>
      </c>
      <c r="N39" s="11">
        <f t="shared" ref="N39" si="537">N38/$BA$38</f>
        <v>0</v>
      </c>
      <c r="O39" s="10">
        <f t="shared" ref="O39" si="538">O38/$BB$38</f>
        <v>0</v>
      </c>
      <c r="P39" s="11">
        <f t="shared" ref="P39" si="539">P38/$BA$38</f>
        <v>0</v>
      </c>
      <c r="Q39" s="10">
        <f t="shared" ref="Q39" si="540">Q38/$BB$38</f>
        <v>0</v>
      </c>
      <c r="R39" s="11">
        <f t="shared" ref="R39" si="541">R38/$BA$38</f>
        <v>0</v>
      </c>
      <c r="S39" s="10">
        <f t="shared" ref="S39" si="542">S38/$BB$38</f>
        <v>0</v>
      </c>
      <c r="T39" s="11">
        <f t="shared" ref="T39" si="543">T38/$BA$38</f>
        <v>0.13172804532577903</v>
      </c>
      <c r="U39" s="10">
        <f t="shared" ref="U39" si="544">U38/$BB$38</f>
        <v>7.1719325450668739E-2</v>
      </c>
      <c r="V39" s="11"/>
      <c r="W39" s="10"/>
      <c r="X39" s="11">
        <f t="shared" ref="X39" si="545">X38/$BA$38</f>
        <v>2.6912181303116147E-2</v>
      </c>
      <c r="Y39" s="10">
        <f t="shared" ref="Y39" si="546">Y38/$BB$38</f>
        <v>7.8503585966272528E-3</v>
      </c>
      <c r="Z39" s="11">
        <f t="shared" ref="Z39" si="547">Z38/$BA$38</f>
        <v>1.4164305949008499E-3</v>
      </c>
      <c r="AA39" s="10">
        <f t="shared" ref="AA39" si="548">AA38/$BB$38</f>
        <v>1.9383601473153711E-4</v>
      </c>
      <c r="AB39" s="11">
        <f t="shared" ref="AB39" si="549">AB38/$BA$38</f>
        <v>1.2747875354107648E-2</v>
      </c>
      <c r="AC39" s="10">
        <f t="shared" ref="AC39" si="550">AC38/$BB$38</f>
        <v>2.7427796084512502E-2</v>
      </c>
      <c r="AD39" s="11">
        <f t="shared" ref="AD39" si="551">AD38/$BA$38</f>
        <v>0.42917847025495753</v>
      </c>
      <c r="AE39" s="10">
        <f t="shared" ref="AE39" si="552">AE38/$BB$38</f>
        <v>0.60263616980034895</v>
      </c>
      <c r="AF39" s="11">
        <f t="shared" ref="AF39" si="553">AF38/$BA$38</f>
        <v>0.10056657223796034</v>
      </c>
      <c r="AG39" s="10">
        <f t="shared" ref="AG39" si="554">AG38/$BB$38</f>
        <v>5.563093622795115E-2</v>
      </c>
      <c r="AH39" s="11">
        <f t="shared" ref="AH39" si="555">AH38/$BA$38</f>
        <v>8.2152974504249299E-2</v>
      </c>
      <c r="AI39" s="10">
        <f t="shared" ref="AI39" si="556">AI38/$BB$38</f>
        <v>7.1913161465400277E-2</v>
      </c>
      <c r="AJ39" s="11">
        <f t="shared" ref="AJ39" si="557">AJ38/$BA$38</f>
        <v>3.6827195467422094E-2</v>
      </c>
      <c r="AK39" s="10">
        <f t="shared" ref="AK39" si="558">AK38/$BB$38</f>
        <v>3.8185694902112814E-2</v>
      </c>
      <c r="AL39" s="11">
        <f t="shared" ref="AL39" si="559">AL38/$BA$38</f>
        <v>1.4164305949008499E-3</v>
      </c>
      <c r="AM39" s="10">
        <f t="shared" ref="AM39" si="560">AM38/$BB$38</f>
        <v>1.2599340957549913E-3</v>
      </c>
      <c r="AN39" s="11">
        <f t="shared" ref="AN39" si="561">AN38/$BA$38</f>
        <v>0</v>
      </c>
      <c r="AO39" s="10">
        <f t="shared" ref="AO39" si="562">AO38/$BB$38</f>
        <v>0</v>
      </c>
      <c r="AP39" s="11">
        <f t="shared" ref="AP39" si="563">AP38/$BA$38</f>
        <v>9.9150141643059488E-3</v>
      </c>
      <c r="AQ39" s="10">
        <f t="shared" ref="AQ39" si="564">AQ38/$BB$38</f>
        <v>1.1533242876526458E-2</v>
      </c>
      <c r="AR39" s="11">
        <f t="shared" ref="AR39" si="565">AR38/$BA$38</f>
        <v>1.1331444759206799E-2</v>
      </c>
      <c r="AS39" s="10">
        <f t="shared" ref="AS39" si="566">AS38/$BB$38</f>
        <v>1.5119209149059896E-2</v>
      </c>
      <c r="AT39" s="11">
        <f t="shared" ref="AT39" si="567">AT38/$BA$38</f>
        <v>0</v>
      </c>
      <c r="AU39" s="10">
        <f t="shared" ref="AU39" si="568">AU38/$BB$38</f>
        <v>0</v>
      </c>
      <c r="AV39" s="11">
        <f t="shared" ref="AV39" si="569">AV38/$BA$38</f>
        <v>5.6657223796033997E-3</v>
      </c>
      <c r="AW39" s="10">
        <f t="shared" ref="AW39" si="570">AW38/$BB$38</f>
        <v>1.9965109517348322E-2</v>
      </c>
      <c r="AX39" s="11">
        <f t="shared" ref="AX39" si="571">AX38/$BA$38</f>
        <v>0</v>
      </c>
      <c r="AY39" s="10">
        <f t="shared" ref="AY39" si="572">AY38/$BB$38</f>
        <v>0</v>
      </c>
      <c r="AZ39" s="11"/>
      <c r="BA39" s="10"/>
      <c r="BB39" s="10"/>
    </row>
    <row r="40" spans="1:54">
      <c r="A40" s="2"/>
      <c r="B40" s="2"/>
      <c r="C40" s="2"/>
      <c r="D40" s="11">
        <v>0.12606232294617564</v>
      </c>
      <c r="E40" s="10">
        <v>6.445047489823609E-2</v>
      </c>
      <c r="F40" s="11">
        <v>1.1331444759206799E-2</v>
      </c>
      <c r="G40" s="10">
        <v>3.6828842798992054E-3</v>
      </c>
      <c r="H40" s="11">
        <v>1.2747875354107648E-2</v>
      </c>
      <c r="I40" s="10">
        <v>8.431866640821864E-3</v>
      </c>
      <c r="J40" s="11">
        <v>0</v>
      </c>
      <c r="K40" s="10">
        <v>0</v>
      </c>
      <c r="L40" s="11">
        <v>0</v>
      </c>
      <c r="M40" s="10">
        <v>0</v>
      </c>
      <c r="N40" s="11">
        <v>0</v>
      </c>
      <c r="O40" s="10">
        <v>0</v>
      </c>
      <c r="P40" s="11">
        <v>0</v>
      </c>
      <c r="Q40" s="10">
        <v>0</v>
      </c>
      <c r="R40" s="11">
        <v>0</v>
      </c>
      <c r="S40" s="10">
        <v>0</v>
      </c>
      <c r="T40" s="11">
        <v>0.13172804532577903</v>
      </c>
      <c r="U40" s="10">
        <v>7.1719325450668739E-2</v>
      </c>
      <c r="V40" s="11"/>
      <c r="W40" s="10"/>
      <c r="X40" s="11">
        <v>2.6912181303116147E-2</v>
      </c>
      <c r="Y40" s="10">
        <v>7.8503585966272528E-3</v>
      </c>
      <c r="Z40" s="11">
        <v>1.4164305949008499E-3</v>
      </c>
      <c r="AA40" s="10">
        <v>1.9383601473153711E-4</v>
      </c>
      <c r="AB40" s="11">
        <v>1.2747875354107648E-2</v>
      </c>
      <c r="AC40" s="10">
        <v>2.7427796084512502E-2</v>
      </c>
      <c r="AD40" s="11">
        <v>0.42917847025495753</v>
      </c>
      <c r="AE40" s="10">
        <v>0.60263616980034895</v>
      </c>
      <c r="AF40" s="11">
        <v>0.10056657223796034</v>
      </c>
      <c r="AG40" s="10">
        <v>5.563093622795115E-2</v>
      </c>
      <c r="AH40" s="11">
        <v>8.2152974504249299E-2</v>
      </c>
      <c r="AI40" s="10">
        <v>7.1913161465400277E-2</v>
      </c>
      <c r="AJ40" s="11">
        <v>3.6827195467422094E-2</v>
      </c>
      <c r="AK40" s="10">
        <v>3.8185694902112814E-2</v>
      </c>
      <c r="AL40" s="11">
        <v>1.4164305949008499E-3</v>
      </c>
      <c r="AM40" s="10">
        <v>1.2599340957549913E-3</v>
      </c>
      <c r="AN40" s="11">
        <v>0</v>
      </c>
      <c r="AO40" s="10">
        <v>0</v>
      </c>
      <c r="AP40" s="11">
        <v>9.9150141643059488E-3</v>
      </c>
      <c r="AQ40" s="10">
        <v>1.1533242876526458E-2</v>
      </c>
      <c r="AR40" s="11">
        <v>1.1331444759206799E-2</v>
      </c>
      <c r="AS40" s="10">
        <v>1.5119209149059896E-2</v>
      </c>
      <c r="AT40" s="11">
        <v>0</v>
      </c>
      <c r="AU40" s="10">
        <v>0</v>
      </c>
      <c r="AV40" s="11">
        <v>5.6657223796033997E-3</v>
      </c>
      <c r="AW40" s="10">
        <v>1.9965109517348322E-2</v>
      </c>
      <c r="AX40" s="11">
        <v>0</v>
      </c>
      <c r="AY40" s="10">
        <v>0</v>
      </c>
      <c r="AZ40" s="11"/>
      <c r="BA40" s="10"/>
      <c r="BB40" s="10"/>
    </row>
    <row r="41" spans="1:54">
      <c r="A41" s="2" t="s">
        <v>629</v>
      </c>
      <c r="B41" s="2" t="s">
        <v>66</v>
      </c>
      <c r="C41" s="2">
        <v>54</v>
      </c>
      <c r="D41" s="11">
        <v>0</v>
      </c>
      <c r="E41" s="10">
        <v>0</v>
      </c>
      <c r="F41" s="11">
        <v>0</v>
      </c>
      <c r="G41" s="10">
        <v>0</v>
      </c>
      <c r="H41" s="11">
        <v>0</v>
      </c>
      <c r="I41" s="10">
        <v>0</v>
      </c>
      <c r="J41" s="11">
        <v>0</v>
      </c>
      <c r="K41" s="10">
        <v>0</v>
      </c>
      <c r="L41" s="11">
        <v>0</v>
      </c>
      <c r="M41" s="10">
        <v>0</v>
      </c>
      <c r="N41" s="11">
        <v>0</v>
      </c>
      <c r="O41" s="10">
        <v>0</v>
      </c>
      <c r="P41" s="11">
        <v>0</v>
      </c>
      <c r="Q41" s="10">
        <v>0</v>
      </c>
      <c r="R41" s="11">
        <v>0</v>
      </c>
      <c r="S41" s="10">
        <v>0</v>
      </c>
      <c r="T41" s="11">
        <v>0</v>
      </c>
      <c r="U41" s="10">
        <v>0</v>
      </c>
      <c r="V41" s="11"/>
      <c r="W41" s="10"/>
      <c r="X41" s="11">
        <v>0</v>
      </c>
      <c r="Y41" s="10">
        <v>0</v>
      </c>
      <c r="Z41" s="11">
        <v>0</v>
      </c>
      <c r="AA41" s="10">
        <v>0</v>
      </c>
      <c r="AB41" s="11">
        <v>0</v>
      </c>
      <c r="AC41" s="10">
        <v>0</v>
      </c>
      <c r="AD41" s="11">
        <v>16</v>
      </c>
      <c r="AE41" s="10">
        <v>126</v>
      </c>
      <c r="AF41" s="11">
        <v>0</v>
      </c>
      <c r="AG41" s="10">
        <v>0</v>
      </c>
      <c r="AH41" s="11">
        <v>0</v>
      </c>
      <c r="AI41" s="10">
        <v>0</v>
      </c>
      <c r="AJ41" s="11">
        <v>0</v>
      </c>
      <c r="AK41" s="10">
        <v>0</v>
      </c>
      <c r="AL41" s="11">
        <v>0</v>
      </c>
      <c r="AM41" s="10">
        <v>0</v>
      </c>
      <c r="AN41" s="11">
        <v>0</v>
      </c>
      <c r="AO41" s="10">
        <v>0</v>
      </c>
      <c r="AP41" s="11">
        <v>1</v>
      </c>
      <c r="AQ41" s="10">
        <v>38</v>
      </c>
      <c r="AR41" s="11">
        <v>0</v>
      </c>
      <c r="AS41" s="10">
        <v>0</v>
      </c>
      <c r="AT41" s="11">
        <v>0</v>
      </c>
      <c r="AU41" s="10">
        <v>0</v>
      </c>
      <c r="AV41" s="11">
        <v>1</v>
      </c>
      <c r="AW41" s="10">
        <v>32</v>
      </c>
      <c r="AX41" s="11">
        <v>1</v>
      </c>
      <c r="AY41" s="10">
        <v>20</v>
      </c>
      <c r="AZ41" s="11"/>
      <c r="BA41" s="10">
        <f t="shared" si="44"/>
        <v>19</v>
      </c>
      <c r="BB41" s="10">
        <f t="shared" si="45"/>
        <v>216</v>
      </c>
    </row>
    <row r="42" spans="1:54">
      <c r="A42" s="2"/>
      <c r="B42" s="2"/>
      <c r="C42" s="2"/>
      <c r="D42" s="11">
        <f>D41/$BA$41</f>
        <v>0</v>
      </c>
      <c r="E42" s="10">
        <f>E41/$BB$41</f>
        <v>0</v>
      </c>
      <c r="F42" s="11">
        <f t="shared" ref="F42" si="573">F41/$BA$41</f>
        <v>0</v>
      </c>
      <c r="G42" s="10">
        <f t="shared" ref="G42" si="574">G41/$BB$41</f>
        <v>0</v>
      </c>
      <c r="H42" s="11">
        <f t="shared" ref="H42" si="575">H41/$BA$41</f>
        <v>0</v>
      </c>
      <c r="I42" s="10">
        <f t="shared" ref="I42" si="576">I41/$BB$41</f>
        <v>0</v>
      </c>
      <c r="J42" s="11">
        <f t="shared" ref="J42" si="577">J41/$BA$41</f>
        <v>0</v>
      </c>
      <c r="K42" s="10">
        <f t="shared" ref="K42" si="578">K41/$BB$41</f>
        <v>0</v>
      </c>
      <c r="L42" s="11">
        <f t="shared" ref="L42" si="579">L41/$BA$41</f>
        <v>0</v>
      </c>
      <c r="M42" s="10">
        <f t="shared" ref="M42" si="580">M41/$BB$41</f>
        <v>0</v>
      </c>
      <c r="N42" s="11">
        <f t="shared" ref="N42" si="581">N41/$BA$41</f>
        <v>0</v>
      </c>
      <c r="O42" s="10">
        <f t="shared" ref="O42" si="582">O41/$BB$41</f>
        <v>0</v>
      </c>
      <c r="P42" s="11">
        <f t="shared" ref="P42" si="583">P41/$BA$41</f>
        <v>0</v>
      </c>
      <c r="Q42" s="10">
        <f t="shared" ref="Q42" si="584">Q41/$BB$41</f>
        <v>0</v>
      </c>
      <c r="R42" s="11">
        <f t="shared" ref="R42" si="585">R41/$BA$41</f>
        <v>0</v>
      </c>
      <c r="S42" s="10">
        <f t="shared" ref="S42" si="586">S41/$BB$41</f>
        <v>0</v>
      </c>
      <c r="T42" s="11">
        <f t="shared" ref="T42" si="587">T41/$BA$41</f>
        <v>0</v>
      </c>
      <c r="U42" s="10">
        <f t="shared" ref="U42" si="588">U41/$BB$41</f>
        <v>0</v>
      </c>
      <c r="V42" s="11"/>
      <c r="W42" s="10"/>
      <c r="X42" s="11">
        <f t="shared" ref="X42" si="589">X41/$BA$41</f>
        <v>0</v>
      </c>
      <c r="Y42" s="10">
        <f t="shared" ref="Y42" si="590">Y41/$BB$41</f>
        <v>0</v>
      </c>
      <c r="Z42" s="11">
        <f t="shared" ref="Z42" si="591">Z41/$BA$41</f>
        <v>0</v>
      </c>
      <c r="AA42" s="10">
        <f t="shared" ref="AA42" si="592">AA41/$BB$41</f>
        <v>0</v>
      </c>
      <c r="AB42" s="11">
        <f t="shared" ref="AB42" si="593">AB41/$BA$41</f>
        <v>0</v>
      </c>
      <c r="AC42" s="10">
        <f t="shared" ref="AC42" si="594">AC41/$BB$41</f>
        <v>0</v>
      </c>
      <c r="AD42" s="11">
        <f t="shared" ref="AD42" si="595">AD41/$BA$41</f>
        <v>0.84210526315789469</v>
      </c>
      <c r="AE42" s="10">
        <f t="shared" ref="AE42" si="596">AE41/$BB$41</f>
        <v>0.58333333333333337</v>
      </c>
      <c r="AF42" s="11">
        <f t="shared" ref="AF42" si="597">AF41/$BA$41</f>
        <v>0</v>
      </c>
      <c r="AG42" s="10">
        <f t="shared" ref="AG42" si="598">AG41/$BB$41</f>
        <v>0</v>
      </c>
      <c r="AH42" s="11">
        <f t="shared" ref="AH42" si="599">AH41/$BA$41</f>
        <v>0</v>
      </c>
      <c r="AI42" s="10">
        <f t="shared" ref="AI42" si="600">AI41/$BB$41</f>
        <v>0</v>
      </c>
      <c r="AJ42" s="11">
        <f t="shared" ref="AJ42" si="601">AJ41/$BA$41</f>
        <v>0</v>
      </c>
      <c r="AK42" s="10">
        <f t="shared" ref="AK42" si="602">AK41/$BB$41</f>
        <v>0</v>
      </c>
      <c r="AL42" s="11">
        <f t="shared" ref="AL42" si="603">AL41/$BA$41</f>
        <v>0</v>
      </c>
      <c r="AM42" s="10">
        <f t="shared" ref="AM42" si="604">AM41/$BB$41</f>
        <v>0</v>
      </c>
      <c r="AN42" s="11">
        <f t="shared" ref="AN42" si="605">AN41/$BA$41</f>
        <v>0</v>
      </c>
      <c r="AO42" s="10">
        <f t="shared" ref="AO42" si="606">AO41/$BB$41</f>
        <v>0</v>
      </c>
      <c r="AP42" s="11">
        <f t="shared" ref="AP42" si="607">AP41/$BA$41</f>
        <v>5.2631578947368418E-2</v>
      </c>
      <c r="AQ42" s="10">
        <f t="shared" ref="AQ42" si="608">AQ41/$BB$41</f>
        <v>0.17592592592592593</v>
      </c>
      <c r="AR42" s="11">
        <f t="shared" ref="AR42" si="609">AR41/$BA$41</f>
        <v>0</v>
      </c>
      <c r="AS42" s="10">
        <f t="shared" ref="AS42" si="610">AS41/$BB$41</f>
        <v>0</v>
      </c>
      <c r="AT42" s="11">
        <f t="shared" ref="AT42" si="611">AT41/$BA$41</f>
        <v>0</v>
      </c>
      <c r="AU42" s="10">
        <f t="shared" ref="AU42" si="612">AU41/$BB$41</f>
        <v>0</v>
      </c>
      <c r="AV42" s="11">
        <f t="shared" ref="AV42" si="613">AV41/$BA$41</f>
        <v>5.2631578947368418E-2</v>
      </c>
      <c r="AW42" s="10">
        <f t="shared" ref="AW42" si="614">AW41/$BB$41</f>
        <v>0.14814814814814814</v>
      </c>
      <c r="AX42" s="11">
        <f t="shared" ref="AX42" si="615">AX41/$BA$41</f>
        <v>5.2631578947368418E-2</v>
      </c>
      <c r="AY42" s="10">
        <f t="shared" ref="AY42" si="616">AY41/$BB$41</f>
        <v>9.2592592592592587E-2</v>
      </c>
      <c r="AZ42" s="11"/>
      <c r="BA42" s="10"/>
      <c r="BB42" s="10"/>
    </row>
    <row r="43" spans="1:54">
      <c r="A43" s="2"/>
      <c r="B43" s="2"/>
      <c r="C43" s="2"/>
      <c r="D43" s="11">
        <v>0</v>
      </c>
      <c r="E43" s="10">
        <v>0</v>
      </c>
      <c r="F43" s="11">
        <v>0</v>
      </c>
      <c r="G43" s="10">
        <v>0</v>
      </c>
      <c r="H43" s="11">
        <v>0</v>
      </c>
      <c r="I43" s="10">
        <v>0</v>
      </c>
      <c r="J43" s="11">
        <v>0</v>
      </c>
      <c r="K43" s="10">
        <v>0</v>
      </c>
      <c r="L43" s="11">
        <v>0</v>
      </c>
      <c r="M43" s="10">
        <v>0</v>
      </c>
      <c r="N43" s="11">
        <v>0</v>
      </c>
      <c r="O43" s="10">
        <v>0</v>
      </c>
      <c r="P43" s="11">
        <v>0</v>
      </c>
      <c r="Q43" s="10">
        <v>0</v>
      </c>
      <c r="R43" s="11">
        <v>0</v>
      </c>
      <c r="S43" s="10">
        <v>0</v>
      </c>
      <c r="T43" s="11">
        <v>0</v>
      </c>
      <c r="U43" s="10">
        <v>0</v>
      </c>
      <c r="V43" s="11"/>
      <c r="W43" s="10"/>
      <c r="X43" s="11">
        <v>0</v>
      </c>
      <c r="Y43" s="10">
        <v>0</v>
      </c>
      <c r="Z43" s="11">
        <v>0</v>
      </c>
      <c r="AA43" s="10">
        <v>0</v>
      </c>
      <c r="AB43" s="11">
        <v>0</v>
      </c>
      <c r="AC43" s="10">
        <v>0</v>
      </c>
      <c r="AD43" s="11">
        <v>0.84210526315789469</v>
      </c>
      <c r="AE43" s="10">
        <v>0.58333333333333337</v>
      </c>
      <c r="AF43" s="11">
        <v>0</v>
      </c>
      <c r="AG43" s="10">
        <v>0</v>
      </c>
      <c r="AH43" s="11">
        <v>0</v>
      </c>
      <c r="AI43" s="10">
        <v>0</v>
      </c>
      <c r="AJ43" s="11">
        <v>0</v>
      </c>
      <c r="AK43" s="10">
        <v>0</v>
      </c>
      <c r="AL43" s="11">
        <v>0</v>
      </c>
      <c r="AM43" s="10">
        <v>0</v>
      </c>
      <c r="AN43" s="11">
        <v>0</v>
      </c>
      <c r="AO43" s="10">
        <v>0</v>
      </c>
      <c r="AP43" s="11">
        <v>5.2631578947368418E-2</v>
      </c>
      <c r="AQ43" s="10">
        <v>0.17592592592592593</v>
      </c>
      <c r="AR43" s="11">
        <v>0</v>
      </c>
      <c r="AS43" s="10">
        <v>0</v>
      </c>
      <c r="AT43" s="11">
        <v>0</v>
      </c>
      <c r="AU43" s="10">
        <v>0</v>
      </c>
      <c r="AV43" s="11">
        <v>5.2631578947368418E-2</v>
      </c>
      <c r="AW43" s="10">
        <v>0.14814814814814814</v>
      </c>
      <c r="AX43" s="11">
        <v>5.2631578947368418E-2</v>
      </c>
      <c r="AY43" s="10">
        <v>9.2592592592592587E-2</v>
      </c>
      <c r="AZ43" s="11"/>
      <c r="BA43" s="10"/>
      <c r="BB43" s="10"/>
    </row>
    <row r="44" spans="1:54">
      <c r="A44" s="2" t="s">
        <v>701</v>
      </c>
      <c r="B44" s="2" t="s">
        <v>66</v>
      </c>
      <c r="C44" s="2">
        <v>55</v>
      </c>
      <c r="D44" s="11">
        <v>0</v>
      </c>
      <c r="E44" s="10">
        <v>0</v>
      </c>
      <c r="F44" s="11">
        <v>0</v>
      </c>
      <c r="G44" s="10">
        <v>0</v>
      </c>
      <c r="H44" s="11">
        <v>3</v>
      </c>
      <c r="I44" s="10">
        <v>144</v>
      </c>
      <c r="J44" s="11">
        <v>0</v>
      </c>
      <c r="K44" s="10">
        <v>0</v>
      </c>
      <c r="L44" s="11">
        <v>0</v>
      </c>
      <c r="M44" s="10">
        <v>0</v>
      </c>
      <c r="N44" s="11">
        <v>0</v>
      </c>
      <c r="O44" s="10">
        <v>0</v>
      </c>
      <c r="P44" s="11">
        <v>0</v>
      </c>
      <c r="Q44" s="10">
        <v>0</v>
      </c>
      <c r="R44" s="11">
        <v>0</v>
      </c>
      <c r="S44" s="10">
        <v>0</v>
      </c>
      <c r="T44" s="11">
        <v>8</v>
      </c>
      <c r="U44" s="10">
        <v>126</v>
      </c>
      <c r="V44" s="11"/>
      <c r="W44" s="10"/>
      <c r="X44" s="11">
        <v>0</v>
      </c>
      <c r="Y44" s="10">
        <v>0</v>
      </c>
      <c r="Z44" s="11">
        <v>0</v>
      </c>
      <c r="AA44" s="10">
        <v>0</v>
      </c>
      <c r="AB44" s="11">
        <v>0</v>
      </c>
      <c r="AC44" s="10">
        <v>0</v>
      </c>
      <c r="AD44" s="11">
        <v>1</v>
      </c>
      <c r="AE44" s="10">
        <v>11</v>
      </c>
      <c r="AF44" s="11">
        <v>0</v>
      </c>
      <c r="AG44" s="10">
        <v>0</v>
      </c>
      <c r="AH44" s="11">
        <v>0</v>
      </c>
      <c r="AI44" s="10">
        <v>0</v>
      </c>
      <c r="AJ44" s="11">
        <v>0</v>
      </c>
      <c r="AK44" s="10">
        <v>0</v>
      </c>
      <c r="AL44" s="11">
        <v>0</v>
      </c>
      <c r="AM44" s="10">
        <v>0</v>
      </c>
      <c r="AN44" s="11">
        <v>0</v>
      </c>
      <c r="AO44" s="10">
        <v>0</v>
      </c>
      <c r="AP44" s="11">
        <v>0</v>
      </c>
      <c r="AQ44" s="10">
        <v>0</v>
      </c>
      <c r="AR44" s="11">
        <v>0</v>
      </c>
      <c r="AS44" s="10">
        <v>0</v>
      </c>
      <c r="AT44" s="11">
        <v>0</v>
      </c>
      <c r="AU44" s="10">
        <v>0</v>
      </c>
      <c r="AV44" s="11">
        <v>1</v>
      </c>
      <c r="AW44" s="10">
        <v>5</v>
      </c>
      <c r="AX44" s="11">
        <v>0</v>
      </c>
      <c r="AY44" s="10">
        <v>0</v>
      </c>
      <c r="AZ44" s="11"/>
      <c r="BA44" s="10">
        <f t="shared" si="44"/>
        <v>13</v>
      </c>
      <c r="BB44" s="10">
        <f t="shared" si="45"/>
        <v>286</v>
      </c>
    </row>
    <row r="45" spans="1:54">
      <c r="A45" s="2"/>
      <c r="B45" s="2"/>
      <c r="C45" s="2"/>
      <c r="D45" s="11">
        <f>D44/$BA$44</f>
        <v>0</v>
      </c>
      <c r="E45" s="10">
        <f>E44/$BB$44</f>
        <v>0</v>
      </c>
      <c r="F45" s="11">
        <f t="shared" ref="F45" si="617">F44/$BA$44</f>
        <v>0</v>
      </c>
      <c r="G45" s="10">
        <f t="shared" ref="G45" si="618">G44/$BB$44</f>
        <v>0</v>
      </c>
      <c r="H45" s="11">
        <f t="shared" ref="H45" si="619">H44/$BA$44</f>
        <v>0.23076923076923078</v>
      </c>
      <c r="I45" s="10">
        <f t="shared" ref="I45" si="620">I44/$BB$44</f>
        <v>0.50349650349650354</v>
      </c>
      <c r="J45" s="11">
        <f t="shared" ref="J45" si="621">J44/$BA$44</f>
        <v>0</v>
      </c>
      <c r="K45" s="10">
        <f t="shared" ref="K45" si="622">K44/$BB$44</f>
        <v>0</v>
      </c>
      <c r="L45" s="11">
        <f t="shared" ref="L45" si="623">L44/$BA$44</f>
        <v>0</v>
      </c>
      <c r="M45" s="10">
        <f t="shared" ref="M45" si="624">M44/$BB$44</f>
        <v>0</v>
      </c>
      <c r="N45" s="11">
        <f t="shared" ref="N45" si="625">N44/$BA$44</f>
        <v>0</v>
      </c>
      <c r="O45" s="10">
        <f t="shared" ref="O45" si="626">O44/$BB$44</f>
        <v>0</v>
      </c>
      <c r="P45" s="11">
        <f t="shared" ref="P45" si="627">P44/$BA$44</f>
        <v>0</v>
      </c>
      <c r="Q45" s="10">
        <f t="shared" ref="Q45" si="628">Q44/$BB$44</f>
        <v>0</v>
      </c>
      <c r="R45" s="11">
        <f t="shared" ref="R45" si="629">R44/$BA$44</f>
        <v>0</v>
      </c>
      <c r="S45" s="10">
        <f t="shared" ref="S45" si="630">S44/$BB$44</f>
        <v>0</v>
      </c>
      <c r="T45" s="11">
        <f t="shared" ref="T45" si="631">T44/$BA$44</f>
        <v>0.61538461538461542</v>
      </c>
      <c r="U45" s="10">
        <f t="shared" ref="U45" si="632">U44/$BB$44</f>
        <v>0.44055944055944057</v>
      </c>
      <c r="V45" s="11"/>
      <c r="W45" s="10"/>
      <c r="X45" s="11">
        <f t="shared" ref="X45" si="633">X44/$BA$44</f>
        <v>0</v>
      </c>
      <c r="Y45" s="10">
        <f t="shared" ref="Y45" si="634">Y44/$BB$44</f>
        <v>0</v>
      </c>
      <c r="Z45" s="11">
        <f t="shared" ref="Z45" si="635">Z44/$BA$44</f>
        <v>0</v>
      </c>
      <c r="AA45" s="10">
        <f t="shared" ref="AA45" si="636">AA44/$BB$44</f>
        <v>0</v>
      </c>
      <c r="AB45" s="11">
        <f t="shared" ref="AB45" si="637">AB44/$BA$44</f>
        <v>0</v>
      </c>
      <c r="AC45" s="10">
        <f t="shared" ref="AC45" si="638">AC44/$BB$44</f>
        <v>0</v>
      </c>
      <c r="AD45" s="11">
        <f t="shared" ref="AD45" si="639">AD44/$BA$44</f>
        <v>7.6923076923076927E-2</v>
      </c>
      <c r="AE45" s="10">
        <f t="shared" ref="AE45" si="640">AE44/$BB$44</f>
        <v>3.8461538461538464E-2</v>
      </c>
      <c r="AF45" s="11">
        <f t="shared" ref="AF45" si="641">AF44/$BA$44</f>
        <v>0</v>
      </c>
      <c r="AG45" s="10">
        <f t="shared" ref="AG45" si="642">AG44/$BB$44</f>
        <v>0</v>
      </c>
      <c r="AH45" s="11">
        <f t="shared" ref="AH45" si="643">AH44/$BA$44</f>
        <v>0</v>
      </c>
      <c r="AI45" s="10">
        <f t="shared" ref="AI45" si="644">AI44/$BB$44</f>
        <v>0</v>
      </c>
      <c r="AJ45" s="11">
        <f t="shared" ref="AJ45" si="645">AJ44/$BA$44</f>
        <v>0</v>
      </c>
      <c r="AK45" s="10">
        <f t="shared" ref="AK45" si="646">AK44/$BB$44</f>
        <v>0</v>
      </c>
      <c r="AL45" s="11">
        <f t="shared" ref="AL45" si="647">AL44/$BA$44</f>
        <v>0</v>
      </c>
      <c r="AM45" s="10">
        <f t="shared" ref="AM45" si="648">AM44/$BB$44</f>
        <v>0</v>
      </c>
      <c r="AN45" s="11">
        <f t="shared" ref="AN45" si="649">AN44/$BA$44</f>
        <v>0</v>
      </c>
      <c r="AO45" s="10">
        <f t="shared" ref="AO45" si="650">AO44/$BB$44</f>
        <v>0</v>
      </c>
      <c r="AP45" s="11">
        <f t="shared" ref="AP45" si="651">AP44/$BA$44</f>
        <v>0</v>
      </c>
      <c r="AQ45" s="10">
        <f t="shared" ref="AQ45" si="652">AQ44/$BB$44</f>
        <v>0</v>
      </c>
      <c r="AR45" s="11">
        <f t="shared" ref="AR45" si="653">AR44/$BA$44</f>
        <v>0</v>
      </c>
      <c r="AS45" s="10">
        <f t="shared" ref="AS45" si="654">AS44/$BB$44</f>
        <v>0</v>
      </c>
      <c r="AT45" s="11">
        <f t="shared" ref="AT45" si="655">AT44/$BA$44</f>
        <v>0</v>
      </c>
      <c r="AU45" s="10">
        <f t="shared" ref="AU45" si="656">AU44/$BB$44</f>
        <v>0</v>
      </c>
      <c r="AV45" s="11">
        <f t="shared" ref="AV45" si="657">AV44/$BA$44</f>
        <v>7.6923076923076927E-2</v>
      </c>
      <c r="AW45" s="10">
        <f t="shared" ref="AW45" si="658">AW44/$BB$44</f>
        <v>1.7482517482517484E-2</v>
      </c>
      <c r="AX45" s="11">
        <f t="shared" ref="AX45" si="659">AX44/$BA$44</f>
        <v>0</v>
      </c>
      <c r="AY45" s="10">
        <f t="shared" ref="AY45" si="660">AY44/$BB$44</f>
        <v>0</v>
      </c>
      <c r="AZ45" s="11"/>
      <c r="BA45" s="10"/>
      <c r="BB45" s="10"/>
    </row>
    <row r="46" spans="1:54">
      <c r="A46" s="2"/>
      <c r="B46" s="2"/>
      <c r="C46" s="2"/>
      <c r="D46" s="11">
        <v>0</v>
      </c>
      <c r="E46" s="10">
        <v>0</v>
      </c>
      <c r="F46" s="11">
        <v>0</v>
      </c>
      <c r="G46" s="10">
        <v>0</v>
      </c>
      <c r="H46" s="11">
        <v>0.23076923076923078</v>
      </c>
      <c r="I46" s="10">
        <v>0.50349650349650354</v>
      </c>
      <c r="J46" s="11">
        <v>0</v>
      </c>
      <c r="K46" s="10">
        <v>0</v>
      </c>
      <c r="L46" s="11">
        <v>0</v>
      </c>
      <c r="M46" s="10">
        <v>0</v>
      </c>
      <c r="N46" s="11">
        <v>0</v>
      </c>
      <c r="O46" s="10">
        <v>0</v>
      </c>
      <c r="P46" s="11">
        <v>0</v>
      </c>
      <c r="Q46" s="10">
        <v>0</v>
      </c>
      <c r="R46" s="11">
        <v>0</v>
      </c>
      <c r="S46" s="10">
        <v>0</v>
      </c>
      <c r="T46" s="11">
        <v>0.61538461538461542</v>
      </c>
      <c r="U46" s="10">
        <v>0.44055944055944057</v>
      </c>
      <c r="V46" s="11"/>
      <c r="W46" s="10"/>
      <c r="X46" s="11">
        <v>0</v>
      </c>
      <c r="Y46" s="10">
        <v>0</v>
      </c>
      <c r="Z46" s="11">
        <v>0</v>
      </c>
      <c r="AA46" s="10">
        <v>0</v>
      </c>
      <c r="AB46" s="11">
        <v>0</v>
      </c>
      <c r="AC46" s="10">
        <v>0</v>
      </c>
      <c r="AD46" s="11">
        <v>7.6923076923076927E-2</v>
      </c>
      <c r="AE46" s="10">
        <v>3.8461538461538464E-2</v>
      </c>
      <c r="AF46" s="11">
        <v>0</v>
      </c>
      <c r="AG46" s="10">
        <v>0</v>
      </c>
      <c r="AH46" s="11">
        <v>0</v>
      </c>
      <c r="AI46" s="10">
        <v>0</v>
      </c>
      <c r="AJ46" s="11">
        <v>0</v>
      </c>
      <c r="AK46" s="10">
        <v>0</v>
      </c>
      <c r="AL46" s="11">
        <v>0</v>
      </c>
      <c r="AM46" s="10">
        <v>0</v>
      </c>
      <c r="AN46" s="11">
        <v>0</v>
      </c>
      <c r="AO46" s="10">
        <v>0</v>
      </c>
      <c r="AP46" s="11">
        <v>0</v>
      </c>
      <c r="AQ46" s="10">
        <v>0</v>
      </c>
      <c r="AR46" s="11">
        <v>0</v>
      </c>
      <c r="AS46" s="10">
        <v>0</v>
      </c>
      <c r="AT46" s="11">
        <v>0</v>
      </c>
      <c r="AU46" s="10">
        <v>0</v>
      </c>
      <c r="AV46" s="11">
        <v>7.6923076923076927E-2</v>
      </c>
      <c r="AW46" s="10">
        <v>1.7482517482517484E-2</v>
      </c>
      <c r="AX46" s="11">
        <v>0</v>
      </c>
      <c r="AY46" s="10">
        <v>0</v>
      </c>
      <c r="AZ46" s="11"/>
      <c r="BA46" s="10"/>
      <c r="BB46" s="10"/>
    </row>
    <row r="47" spans="1:54">
      <c r="A47" s="18" t="s">
        <v>702</v>
      </c>
      <c r="B47" s="18" t="s">
        <v>66</v>
      </c>
      <c r="C47" s="18">
        <v>56</v>
      </c>
      <c r="D47" s="19">
        <v>0</v>
      </c>
      <c r="E47" s="20">
        <v>0</v>
      </c>
      <c r="F47" s="19">
        <v>2</v>
      </c>
      <c r="G47" s="20">
        <v>16</v>
      </c>
      <c r="H47" s="19">
        <v>1</v>
      </c>
      <c r="I47" s="20">
        <v>10</v>
      </c>
      <c r="J47" s="19">
        <v>0</v>
      </c>
      <c r="K47" s="20">
        <v>0</v>
      </c>
      <c r="L47" s="19">
        <v>0</v>
      </c>
      <c r="M47" s="20">
        <v>0</v>
      </c>
      <c r="N47" s="19">
        <v>0</v>
      </c>
      <c r="O47" s="20">
        <v>0</v>
      </c>
      <c r="P47" s="19">
        <v>0</v>
      </c>
      <c r="Q47" s="20">
        <v>0</v>
      </c>
      <c r="R47" s="19">
        <v>0</v>
      </c>
      <c r="S47" s="20">
        <v>0</v>
      </c>
      <c r="T47" s="19">
        <v>2</v>
      </c>
      <c r="U47" s="20">
        <v>13</v>
      </c>
      <c r="V47" s="19"/>
      <c r="W47" s="20"/>
      <c r="X47" s="19">
        <v>0</v>
      </c>
      <c r="Y47" s="20">
        <v>0</v>
      </c>
      <c r="Z47" s="19">
        <v>0</v>
      </c>
      <c r="AA47" s="20">
        <v>0</v>
      </c>
      <c r="AB47" s="19">
        <v>0</v>
      </c>
      <c r="AC47" s="20">
        <v>0</v>
      </c>
      <c r="AD47" s="19">
        <v>1</v>
      </c>
      <c r="AE47" s="20">
        <v>16</v>
      </c>
      <c r="AF47" s="19">
        <v>0</v>
      </c>
      <c r="AG47" s="20">
        <v>0</v>
      </c>
      <c r="AH47" s="19">
        <v>0</v>
      </c>
      <c r="AI47" s="20">
        <v>0</v>
      </c>
      <c r="AJ47" s="19">
        <v>0</v>
      </c>
      <c r="AK47" s="20">
        <v>0</v>
      </c>
      <c r="AL47" s="19">
        <v>0</v>
      </c>
      <c r="AM47" s="20">
        <v>0</v>
      </c>
      <c r="AN47" s="19">
        <v>0</v>
      </c>
      <c r="AO47" s="20">
        <v>0</v>
      </c>
      <c r="AP47" s="19">
        <v>1</v>
      </c>
      <c r="AQ47" s="20">
        <v>17</v>
      </c>
      <c r="AR47" s="19">
        <v>0</v>
      </c>
      <c r="AS47" s="20">
        <v>0</v>
      </c>
      <c r="AT47" s="19">
        <v>0</v>
      </c>
      <c r="AU47" s="20">
        <v>0</v>
      </c>
      <c r="AV47" s="19">
        <v>0</v>
      </c>
      <c r="AW47" s="20">
        <v>0</v>
      </c>
      <c r="AX47" s="19">
        <v>0</v>
      </c>
      <c r="AY47" s="20">
        <v>0</v>
      </c>
      <c r="AZ47" s="11"/>
      <c r="BA47" s="10">
        <f t="shared" si="44"/>
        <v>7</v>
      </c>
      <c r="BB47" s="10">
        <f t="shared" si="45"/>
        <v>72</v>
      </c>
    </row>
    <row r="48" spans="1:54">
      <c r="A48" s="18"/>
      <c r="B48" s="18"/>
      <c r="C48" s="18"/>
      <c r="D48" s="11">
        <f>D47/$BA$47</f>
        <v>0</v>
      </c>
      <c r="E48" s="10">
        <f>E47/$BB$47</f>
        <v>0</v>
      </c>
      <c r="F48" s="11">
        <f t="shared" ref="F48" si="661">F47/$BA$47</f>
        <v>0.2857142857142857</v>
      </c>
      <c r="G48" s="10">
        <f t="shared" ref="G48" si="662">G47/$BB$47</f>
        <v>0.22222222222222221</v>
      </c>
      <c r="H48" s="11">
        <f t="shared" ref="H48" si="663">H47/$BA$47</f>
        <v>0.14285714285714285</v>
      </c>
      <c r="I48" s="10">
        <f t="shared" ref="I48" si="664">I47/$BB$47</f>
        <v>0.1388888888888889</v>
      </c>
      <c r="J48" s="11">
        <f t="shared" ref="J48" si="665">J47/$BA$47</f>
        <v>0</v>
      </c>
      <c r="K48" s="10">
        <f t="shared" ref="K48" si="666">K47/$BB$47</f>
        <v>0</v>
      </c>
      <c r="L48" s="11">
        <f t="shared" ref="L48" si="667">L47/$BA$47</f>
        <v>0</v>
      </c>
      <c r="M48" s="10">
        <f t="shared" ref="M48" si="668">M47/$BB$47</f>
        <v>0</v>
      </c>
      <c r="N48" s="11">
        <f t="shared" ref="N48" si="669">N47/$BA$47</f>
        <v>0</v>
      </c>
      <c r="O48" s="10">
        <f t="shared" ref="O48" si="670">O47/$BB$47</f>
        <v>0</v>
      </c>
      <c r="P48" s="11">
        <f t="shared" ref="P48" si="671">P47/$BA$47</f>
        <v>0</v>
      </c>
      <c r="Q48" s="10">
        <f t="shared" ref="Q48" si="672">Q47/$BB$47</f>
        <v>0</v>
      </c>
      <c r="R48" s="11">
        <f t="shared" ref="R48" si="673">R47/$BA$47</f>
        <v>0</v>
      </c>
      <c r="S48" s="10">
        <f t="shared" ref="S48" si="674">S47/$BB$47</f>
        <v>0</v>
      </c>
      <c r="T48" s="11">
        <f t="shared" ref="T48" si="675">T47/$BA$47</f>
        <v>0.2857142857142857</v>
      </c>
      <c r="U48" s="10">
        <f t="shared" ref="U48" si="676">U47/$BB$47</f>
        <v>0.18055555555555555</v>
      </c>
      <c r="V48" s="11"/>
      <c r="W48" s="10"/>
      <c r="X48" s="11">
        <f t="shared" ref="X48" si="677">X47/$BA$47</f>
        <v>0</v>
      </c>
      <c r="Y48" s="10">
        <f t="shared" ref="Y48" si="678">Y47/$BB$47</f>
        <v>0</v>
      </c>
      <c r="Z48" s="11">
        <f t="shared" ref="Z48" si="679">Z47/$BA$47</f>
        <v>0</v>
      </c>
      <c r="AA48" s="10">
        <f t="shared" ref="AA48" si="680">AA47/$BB$47</f>
        <v>0</v>
      </c>
      <c r="AB48" s="11">
        <f t="shared" ref="AB48" si="681">AB47/$BA$47</f>
        <v>0</v>
      </c>
      <c r="AC48" s="10">
        <f t="shared" ref="AC48" si="682">AC47/$BB$47</f>
        <v>0</v>
      </c>
      <c r="AD48" s="11">
        <f t="shared" ref="AD48" si="683">AD47/$BA$47</f>
        <v>0.14285714285714285</v>
      </c>
      <c r="AE48" s="10">
        <f t="shared" ref="AE48" si="684">AE47/$BB$47</f>
        <v>0.22222222222222221</v>
      </c>
      <c r="AF48" s="11">
        <f t="shared" ref="AF48" si="685">AF47/$BA$47</f>
        <v>0</v>
      </c>
      <c r="AG48" s="10">
        <f t="shared" ref="AG48" si="686">AG47/$BB$47</f>
        <v>0</v>
      </c>
      <c r="AH48" s="11">
        <f t="shared" ref="AH48" si="687">AH47/$BA$47</f>
        <v>0</v>
      </c>
      <c r="AI48" s="10">
        <f t="shared" ref="AI48" si="688">AI47/$BB$47</f>
        <v>0</v>
      </c>
      <c r="AJ48" s="11">
        <f t="shared" ref="AJ48" si="689">AJ47/$BA$47</f>
        <v>0</v>
      </c>
      <c r="AK48" s="10">
        <f t="shared" ref="AK48" si="690">AK47/$BB$47</f>
        <v>0</v>
      </c>
      <c r="AL48" s="11">
        <f t="shared" ref="AL48" si="691">AL47/$BA$47</f>
        <v>0</v>
      </c>
      <c r="AM48" s="10">
        <f t="shared" ref="AM48" si="692">AM47/$BB$47</f>
        <v>0</v>
      </c>
      <c r="AN48" s="11">
        <f t="shared" ref="AN48" si="693">AN47/$BA$47</f>
        <v>0</v>
      </c>
      <c r="AO48" s="10">
        <f t="shared" ref="AO48" si="694">AO47/$BB$47</f>
        <v>0</v>
      </c>
      <c r="AP48" s="11">
        <f t="shared" ref="AP48" si="695">AP47/$BA$47</f>
        <v>0.14285714285714285</v>
      </c>
      <c r="AQ48" s="10">
        <f t="shared" ref="AQ48" si="696">AQ47/$BB$47</f>
        <v>0.2361111111111111</v>
      </c>
      <c r="AR48" s="11">
        <f t="shared" ref="AR48" si="697">AR47/$BA$47</f>
        <v>0</v>
      </c>
      <c r="AS48" s="10">
        <f t="shared" ref="AS48" si="698">AS47/$BB$47</f>
        <v>0</v>
      </c>
      <c r="AT48" s="11">
        <f t="shared" ref="AT48" si="699">AT47/$BA$47</f>
        <v>0</v>
      </c>
      <c r="AU48" s="10">
        <f t="shared" ref="AU48" si="700">AU47/$BB$47</f>
        <v>0</v>
      </c>
      <c r="AV48" s="11">
        <f t="shared" ref="AV48" si="701">AV47/$BA$47</f>
        <v>0</v>
      </c>
      <c r="AW48" s="10">
        <f t="shared" ref="AW48" si="702">AW47/$BB$47</f>
        <v>0</v>
      </c>
      <c r="AX48" s="11">
        <f t="shared" ref="AX48" si="703">AX47/$BA$47</f>
        <v>0</v>
      </c>
      <c r="AY48" s="10">
        <f t="shared" ref="AY48" si="704">AY47/$BB$47</f>
        <v>0</v>
      </c>
      <c r="AZ48" s="11"/>
      <c r="BA48" s="10"/>
      <c r="BB48" s="10"/>
    </row>
    <row r="49" spans="1:54">
      <c r="A49" s="18"/>
      <c r="B49" s="18"/>
      <c r="C49" s="18"/>
      <c r="D49" s="19">
        <v>0</v>
      </c>
      <c r="E49" s="20">
        <v>0</v>
      </c>
      <c r="F49" s="19">
        <v>0.2857142857142857</v>
      </c>
      <c r="G49" s="20">
        <v>0.22222222222222221</v>
      </c>
      <c r="H49" s="19">
        <v>0.14285714285714285</v>
      </c>
      <c r="I49" s="20">
        <v>0.1388888888888889</v>
      </c>
      <c r="J49" s="19">
        <v>0</v>
      </c>
      <c r="K49" s="20">
        <v>0</v>
      </c>
      <c r="L49" s="19">
        <v>0</v>
      </c>
      <c r="M49" s="20">
        <v>0</v>
      </c>
      <c r="N49" s="19">
        <v>0</v>
      </c>
      <c r="O49" s="20">
        <v>0</v>
      </c>
      <c r="P49" s="19">
        <v>0</v>
      </c>
      <c r="Q49" s="20">
        <v>0</v>
      </c>
      <c r="R49" s="19">
        <v>0</v>
      </c>
      <c r="S49" s="20">
        <v>0</v>
      </c>
      <c r="T49" s="19">
        <v>0.2857142857142857</v>
      </c>
      <c r="U49" s="20">
        <v>0.18055555555555555</v>
      </c>
      <c r="V49" s="19"/>
      <c r="W49" s="20"/>
      <c r="X49" s="19">
        <v>0</v>
      </c>
      <c r="Y49" s="20">
        <v>0</v>
      </c>
      <c r="Z49" s="19">
        <v>0</v>
      </c>
      <c r="AA49" s="20">
        <v>0</v>
      </c>
      <c r="AB49" s="19">
        <v>0</v>
      </c>
      <c r="AC49" s="20">
        <v>0</v>
      </c>
      <c r="AD49" s="19">
        <v>0.14285714285714285</v>
      </c>
      <c r="AE49" s="20">
        <v>0.22222222222222221</v>
      </c>
      <c r="AF49" s="19">
        <v>0</v>
      </c>
      <c r="AG49" s="20">
        <v>0</v>
      </c>
      <c r="AH49" s="19">
        <v>0</v>
      </c>
      <c r="AI49" s="20">
        <v>0</v>
      </c>
      <c r="AJ49" s="19">
        <v>0</v>
      </c>
      <c r="AK49" s="20">
        <v>0</v>
      </c>
      <c r="AL49" s="19">
        <v>0</v>
      </c>
      <c r="AM49" s="20">
        <v>0</v>
      </c>
      <c r="AN49" s="19">
        <v>0</v>
      </c>
      <c r="AO49" s="20">
        <v>0</v>
      </c>
      <c r="AP49" s="19">
        <v>0.14285714285714285</v>
      </c>
      <c r="AQ49" s="20">
        <v>0.2361111111111111</v>
      </c>
      <c r="AR49" s="19">
        <v>0</v>
      </c>
      <c r="AS49" s="20">
        <v>0</v>
      </c>
      <c r="AT49" s="19">
        <v>0</v>
      </c>
      <c r="AU49" s="20">
        <v>0</v>
      </c>
      <c r="AV49" s="19">
        <v>0</v>
      </c>
      <c r="AW49" s="20">
        <v>0</v>
      </c>
      <c r="AX49" s="19">
        <v>0</v>
      </c>
      <c r="AY49" s="20">
        <v>0</v>
      </c>
      <c r="AZ49" s="11"/>
      <c r="BA49" s="10"/>
      <c r="BB49" s="10"/>
    </row>
    <row r="50" spans="1:54">
      <c r="A50" s="2" t="s">
        <v>703</v>
      </c>
      <c r="B50" s="2" t="s">
        <v>66</v>
      </c>
      <c r="C50" s="2">
        <v>57</v>
      </c>
      <c r="D50" s="11">
        <v>3</v>
      </c>
      <c r="E50" s="10">
        <v>19</v>
      </c>
      <c r="F50" s="11">
        <v>2</v>
      </c>
      <c r="G50" s="10">
        <v>58</v>
      </c>
      <c r="H50" s="11">
        <v>0</v>
      </c>
      <c r="I50" s="10">
        <v>0</v>
      </c>
      <c r="J50" s="11">
        <v>1</v>
      </c>
      <c r="K50" s="10">
        <v>5</v>
      </c>
      <c r="L50" s="11">
        <v>0</v>
      </c>
      <c r="M50" s="10">
        <v>0</v>
      </c>
      <c r="N50" s="11">
        <v>0</v>
      </c>
      <c r="O50" s="10">
        <v>0</v>
      </c>
      <c r="P50" s="11">
        <v>0</v>
      </c>
      <c r="Q50" s="10">
        <v>0</v>
      </c>
      <c r="R50" s="11">
        <v>0</v>
      </c>
      <c r="S50" s="10">
        <v>0</v>
      </c>
      <c r="T50" s="11">
        <v>22</v>
      </c>
      <c r="U50" s="10">
        <v>489</v>
      </c>
      <c r="V50" s="11"/>
      <c r="W50" s="10"/>
      <c r="X50" s="11">
        <v>2</v>
      </c>
      <c r="Y50" s="10">
        <v>17</v>
      </c>
      <c r="Z50" s="11">
        <v>0</v>
      </c>
      <c r="AA50" s="10">
        <v>0</v>
      </c>
      <c r="AB50" s="11">
        <v>0</v>
      </c>
      <c r="AC50" s="10">
        <v>0</v>
      </c>
      <c r="AD50" s="11">
        <v>0</v>
      </c>
      <c r="AE50" s="10">
        <v>0</v>
      </c>
      <c r="AF50" s="11">
        <v>6</v>
      </c>
      <c r="AG50" s="10">
        <v>37</v>
      </c>
      <c r="AH50" s="11">
        <v>0</v>
      </c>
      <c r="AI50" s="10">
        <v>0</v>
      </c>
      <c r="AJ50" s="11">
        <v>0</v>
      </c>
      <c r="AK50" s="10">
        <v>0</v>
      </c>
      <c r="AL50" s="11">
        <v>0</v>
      </c>
      <c r="AM50" s="10">
        <v>0</v>
      </c>
      <c r="AN50" s="11">
        <v>0</v>
      </c>
      <c r="AO50" s="10">
        <v>0</v>
      </c>
      <c r="AP50" s="11">
        <v>0</v>
      </c>
      <c r="AQ50" s="10">
        <v>0</v>
      </c>
      <c r="AR50" s="11">
        <v>0</v>
      </c>
      <c r="AS50" s="10">
        <v>0</v>
      </c>
      <c r="AT50" s="11">
        <v>0</v>
      </c>
      <c r="AU50" s="10">
        <v>0</v>
      </c>
      <c r="AV50" s="11">
        <v>0</v>
      </c>
      <c r="AW50" s="10">
        <v>0</v>
      </c>
      <c r="AX50" s="11">
        <v>0</v>
      </c>
      <c r="AY50" s="10">
        <v>0</v>
      </c>
      <c r="AZ50" s="11"/>
      <c r="BA50" s="10">
        <f t="shared" si="44"/>
        <v>36</v>
      </c>
      <c r="BB50" s="10">
        <f t="shared" si="45"/>
        <v>625</v>
      </c>
    </row>
    <row r="51" spans="1:54">
      <c r="A51" s="2"/>
      <c r="B51" s="2"/>
      <c r="C51" s="2"/>
      <c r="D51" s="11">
        <f>D50/$BA$50</f>
        <v>8.3333333333333329E-2</v>
      </c>
      <c r="E51" s="10">
        <f>E50/$BB$50</f>
        <v>3.04E-2</v>
      </c>
      <c r="F51" s="11">
        <f t="shared" ref="F51" si="705">F50/$BA$50</f>
        <v>5.5555555555555552E-2</v>
      </c>
      <c r="G51" s="10">
        <f t="shared" ref="G51" si="706">G50/$BB$50</f>
        <v>9.2799999999999994E-2</v>
      </c>
      <c r="H51" s="11">
        <f t="shared" ref="H51" si="707">H50/$BA$50</f>
        <v>0</v>
      </c>
      <c r="I51" s="10">
        <f t="shared" ref="I51" si="708">I50/$BB$50</f>
        <v>0</v>
      </c>
      <c r="J51" s="11">
        <f t="shared" ref="J51" si="709">J50/$BA$50</f>
        <v>2.7777777777777776E-2</v>
      </c>
      <c r="K51" s="10">
        <f t="shared" ref="K51" si="710">K50/$BB$50</f>
        <v>8.0000000000000002E-3</v>
      </c>
      <c r="L51" s="11">
        <f t="shared" ref="L51" si="711">L50/$BA$50</f>
        <v>0</v>
      </c>
      <c r="M51" s="10">
        <f t="shared" ref="M51" si="712">M50/$BB$50</f>
        <v>0</v>
      </c>
      <c r="N51" s="11">
        <f t="shared" ref="N51" si="713">N50/$BA$50</f>
        <v>0</v>
      </c>
      <c r="O51" s="10">
        <f t="shared" ref="O51" si="714">O50/$BB$50</f>
        <v>0</v>
      </c>
      <c r="P51" s="11">
        <f t="shared" ref="P51" si="715">P50/$BA$50</f>
        <v>0</v>
      </c>
      <c r="Q51" s="10">
        <f t="shared" ref="Q51" si="716">Q50/$BB$50</f>
        <v>0</v>
      </c>
      <c r="R51" s="11">
        <f t="shared" ref="R51" si="717">R50/$BA$50</f>
        <v>0</v>
      </c>
      <c r="S51" s="10">
        <f t="shared" ref="S51" si="718">S50/$BB$50</f>
        <v>0</v>
      </c>
      <c r="T51" s="11">
        <f t="shared" ref="T51" si="719">T50/$BA$50</f>
        <v>0.61111111111111116</v>
      </c>
      <c r="U51" s="10">
        <f t="shared" ref="U51" si="720">U50/$BB$50</f>
        <v>0.78239999999999998</v>
      </c>
      <c r="V51" s="11"/>
      <c r="W51" s="10"/>
      <c r="X51" s="11">
        <f t="shared" ref="X51" si="721">X50/$BA$50</f>
        <v>5.5555555555555552E-2</v>
      </c>
      <c r="Y51" s="10">
        <f t="shared" ref="Y51" si="722">Y50/$BB$50</f>
        <v>2.7199999999999998E-2</v>
      </c>
      <c r="Z51" s="11">
        <f t="shared" ref="Z51" si="723">Z50/$BA$50</f>
        <v>0</v>
      </c>
      <c r="AA51" s="10">
        <f t="shared" ref="AA51" si="724">AA50/$BB$50</f>
        <v>0</v>
      </c>
      <c r="AB51" s="11">
        <f t="shared" ref="AB51" si="725">AB50/$BA$50</f>
        <v>0</v>
      </c>
      <c r="AC51" s="10">
        <f t="shared" ref="AC51" si="726">AC50/$BB$50</f>
        <v>0</v>
      </c>
      <c r="AD51" s="11">
        <f t="shared" ref="AD51" si="727">AD50/$BA$50</f>
        <v>0</v>
      </c>
      <c r="AE51" s="10">
        <f t="shared" ref="AE51" si="728">AE50/$BB$50</f>
        <v>0</v>
      </c>
      <c r="AF51" s="11">
        <f t="shared" ref="AF51" si="729">AF50/$BA$50</f>
        <v>0.16666666666666666</v>
      </c>
      <c r="AG51" s="10">
        <f t="shared" ref="AG51" si="730">AG50/$BB$50</f>
        <v>5.9200000000000003E-2</v>
      </c>
      <c r="AH51" s="11">
        <f t="shared" ref="AH51" si="731">AH50/$BA$50</f>
        <v>0</v>
      </c>
      <c r="AI51" s="10">
        <f t="shared" ref="AI51" si="732">AI50/$BB$50</f>
        <v>0</v>
      </c>
      <c r="AJ51" s="11">
        <f t="shared" ref="AJ51" si="733">AJ50/$BA$50</f>
        <v>0</v>
      </c>
      <c r="AK51" s="10">
        <f t="shared" ref="AK51" si="734">AK50/$BB$50</f>
        <v>0</v>
      </c>
      <c r="AL51" s="11">
        <f t="shared" ref="AL51" si="735">AL50/$BA$50</f>
        <v>0</v>
      </c>
      <c r="AM51" s="10">
        <f t="shared" ref="AM51" si="736">AM50/$BB$50</f>
        <v>0</v>
      </c>
      <c r="AN51" s="11">
        <f t="shared" ref="AN51" si="737">AN50/$BA$50</f>
        <v>0</v>
      </c>
      <c r="AO51" s="10">
        <f t="shared" ref="AO51" si="738">AO50/$BB$50</f>
        <v>0</v>
      </c>
      <c r="AP51" s="11">
        <f t="shared" ref="AP51" si="739">AP50/$BA$50</f>
        <v>0</v>
      </c>
      <c r="AQ51" s="10">
        <f t="shared" ref="AQ51" si="740">AQ50/$BB$50</f>
        <v>0</v>
      </c>
      <c r="AR51" s="11">
        <f t="shared" ref="AR51" si="741">AR50/$BA$50</f>
        <v>0</v>
      </c>
      <c r="AS51" s="10">
        <f t="shared" ref="AS51" si="742">AS50/$BB$50</f>
        <v>0</v>
      </c>
      <c r="AT51" s="11">
        <f t="shared" ref="AT51" si="743">AT50/$BA$50</f>
        <v>0</v>
      </c>
      <c r="AU51" s="10">
        <f t="shared" ref="AU51" si="744">AU50/$BB$50</f>
        <v>0</v>
      </c>
      <c r="AV51" s="11">
        <f t="shared" ref="AV51" si="745">AV50/$BA$50</f>
        <v>0</v>
      </c>
      <c r="AW51" s="10">
        <f t="shared" ref="AW51" si="746">AW50/$BB$50</f>
        <v>0</v>
      </c>
      <c r="AX51" s="11">
        <f t="shared" ref="AX51" si="747">AX50/$BA$50</f>
        <v>0</v>
      </c>
      <c r="AY51" s="10">
        <f t="shared" ref="AY51" si="748">AY50/$BB$50</f>
        <v>0</v>
      </c>
      <c r="AZ51" s="11"/>
      <c r="BA51" s="10"/>
      <c r="BB51" s="10"/>
    </row>
    <row r="52" spans="1:54">
      <c r="A52" s="2"/>
      <c r="B52" s="2"/>
      <c r="C52" s="2"/>
      <c r="D52" s="11">
        <v>8.3333333333333329E-2</v>
      </c>
      <c r="E52" s="10">
        <v>3.04E-2</v>
      </c>
      <c r="F52" s="11">
        <v>5.5555555555555552E-2</v>
      </c>
      <c r="G52" s="10">
        <v>9.2799999999999994E-2</v>
      </c>
      <c r="H52" s="11">
        <v>0</v>
      </c>
      <c r="I52" s="10">
        <v>0</v>
      </c>
      <c r="J52" s="11">
        <v>2.7777777777777776E-2</v>
      </c>
      <c r="K52" s="10">
        <v>8.0000000000000002E-3</v>
      </c>
      <c r="L52" s="11">
        <v>0</v>
      </c>
      <c r="M52" s="10">
        <v>0</v>
      </c>
      <c r="N52" s="11">
        <v>0</v>
      </c>
      <c r="O52" s="10">
        <v>0</v>
      </c>
      <c r="P52" s="11">
        <v>0</v>
      </c>
      <c r="Q52" s="10">
        <v>0</v>
      </c>
      <c r="R52" s="11">
        <v>0</v>
      </c>
      <c r="S52" s="10">
        <v>0</v>
      </c>
      <c r="T52" s="11">
        <v>0.61111111111111116</v>
      </c>
      <c r="U52" s="10">
        <v>0.78239999999999998</v>
      </c>
      <c r="V52" s="11"/>
      <c r="W52" s="10"/>
      <c r="X52" s="11">
        <v>5.5555555555555552E-2</v>
      </c>
      <c r="Y52" s="10">
        <v>2.7199999999999998E-2</v>
      </c>
      <c r="Z52" s="11">
        <v>0</v>
      </c>
      <c r="AA52" s="10">
        <v>0</v>
      </c>
      <c r="AB52" s="11">
        <v>0</v>
      </c>
      <c r="AC52" s="10">
        <v>0</v>
      </c>
      <c r="AD52" s="11">
        <v>0</v>
      </c>
      <c r="AE52" s="10">
        <v>0</v>
      </c>
      <c r="AF52" s="11">
        <v>0.16666666666666666</v>
      </c>
      <c r="AG52" s="10">
        <v>5.9200000000000003E-2</v>
      </c>
      <c r="AH52" s="11">
        <v>0</v>
      </c>
      <c r="AI52" s="10">
        <v>0</v>
      </c>
      <c r="AJ52" s="11">
        <v>0</v>
      </c>
      <c r="AK52" s="10">
        <v>0</v>
      </c>
      <c r="AL52" s="11">
        <v>0</v>
      </c>
      <c r="AM52" s="10">
        <v>0</v>
      </c>
      <c r="AN52" s="11">
        <v>0</v>
      </c>
      <c r="AO52" s="10">
        <v>0</v>
      </c>
      <c r="AP52" s="11">
        <v>0</v>
      </c>
      <c r="AQ52" s="10">
        <v>0</v>
      </c>
      <c r="AR52" s="11">
        <v>0</v>
      </c>
      <c r="AS52" s="10">
        <v>0</v>
      </c>
      <c r="AT52" s="11">
        <v>0</v>
      </c>
      <c r="AU52" s="10">
        <v>0</v>
      </c>
      <c r="AV52" s="11">
        <v>0</v>
      </c>
      <c r="AW52" s="10">
        <v>0</v>
      </c>
      <c r="AX52" s="11">
        <v>0</v>
      </c>
      <c r="AY52" s="10">
        <v>0</v>
      </c>
      <c r="AZ52" s="11"/>
      <c r="BA52" s="10"/>
      <c r="BB52" s="10"/>
    </row>
    <row r="53" spans="1:54">
      <c r="A53" s="2" t="s">
        <v>349</v>
      </c>
      <c r="B53" s="2" t="s">
        <v>66</v>
      </c>
      <c r="C53" s="2">
        <v>58</v>
      </c>
      <c r="D53" s="11">
        <v>0</v>
      </c>
      <c r="E53" s="10">
        <v>0</v>
      </c>
      <c r="F53" s="11">
        <v>27</v>
      </c>
      <c r="G53" s="10">
        <v>1034</v>
      </c>
      <c r="H53" s="11">
        <v>0</v>
      </c>
      <c r="I53" s="10">
        <v>0</v>
      </c>
      <c r="J53" s="11">
        <v>0</v>
      </c>
      <c r="K53" s="10">
        <v>0</v>
      </c>
      <c r="L53" s="11">
        <v>0</v>
      </c>
      <c r="M53" s="10">
        <v>0</v>
      </c>
      <c r="N53" s="11">
        <v>0</v>
      </c>
      <c r="O53" s="10">
        <v>0</v>
      </c>
      <c r="P53" s="11">
        <v>0</v>
      </c>
      <c r="Q53" s="10">
        <v>0</v>
      </c>
      <c r="R53" s="11">
        <v>0</v>
      </c>
      <c r="S53" s="10">
        <v>0</v>
      </c>
      <c r="T53" s="11">
        <v>2</v>
      </c>
      <c r="U53" s="10">
        <v>63</v>
      </c>
      <c r="V53" s="11"/>
      <c r="W53" s="10"/>
      <c r="X53" s="11">
        <v>0</v>
      </c>
      <c r="Y53" s="10">
        <v>0</v>
      </c>
      <c r="Z53" s="11">
        <v>0</v>
      </c>
      <c r="AA53" s="10">
        <v>0</v>
      </c>
      <c r="AB53" s="11">
        <v>0</v>
      </c>
      <c r="AC53" s="10">
        <v>0</v>
      </c>
      <c r="AD53" s="11">
        <v>0</v>
      </c>
      <c r="AE53" s="10">
        <v>0</v>
      </c>
      <c r="AF53" s="11">
        <v>0</v>
      </c>
      <c r="AG53" s="10">
        <v>0</v>
      </c>
      <c r="AH53" s="11">
        <v>0</v>
      </c>
      <c r="AI53" s="10">
        <v>0</v>
      </c>
      <c r="AJ53" s="11">
        <v>0</v>
      </c>
      <c r="AK53" s="10">
        <v>0</v>
      </c>
      <c r="AL53" s="11">
        <v>0</v>
      </c>
      <c r="AM53" s="10">
        <v>0</v>
      </c>
      <c r="AN53" s="11">
        <v>0</v>
      </c>
      <c r="AO53" s="10">
        <v>0</v>
      </c>
      <c r="AP53" s="11">
        <v>0</v>
      </c>
      <c r="AQ53" s="10">
        <v>0</v>
      </c>
      <c r="AR53" s="11">
        <v>0</v>
      </c>
      <c r="AS53" s="10">
        <v>0</v>
      </c>
      <c r="AT53" s="11">
        <v>0</v>
      </c>
      <c r="AU53" s="10">
        <v>0</v>
      </c>
      <c r="AV53" s="11">
        <v>0</v>
      </c>
      <c r="AW53" s="10">
        <v>0</v>
      </c>
      <c r="AX53" s="11">
        <v>0</v>
      </c>
      <c r="AY53" s="10">
        <v>0</v>
      </c>
      <c r="AZ53" s="11"/>
      <c r="BA53" s="10">
        <f t="shared" si="44"/>
        <v>29</v>
      </c>
      <c r="BB53" s="10">
        <f t="shared" si="45"/>
        <v>1097</v>
      </c>
    </row>
    <row r="54" spans="1:54">
      <c r="A54" s="2"/>
      <c r="B54" s="2"/>
      <c r="C54" s="2"/>
      <c r="D54" s="11">
        <f>D53/$BA$53</f>
        <v>0</v>
      </c>
      <c r="E54" s="10">
        <f>E53/$BB$53</f>
        <v>0</v>
      </c>
      <c r="F54" s="11">
        <f t="shared" ref="F54" si="749">F53/$BA$53</f>
        <v>0.93103448275862066</v>
      </c>
      <c r="G54" s="10">
        <f t="shared" ref="G54" si="750">G53/$BB$53</f>
        <v>0.94257064721969008</v>
      </c>
      <c r="H54" s="11">
        <f t="shared" ref="H54" si="751">H53/$BA$53</f>
        <v>0</v>
      </c>
      <c r="I54" s="10">
        <f t="shared" ref="I54" si="752">I53/$BB$53</f>
        <v>0</v>
      </c>
      <c r="J54" s="11">
        <f t="shared" ref="J54" si="753">J53/$BA$53</f>
        <v>0</v>
      </c>
      <c r="K54" s="10">
        <f t="shared" ref="K54" si="754">K53/$BB$53</f>
        <v>0</v>
      </c>
      <c r="L54" s="11">
        <f t="shared" ref="L54" si="755">L53/$BA$53</f>
        <v>0</v>
      </c>
      <c r="M54" s="10">
        <f t="shared" ref="M54" si="756">M53/$BB$53</f>
        <v>0</v>
      </c>
      <c r="N54" s="11">
        <f t="shared" ref="N54" si="757">N53/$BA$53</f>
        <v>0</v>
      </c>
      <c r="O54" s="10">
        <f t="shared" ref="O54" si="758">O53/$BB$53</f>
        <v>0</v>
      </c>
      <c r="P54" s="11">
        <f t="shared" ref="P54" si="759">P53/$BA$53</f>
        <v>0</v>
      </c>
      <c r="Q54" s="10">
        <f t="shared" ref="Q54" si="760">Q53/$BB$53</f>
        <v>0</v>
      </c>
      <c r="R54" s="11">
        <f t="shared" ref="R54" si="761">R53/$BA$53</f>
        <v>0</v>
      </c>
      <c r="S54" s="10">
        <f t="shared" ref="S54" si="762">S53/$BB$53</f>
        <v>0</v>
      </c>
      <c r="T54" s="11">
        <f t="shared" ref="T54" si="763">T53/$BA$53</f>
        <v>6.8965517241379309E-2</v>
      </c>
      <c r="U54" s="10">
        <f t="shared" ref="U54" si="764">U53/$BB$53</f>
        <v>5.7429352780309938E-2</v>
      </c>
      <c r="V54" s="11"/>
      <c r="W54" s="10"/>
      <c r="X54" s="11">
        <f t="shared" ref="X54" si="765">X53/$BA$53</f>
        <v>0</v>
      </c>
      <c r="Y54" s="10">
        <f t="shared" ref="Y54" si="766">Y53/$BB$53</f>
        <v>0</v>
      </c>
      <c r="Z54" s="11">
        <f t="shared" ref="Z54" si="767">Z53/$BA$53</f>
        <v>0</v>
      </c>
      <c r="AA54" s="10">
        <f t="shared" ref="AA54" si="768">AA53/$BB$53</f>
        <v>0</v>
      </c>
      <c r="AB54" s="11">
        <f t="shared" ref="AB54" si="769">AB53/$BA$53</f>
        <v>0</v>
      </c>
      <c r="AC54" s="10">
        <f t="shared" ref="AC54" si="770">AC53/$BB$53</f>
        <v>0</v>
      </c>
      <c r="AD54" s="11">
        <f t="shared" ref="AD54" si="771">AD53/$BA$53</f>
        <v>0</v>
      </c>
      <c r="AE54" s="10">
        <f t="shared" ref="AE54" si="772">AE53/$BB$53</f>
        <v>0</v>
      </c>
      <c r="AF54" s="11">
        <f t="shared" ref="AF54" si="773">AF53/$BA$53</f>
        <v>0</v>
      </c>
      <c r="AG54" s="10">
        <f t="shared" ref="AG54" si="774">AG53/$BB$53</f>
        <v>0</v>
      </c>
      <c r="AH54" s="11">
        <f t="shared" ref="AH54" si="775">AH53/$BA$53</f>
        <v>0</v>
      </c>
      <c r="AI54" s="10">
        <f t="shared" ref="AI54" si="776">AI53/$BB$53</f>
        <v>0</v>
      </c>
      <c r="AJ54" s="11">
        <f t="shared" ref="AJ54" si="777">AJ53/$BA$53</f>
        <v>0</v>
      </c>
      <c r="AK54" s="10">
        <f t="shared" ref="AK54" si="778">AK53/$BB$53</f>
        <v>0</v>
      </c>
      <c r="AL54" s="11">
        <f t="shared" ref="AL54" si="779">AL53/$BA$53</f>
        <v>0</v>
      </c>
      <c r="AM54" s="10">
        <f t="shared" ref="AM54" si="780">AM53/$BB$53</f>
        <v>0</v>
      </c>
      <c r="AN54" s="11">
        <f t="shared" ref="AN54" si="781">AN53/$BA$53</f>
        <v>0</v>
      </c>
      <c r="AO54" s="10">
        <f t="shared" ref="AO54" si="782">AO53/$BB$53</f>
        <v>0</v>
      </c>
      <c r="AP54" s="11">
        <f t="shared" ref="AP54" si="783">AP53/$BA$53</f>
        <v>0</v>
      </c>
      <c r="AQ54" s="10">
        <f t="shared" ref="AQ54" si="784">AQ53/$BB$53</f>
        <v>0</v>
      </c>
      <c r="AR54" s="11">
        <f t="shared" ref="AR54" si="785">AR53/$BA$53</f>
        <v>0</v>
      </c>
      <c r="AS54" s="10">
        <f t="shared" ref="AS54" si="786">AS53/$BB$53</f>
        <v>0</v>
      </c>
      <c r="AT54" s="11">
        <f t="shared" ref="AT54" si="787">AT53/$BA$53</f>
        <v>0</v>
      </c>
      <c r="AU54" s="10">
        <f t="shared" ref="AU54" si="788">AU53/$BB$53</f>
        <v>0</v>
      </c>
      <c r="AV54" s="11">
        <f t="shared" ref="AV54" si="789">AV53/$BA$53</f>
        <v>0</v>
      </c>
      <c r="AW54" s="10">
        <f t="shared" ref="AW54" si="790">AW53/$BB$53</f>
        <v>0</v>
      </c>
      <c r="AX54" s="11">
        <f t="shared" ref="AX54" si="791">AX53/$BA$53</f>
        <v>0</v>
      </c>
      <c r="AY54" s="10">
        <f t="shared" ref="AY54" si="792">AY53/$BB$53</f>
        <v>0</v>
      </c>
      <c r="AZ54" s="11"/>
      <c r="BA54" s="10"/>
      <c r="BB54" s="10"/>
    </row>
    <row r="55" spans="1:54">
      <c r="A55" s="2"/>
      <c r="B55" s="2"/>
      <c r="C55" s="2"/>
      <c r="D55" s="11">
        <v>0</v>
      </c>
      <c r="E55" s="10">
        <v>0</v>
      </c>
      <c r="F55" s="11">
        <v>0.93103448275862066</v>
      </c>
      <c r="G55" s="10">
        <v>0.94257064721969008</v>
      </c>
      <c r="H55" s="11">
        <v>0</v>
      </c>
      <c r="I55" s="10">
        <v>0</v>
      </c>
      <c r="J55" s="11">
        <v>0</v>
      </c>
      <c r="K55" s="10">
        <v>0</v>
      </c>
      <c r="L55" s="11">
        <v>0</v>
      </c>
      <c r="M55" s="10">
        <v>0</v>
      </c>
      <c r="N55" s="11">
        <v>0</v>
      </c>
      <c r="O55" s="10">
        <v>0</v>
      </c>
      <c r="P55" s="11">
        <v>0</v>
      </c>
      <c r="Q55" s="10">
        <v>0</v>
      </c>
      <c r="R55" s="11">
        <v>0</v>
      </c>
      <c r="S55" s="10">
        <v>0</v>
      </c>
      <c r="T55" s="11">
        <v>6.8965517241379309E-2</v>
      </c>
      <c r="U55" s="10">
        <v>5.7429352780309938E-2</v>
      </c>
      <c r="V55" s="11"/>
      <c r="W55" s="10"/>
      <c r="X55" s="11">
        <v>0</v>
      </c>
      <c r="Y55" s="10">
        <v>0</v>
      </c>
      <c r="Z55" s="11">
        <v>0</v>
      </c>
      <c r="AA55" s="10">
        <v>0</v>
      </c>
      <c r="AB55" s="11">
        <v>0</v>
      </c>
      <c r="AC55" s="10">
        <v>0</v>
      </c>
      <c r="AD55" s="11">
        <v>0</v>
      </c>
      <c r="AE55" s="10">
        <v>0</v>
      </c>
      <c r="AF55" s="11">
        <v>0</v>
      </c>
      <c r="AG55" s="10">
        <v>0</v>
      </c>
      <c r="AH55" s="11">
        <v>0</v>
      </c>
      <c r="AI55" s="10">
        <v>0</v>
      </c>
      <c r="AJ55" s="11">
        <v>0</v>
      </c>
      <c r="AK55" s="10">
        <v>0</v>
      </c>
      <c r="AL55" s="11">
        <v>0</v>
      </c>
      <c r="AM55" s="10">
        <v>0</v>
      </c>
      <c r="AN55" s="11">
        <v>0</v>
      </c>
      <c r="AO55" s="10">
        <v>0</v>
      </c>
      <c r="AP55" s="11">
        <v>0</v>
      </c>
      <c r="AQ55" s="10">
        <v>0</v>
      </c>
      <c r="AR55" s="11">
        <v>0</v>
      </c>
      <c r="AS55" s="10">
        <v>0</v>
      </c>
      <c r="AT55" s="11">
        <v>0</v>
      </c>
      <c r="AU55" s="10">
        <v>0</v>
      </c>
      <c r="AV55" s="11">
        <v>0</v>
      </c>
      <c r="AW55" s="10">
        <v>0</v>
      </c>
      <c r="AX55" s="11">
        <v>0</v>
      </c>
      <c r="AY55" s="10">
        <v>0</v>
      </c>
      <c r="AZ55" s="11"/>
      <c r="BA55" s="10"/>
      <c r="BB55" s="10"/>
    </row>
    <row r="56" spans="1:54">
      <c r="A56" s="2" t="s">
        <v>351</v>
      </c>
      <c r="B56" s="2" t="s">
        <v>66</v>
      </c>
      <c r="C56" s="2">
        <v>59</v>
      </c>
      <c r="D56" s="11">
        <v>0</v>
      </c>
      <c r="E56" s="10">
        <v>0</v>
      </c>
      <c r="F56" s="11">
        <v>6</v>
      </c>
      <c r="G56" s="10">
        <v>101</v>
      </c>
      <c r="H56" s="11">
        <v>26</v>
      </c>
      <c r="I56" s="10">
        <v>614</v>
      </c>
      <c r="J56" s="11">
        <v>0</v>
      </c>
      <c r="K56" s="10">
        <v>0</v>
      </c>
      <c r="L56" s="11">
        <v>0</v>
      </c>
      <c r="M56" s="10">
        <v>0</v>
      </c>
      <c r="N56" s="11">
        <v>0</v>
      </c>
      <c r="O56" s="10">
        <v>0</v>
      </c>
      <c r="P56" s="11">
        <v>1</v>
      </c>
      <c r="Q56" s="10">
        <v>8</v>
      </c>
      <c r="R56" s="11">
        <v>0</v>
      </c>
      <c r="S56" s="10">
        <v>0</v>
      </c>
      <c r="T56" s="11">
        <v>4</v>
      </c>
      <c r="U56" s="10">
        <v>51</v>
      </c>
      <c r="V56" s="11"/>
      <c r="W56" s="10"/>
      <c r="X56" s="11">
        <v>0</v>
      </c>
      <c r="Y56" s="10">
        <v>0</v>
      </c>
      <c r="Z56" s="11">
        <v>0</v>
      </c>
      <c r="AA56" s="10">
        <v>0</v>
      </c>
      <c r="AB56" s="11">
        <v>0</v>
      </c>
      <c r="AC56" s="10">
        <v>0</v>
      </c>
      <c r="AD56" s="11">
        <v>0</v>
      </c>
      <c r="AE56" s="10">
        <v>0</v>
      </c>
      <c r="AF56" s="11">
        <v>0</v>
      </c>
      <c r="AG56" s="10">
        <v>0</v>
      </c>
      <c r="AH56" s="11">
        <v>0</v>
      </c>
      <c r="AI56" s="10">
        <v>0</v>
      </c>
      <c r="AJ56" s="11">
        <v>0</v>
      </c>
      <c r="AK56" s="10">
        <v>0</v>
      </c>
      <c r="AL56" s="11">
        <v>0</v>
      </c>
      <c r="AM56" s="10">
        <v>0</v>
      </c>
      <c r="AN56" s="11">
        <v>0</v>
      </c>
      <c r="AO56" s="10">
        <v>0</v>
      </c>
      <c r="AP56" s="11">
        <v>0</v>
      </c>
      <c r="AQ56" s="10">
        <v>0</v>
      </c>
      <c r="AR56" s="11">
        <v>0</v>
      </c>
      <c r="AS56" s="10">
        <v>0</v>
      </c>
      <c r="AT56" s="11">
        <v>0</v>
      </c>
      <c r="AU56" s="10">
        <v>0</v>
      </c>
      <c r="AV56" s="11">
        <v>10</v>
      </c>
      <c r="AW56" s="10">
        <v>320</v>
      </c>
      <c r="AX56" s="11">
        <v>0</v>
      </c>
      <c r="AY56" s="10">
        <v>0</v>
      </c>
      <c r="AZ56" s="11"/>
      <c r="BA56" s="10">
        <f t="shared" si="44"/>
        <v>47</v>
      </c>
      <c r="BB56" s="10">
        <f t="shared" si="45"/>
        <v>1094</v>
      </c>
    </row>
    <row r="57" spans="1:54">
      <c r="A57" s="2"/>
      <c r="B57" s="2"/>
      <c r="C57" s="2"/>
      <c r="D57" s="11">
        <f>D56/$BA$56</f>
        <v>0</v>
      </c>
      <c r="E57" s="10">
        <f>E56/$BB$56</f>
        <v>0</v>
      </c>
      <c r="F57" s="11">
        <f t="shared" ref="F57" si="793">F56/$BA$56</f>
        <v>0.1276595744680851</v>
      </c>
      <c r="G57" s="10">
        <f t="shared" ref="G57" si="794">G56/$BB$56</f>
        <v>9.2321755027422306E-2</v>
      </c>
      <c r="H57" s="11">
        <f t="shared" ref="H57" si="795">H56/$BA$56</f>
        <v>0.55319148936170215</v>
      </c>
      <c r="I57" s="10">
        <f t="shared" ref="I57" si="796">I56/$BB$56</f>
        <v>0.56124314442413159</v>
      </c>
      <c r="J57" s="11">
        <f t="shared" ref="J57" si="797">J56/$BA$56</f>
        <v>0</v>
      </c>
      <c r="K57" s="10">
        <f t="shared" ref="K57" si="798">K56/$BB$56</f>
        <v>0</v>
      </c>
      <c r="L57" s="11">
        <f t="shared" ref="L57" si="799">L56/$BA$56</f>
        <v>0</v>
      </c>
      <c r="M57" s="10">
        <f t="shared" ref="M57" si="800">M56/$BB$56</f>
        <v>0</v>
      </c>
      <c r="N57" s="11">
        <f t="shared" ref="N57" si="801">N56/$BA$56</f>
        <v>0</v>
      </c>
      <c r="O57" s="10">
        <f t="shared" ref="O57" si="802">O56/$BB$56</f>
        <v>0</v>
      </c>
      <c r="P57" s="11">
        <f t="shared" ref="P57" si="803">P56/$BA$56</f>
        <v>2.1276595744680851E-2</v>
      </c>
      <c r="Q57" s="10">
        <f t="shared" ref="Q57" si="804">Q56/$BB$56</f>
        <v>7.3126142595978062E-3</v>
      </c>
      <c r="R57" s="11">
        <f t="shared" ref="R57" si="805">R56/$BA$56</f>
        <v>0</v>
      </c>
      <c r="S57" s="10">
        <f t="shared" ref="S57" si="806">S56/$BB$56</f>
        <v>0</v>
      </c>
      <c r="T57" s="11">
        <f t="shared" ref="T57" si="807">T56/$BA$56</f>
        <v>8.5106382978723402E-2</v>
      </c>
      <c r="U57" s="10">
        <f t="shared" ref="U57" si="808">U56/$BB$56</f>
        <v>4.6617915904936018E-2</v>
      </c>
      <c r="V57" s="11"/>
      <c r="W57" s="10"/>
      <c r="X57" s="11">
        <f t="shared" ref="X57" si="809">X56/$BA$56</f>
        <v>0</v>
      </c>
      <c r="Y57" s="10">
        <f t="shared" ref="Y57" si="810">Y56/$BB$56</f>
        <v>0</v>
      </c>
      <c r="Z57" s="11">
        <f t="shared" ref="Z57" si="811">Z56/$BA$56</f>
        <v>0</v>
      </c>
      <c r="AA57" s="10">
        <f t="shared" ref="AA57" si="812">AA56/$BB$56</f>
        <v>0</v>
      </c>
      <c r="AB57" s="11">
        <f t="shared" ref="AB57" si="813">AB56/$BA$56</f>
        <v>0</v>
      </c>
      <c r="AC57" s="10">
        <f t="shared" ref="AC57" si="814">AC56/$BB$56</f>
        <v>0</v>
      </c>
      <c r="AD57" s="11">
        <f t="shared" ref="AD57" si="815">AD56/$BA$56</f>
        <v>0</v>
      </c>
      <c r="AE57" s="10">
        <f t="shared" ref="AE57" si="816">AE56/$BB$56</f>
        <v>0</v>
      </c>
      <c r="AF57" s="11">
        <f t="shared" ref="AF57" si="817">AF56/$BA$56</f>
        <v>0</v>
      </c>
      <c r="AG57" s="10">
        <f t="shared" ref="AG57" si="818">AG56/$BB$56</f>
        <v>0</v>
      </c>
      <c r="AH57" s="11">
        <f t="shared" ref="AH57" si="819">AH56/$BA$56</f>
        <v>0</v>
      </c>
      <c r="AI57" s="10">
        <f t="shared" ref="AI57" si="820">AI56/$BB$56</f>
        <v>0</v>
      </c>
      <c r="AJ57" s="11">
        <f t="shared" ref="AJ57" si="821">AJ56/$BA$56</f>
        <v>0</v>
      </c>
      <c r="AK57" s="10">
        <f t="shared" ref="AK57" si="822">AK56/$BB$56</f>
        <v>0</v>
      </c>
      <c r="AL57" s="11">
        <f t="shared" ref="AL57" si="823">AL56/$BA$56</f>
        <v>0</v>
      </c>
      <c r="AM57" s="10">
        <f t="shared" ref="AM57" si="824">AM56/$BB$56</f>
        <v>0</v>
      </c>
      <c r="AN57" s="11">
        <f t="shared" ref="AN57" si="825">AN56/$BA$56</f>
        <v>0</v>
      </c>
      <c r="AO57" s="10">
        <f t="shared" ref="AO57" si="826">AO56/$BB$56</f>
        <v>0</v>
      </c>
      <c r="AP57" s="11">
        <f t="shared" ref="AP57" si="827">AP56/$BA$56</f>
        <v>0</v>
      </c>
      <c r="AQ57" s="10">
        <f t="shared" ref="AQ57" si="828">AQ56/$BB$56</f>
        <v>0</v>
      </c>
      <c r="AR57" s="11">
        <f t="shared" ref="AR57" si="829">AR56/$BA$56</f>
        <v>0</v>
      </c>
      <c r="AS57" s="10">
        <f t="shared" ref="AS57" si="830">AS56/$BB$56</f>
        <v>0</v>
      </c>
      <c r="AT57" s="11">
        <f t="shared" ref="AT57" si="831">AT56/$BA$56</f>
        <v>0</v>
      </c>
      <c r="AU57" s="10">
        <f t="shared" ref="AU57" si="832">AU56/$BB$56</f>
        <v>0</v>
      </c>
      <c r="AV57" s="11">
        <f t="shared" ref="AV57" si="833">AV56/$BA$56</f>
        <v>0.21276595744680851</v>
      </c>
      <c r="AW57" s="10">
        <f t="shared" ref="AW57" si="834">AW56/$BB$56</f>
        <v>0.29250457038391225</v>
      </c>
      <c r="AX57" s="11">
        <f t="shared" ref="AX57" si="835">AX56/$BA$56</f>
        <v>0</v>
      </c>
      <c r="AY57" s="10">
        <f t="shared" ref="AY57" si="836">AY56/$BB$56</f>
        <v>0</v>
      </c>
      <c r="AZ57" s="11"/>
      <c r="BA57" s="10"/>
      <c r="BB57" s="10"/>
    </row>
    <row r="58" spans="1:54">
      <c r="A58" s="2"/>
      <c r="B58" s="2"/>
      <c r="C58" s="2"/>
      <c r="D58" s="11">
        <v>0</v>
      </c>
      <c r="E58" s="10">
        <v>0</v>
      </c>
      <c r="F58" s="11">
        <v>0.1276595744680851</v>
      </c>
      <c r="G58" s="10">
        <v>9.2321755027422306E-2</v>
      </c>
      <c r="H58" s="11">
        <v>0.55319148936170215</v>
      </c>
      <c r="I58" s="10">
        <v>0.56124314442413159</v>
      </c>
      <c r="J58" s="11">
        <v>0</v>
      </c>
      <c r="K58" s="10">
        <v>0</v>
      </c>
      <c r="L58" s="11">
        <v>0</v>
      </c>
      <c r="M58" s="10">
        <v>0</v>
      </c>
      <c r="N58" s="11">
        <v>0</v>
      </c>
      <c r="O58" s="10">
        <v>0</v>
      </c>
      <c r="P58" s="11">
        <v>2.1276595744680851E-2</v>
      </c>
      <c r="Q58" s="10">
        <v>7.3126142595978062E-3</v>
      </c>
      <c r="R58" s="11">
        <v>0</v>
      </c>
      <c r="S58" s="10">
        <v>0</v>
      </c>
      <c r="T58" s="11">
        <v>8.5106382978723402E-2</v>
      </c>
      <c r="U58" s="10">
        <v>4.6617915904936018E-2</v>
      </c>
      <c r="V58" s="11"/>
      <c r="W58" s="10"/>
      <c r="X58" s="11">
        <v>0</v>
      </c>
      <c r="Y58" s="10">
        <v>0</v>
      </c>
      <c r="Z58" s="11">
        <v>0</v>
      </c>
      <c r="AA58" s="10">
        <v>0</v>
      </c>
      <c r="AB58" s="11">
        <v>0</v>
      </c>
      <c r="AC58" s="10">
        <v>0</v>
      </c>
      <c r="AD58" s="11">
        <v>0</v>
      </c>
      <c r="AE58" s="10">
        <v>0</v>
      </c>
      <c r="AF58" s="11">
        <v>0</v>
      </c>
      <c r="AG58" s="10">
        <v>0</v>
      </c>
      <c r="AH58" s="11">
        <v>0</v>
      </c>
      <c r="AI58" s="10">
        <v>0</v>
      </c>
      <c r="AJ58" s="11">
        <v>0</v>
      </c>
      <c r="AK58" s="10">
        <v>0</v>
      </c>
      <c r="AL58" s="11">
        <v>0</v>
      </c>
      <c r="AM58" s="10">
        <v>0</v>
      </c>
      <c r="AN58" s="11">
        <v>0</v>
      </c>
      <c r="AO58" s="10">
        <v>0</v>
      </c>
      <c r="AP58" s="11">
        <v>0</v>
      </c>
      <c r="AQ58" s="10">
        <v>0</v>
      </c>
      <c r="AR58" s="11">
        <v>0</v>
      </c>
      <c r="AS58" s="10">
        <v>0</v>
      </c>
      <c r="AT58" s="11">
        <v>0</v>
      </c>
      <c r="AU58" s="10">
        <v>0</v>
      </c>
      <c r="AV58" s="11">
        <v>0.21276595744680851</v>
      </c>
      <c r="AW58" s="10">
        <v>0.29250457038391225</v>
      </c>
      <c r="AX58" s="11">
        <v>0</v>
      </c>
      <c r="AY58" s="10">
        <v>0</v>
      </c>
      <c r="AZ58" s="11"/>
      <c r="BA58" s="10"/>
      <c r="BB58" s="10"/>
    </row>
    <row r="59" spans="1:54">
      <c r="A59" s="2" t="s">
        <v>354</v>
      </c>
      <c r="B59" s="2" t="s">
        <v>66</v>
      </c>
      <c r="C59" s="2">
        <v>60</v>
      </c>
      <c r="D59" s="11">
        <v>4</v>
      </c>
      <c r="E59" s="10">
        <v>30</v>
      </c>
      <c r="F59" s="11">
        <v>84</v>
      </c>
      <c r="G59" s="10">
        <v>843</v>
      </c>
      <c r="H59" s="11">
        <v>25</v>
      </c>
      <c r="I59" s="10">
        <v>394</v>
      </c>
      <c r="J59" s="11">
        <v>1</v>
      </c>
      <c r="K59" s="10">
        <v>4</v>
      </c>
      <c r="L59" s="11">
        <v>0</v>
      </c>
      <c r="M59" s="10">
        <v>0</v>
      </c>
      <c r="N59" s="11">
        <v>0</v>
      </c>
      <c r="O59" s="10">
        <v>0</v>
      </c>
      <c r="P59" s="11">
        <v>1</v>
      </c>
      <c r="Q59" s="10">
        <v>12</v>
      </c>
      <c r="R59" s="11">
        <v>0</v>
      </c>
      <c r="S59" s="10">
        <v>0</v>
      </c>
      <c r="T59" s="11">
        <v>0</v>
      </c>
      <c r="U59" s="10">
        <v>0</v>
      </c>
      <c r="V59" s="11"/>
      <c r="W59" s="10"/>
      <c r="X59" s="11">
        <v>2</v>
      </c>
      <c r="Y59" s="10">
        <v>1</v>
      </c>
      <c r="Z59" s="11">
        <v>0</v>
      </c>
      <c r="AA59" s="10">
        <v>0</v>
      </c>
      <c r="AB59" s="11">
        <v>0</v>
      </c>
      <c r="AC59" s="10">
        <v>0</v>
      </c>
      <c r="AD59" s="11">
        <v>15</v>
      </c>
      <c r="AE59" s="10">
        <v>80</v>
      </c>
      <c r="AF59" s="11">
        <v>0</v>
      </c>
      <c r="AG59" s="10">
        <v>0</v>
      </c>
      <c r="AH59" s="11">
        <v>0</v>
      </c>
      <c r="AI59" s="10">
        <v>0</v>
      </c>
      <c r="AJ59" s="11">
        <v>0</v>
      </c>
      <c r="AK59" s="10">
        <v>0</v>
      </c>
      <c r="AL59" s="11">
        <v>0</v>
      </c>
      <c r="AM59" s="10">
        <v>0</v>
      </c>
      <c r="AN59" s="11">
        <v>0</v>
      </c>
      <c r="AO59" s="10">
        <v>0</v>
      </c>
      <c r="AP59" s="11">
        <v>2</v>
      </c>
      <c r="AQ59" s="10">
        <v>12</v>
      </c>
      <c r="AR59" s="11">
        <v>0</v>
      </c>
      <c r="AS59" s="10">
        <v>0</v>
      </c>
      <c r="AT59" s="11">
        <v>0</v>
      </c>
      <c r="AU59" s="10">
        <v>0</v>
      </c>
      <c r="AV59" s="11">
        <v>4</v>
      </c>
      <c r="AW59" s="10">
        <v>105</v>
      </c>
      <c r="AX59" s="11">
        <v>0</v>
      </c>
      <c r="AY59" s="10">
        <v>0</v>
      </c>
      <c r="AZ59" s="11"/>
      <c r="BA59" s="10">
        <f t="shared" si="44"/>
        <v>138</v>
      </c>
      <c r="BB59" s="10">
        <f t="shared" si="45"/>
        <v>1481</v>
      </c>
    </row>
    <row r="60" spans="1:54">
      <c r="A60" s="2"/>
      <c r="B60" s="2"/>
      <c r="C60" s="2"/>
      <c r="D60" s="11">
        <f>D59/$BA$59</f>
        <v>2.8985507246376812E-2</v>
      </c>
      <c r="E60" s="10">
        <f>E59/$BB$59</f>
        <v>2.025658338960162E-2</v>
      </c>
      <c r="F60" s="11">
        <f t="shared" ref="F60" si="837">F59/$BA$59</f>
        <v>0.60869565217391308</v>
      </c>
      <c r="G60" s="10">
        <f t="shared" ref="G60" si="838">G59/$BB$59</f>
        <v>0.56920999324780552</v>
      </c>
      <c r="H60" s="11">
        <f t="shared" ref="H60" si="839">H59/$BA$59</f>
        <v>0.18115942028985507</v>
      </c>
      <c r="I60" s="10">
        <f t="shared" ref="I60" si="840">I59/$BB$59</f>
        <v>0.26603646185010127</v>
      </c>
      <c r="J60" s="11">
        <f t="shared" ref="J60" si="841">J59/$BA$59</f>
        <v>7.246376811594203E-3</v>
      </c>
      <c r="K60" s="10">
        <f t="shared" ref="K60" si="842">K59/$BB$59</f>
        <v>2.7008777852802163E-3</v>
      </c>
      <c r="L60" s="11">
        <f t="shared" ref="L60" si="843">L59/$BA$59</f>
        <v>0</v>
      </c>
      <c r="M60" s="10">
        <f t="shared" ref="M60" si="844">M59/$BB$59</f>
        <v>0</v>
      </c>
      <c r="N60" s="11">
        <f t="shared" ref="N60" si="845">N59/$BA$59</f>
        <v>0</v>
      </c>
      <c r="O60" s="10">
        <f t="shared" ref="O60" si="846">O59/$BB$59</f>
        <v>0</v>
      </c>
      <c r="P60" s="11">
        <f t="shared" ref="P60" si="847">P59/$BA$59</f>
        <v>7.246376811594203E-3</v>
      </c>
      <c r="Q60" s="10">
        <f t="shared" ref="Q60" si="848">Q59/$BB$59</f>
        <v>8.1026333558406483E-3</v>
      </c>
      <c r="R60" s="11">
        <f t="shared" ref="R60" si="849">R59/$BA$59</f>
        <v>0</v>
      </c>
      <c r="S60" s="10">
        <f t="shared" ref="S60" si="850">S59/$BB$59</f>
        <v>0</v>
      </c>
      <c r="T60" s="11">
        <f t="shared" ref="T60" si="851">T59/$BA$59</f>
        <v>0</v>
      </c>
      <c r="U60" s="10">
        <f t="shared" ref="U60" si="852">U59/$BB$59</f>
        <v>0</v>
      </c>
      <c r="V60" s="11"/>
      <c r="W60" s="10"/>
      <c r="X60" s="11">
        <f t="shared" ref="X60" si="853">X59/$BA$59</f>
        <v>1.4492753623188406E-2</v>
      </c>
      <c r="Y60" s="10">
        <f t="shared" ref="Y60" si="854">Y59/$BB$59</f>
        <v>6.7521944632005406E-4</v>
      </c>
      <c r="Z60" s="11">
        <f t="shared" ref="Z60" si="855">Z59/$BA$59</f>
        <v>0</v>
      </c>
      <c r="AA60" s="10">
        <f t="shared" ref="AA60" si="856">AA59/$BB$59</f>
        <v>0</v>
      </c>
      <c r="AB60" s="11">
        <f t="shared" ref="AB60" si="857">AB59/$BA$59</f>
        <v>0</v>
      </c>
      <c r="AC60" s="10">
        <f t="shared" ref="AC60" si="858">AC59/$BB$59</f>
        <v>0</v>
      </c>
      <c r="AD60" s="11">
        <f t="shared" ref="AD60" si="859">AD59/$BA$59</f>
        <v>0.10869565217391304</v>
      </c>
      <c r="AE60" s="10">
        <f t="shared" ref="AE60" si="860">AE59/$BB$59</f>
        <v>5.401755570560432E-2</v>
      </c>
      <c r="AF60" s="11">
        <f t="shared" ref="AF60" si="861">AF59/$BA$59</f>
        <v>0</v>
      </c>
      <c r="AG60" s="10">
        <f t="shared" ref="AG60" si="862">AG59/$BB$59</f>
        <v>0</v>
      </c>
      <c r="AH60" s="11">
        <f t="shared" ref="AH60" si="863">AH59/$BA$59</f>
        <v>0</v>
      </c>
      <c r="AI60" s="10">
        <f t="shared" ref="AI60" si="864">AI59/$BB$59</f>
        <v>0</v>
      </c>
      <c r="AJ60" s="11">
        <f t="shared" ref="AJ60" si="865">AJ59/$BA$59</f>
        <v>0</v>
      </c>
      <c r="AK60" s="10">
        <f t="shared" ref="AK60" si="866">AK59/$BB$59</f>
        <v>0</v>
      </c>
      <c r="AL60" s="11">
        <f t="shared" ref="AL60" si="867">AL59/$BA$59</f>
        <v>0</v>
      </c>
      <c r="AM60" s="10">
        <f t="shared" ref="AM60" si="868">AM59/$BB$59</f>
        <v>0</v>
      </c>
      <c r="AN60" s="11">
        <f t="shared" ref="AN60" si="869">AN59/$BA$59</f>
        <v>0</v>
      </c>
      <c r="AO60" s="10">
        <f t="shared" ref="AO60" si="870">AO59/$BB$59</f>
        <v>0</v>
      </c>
      <c r="AP60" s="11">
        <f t="shared" ref="AP60" si="871">AP59/$BA$59</f>
        <v>1.4492753623188406E-2</v>
      </c>
      <c r="AQ60" s="10">
        <f t="shared" ref="AQ60" si="872">AQ59/$BB$59</f>
        <v>8.1026333558406483E-3</v>
      </c>
      <c r="AR60" s="11">
        <f t="shared" ref="AR60" si="873">AR59/$BA$59</f>
        <v>0</v>
      </c>
      <c r="AS60" s="10">
        <f t="shared" ref="AS60" si="874">AS59/$BB$59</f>
        <v>0</v>
      </c>
      <c r="AT60" s="11">
        <f t="shared" ref="AT60" si="875">AT59/$BA$59</f>
        <v>0</v>
      </c>
      <c r="AU60" s="10">
        <f t="shared" ref="AU60" si="876">AU59/$BB$59</f>
        <v>0</v>
      </c>
      <c r="AV60" s="11">
        <f t="shared" ref="AV60" si="877">AV59/$BA$59</f>
        <v>2.8985507246376812E-2</v>
      </c>
      <c r="AW60" s="10">
        <f t="shared" ref="AW60" si="878">AW59/$BB$59</f>
        <v>7.0898041863605668E-2</v>
      </c>
      <c r="AX60" s="11">
        <f t="shared" ref="AX60" si="879">AX59/$BA$59</f>
        <v>0</v>
      </c>
      <c r="AY60" s="10">
        <f t="shared" ref="AY60" si="880">AY59/$BB$59</f>
        <v>0</v>
      </c>
      <c r="AZ60" s="11"/>
      <c r="BA60" s="10"/>
      <c r="BB60" s="10"/>
    </row>
    <row r="61" spans="1:54">
      <c r="A61" s="2"/>
      <c r="B61" s="2"/>
      <c r="C61" s="2"/>
      <c r="D61" s="11">
        <v>2.8985507246376812E-2</v>
      </c>
      <c r="E61" s="10">
        <v>2.025658338960162E-2</v>
      </c>
      <c r="F61" s="11">
        <v>0.60869565217391308</v>
      </c>
      <c r="G61" s="10">
        <v>0.56920999324780552</v>
      </c>
      <c r="H61" s="11">
        <v>0.18115942028985507</v>
      </c>
      <c r="I61" s="10">
        <v>0.26603646185010127</v>
      </c>
      <c r="J61" s="11">
        <v>7.246376811594203E-3</v>
      </c>
      <c r="K61" s="10">
        <v>2.7008777852802163E-3</v>
      </c>
      <c r="L61" s="11">
        <v>0</v>
      </c>
      <c r="M61" s="10">
        <v>0</v>
      </c>
      <c r="N61" s="11">
        <v>0</v>
      </c>
      <c r="O61" s="10">
        <v>0</v>
      </c>
      <c r="P61" s="11">
        <v>7.246376811594203E-3</v>
      </c>
      <c r="Q61" s="10">
        <v>8.1026333558406483E-3</v>
      </c>
      <c r="R61" s="11">
        <v>0</v>
      </c>
      <c r="S61" s="10">
        <v>0</v>
      </c>
      <c r="T61" s="11">
        <v>0</v>
      </c>
      <c r="U61" s="10">
        <v>0</v>
      </c>
      <c r="V61" s="11"/>
      <c r="W61" s="10"/>
      <c r="X61" s="11">
        <v>1.4492753623188406E-2</v>
      </c>
      <c r="Y61" s="10">
        <v>6.7521944632005406E-4</v>
      </c>
      <c r="Z61" s="11">
        <v>0</v>
      </c>
      <c r="AA61" s="10">
        <v>0</v>
      </c>
      <c r="AB61" s="11">
        <v>0</v>
      </c>
      <c r="AC61" s="10">
        <v>0</v>
      </c>
      <c r="AD61" s="11">
        <v>0.10869565217391304</v>
      </c>
      <c r="AE61" s="10">
        <v>5.401755570560432E-2</v>
      </c>
      <c r="AF61" s="11">
        <v>0</v>
      </c>
      <c r="AG61" s="10">
        <v>0</v>
      </c>
      <c r="AH61" s="11">
        <v>0</v>
      </c>
      <c r="AI61" s="10">
        <v>0</v>
      </c>
      <c r="AJ61" s="11">
        <v>0</v>
      </c>
      <c r="AK61" s="10">
        <v>0</v>
      </c>
      <c r="AL61" s="11">
        <v>0</v>
      </c>
      <c r="AM61" s="10">
        <v>0</v>
      </c>
      <c r="AN61" s="11">
        <v>0</v>
      </c>
      <c r="AO61" s="10">
        <v>0</v>
      </c>
      <c r="AP61" s="11">
        <v>1.4492753623188406E-2</v>
      </c>
      <c r="AQ61" s="10">
        <v>8.1026333558406483E-3</v>
      </c>
      <c r="AR61" s="11">
        <v>0</v>
      </c>
      <c r="AS61" s="10">
        <v>0</v>
      </c>
      <c r="AT61" s="11">
        <v>0</v>
      </c>
      <c r="AU61" s="10">
        <v>0</v>
      </c>
      <c r="AV61" s="11">
        <v>2.8985507246376812E-2</v>
      </c>
      <c r="AW61" s="10">
        <v>7.0898041863605668E-2</v>
      </c>
      <c r="AX61" s="11">
        <v>0</v>
      </c>
      <c r="AY61" s="10">
        <v>0</v>
      </c>
      <c r="AZ61" s="11"/>
      <c r="BA61" s="10"/>
      <c r="BB61" s="10"/>
    </row>
    <row r="62" spans="1:54">
      <c r="A62" s="2" t="s">
        <v>630</v>
      </c>
      <c r="B62" s="2" t="s">
        <v>66</v>
      </c>
      <c r="C62" s="2">
        <v>61</v>
      </c>
      <c r="D62" s="11">
        <v>3</v>
      </c>
      <c r="E62" s="10">
        <v>8</v>
      </c>
      <c r="F62" s="11">
        <v>73</v>
      </c>
      <c r="G62" s="10">
        <v>569</v>
      </c>
      <c r="H62" s="11">
        <v>6</v>
      </c>
      <c r="I62" s="10">
        <v>91</v>
      </c>
      <c r="J62" s="11">
        <v>1</v>
      </c>
      <c r="K62" s="10">
        <v>7</v>
      </c>
      <c r="L62" s="11">
        <v>0</v>
      </c>
      <c r="M62" s="10">
        <v>0</v>
      </c>
      <c r="N62" s="11">
        <v>0</v>
      </c>
      <c r="O62" s="10">
        <v>0</v>
      </c>
      <c r="P62" s="11">
        <v>0</v>
      </c>
      <c r="Q62" s="10">
        <v>0</v>
      </c>
      <c r="R62" s="11">
        <v>0</v>
      </c>
      <c r="S62" s="10">
        <v>0</v>
      </c>
      <c r="T62" s="11">
        <v>1</v>
      </c>
      <c r="U62" s="10">
        <v>9</v>
      </c>
      <c r="V62" s="11"/>
      <c r="W62" s="10"/>
      <c r="X62" s="11">
        <v>0</v>
      </c>
      <c r="Y62" s="10">
        <v>0</v>
      </c>
      <c r="Z62" s="11">
        <v>0</v>
      </c>
      <c r="AA62" s="10">
        <v>0</v>
      </c>
      <c r="AB62" s="11">
        <v>1</v>
      </c>
      <c r="AC62" s="10">
        <v>52</v>
      </c>
      <c r="AD62" s="11">
        <v>0</v>
      </c>
      <c r="AE62" s="10">
        <v>0</v>
      </c>
      <c r="AF62" s="11">
        <v>0</v>
      </c>
      <c r="AG62" s="10">
        <v>0</v>
      </c>
      <c r="AH62" s="11">
        <v>0</v>
      </c>
      <c r="AI62" s="10">
        <v>0</v>
      </c>
      <c r="AJ62" s="11">
        <v>0</v>
      </c>
      <c r="AK62" s="10">
        <v>0</v>
      </c>
      <c r="AL62" s="11">
        <v>0</v>
      </c>
      <c r="AM62" s="10">
        <v>0</v>
      </c>
      <c r="AN62" s="11">
        <v>0</v>
      </c>
      <c r="AO62" s="10">
        <v>0</v>
      </c>
      <c r="AP62" s="11">
        <v>11</v>
      </c>
      <c r="AQ62" s="10">
        <v>80</v>
      </c>
      <c r="AR62" s="11">
        <v>0</v>
      </c>
      <c r="AS62" s="10">
        <v>0</v>
      </c>
      <c r="AT62" s="11">
        <v>0</v>
      </c>
      <c r="AU62" s="10">
        <v>0</v>
      </c>
      <c r="AV62" s="11">
        <v>2</v>
      </c>
      <c r="AW62" s="10">
        <v>20</v>
      </c>
      <c r="AX62" s="11">
        <v>0</v>
      </c>
      <c r="AY62" s="10">
        <v>0</v>
      </c>
      <c r="AZ62" s="11"/>
      <c r="BA62" s="10">
        <f t="shared" si="44"/>
        <v>98</v>
      </c>
      <c r="BB62" s="10">
        <f t="shared" si="45"/>
        <v>836</v>
      </c>
    </row>
    <row r="63" spans="1:54">
      <c r="A63" s="2"/>
      <c r="B63" s="2"/>
      <c r="C63" s="2"/>
      <c r="D63" s="11">
        <f>D62/$BA$62</f>
        <v>3.0612244897959183E-2</v>
      </c>
      <c r="E63" s="10">
        <f>E62/$BB$62</f>
        <v>9.5693779904306216E-3</v>
      </c>
      <c r="F63" s="11">
        <f t="shared" ref="F63" si="881">F62/$BA$62</f>
        <v>0.74489795918367352</v>
      </c>
      <c r="G63" s="10">
        <f t="shared" ref="G63" si="882">G62/$BB$62</f>
        <v>0.68062200956937802</v>
      </c>
      <c r="H63" s="11">
        <f t="shared" ref="H63" si="883">H62/$BA$62</f>
        <v>6.1224489795918366E-2</v>
      </c>
      <c r="I63" s="10">
        <f t="shared" ref="I63" si="884">I62/$BB$62</f>
        <v>0.10885167464114832</v>
      </c>
      <c r="J63" s="11">
        <f t="shared" ref="J63" si="885">J62/$BA$62</f>
        <v>1.020408163265306E-2</v>
      </c>
      <c r="K63" s="10">
        <f t="shared" ref="K63" si="886">K62/$BB$62</f>
        <v>8.3732057416267946E-3</v>
      </c>
      <c r="L63" s="11">
        <f t="shared" ref="L63" si="887">L62/$BA$62</f>
        <v>0</v>
      </c>
      <c r="M63" s="10">
        <f t="shared" ref="M63" si="888">M62/$BB$62</f>
        <v>0</v>
      </c>
      <c r="N63" s="11">
        <f t="shared" ref="N63" si="889">N62/$BA$62</f>
        <v>0</v>
      </c>
      <c r="O63" s="10">
        <f t="shared" ref="O63" si="890">O62/$BB$62</f>
        <v>0</v>
      </c>
      <c r="P63" s="11">
        <f t="shared" ref="P63" si="891">P62/$BA$62</f>
        <v>0</v>
      </c>
      <c r="Q63" s="10">
        <f t="shared" ref="Q63" si="892">Q62/$BB$62</f>
        <v>0</v>
      </c>
      <c r="R63" s="11">
        <f t="shared" ref="R63" si="893">R62/$BA$62</f>
        <v>0</v>
      </c>
      <c r="S63" s="10">
        <f t="shared" ref="S63" si="894">S62/$BB$62</f>
        <v>0</v>
      </c>
      <c r="T63" s="11">
        <f t="shared" ref="T63" si="895">T62/$BA$62</f>
        <v>1.020408163265306E-2</v>
      </c>
      <c r="U63" s="10">
        <f t="shared" ref="U63" si="896">U62/$BB$62</f>
        <v>1.076555023923445E-2</v>
      </c>
      <c r="V63" s="11"/>
      <c r="W63" s="10"/>
      <c r="X63" s="11">
        <f t="shared" ref="X63" si="897">X62/$BA$62</f>
        <v>0</v>
      </c>
      <c r="Y63" s="10">
        <f t="shared" ref="Y63" si="898">Y62/$BB$62</f>
        <v>0</v>
      </c>
      <c r="Z63" s="11">
        <f t="shared" ref="Z63" si="899">Z62/$BA$62</f>
        <v>0</v>
      </c>
      <c r="AA63" s="10">
        <f t="shared" ref="AA63" si="900">AA62/$BB$62</f>
        <v>0</v>
      </c>
      <c r="AB63" s="11">
        <f t="shared" ref="AB63" si="901">AB62/$BA$62</f>
        <v>1.020408163265306E-2</v>
      </c>
      <c r="AC63" s="10">
        <f t="shared" ref="AC63" si="902">AC62/$BB$62</f>
        <v>6.2200956937799042E-2</v>
      </c>
      <c r="AD63" s="11">
        <f t="shared" ref="AD63" si="903">AD62/$BA$62</f>
        <v>0</v>
      </c>
      <c r="AE63" s="10">
        <f t="shared" ref="AE63" si="904">AE62/$BB$62</f>
        <v>0</v>
      </c>
      <c r="AF63" s="11">
        <f t="shared" ref="AF63" si="905">AF62/$BA$62</f>
        <v>0</v>
      </c>
      <c r="AG63" s="10">
        <f t="shared" ref="AG63" si="906">AG62/$BB$62</f>
        <v>0</v>
      </c>
      <c r="AH63" s="11">
        <f t="shared" ref="AH63" si="907">AH62/$BA$62</f>
        <v>0</v>
      </c>
      <c r="AI63" s="10">
        <f t="shared" ref="AI63" si="908">AI62/$BB$62</f>
        <v>0</v>
      </c>
      <c r="AJ63" s="11">
        <f t="shared" ref="AJ63" si="909">AJ62/$BA$62</f>
        <v>0</v>
      </c>
      <c r="AK63" s="10">
        <f t="shared" ref="AK63" si="910">AK62/$BB$62</f>
        <v>0</v>
      </c>
      <c r="AL63" s="11">
        <f t="shared" ref="AL63" si="911">AL62/$BA$62</f>
        <v>0</v>
      </c>
      <c r="AM63" s="10">
        <f t="shared" ref="AM63" si="912">AM62/$BB$62</f>
        <v>0</v>
      </c>
      <c r="AN63" s="11">
        <f t="shared" ref="AN63" si="913">AN62/$BA$62</f>
        <v>0</v>
      </c>
      <c r="AO63" s="10">
        <f t="shared" ref="AO63" si="914">AO62/$BB$62</f>
        <v>0</v>
      </c>
      <c r="AP63" s="11">
        <f t="shared" ref="AP63" si="915">AP62/$BA$62</f>
        <v>0.11224489795918367</v>
      </c>
      <c r="AQ63" s="10">
        <f t="shared" ref="AQ63" si="916">AQ62/$BB$62</f>
        <v>9.569377990430622E-2</v>
      </c>
      <c r="AR63" s="11">
        <f t="shared" ref="AR63" si="917">AR62/$BA$62</f>
        <v>0</v>
      </c>
      <c r="AS63" s="10">
        <f t="shared" ref="AS63" si="918">AS62/$BB$62</f>
        <v>0</v>
      </c>
      <c r="AT63" s="11">
        <f t="shared" ref="AT63" si="919">AT62/$BA$62</f>
        <v>0</v>
      </c>
      <c r="AU63" s="10">
        <f t="shared" ref="AU63" si="920">AU62/$BB$62</f>
        <v>0</v>
      </c>
      <c r="AV63" s="11">
        <f t="shared" ref="AV63" si="921">AV62/$BA$62</f>
        <v>2.0408163265306121E-2</v>
      </c>
      <c r="AW63" s="10">
        <f t="shared" ref="AW63" si="922">AW62/$BB$62</f>
        <v>2.3923444976076555E-2</v>
      </c>
      <c r="AX63" s="11">
        <f t="shared" ref="AX63" si="923">AX62/$BA$62</f>
        <v>0</v>
      </c>
      <c r="AY63" s="10">
        <f t="shared" ref="AY63" si="924">AY62/$BB$62</f>
        <v>0</v>
      </c>
      <c r="AZ63" s="11"/>
      <c r="BA63" s="10"/>
      <c r="BB63" s="10"/>
    </row>
    <row r="64" spans="1:54">
      <c r="A64" s="2"/>
      <c r="B64" s="2"/>
      <c r="C64" s="2"/>
      <c r="D64" s="11">
        <v>3.0612244897959183E-2</v>
      </c>
      <c r="E64" s="10">
        <v>9.5693779904306216E-3</v>
      </c>
      <c r="F64" s="11">
        <v>0.74489795918367352</v>
      </c>
      <c r="G64" s="10">
        <v>0.68062200956937802</v>
      </c>
      <c r="H64" s="11">
        <v>6.1224489795918366E-2</v>
      </c>
      <c r="I64" s="10">
        <v>0.10885167464114832</v>
      </c>
      <c r="J64" s="11">
        <v>1.020408163265306E-2</v>
      </c>
      <c r="K64" s="10">
        <v>8.3732057416267946E-3</v>
      </c>
      <c r="L64" s="11">
        <v>0</v>
      </c>
      <c r="M64" s="10">
        <v>0</v>
      </c>
      <c r="N64" s="11">
        <v>0</v>
      </c>
      <c r="O64" s="10">
        <v>0</v>
      </c>
      <c r="P64" s="11">
        <v>0</v>
      </c>
      <c r="Q64" s="10">
        <v>0</v>
      </c>
      <c r="R64" s="11">
        <v>0</v>
      </c>
      <c r="S64" s="10">
        <v>0</v>
      </c>
      <c r="T64" s="11">
        <v>1.020408163265306E-2</v>
      </c>
      <c r="U64" s="10">
        <v>1.076555023923445E-2</v>
      </c>
      <c r="V64" s="11"/>
      <c r="W64" s="10"/>
      <c r="X64" s="11">
        <v>0</v>
      </c>
      <c r="Y64" s="10">
        <v>0</v>
      </c>
      <c r="Z64" s="11">
        <v>0</v>
      </c>
      <c r="AA64" s="10">
        <v>0</v>
      </c>
      <c r="AB64" s="11">
        <v>1.020408163265306E-2</v>
      </c>
      <c r="AC64" s="10">
        <v>6.2200956937799042E-2</v>
      </c>
      <c r="AD64" s="11">
        <v>0</v>
      </c>
      <c r="AE64" s="10">
        <v>0</v>
      </c>
      <c r="AF64" s="11">
        <v>0</v>
      </c>
      <c r="AG64" s="10">
        <v>0</v>
      </c>
      <c r="AH64" s="11">
        <v>0</v>
      </c>
      <c r="AI64" s="10">
        <v>0</v>
      </c>
      <c r="AJ64" s="11">
        <v>0</v>
      </c>
      <c r="AK64" s="10">
        <v>0</v>
      </c>
      <c r="AL64" s="11">
        <v>0</v>
      </c>
      <c r="AM64" s="10">
        <v>0</v>
      </c>
      <c r="AN64" s="11">
        <v>0</v>
      </c>
      <c r="AO64" s="10">
        <v>0</v>
      </c>
      <c r="AP64" s="11">
        <v>0.11224489795918367</v>
      </c>
      <c r="AQ64" s="10">
        <v>9.569377990430622E-2</v>
      </c>
      <c r="AR64" s="11">
        <v>0</v>
      </c>
      <c r="AS64" s="10">
        <v>0</v>
      </c>
      <c r="AT64" s="11">
        <v>0</v>
      </c>
      <c r="AU64" s="10">
        <v>0</v>
      </c>
      <c r="AV64" s="11">
        <v>2.0408163265306121E-2</v>
      </c>
      <c r="AW64" s="10">
        <v>2.3923444976076555E-2</v>
      </c>
      <c r="AX64" s="11">
        <v>0</v>
      </c>
      <c r="AY64" s="10">
        <v>0</v>
      </c>
      <c r="AZ64" s="11"/>
      <c r="BA64" s="10"/>
      <c r="BB64" s="10"/>
    </row>
    <row r="65" spans="1:66">
      <c r="A65" s="2" t="s">
        <v>364</v>
      </c>
      <c r="B65" s="2" t="s">
        <v>66</v>
      </c>
      <c r="C65" s="2">
        <v>62</v>
      </c>
      <c r="D65" s="11">
        <v>0</v>
      </c>
      <c r="E65" s="10">
        <v>0</v>
      </c>
      <c r="F65" s="11">
        <v>1</v>
      </c>
      <c r="G65" s="10">
        <v>4</v>
      </c>
      <c r="H65" s="11">
        <v>1</v>
      </c>
      <c r="I65" s="10">
        <v>2</v>
      </c>
      <c r="J65" s="11">
        <v>0</v>
      </c>
      <c r="K65" s="10">
        <v>0</v>
      </c>
      <c r="L65" s="11">
        <v>0</v>
      </c>
      <c r="M65" s="10">
        <v>0</v>
      </c>
      <c r="N65" s="11">
        <v>0</v>
      </c>
      <c r="O65" s="10">
        <v>0</v>
      </c>
      <c r="P65" s="11">
        <v>0</v>
      </c>
      <c r="Q65" s="10">
        <v>0</v>
      </c>
      <c r="R65" s="11">
        <v>0</v>
      </c>
      <c r="S65" s="10">
        <v>0</v>
      </c>
      <c r="T65" s="11">
        <v>0</v>
      </c>
      <c r="U65" s="10">
        <v>0</v>
      </c>
      <c r="V65" s="11"/>
      <c r="W65" s="10"/>
      <c r="X65" s="11">
        <v>0</v>
      </c>
      <c r="Y65" s="10">
        <v>0</v>
      </c>
      <c r="Z65" s="11">
        <v>0</v>
      </c>
      <c r="AA65" s="10">
        <v>0</v>
      </c>
      <c r="AB65" s="11">
        <v>0</v>
      </c>
      <c r="AC65" s="10">
        <v>0</v>
      </c>
      <c r="AD65" s="11">
        <v>3</v>
      </c>
      <c r="AE65" s="10">
        <v>71</v>
      </c>
      <c r="AF65" s="11">
        <v>8</v>
      </c>
      <c r="AG65" s="10">
        <v>18</v>
      </c>
      <c r="AH65" s="11">
        <v>0</v>
      </c>
      <c r="AI65" s="10">
        <v>0</v>
      </c>
      <c r="AJ65" s="11">
        <v>0</v>
      </c>
      <c r="AK65" s="10">
        <v>0</v>
      </c>
      <c r="AL65" s="11">
        <v>0</v>
      </c>
      <c r="AM65" s="10">
        <v>0</v>
      </c>
      <c r="AN65" s="11">
        <v>0</v>
      </c>
      <c r="AO65" s="10">
        <v>0</v>
      </c>
      <c r="AP65" s="11">
        <v>0</v>
      </c>
      <c r="AQ65" s="10">
        <v>0</v>
      </c>
      <c r="AR65" s="11">
        <v>0</v>
      </c>
      <c r="AS65" s="10">
        <v>0</v>
      </c>
      <c r="AT65" s="11">
        <v>0</v>
      </c>
      <c r="AU65" s="10">
        <v>0</v>
      </c>
      <c r="AV65" s="11">
        <v>0</v>
      </c>
      <c r="AW65" s="10">
        <v>0</v>
      </c>
      <c r="AX65" s="11">
        <v>0</v>
      </c>
      <c r="AY65" s="10">
        <v>0</v>
      </c>
      <c r="AZ65" s="11"/>
      <c r="BA65" s="10">
        <f t="shared" si="44"/>
        <v>13</v>
      </c>
      <c r="BB65" s="10">
        <f t="shared" si="45"/>
        <v>95</v>
      </c>
    </row>
    <row r="66" spans="1:66">
      <c r="A66" s="2"/>
      <c r="B66" s="2"/>
      <c r="C66" s="2"/>
      <c r="D66" s="11">
        <f>D65/$BA$65</f>
        <v>0</v>
      </c>
      <c r="E66" s="10">
        <f>E65/$BB$65</f>
        <v>0</v>
      </c>
      <c r="F66" s="11">
        <f t="shared" ref="F66" si="925">F65/$BA$65</f>
        <v>7.6923076923076927E-2</v>
      </c>
      <c r="G66" s="10">
        <f t="shared" ref="G66" si="926">G65/$BB$65</f>
        <v>4.2105263157894736E-2</v>
      </c>
      <c r="H66" s="11">
        <f t="shared" ref="H66" si="927">H65/$BA$65</f>
        <v>7.6923076923076927E-2</v>
      </c>
      <c r="I66" s="10">
        <f t="shared" ref="I66" si="928">I65/$BB$65</f>
        <v>2.1052631578947368E-2</v>
      </c>
      <c r="J66" s="11">
        <f t="shared" ref="J66" si="929">J65/$BA$65</f>
        <v>0</v>
      </c>
      <c r="K66" s="10">
        <f t="shared" ref="K66" si="930">K65/$BB$65</f>
        <v>0</v>
      </c>
      <c r="L66" s="11">
        <f t="shared" ref="L66" si="931">L65/$BA$65</f>
        <v>0</v>
      </c>
      <c r="M66" s="10">
        <f t="shared" ref="M66" si="932">M65/$BB$65</f>
        <v>0</v>
      </c>
      <c r="N66" s="11">
        <f t="shared" ref="N66" si="933">N65/$BA$65</f>
        <v>0</v>
      </c>
      <c r="O66" s="10">
        <f t="shared" ref="O66" si="934">O65/$BB$65</f>
        <v>0</v>
      </c>
      <c r="P66" s="11">
        <f t="shared" ref="P66" si="935">P65/$BA$65</f>
        <v>0</v>
      </c>
      <c r="Q66" s="10">
        <f t="shared" ref="Q66" si="936">Q65/$BB$65</f>
        <v>0</v>
      </c>
      <c r="R66" s="11">
        <f t="shared" ref="R66" si="937">R65/$BA$65</f>
        <v>0</v>
      </c>
      <c r="S66" s="10">
        <f t="shared" ref="S66" si="938">S65/$BB$65</f>
        <v>0</v>
      </c>
      <c r="T66" s="11">
        <f t="shared" ref="T66" si="939">T65/$BA$65</f>
        <v>0</v>
      </c>
      <c r="U66" s="10">
        <f t="shared" ref="U66" si="940">U65/$BB$65</f>
        <v>0</v>
      </c>
      <c r="V66" s="11"/>
      <c r="W66" s="10"/>
      <c r="X66" s="11">
        <f t="shared" ref="X66" si="941">X65/$BA$65</f>
        <v>0</v>
      </c>
      <c r="Y66" s="10">
        <f t="shared" ref="Y66" si="942">Y65/$BB$65</f>
        <v>0</v>
      </c>
      <c r="Z66" s="11">
        <f t="shared" ref="Z66" si="943">Z65/$BA$65</f>
        <v>0</v>
      </c>
      <c r="AA66" s="10">
        <f t="shared" ref="AA66" si="944">AA65/$BB$65</f>
        <v>0</v>
      </c>
      <c r="AB66" s="11">
        <f t="shared" ref="AB66" si="945">AB65/$BA$65</f>
        <v>0</v>
      </c>
      <c r="AC66" s="10">
        <f t="shared" ref="AC66" si="946">AC65/$BB$65</f>
        <v>0</v>
      </c>
      <c r="AD66" s="11">
        <f t="shared" ref="AD66" si="947">AD65/$BA$65</f>
        <v>0.23076923076923078</v>
      </c>
      <c r="AE66" s="10">
        <f t="shared" ref="AE66" si="948">AE65/$BB$65</f>
        <v>0.74736842105263157</v>
      </c>
      <c r="AF66" s="11">
        <f t="shared" ref="AF66" si="949">AF65/$BA$65</f>
        <v>0.61538461538461542</v>
      </c>
      <c r="AG66" s="10">
        <f t="shared" ref="AG66" si="950">AG65/$BB$65</f>
        <v>0.18947368421052632</v>
      </c>
      <c r="AH66" s="11">
        <f t="shared" ref="AH66" si="951">AH65/$BA$65</f>
        <v>0</v>
      </c>
      <c r="AI66" s="10">
        <f t="shared" ref="AI66" si="952">AI65/$BB$65</f>
        <v>0</v>
      </c>
      <c r="AJ66" s="11">
        <f t="shared" ref="AJ66" si="953">AJ65/$BA$65</f>
        <v>0</v>
      </c>
      <c r="AK66" s="10">
        <f t="shared" ref="AK66" si="954">AK65/$BB$65</f>
        <v>0</v>
      </c>
      <c r="AL66" s="11">
        <f t="shared" ref="AL66" si="955">AL65/$BA$65</f>
        <v>0</v>
      </c>
      <c r="AM66" s="10">
        <f t="shared" ref="AM66" si="956">AM65/$BB$65</f>
        <v>0</v>
      </c>
      <c r="AN66" s="11">
        <f t="shared" ref="AN66" si="957">AN65/$BA$65</f>
        <v>0</v>
      </c>
      <c r="AO66" s="10">
        <f t="shared" ref="AO66" si="958">AO65/$BB$65</f>
        <v>0</v>
      </c>
      <c r="AP66" s="11">
        <f t="shared" ref="AP66" si="959">AP65/$BA$65</f>
        <v>0</v>
      </c>
      <c r="AQ66" s="10">
        <f t="shared" ref="AQ66" si="960">AQ65/$BB$65</f>
        <v>0</v>
      </c>
      <c r="AR66" s="11">
        <f t="shared" ref="AR66" si="961">AR65/$BA$65</f>
        <v>0</v>
      </c>
      <c r="AS66" s="10">
        <f t="shared" ref="AS66" si="962">AS65/$BB$65</f>
        <v>0</v>
      </c>
      <c r="AT66" s="11">
        <f t="shared" ref="AT66" si="963">AT65/$BA$65</f>
        <v>0</v>
      </c>
      <c r="AU66" s="10">
        <f t="shared" ref="AU66" si="964">AU65/$BB$65</f>
        <v>0</v>
      </c>
      <c r="AV66" s="11">
        <f t="shared" ref="AV66" si="965">AV65/$BA$65</f>
        <v>0</v>
      </c>
      <c r="AW66" s="10">
        <f t="shared" ref="AW66" si="966">AW65/$BB$65</f>
        <v>0</v>
      </c>
      <c r="AX66" s="11">
        <f t="shared" ref="AX66" si="967">AX65/$BA$65</f>
        <v>0</v>
      </c>
      <c r="AY66" s="10">
        <f t="shared" ref="AY66" si="968">AY65/$BB$65</f>
        <v>0</v>
      </c>
      <c r="AZ66" s="11"/>
      <c r="BA66" s="10"/>
      <c r="BB66" s="10"/>
    </row>
    <row r="67" spans="1:66">
      <c r="A67" s="2"/>
      <c r="B67" s="2"/>
      <c r="C67" s="2"/>
      <c r="D67" s="11">
        <v>0</v>
      </c>
      <c r="E67" s="10">
        <v>0</v>
      </c>
      <c r="F67" s="11">
        <v>7.6923076923076927E-2</v>
      </c>
      <c r="G67" s="10">
        <v>4.2105263157894736E-2</v>
      </c>
      <c r="H67" s="11">
        <v>7.6923076923076927E-2</v>
      </c>
      <c r="I67" s="10">
        <v>2.1052631578947368E-2</v>
      </c>
      <c r="J67" s="11">
        <v>0</v>
      </c>
      <c r="K67" s="10">
        <v>0</v>
      </c>
      <c r="L67" s="11">
        <v>0</v>
      </c>
      <c r="M67" s="10">
        <v>0</v>
      </c>
      <c r="N67" s="11">
        <v>0</v>
      </c>
      <c r="O67" s="10">
        <v>0</v>
      </c>
      <c r="P67" s="11">
        <v>0</v>
      </c>
      <c r="Q67" s="10">
        <v>0</v>
      </c>
      <c r="R67" s="11">
        <v>0</v>
      </c>
      <c r="S67" s="10">
        <v>0</v>
      </c>
      <c r="T67" s="11">
        <v>0</v>
      </c>
      <c r="U67" s="10">
        <v>0</v>
      </c>
      <c r="V67" s="11"/>
      <c r="W67" s="10"/>
      <c r="X67" s="11">
        <v>0</v>
      </c>
      <c r="Y67" s="10">
        <v>0</v>
      </c>
      <c r="Z67" s="11">
        <v>0</v>
      </c>
      <c r="AA67" s="10">
        <v>0</v>
      </c>
      <c r="AB67" s="11">
        <v>0</v>
      </c>
      <c r="AC67" s="10">
        <v>0</v>
      </c>
      <c r="AD67" s="11">
        <v>0.23076923076923078</v>
      </c>
      <c r="AE67" s="10">
        <v>0.74736842105263157</v>
      </c>
      <c r="AF67" s="11">
        <v>0.61538461538461542</v>
      </c>
      <c r="AG67" s="10">
        <v>0.18947368421052632</v>
      </c>
      <c r="AH67" s="11">
        <v>0</v>
      </c>
      <c r="AI67" s="10">
        <v>0</v>
      </c>
      <c r="AJ67" s="11">
        <v>0</v>
      </c>
      <c r="AK67" s="10">
        <v>0</v>
      </c>
      <c r="AL67" s="11">
        <v>0</v>
      </c>
      <c r="AM67" s="10">
        <v>0</v>
      </c>
      <c r="AN67" s="11">
        <v>0</v>
      </c>
      <c r="AO67" s="10">
        <v>0</v>
      </c>
      <c r="AP67" s="11">
        <v>0</v>
      </c>
      <c r="AQ67" s="10">
        <v>0</v>
      </c>
      <c r="AR67" s="11">
        <v>0</v>
      </c>
      <c r="AS67" s="10">
        <v>0</v>
      </c>
      <c r="AT67" s="11">
        <v>0</v>
      </c>
      <c r="AU67" s="10">
        <v>0</v>
      </c>
      <c r="AV67" s="11">
        <v>0</v>
      </c>
      <c r="AW67" s="10">
        <v>0</v>
      </c>
      <c r="AX67" s="11">
        <v>0</v>
      </c>
      <c r="AY67" s="10">
        <v>0</v>
      </c>
      <c r="AZ67" s="11"/>
      <c r="BA67" s="10"/>
      <c r="BB67" s="10"/>
    </row>
    <row r="68" spans="1:66">
      <c r="A68" s="2" t="s">
        <v>368</v>
      </c>
      <c r="B68" s="2" t="s">
        <v>66</v>
      </c>
      <c r="C68" s="2">
        <v>63</v>
      </c>
      <c r="D68" s="11">
        <v>0</v>
      </c>
      <c r="E68" s="10">
        <v>0</v>
      </c>
      <c r="F68" s="11">
        <v>12</v>
      </c>
      <c r="G68" s="10">
        <v>120</v>
      </c>
      <c r="H68" s="11">
        <v>3</v>
      </c>
      <c r="I68" s="10">
        <v>24</v>
      </c>
      <c r="J68" s="11">
        <v>0</v>
      </c>
      <c r="K68" s="10">
        <v>0</v>
      </c>
      <c r="L68" s="11">
        <v>0</v>
      </c>
      <c r="M68" s="10">
        <v>0</v>
      </c>
      <c r="N68" s="11">
        <v>0</v>
      </c>
      <c r="O68" s="10">
        <v>0</v>
      </c>
      <c r="P68" s="11">
        <v>0</v>
      </c>
      <c r="Q68" s="10">
        <v>0</v>
      </c>
      <c r="R68" s="11">
        <v>0</v>
      </c>
      <c r="S68" s="10">
        <v>0</v>
      </c>
      <c r="T68" s="11">
        <v>12</v>
      </c>
      <c r="U68" s="10">
        <v>144</v>
      </c>
      <c r="V68" s="11"/>
      <c r="W68" s="10"/>
      <c r="X68" s="11">
        <v>0</v>
      </c>
      <c r="Y68" s="10">
        <v>0</v>
      </c>
      <c r="Z68" s="11">
        <v>0</v>
      </c>
      <c r="AA68" s="10">
        <v>0</v>
      </c>
      <c r="AB68" s="11">
        <v>0</v>
      </c>
      <c r="AC68" s="10">
        <v>0</v>
      </c>
      <c r="AD68" s="11">
        <v>0</v>
      </c>
      <c r="AE68" s="10">
        <v>0</v>
      </c>
      <c r="AF68" s="11">
        <v>29</v>
      </c>
      <c r="AG68" s="10">
        <v>403</v>
      </c>
      <c r="AH68" s="11">
        <v>1</v>
      </c>
      <c r="AI68" s="10">
        <v>14</v>
      </c>
      <c r="AJ68" s="11">
        <v>0</v>
      </c>
      <c r="AK68" s="10">
        <v>0</v>
      </c>
      <c r="AL68" s="11">
        <v>0</v>
      </c>
      <c r="AM68" s="10">
        <v>0</v>
      </c>
      <c r="AN68" s="11">
        <v>0</v>
      </c>
      <c r="AO68" s="10">
        <v>0</v>
      </c>
      <c r="AP68" s="11">
        <v>4</v>
      </c>
      <c r="AQ68" s="10">
        <v>86</v>
      </c>
      <c r="AR68" s="11">
        <v>1</v>
      </c>
      <c r="AS68" s="10">
        <v>3</v>
      </c>
      <c r="AT68" s="11">
        <v>0</v>
      </c>
      <c r="AU68" s="10">
        <v>0</v>
      </c>
      <c r="AV68" s="11">
        <v>4</v>
      </c>
      <c r="AW68" s="10">
        <v>78</v>
      </c>
      <c r="AX68" s="11">
        <v>4</v>
      </c>
      <c r="AY68" s="10">
        <v>22</v>
      </c>
      <c r="AZ68" s="11"/>
      <c r="BA68" s="10">
        <f t="shared" ref="BA68:BA86" si="969">SUM(D68,F68,H68,J68,L68,N68,P68,R68,T68,X68,Z68,AB68,AD68,AF68,AH68,AJ68,AL68,AN68,AP68,AR68,AT68,AV68,AX68)</f>
        <v>70</v>
      </c>
      <c r="BB68" s="10">
        <f t="shared" ref="BB68:BB86" si="970">SUM(E68,G68,I68,K68,M68,O68,Q68,S68,U68,Y68,AA68,AC68,AE68,AG68,AI68,AK68,AM68,AO68,AQ68,AS68,AU68,AW68,AY68)</f>
        <v>894</v>
      </c>
    </row>
    <row r="69" spans="1:66">
      <c r="A69" s="2"/>
      <c r="B69" s="2"/>
      <c r="C69" s="2"/>
      <c r="D69" s="11">
        <f>D68/$BA$68</f>
        <v>0</v>
      </c>
      <c r="E69" s="10">
        <f>E68/$BB$68</f>
        <v>0</v>
      </c>
      <c r="F69" s="11">
        <f t="shared" ref="F69" si="971">F68/$BA$68</f>
        <v>0.17142857142857143</v>
      </c>
      <c r="G69" s="10">
        <f t="shared" ref="G69" si="972">G68/$BB$68</f>
        <v>0.13422818791946309</v>
      </c>
      <c r="H69" s="11">
        <f t="shared" ref="H69" si="973">H68/$BA$68</f>
        <v>4.2857142857142858E-2</v>
      </c>
      <c r="I69" s="10">
        <f t="shared" ref="I69" si="974">I68/$BB$68</f>
        <v>2.6845637583892617E-2</v>
      </c>
      <c r="J69" s="11">
        <f t="shared" ref="J69" si="975">J68/$BA$68</f>
        <v>0</v>
      </c>
      <c r="K69" s="10">
        <f t="shared" ref="K69" si="976">K68/$BB$68</f>
        <v>0</v>
      </c>
      <c r="L69" s="11">
        <f t="shared" ref="L69" si="977">L68/$BA$68</f>
        <v>0</v>
      </c>
      <c r="M69" s="10">
        <f t="shared" ref="M69" si="978">M68/$BB$68</f>
        <v>0</v>
      </c>
      <c r="N69" s="11">
        <f t="shared" ref="N69" si="979">N68/$BA$68</f>
        <v>0</v>
      </c>
      <c r="O69" s="10">
        <f t="shared" ref="O69" si="980">O68/$BB$68</f>
        <v>0</v>
      </c>
      <c r="P69" s="11">
        <f t="shared" ref="P69" si="981">P68/$BA$68</f>
        <v>0</v>
      </c>
      <c r="Q69" s="10">
        <f t="shared" ref="Q69" si="982">Q68/$BB$68</f>
        <v>0</v>
      </c>
      <c r="R69" s="11">
        <f t="shared" ref="R69" si="983">R68/$BA$68</f>
        <v>0</v>
      </c>
      <c r="S69" s="10">
        <f t="shared" ref="S69" si="984">S68/$BB$68</f>
        <v>0</v>
      </c>
      <c r="T69" s="11">
        <f t="shared" ref="T69" si="985">T68/$BA$68</f>
        <v>0.17142857142857143</v>
      </c>
      <c r="U69" s="10">
        <f t="shared" ref="U69" si="986">U68/$BB$68</f>
        <v>0.16107382550335569</v>
      </c>
      <c r="V69" s="11"/>
      <c r="W69" s="10"/>
      <c r="X69" s="11">
        <f t="shared" ref="X69" si="987">X68/$BA$68</f>
        <v>0</v>
      </c>
      <c r="Y69" s="10">
        <f t="shared" ref="Y69" si="988">Y68/$BB$68</f>
        <v>0</v>
      </c>
      <c r="Z69" s="11">
        <f t="shared" ref="Z69" si="989">Z68/$BA$68</f>
        <v>0</v>
      </c>
      <c r="AA69" s="10">
        <f t="shared" ref="AA69" si="990">AA68/$BB$68</f>
        <v>0</v>
      </c>
      <c r="AB69" s="11">
        <f t="shared" ref="AB69" si="991">AB68/$BA$68</f>
        <v>0</v>
      </c>
      <c r="AC69" s="10">
        <f t="shared" ref="AC69" si="992">AC68/$BB$68</f>
        <v>0</v>
      </c>
      <c r="AD69" s="11">
        <f t="shared" ref="AD69" si="993">AD68/$BA$68</f>
        <v>0</v>
      </c>
      <c r="AE69" s="10">
        <f t="shared" ref="AE69" si="994">AE68/$BB$68</f>
        <v>0</v>
      </c>
      <c r="AF69" s="11">
        <f t="shared" ref="AF69" si="995">AF68/$BA$68</f>
        <v>0.41428571428571431</v>
      </c>
      <c r="AG69" s="10">
        <f t="shared" ref="AG69" si="996">AG68/$BB$68</f>
        <v>0.45078299776286351</v>
      </c>
      <c r="AH69" s="11">
        <f t="shared" ref="AH69" si="997">AH68/$BA$68</f>
        <v>1.4285714285714285E-2</v>
      </c>
      <c r="AI69" s="10">
        <f t="shared" ref="AI69" si="998">AI68/$BB$68</f>
        <v>1.5659955257270694E-2</v>
      </c>
      <c r="AJ69" s="11">
        <f t="shared" ref="AJ69" si="999">AJ68/$BA$68</f>
        <v>0</v>
      </c>
      <c r="AK69" s="10">
        <f t="shared" ref="AK69" si="1000">AK68/$BB$68</f>
        <v>0</v>
      </c>
      <c r="AL69" s="11">
        <f t="shared" ref="AL69" si="1001">AL68/$BA$68</f>
        <v>0</v>
      </c>
      <c r="AM69" s="10">
        <f t="shared" ref="AM69" si="1002">AM68/$BB$68</f>
        <v>0</v>
      </c>
      <c r="AN69" s="11">
        <f t="shared" ref="AN69" si="1003">AN68/$BA$68</f>
        <v>0</v>
      </c>
      <c r="AO69" s="10">
        <f t="shared" ref="AO69" si="1004">AO68/$BB$68</f>
        <v>0</v>
      </c>
      <c r="AP69" s="11">
        <f t="shared" ref="AP69" si="1005">AP68/$BA$68</f>
        <v>5.7142857142857141E-2</v>
      </c>
      <c r="AQ69" s="10">
        <f t="shared" ref="AQ69" si="1006">AQ68/$BB$68</f>
        <v>9.6196868008948541E-2</v>
      </c>
      <c r="AR69" s="11">
        <f t="shared" ref="AR69" si="1007">AR68/$BA$68</f>
        <v>1.4285714285714285E-2</v>
      </c>
      <c r="AS69" s="10">
        <f t="shared" ref="AS69" si="1008">AS68/$BB$68</f>
        <v>3.3557046979865771E-3</v>
      </c>
      <c r="AT69" s="11">
        <f t="shared" ref="AT69" si="1009">AT68/$BA$68</f>
        <v>0</v>
      </c>
      <c r="AU69" s="10">
        <f t="shared" ref="AU69" si="1010">AU68/$BB$68</f>
        <v>0</v>
      </c>
      <c r="AV69" s="11">
        <f t="shared" ref="AV69" si="1011">AV68/$BA$68</f>
        <v>5.7142857142857141E-2</v>
      </c>
      <c r="AW69" s="10">
        <f t="shared" ref="AW69" si="1012">AW68/$BB$68</f>
        <v>8.7248322147651006E-2</v>
      </c>
      <c r="AX69" s="11">
        <f t="shared" ref="AX69" si="1013">AX68/$BA$68</f>
        <v>5.7142857142857141E-2</v>
      </c>
      <c r="AY69" s="10">
        <f t="shared" ref="AY69" si="1014">AY68/$BB$68</f>
        <v>2.4608501118568233E-2</v>
      </c>
      <c r="AZ69" s="11"/>
      <c r="BA69" s="10"/>
      <c r="BB69" s="10"/>
      <c r="BJ69" s="4"/>
      <c r="BK69" s="4"/>
      <c r="BL69" s="4"/>
      <c r="BM69" s="4"/>
      <c r="BN69" s="4"/>
    </row>
    <row r="70" spans="1:66">
      <c r="A70" s="2"/>
      <c r="B70" s="2"/>
      <c r="C70" s="2"/>
      <c r="D70" s="11">
        <v>0</v>
      </c>
      <c r="E70" s="10">
        <v>0</v>
      </c>
      <c r="F70" s="11">
        <v>0.17142857142857143</v>
      </c>
      <c r="G70" s="10">
        <v>0.13422818791946309</v>
      </c>
      <c r="H70" s="11">
        <v>4.2857142857142858E-2</v>
      </c>
      <c r="I70" s="10">
        <v>2.6845637583892617E-2</v>
      </c>
      <c r="J70" s="11">
        <v>0</v>
      </c>
      <c r="K70" s="10">
        <v>0</v>
      </c>
      <c r="L70" s="11">
        <v>0</v>
      </c>
      <c r="M70" s="10">
        <v>0</v>
      </c>
      <c r="N70" s="11">
        <v>0</v>
      </c>
      <c r="O70" s="10">
        <v>0</v>
      </c>
      <c r="P70" s="11">
        <v>0</v>
      </c>
      <c r="Q70" s="10">
        <v>0</v>
      </c>
      <c r="R70" s="11">
        <v>0</v>
      </c>
      <c r="S70" s="10">
        <v>0</v>
      </c>
      <c r="T70" s="11">
        <v>0.17142857142857143</v>
      </c>
      <c r="U70" s="10">
        <v>0.16107382550335569</v>
      </c>
      <c r="V70" s="11"/>
      <c r="W70" s="10"/>
      <c r="X70" s="11">
        <v>0</v>
      </c>
      <c r="Y70" s="10">
        <v>0</v>
      </c>
      <c r="Z70" s="11">
        <v>0</v>
      </c>
      <c r="AA70" s="10">
        <v>0</v>
      </c>
      <c r="AB70" s="11">
        <v>0</v>
      </c>
      <c r="AC70" s="10">
        <v>0</v>
      </c>
      <c r="AD70" s="11">
        <v>0</v>
      </c>
      <c r="AE70" s="10">
        <v>0</v>
      </c>
      <c r="AF70" s="11">
        <v>0.41428571428571431</v>
      </c>
      <c r="AG70" s="10">
        <v>0.45078299776286351</v>
      </c>
      <c r="AH70" s="11">
        <v>1.4285714285714285E-2</v>
      </c>
      <c r="AI70" s="10">
        <v>1.5659955257270694E-2</v>
      </c>
      <c r="AJ70" s="11">
        <v>0</v>
      </c>
      <c r="AK70" s="10">
        <v>0</v>
      </c>
      <c r="AL70" s="11">
        <v>0</v>
      </c>
      <c r="AM70" s="10">
        <v>0</v>
      </c>
      <c r="AN70" s="11">
        <v>0</v>
      </c>
      <c r="AO70" s="10">
        <v>0</v>
      </c>
      <c r="AP70" s="11">
        <v>5.7142857142857141E-2</v>
      </c>
      <c r="AQ70" s="10">
        <v>9.6196868008948541E-2</v>
      </c>
      <c r="AR70" s="11">
        <v>1.4285714285714285E-2</v>
      </c>
      <c r="AS70" s="10">
        <v>3.3557046979865771E-3</v>
      </c>
      <c r="AT70" s="11">
        <v>0</v>
      </c>
      <c r="AU70" s="10">
        <v>0</v>
      </c>
      <c r="AV70" s="11">
        <v>5.7142857142857141E-2</v>
      </c>
      <c r="AW70" s="10">
        <v>8.7248322147651006E-2</v>
      </c>
      <c r="AX70" s="11">
        <v>5.7142857142857141E-2</v>
      </c>
      <c r="AY70" s="10">
        <v>2.4608501118568233E-2</v>
      </c>
      <c r="AZ70" s="11"/>
      <c r="BA70" s="10"/>
      <c r="BB70" s="10"/>
    </row>
    <row r="71" spans="1:66">
      <c r="A71" s="2" t="s">
        <v>631</v>
      </c>
      <c r="B71" s="2" t="s">
        <v>66</v>
      </c>
      <c r="C71" s="2">
        <v>64</v>
      </c>
      <c r="D71" s="11">
        <v>0</v>
      </c>
      <c r="E71" s="10">
        <v>0</v>
      </c>
      <c r="F71" s="11">
        <v>12</v>
      </c>
      <c r="G71" s="10">
        <v>67</v>
      </c>
      <c r="H71" s="11">
        <v>13</v>
      </c>
      <c r="I71" s="10">
        <v>123</v>
      </c>
      <c r="J71" s="11">
        <v>14</v>
      </c>
      <c r="K71" s="10">
        <v>122</v>
      </c>
      <c r="L71" s="11">
        <v>0</v>
      </c>
      <c r="M71" s="10">
        <v>0</v>
      </c>
      <c r="N71" s="11">
        <v>0</v>
      </c>
      <c r="O71" s="10">
        <v>0</v>
      </c>
      <c r="P71" s="11">
        <v>0</v>
      </c>
      <c r="Q71" s="10">
        <v>0</v>
      </c>
      <c r="R71" s="11">
        <v>0</v>
      </c>
      <c r="S71" s="10">
        <v>0</v>
      </c>
      <c r="T71" s="11">
        <v>0</v>
      </c>
      <c r="U71" s="10">
        <v>0</v>
      </c>
      <c r="V71" s="11"/>
      <c r="W71" s="10"/>
      <c r="X71" s="11">
        <v>0</v>
      </c>
      <c r="Y71" s="10">
        <v>0</v>
      </c>
      <c r="Z71" s="11">
        <v>0</v>
      </c>
      <c r="AA71" s="10">
        <v>0</v>
      </c>
      <c r="AB71" s="11">
        <v>0</v>
      </c>
      <c r="AC71" s="10">
        <v>0</v>
      </c>
      <c r="AD71" s="11">
        <v>1</v>
      </c>
      <c r="AE71" s="10">
        <v>8</v>
      </c>
      <c r="AF71" s="11">
        <v>2</v>
      </c>
      <c r="AG71" s="10">
        <v>9</v>
      </c>
      <c r="AH71" s="11">
        <v>0</v>
      </c>
      <c r="AI71" s="10">
        <v>0</v>
      </c>
      <c r="AJ71" s="11">
        <v>0</v>
      </c>
      <c r="AK71" s="10">
        <v>0</v>
      </c>
      <c r="AL71" s="11">
        <v>0</v>
      </c>
      <c r="AM71" s="10">
        <v>0</v>
      </c>
      <c r="AN71" s="11">
        <v>0</v>
      </c>
      <c r="AO71" s="10">
        <v>0</v>
      </c>
      <c r="AP71" s="11">
        <v>10</v>
      </c>
      <c r="AQ71" s="10">
        <v>83</v>
      </c>
      <c r="AR71" s="11">
        <v>0</v>
      </c>
      <c r="AS71" s="10">
        <v>0</v>
      </c>
      <c r="AT71" s="11">
        <v>2</v>
      </c>
      <c r="AU71" s="10">
        <v>3</v>
      </c>
      <c r="AV71" s="11">
        <v>7</v>
      </c>
      <c r="AW71" s="10">
        <v>150</v>
      </c>
      <c r="AX71" s="11">
        <v>20</v>
      </c>
      <c r="AY71" s="10">
        <v>186</v>
      </c>
      <c r="AZ71" s="11"/>
      <c r="BA71" s="10">
        <f t="shared" si="969"/>
        <v>81</v>
      </c>
      <c r="BB71" s="10">
        <f t="shared" si="970"/>
        <v>751</v>
      </c>
    </row>
    <row r="72" spans="1:66">
      <c r="A72" s="2"/>
      <c r="B72" s="2"/>
      <c r="C72" s="2"/>
      <c r="D72" s="11">
        <f>D71/$BA$71</f>
        <v>0</v>
      </c>
      <c r="E72" s="10">
        <f>E71/$BB$71</f>
        <v>0</v>
      </c>
      <c r="F72" s="11">
        <f t="shared" ref="F72" si="1015">F71/$BA$71</f>
        <v>0.14814814814814814</v>
      </c>
      <c r="G72" s="10">
        <f t="shared" ref="G72" si="1016">G71/$BB$71</f>
        <v>8.9214380825565917E-2</v>
      </c>
      <c r="H72" s="11">
        <f t="shared" ref="H72" si="1017">H71/$BA$71</f>
        <v>0.16049382716049382</v>
      </c>
      <c r="I72" s="10">
        <f t="shared" ref="I72" si="1018">I71/$BB$71</f>
        <v>0.16378162450066577</v>
      </c>
      <c r="J72" s="11">
        <f t="shared" ref="J72" si="1019">J71/$BA$71</f>
        <v>0.1728395061728395</v>
      </c>
      <c r="K72" s="10">
        <f t="shared" ref="K72" si="1020">K71/$BB$71</f>
        <v>0.16245006657789615</v>
      </c>
      <c r="L72" s="11">
        <f t="shared" ref="L72" si="1021">L71/$BA$71</f>
        <v>0</v>
      </c>
      <c r="M72" s="10">
        <f t="shared" ref="M72" si="1022">M71/$BB$71</f>
        <v>0</v>
      </c>
      <c r="N72" s="11">
        <f t="shared" ref="N72" si="1023">N71/$BA$71</f>
        <v>0</v>
      </c>
      <c r="O72" s="10">
        <f t="shared" ref="O72" si="1024">O71/$BB$71</f>
        <v>0</v>
      </c>
      <c r="P72" s="11">
        <f t="shared" ref="P72" si="1025">P71/$BA$71</f>
        <v>0</v>
      </c>
      <c r="Q72" s="10">
        <f t="shared" ref="Q72" si="1026">Q71/$BB$71</f>
        <v>0</v>
      </c>
      <c r="R72" s="11">
        <f t="shared" ref="R72" si="1027">R71/$BA$71</f>
        <v>0</v>
      </c>
      <c r="S72" s="10">
        <f t="shared" ref="S72" si="1028">S71/$BB$71</f>
        <v>0</v>
      </c>
      <c r="T72" s="11">
        <f t="shared" ref="T72" si="1029">T71/$BA$71</f>
        <v>0</v>
      </c>
      <c r="U72" s="10">
        <f t="shared" ref="U72" si="1030">U71/$BB$71</f>
        <v>0</v>
      </c>
      <c r="V72" s="11"/>
      <c r="W72" s="10"/>
      <c r="X72" s="11">
        <f t="shared" ref="X72" si="1031">X71/$BA$71</f>
        <v>0</v>
      </c>
      <c r="Y72" s="10">
        <f t="shared" ref="Y72" si="1032">Y71/$BB$71</f>
        <v>0</v>
      </c>
      <c r="Z72" s="11">
        <f t="shared" ref="Z72" si="1033">Z71/$BA$71</f>
        <v>0</v>
      </c>
      <c r="AA72" s="10">
        <f t="shared" ref="AA72" si="1034">AA71/$BB$71</f>
        <v>0</v>
      </c>
      <c r="AB72" s="11">
        <f t="shared" ref="AB72" si="1035">AB71/$BA$71</f>
        <v>0</v>
      </c>
      <c r="AC72" s="10">
        <f t="shared" ref="AC72" si="1036">AC71/$BB$71</f>
        <v>0</v>
      </c>
      <c r="AD72" s="11">
        <f t="shared" ref="AD72" si="1037">AD71/$BA$71</f>
        <v>1.2345679012345678E-2</v>
      </c>
      <c r="AE72" s="10">
        <f t="shared" ref="AE72" si="1038">AE71/$BB$71</f>
        <v>1.0652463382157125E-2</v>
      </c>
      <c r="AF72" s="11">
        <f t="shared" ref="AF72" si="1039">AF71/$BA$71</f>
        <v>2.4691358024691357E-2</v>
      </c>
      <c r="AG72" s="10">
        <f t="shared" ref="AG72" si="1040">AG71/$BB$71</f>
        <v>1.1984021304926764E-2</v>
      </c>
      <c r="AH72" s="11">
        <f t="shared" ref="AH72" si="1041">AH71/$BA$71</f>
        <v>0</v>
      </c>
      <c r="AI72" s="10">
        <f t="shared" ref="AI72" si="1042">AI71/$BB$71</f>
        <v>0</v>
      </c>
      <c r="AJ72" s="11">
        <f t="shared" ref="AJ72" si="1043">AJ71/$BA$71</f>
        <v>0</v>
      </c>
      <c r="AK72" s="10">
        <f t="shared" ref="AK72" si="1044">AK71/$BB$71</f>
        <v>0</v>
      </c>
      <c r="AL72" s="11">
        <f t="shared" ref="AL72" si="1045">AL71/$BA$71</f>
        <v>0</v>
      </c>
      <c r="AM72" s="10">
        <f t="shared" ref="AM72" si="1046">AM71/$BB$71</f>
        <v>0</v>
      </c>
      <c r="AN72" s="11">
        <f t="shared" ref="AN72" si="1047">AN71/$BA$71</f>
        <v>0</v>
      </c>
      <c r="AO72" s="10">
        <f t="shared" ref="AO72" si="1048">AO71/$BB$71</f>
        <v>0</v>
      </c>
      <c r="AP72" s="11">
        <f t="shared" ref="AP72" si="1049">AP71/$BA$71</f>
        <v>0.12345679012345678</v>
      </c>
      <c r="AQ72" s="10">
        <f t="shared" ref="AQ72" si="1050">AQ71/$BB$71</f>
        <v>0.11051930758988016</v>
      </c>
      <c r="AR72" s="11">
        <f t="shared" ref="AR72" si="1051">AR71/$BA$71</f>
        <v>0</v>
      </c>
      <c r="AS72" s="10">
        <f t="shared" ref="AS72" si="1052">AS71/$BB$71</f>
        <v>0</v>
      </c>
      <c r="AT72" s="11">
        <f t="shared" ref="AT72" si="1053">AT71/$BA$71</f>
        <v>2.4691358024691357E-2</v>
      </c>
      <c r="AU72" s="10">
        <f t="shared" ref="AU72" si="1054">AU71/$BB$71</f>
        <v>3.9946737683089215E-3</v>
      </c>
      <c r="AV72" s="11">
        <f t="shared" ref="AV72" si="1055">AV71/$BA$71</f>
        <v>8.6419753086419748E-2</v>
      </c>
      <c r="AW72" s="10">
        <f t="shared" ref="AW72" si="1056">AW71/$BB$71</f>
        <v>0.19973368841544606</v>
      </c>
      <c r="AX72" s="11">
        <f t="shared" ref="AX72" si="1057">AX71/$BA$71</f>
        <v>0.24691358024691357</v>
      </c>
      <c r="AY72" s="10">
        <f t="shared" ref="AY72" si="1058">AY71/$BB$71</f>
        <v>0.24766977363515313</v>
      </c>
      <c r="AZ72" s="11"/>
      <c r="BA72" s="10"/>
      <c r="BB72" s="10"/>
      <c r="BJ72" s="4"/>
      <c r="BK72" s="4"/>
      <c r="BL72" s="4"/>
      <c r="BM72" s="4"/>
      <c r="BN72" s="4"/>
    </row>
    <row r="73" spans="1:66">
      <c r="A73" s="2"/>
      <c r="B73" s="2"/>
      <c r="C73" s="2"/>
      <c r="D73" s="11">
        <v>0</v>
      </c>
      <c r="E73" s="10">
        <v>0</v>
      </c>
      <c r="F73" s="11">
        <v>0.14814814814814814</v>
      </c>
      <c r="G73" s="10">
        <v>8.9214380825565917E-2</v>
      </c>
      <c r="H73" s="11">
        <v>0.16049382716049382</v>
      </c>
      <c r="I73" s="10">
        <v>0.16378162450066577</v>
      </c>
      <c r="J73" s="11">
        <v>0.1728395061728395</v>
      </c>
      <c r="K73" s="10">
        <v>0.16245006657789615</v>
      </c>
      <c r="L73" s="11">
        <v>0</v>
      </c>
      <c r="M73" s="10">
        <v>0</v>
      </c>
      <c r="N73" s="11">
        <v>0</v>
      </c>
      <c r="O73" s="10">
        <v>0</v>
      </c>
      <c r="P73" s="11">
        <v>0</v>
      </c>
      <c r="Q73" s="10">
        <v>0</v>
      </c>
      <c r="R73" s="11">
        <v>0</v>
      </c>
      <c r="S73" s="10">
        <v>0</v>
      </c>
      <c r="T73" s="11">
        <v>0</v>
      </c>
      <c r="U73" s="10">
        <v>0</v>
      </c>
      <c r="V73" s="11"/>
      <c r="W73" s="10"/>
      <c r="X73" s="11">
        <v>0</v>
      </c>
      <c r="Y73" s="10">
        <v>0</v>
      </c>
      <c r="Z73" s="11">
        <v>0</v>
      </c>
      <c r="AA73" s="10">
        <v>0</v>
      </c>
      <c r="AB73" s="11">
        <v>0</v>
      </c>
      <c r="AC73" s="10">
        <v>0</v>
      </c>
      <c r="AD73" s="11">
        <v>1.2345679012345678E-2</v>
      </c>
      <c r="AE73" s="10">
        <v>1.0652463382157125E-2</v>
      </c>
      <c r="AF73" s="11">
        <v>2.4691358024691357E-2</v>
      </c>
      <c r="AG73" s="10">
        <v>1.1984021304926764E-2</v>
      </c>
      <c r="AH73" s="11">
        <v>0</v>
      </c>
      <c r="AI73" s="10">
        <v>0</v>
      </c>
      <c r="AJ73" s="11">
        <v>0</v>
      </c>
      <c r="AK73" s="10">
        <v>0</v>
      </c>
      <c r="AL73" s="11">
        <v>0</v>
      </c>
      <c r="AM73" s="10">
        <v>0</v>
      </c>
      <c r="AN73" s="11">
        <v>0</v>
      </c>
      <c r="AO73" s="10">
        <v>0</v>
      </c>
      <c r="AP73" s="11">
        <v>0.12345679012345678</v>
      </c>
      <c r="AQ73" s="10">
        <v>0.11051930758988016</v>
      </c>
      <c r="AR73" s="11">
        <v>0</v>
      </c>
      <c r="AS73" s="10">
        <v>0</v>
      </c>
      <c r="AT73" s="11">
        <v>2.4691358024691357E-2</v>
      </c>
      <c r="AU73" s="10">
        <v>3.9946737683089215E-3</v>
      </c>
      <c r="AV73" s="11">
        <v>8.6419753086419748E-2</v>
      </c>
      <c r="AW73" s="10">
        <v>0.19973368841544606</v>
      </c>
      <c r="AX73" s="11">
        <v>0.24691358024691357</v>
      </c>
      <c r="AY73" s="10">
        <v>0.24766977363515313</v>
      </c>
      <c r="AZ73" s="11"/>
      <c r="BA73" s="10"/>
      <c r="BB73" s="10"/>
    </row>
    <row r="74" spans="1:66">
      <c r="A74" s="2" t="s">
        <v>632</v>
      </c>
      <c r="B74" s="2" t="s">
        <v>66</v>
      </c>
      <c r="C74" s="2">
        <v>65</v>
      </c>
      <c r="D74" s="11">
        <v>0</v>
      </c>
      <c r="E74" s="10">
        <v>0</v>
      </c>
      <c r="F74" s="11">
        <v>37</v>
      </c>
      <c r="G74" s="10">
        <v>1320</v>
      </c>
      <c r="H74" s="11">
        <v>44</v>
      </c>
      <c r="I74" s="10">
        <v>868</v>
      </c>
      <c r="J74" s="11">
        <v>2</v>
      </c>
      <c r="K74" s="10">
        <v>28</v>
      </c>
      <c r="L74" s="11">
        <v>1</v>
      </c>
      <c r="M74" s="10">
        <v>14</v>
      </c>
      <c r="N74" s="11">
        <v>0</v>
      </c>
      <c r="O74" s="10">
        <v>0</v>
      </c>
      <c r="P74" s="11">
        <v>0</v>
      </c>
      <c r="Q74" s="10">
        <v>0</v>
      </c>
      <c r="R74" s="11">
        <v>0</v>
      </c>
      <c r="S74" s="10">
        <v>0</v>
      </c>
      <c r="T74" s="11">
        <v>0</v>
      </c>
      <c r="U74" s="10">
        <v>0</v>
      </c>
      <c r="V74" s="11"/>
      <c r="W74" s="10"/>
      <c r="X74" s="11">
        <v>0</v>
      </c>
      <c r="Y74" s="10">
        <v>0</v>
      </c>
      <c r="Z74" s="11">
        <v>0</v>
      </c>
      <c r="AA74" s="10">
        <v>0</v>
      </c>
      <c r="AB74" s="11">
        <v>0</v>
      </c>
      <c r="AC74" s="10">
        <v>0</v>
      </c>
      <c r="AD74" s="11">
        <v>15</v>
      </c>
      <c r="AE74" s="10">
        <v>290</v>
      </c>
      <c r="AF74" s="11">
        <v>0</v>
      </c>
      <c r="AG74" s="10">
        <v>0</v>
      </c>
      <c r="AH74" s="11">
        <v>0</v>
      </c>
      <c r="AI74" s="10">
        <v>0</v>
      </c>
      <c r="AJ74" s="11">
        <v>0</v>
      </c>
      <c r="AK74" s="10">
        <v>0</v>
      </c>
      <c r="AL74" s="11">
        <v>10</v>
      </c>
      <c r="AM74" s="10">
        <v>115</v>
      </c>
      <c r="AN74" s="11">
        <v>0</v>
      </c>
      <c r="AO74" s="10">
        <v>0</v>
      </c>
      <c r="AP74" s="11">
        <v>8</v>
      </c>
      <c r="AQ74" s="10">
        <v>121</v>
      </c>
      <c r="AR74" s="11">
        <v>0</v>
      </c>
      <c r="AS74" s="10">
        <v>0</v>
      </c>
      <c r="AT74" s="11">
        <v>0</v>
      </c>
      <c r="AU74" s="10">
        <v>0</v>
      </c>
      <c r="AV74" s="11">
        <v>61</v>
      </c>
      <c r="AW74" s="10">
        <v>3206</v>
      </c>
      <c r="AX74" s="11">
        <v>24</v>
      </c>
      <c r="AY74" s="10">
        <v>206</v>
      </c>
      <c r="AZ74" s="11"/>
      <c r="BA74" s="10">
        <f t="shared" si="969"/>
        <v>202</v>
      </c>
      <c r="BB74" s="10">
        <f t="shared" si="970"/>
        <v>6168</v>
      </c>
    </row>
    <row r="75" spans="1:66">
      <c r="A75" s="2"/>
      <c r="B75" s="2"/>
      <c r="C75" s="2"/>
      <c r="D75" s="11">
        <f>D74/$BA$74</f>
        <v>0</v>
      </c>
      <c r="E75" s="10">
        <f>E74/$BB$74</f>
        <v>0</v>
      </c>
      <c r="F75" s="11">
        <f t="shared" ref="F75" si="1059">F74/$BA$74</f>
        <v>0.18316831683168316</v>
      </c>
      <c r="G75" s="10">
        <f t="shared" ref="G75" si="1060">G74/$BB$74</f>
        <v>0.2140077821011673</v>
      </c>
      <c r="H75" s="11">
        <f t="shared" ref="H75" si="1061">H74/$BA$74</f>
        <v>0.21782178217821782</v>
      </c>
      <c r="I75" s="10">
        <f t="shared" ref="I75" si="1062">I74/$BB$74</f>
        <v>0.14072632944228275</v>
      </c>
      <c r="J75" s="11">
        <f t="shared" ref="J75" si="1063">J74/$BA$74</f>
        <v>9.9009900990099011E-3</v>
      </c>
      <c r="K75" s="10">
        <f t="shared" ref="K75" si="1064">K74/$BB$74</f>
        <v>4.5395590142671858E-3</v>
      </c>
      <c r="L75" s="11">
        <f t="shared" ref="L75" si="1065">L74/$BA$74</f>
        <v>4.9504950495049506E-3</v>
      </c>
      <c r="M75" s="10">
        <f t="shared" ref="M75" si="1066">M74/$BB$74</f>
        <v>2.2697795071335929E-3</v>
      </c>
      <c r="N75" s="11">
        <f t="shared" ref="N75" si="1067">N74/$BA$74</f>
        <v>0</v>
      </c>
      <c r="O75" s="10">
        <f t="shared" ref="O75" si="1068">O74/$BB$74</f>
        <v>0</v>
      </c>
      <c r="P75" s="11">
        <f t="shared" ref="P75" si="1069">P74/$BA$74</f>
        <v>0</v>
      </c>
      <c r="Q75" s="10">
        <f t="shared" ref="Q75" si="1070">Q74/$BB$74</f>
        <v>0</v>
      </c>
      <c r="R75" s="11">
        <f t="shared" ref="R75" si="1071">R74/$BA$74</f>
        <v>0</v>
      </c>
      <c r="S75" s="10">
        <f t="shared" ref="S75" si="1072">S74/$BB$74</f>
        <v>0</v>
      </c>
      <c r="T75" s="11">
        <f t="shared" ref="T75" si="1073">T74/$BA$74</f>
        <v>0</v>
      </c>
      <c r="U75" s="10">
        <f t="shared" ref="U75" si="1074">U74/$BB$74</f>
        <v>0</v>
      </c>
      <c r="V75" s="11"/>
      <c r="W75" s="10"/>
      <c r="X75" s="11">
        <f t="shared" ref="X75" si="1075">X74/$BA$74</f>
        <v>0</v>
      </c>
      <c r="Y75" s="10">
        <f t="shared" ref="Y75" si="1076">Y74/$BB$74</f>
        <v>0</v>
      </c>
      <c r="Z75" s="11">
        <f t="shared" ref="Z75" si="1077">Z74/$BA$74</f>
        <v>0</v>
      </c>
      <c r="AA75" s="10">
        <f t="shared" ref="AA75" si="1078">AA74/$BB$74</f>
        <v>0</v>
      </c>
      <c r="AB75" s="11">
        <f t="shared" ref="AB75" si="1079">AB74/$BA$74</f>
        <v>0</v>
      </c>
      <c r="AC75" s="10">
        <f t="shared" ref="AC75" si="1080">AC74/$BB$74</f>
        <v>0</v>
      </c>
      <c r="AD75" s="11">
        <f t="shared" ref="AD75" si="1081">AD74/$BA$74</f>
        <v>7.4257425742574254E-2</v>
      </c>
      <c r="AE75" s="10">
        <f t="shared" ref="AE75" si="1082">AE74/$BB$74</f>
        <v>4.7016861219195849E-2</v>
      </c>
      <c r="AF75" s="11">
        <f t="shared" ref="AF75" si="1083">AF74/$BA$74</f>
        <v>0</v>
      </c>
      <c r="AG75" s="10">
        <f t="shared" ref="AG75" si="1084">AG74/$BB$74</f>
        <v>0</v>
      </c>
      <c r="AH75" s="11">
        <f t="shared" ref="AH75" si="1085">AH74/$BA$74</f>
        <v>0</v>
      </c>
      <c r="AI75" s="10">
        <f t="shared" ref="AI75" si="1086">AI74/$BB$74</f>
        <v>0</v>
      </c>
      <c r="AJ75" s="11">
        <f t="shared" ref="AJ75" si="1087">AJ74/$BA$74</f>
        <v>0</v>
      </c>
      <c r="AK75" s="10">
        <f t="shared" ref="AK75" si="1088">AK74/$BB$74</f>
        <v>0</v>
      </c>
      <c r="AL75" s="11">
        <f t="shared" ref="AL75" si="1089">AL74/$BA$74</f>
        <v>4.9504950495049507E-2</v>
      </c>
      <c r="AM75" s="10">
        <f t="shared" ref="AM75" si="1090">AM74/$BB$74</f>
        <v>1.864461738002594E-2</v>
      </c>
      <c r="AN75" s="11">
        <f t="shared" ref="AN75" si="1091">AN74/$BA$74</f>
        <v>0</v>
      </c>
      <c r="AO75" s="10">
        <f t="shared" ref="AO75" si="1092">AO74/$BB$74</f>
        <v>0</v>
      </c>
      <c r="AP75" s="11">
        <f t="shared" ref="AP75" si="1093">AP74/$BA$74</f>
        <v>3.9603960396039604E-2</v>
      </c>
      <c r="AQ75" s="10">
        <f t="shared" ref="AQ75" si="1094">AQ74/$BB$74</f>
        <v>1.9617380025940337E-2</v>
      </c>
      <c r="AR75" s="11">
        <f t="shared" ref="AR75" si="1095">AR74/$BA$74</f>
        <v>0</v>
      </c>
      <c r="AS75" s="10">
        <f t="shared" ref="AS75" si="1096">AS74/$BB$74</f>
        <v>0</v>
      </c>
      <c r="AT75" s="11">
        <f t="shared" ref="AT75" si="1097">AT74/$BA$74</f>
        <v>0</v>
      </c>
      <c r="AU75" s="10">
        <f t="shared" ref="AU75" si="1098">AU74/$BB$74</f>
        <v>0</v>
      </c>
      <c r="AV75" s="11">
        <f t="shared" ref="AV75" si="1099">AV74/$BA$74</f>
        <v>0.30198019801980197</v>
      </c>
      <c r="AW75" s="10">
        <f t="shared" ref="AW75" si="1100">AW74/$BB$74</f>
        <v>0.51977950713359278</v>
      </c>
      <c r="AX75" s="11">
        <f t="shared" ref="AX75" si="1101">AX74/$BA$74</f>
        <v>0.11881188118811881</v>
      </c>
      <c r="AY75" s="10">
        <f t="shared" ref="AY75" si="1102">AY74/$BB$74</f>
        <v>3.3398184176394292E-2</v>
      </c>
      <c r="AZ75" s="11"/>
      <c r="BA75" s="10"/>
      <c r="BB75" s="10"/>
      <c r="BJ75" s="17"/>
      <c r="BK75" s="17"/>
      <c r="BL75" s="17"/>
      <c r="BM75" s="17"/>
      <c r="BN75" s="17"/>
    </row>
    <row r="76" spans="1:66">
      <c r="A76" s="2"/>
      <c r="B76" s="2"/>
      <c r="C76" s="2"/>
      <c r="D76" s="11">
        <v>0</v>
      </c>
      <c r="E76" s="10">
        <v>0</v>
      </c>
      <c r="F76" s="11">
        <v>0.18316831683168316</v>
      </c>
      <c r="G76" s="10">
        <v>0.2140077821011673</v>
      </c>
      <c r="H76" s="11">
        <v>0.21782178217821782</v>
      </c>
      <c r="I76" s="10">
        <v>0.14072632944228275</v>
      </c>
      <c r="J76" s="11">
        <v>9.9009900990099011E-3</v>
      </c>
      <c r="K76" s="10">
        <v>4.5395590142671858E-3</v>
      </c>
      <c r="L76" s="11">
        <v>4.9504950495049506E-3</v>
      </c>
      <c r="M76" s="10">
        <v>2.2697795071335929E-3</v>
      </c>
      <c r="N76" s="11">
        <v>0</v>
      </c>
      <c r="O76" s="10">
        <v>0</v>
      </c>
      <c r="P76" s="11">
        <v>0</v>
      </c>
      <c r="Q76" s="10">
        <v>0</v>
      </c>
      <c r="R76" s="11">
        <v>0</v>
      </c>
      <c r="S76" s="10">
        <v>0</v>
      </c>
      <c r="T76" s="11">
        <v>0</v>
      </c>
      <c r="U76" s="10">
        <v>0</v>
      </c>
      <c r="V76" s="11"/>
      <c r="W76" s="10"/>
      <c r="X76" s="11">
        <v>0</v>
      </c>
      <c r="Y76" s="10">
        <v>0</v>
      </c>
      <c r="Z76" s="11">
        <v>0</v>
      </c>
      <c r="AA76" s="10">
        <v>0</v>
      </c>
      <c r="AB76" s="11">
        <v>0</v>
      </c>
      <c r="AC76" s="10">
        <v>0</v>
      </c>
      <c r="AD76" s="11">
        <v>7.4257425742574254E-2</v>
      </c>
      <c r="AE76" s="10">
        <v>4.7016861219195849E-2</v>
      </c>
      <c r="AF76" s="11">
        <v>0</v>
      </c>
      <c r="AG76" s="10">
        <v>0</v>
      </c>
      <c r="AH76" s="11">
        <v>0</v>
      </c>
      <c r="AI76" s="10">
        <v>0</v>
      </c>
      <c r="AJ76" s="11">
        <v>0</v>
      </c>
      <c r="AK76" s="10">
        <v>0</v>
      </c>
      <c r="AL76" s="11">
        <v>4.9504950495049507E-2</v>
      </c>
      <c r="AM76" s="10">
        <v>1.864461738002594E-2</v>
      </c>
      <c r="AN76" s="11">
        <v>0</v>
      </c>
      <c r="AO76" s="10">
        <v>0</v>
      </c>
      <c r="AP76" s="11">
        <v>3.9603960396039604E-2</v>
      </c>
      <c r="AQ76" s="10">
        <v>1.9617380025940337E-2</v>
      </c>
      <c r="AR76" s="11">
        <v>0</v>
      </c>
      <c r="AS76" s="10">
        <v>0</v>
      </c>
      <c r="AT76" s="11">
        <v>0</v>
      </c>
      <c r="AU76" s="10">
        <v>0</v>
      </c>
      <c r="AV76" s="11">
        <v>0.30198019801980197</v>
      </c>
      <c r="AW76" s="10">
        <v>0.51977950713359278</v>
      </c>
      <c r="AX76" s="11">
        <v>0.11881188118811881</v>
      </c>
      <c r="AY76" s="10">
        <v>3.3398184176394292E-2</v>
      </c>
      <c r="AZ76" s="11"/>
      <c r="BA76" s="10"/>
      <c r="BB76" s="10"/>
    </row>
    <row r="77" spans="1:66">
      <c r="A77" s="2" t="s">
        <v>704</v>
      </c>
      <c r="B77" s="2" t="s">
        <v>66</v>
      </c>
      <c r="C77" s="2">
        <v>66</v>
      </c>
      <c r="D77" s="11">
        <v>0</v>
      </c>
      <c r="E77" s="10">
        <v>0</v>
      </c>
      <c r="F77" s="11">
        <v>19</v>
      </c>
      <c r="G77" s="10">
        <v>323</v>
      </c>
      <c r="H77" s="11">
        <v>39</v>
      </c>
      <c r="I77" s="10">
        <v>693</v>
      </c>
      <c r="J77" s="11">
        <v>0</v>
      </c>
      <c r="K77" s="10">
        <v>0</v>
      </c>
      <c r="L77" s="11">
        <v>0</v>
      </c>
      <c r="M77" s="10">
        <v>0</v>
      </c>
      <c r="N77" s="11">
        <v>0</v>
      </c>
      <c r="O77" s="10">
        <v>0</v>
      </c>
      <c r="P77" s="11">
        <v>0</v>
      </c>
      <c r="Q77" s="10">
        <v>0</v>
      </c>
      <c r="R77" s="11">
        <v>0</v>
      </c>
      <c r="S77" s="10">
        <v>0</v>
      </c>
      <c r="T77" s="11">
        <v>0</v>
      </c>
      <c r="U77" s="10">
        <v>0</v>
      </c>
      <c r="V77" s="11"/>
      <c r="W77" s="10"/>
      <c r="X77" s="11">
        <v>0</v>
      </c>
      <c r="Y77" s="10">
        <v>0</v>
      </c>
      <c r="Z77" s="11">
        <v>8</v>
      </c>
      <c r="AA77" s="10">
        <v>94</v>
      </c>
      <c r="AB77" s="11">
        <v>0</v>
      </c>
      <c r="AC77" s="10">
        <v>0</v>
      </c>
      <c r="AD77" s="11">
        <v>10</v>
      </c>
      <c r="AE77" s="10">
        <v>115</v>
      </c>
      <c r="AF77" s="11">
        <v>63</v>
      </c>
      <c r="AG77" s="10">
        <v>683</v>
      </c>
      <c r="AH77" s="11">
        <v>5</v>
      </c>
      <c r="AI77" s="10">
        <v>40</v>
      </c>
      <c r="AJ77" s="11">
        <v>0</v>
      </c>
      <c r="AK77" s="10">
        <v>0</v>
      </c>
      <c r="AL77" s="11">
        <v>0</v>
      </c>
      <c r="AM77" s="10">
        <v>0</v>
      </c>
      <c r="AN77" s="11">
        <v>0</v>
      </c>
      <c r="AO77" s="10">
        <v>0</v>
      </c>
      <c r="AP77" s="11">
        <v>2</v>
      </c>
      <c r="AQ77" s="10">
        <v>8</v>
      </c>
      <c r="AR77" s="11">
        <v>2</v>
      </c>
      <c r="AS77" s="10">
        <v>15</v>
      </c>
      <c r="AT77" s="11">
        <v>0</v>
      </c>
      <c r="AU77" s="10">
        <v>0</v>
      </c>
      <c r="AV77" s="11">
        <v>0</v>
      </c>
      <c r="AW77" s="10">
        <v>0</v>
      </c>
      <c r="AX77" s="11">
        <v>0</v>
      </c>
      <c r="AY77" s="10">
        <v>0</v>
      </c>
      <c r="AZ77" s="11"/>
      <c r="BA77" s="10">
        <f t="shared" si="969"/>
        <v>148</v>
      </c>
      <c r="BB77" s="10">
        <f t="shared" si="970"/>
        <v>1971</v>
      </c>
    </row>
    <row r="78" spans="1:66">
      <c r="A78" s="2"/>
      <c r="B78" s="2"/>
      <c r="C78" s="2"/>
      <c r="D78" s="11">
        <f>D77/$BA$77</f>
        <v>0</v>
      </c>
      <c r="E78" s="10">
        <f>E77/$BB$77</f>
        <v>0</v>
      </c>
      <c r="F78" s="11">
        <f t="shared" ref="F78" si="1103">F77/$BA$77</f>
        <v>0.12837837837837837</v>
      </c>
      <c r="G78" s="10">
        <f t="shared" ref="G78" si="1104">G77/$BB$77</f>
        <v>0.16387620497209537</v>
      </c>
      <c r="H78" s="11">
        <f t="shared" ref="H78" si="1105">H77/$BA$77</f>
        <v>0.26351351351351349</v>
      </c>
      <c r="I78" s="10">
        <f t="shared" ref="I78" si="1106">I77/$BB$77</f>
        <v>0.35159817351598172</v>
      </c>
      <c r="J78" s="11">
        <f t="shared" ref="J78" si="1107">J77/$BA$77</f>
        <v>0</v>
      </c>
      <c r="K78" s="10">
        <f t="shared" ref="K78" si="1108">K77/$BB$77</f>
        <v>0</v>
      </c>
      <c r="L78" s="11">
        <f t="shared" ref="L78" si="1109">L77/$BA$77</f>
        <v>0</v>
      </c>
      <c r="M78" s="10">
        <f t="shared" ref="M78" si="1110">M77/$BB$77</f>
        <v>0</v>
      </c>
      <c r="N78" s="11">
        <f t="shared" ref="N78" si="1111">N77/$BA$77</f>
        <v>0</v>
      </c>
      <c r="O78" s="10">
        <f t="shared" ref="O78" si="1112">O77/$BB$77</f>
        <v>0</v>
      </c>
      <c r="P78" s="11">
        <f t="shared" ref="P78" si="1113">P77/$BA$77</f>
        <v>0</v>
      </c>
      <c r="Q78" s="10">
        <f t="shared" ref="Q78" si="1114">Q77/$BB$77</f>
        <v>0</v>
      </c>
      <c r="R78" s="11">
        <f t="shared" ref="R78" si="1115">R77/$BA$77</f>
        <v>0</v>
      </c>
      <c r="S78" s="10">
        <f t="shared" ref="S78" si="1116">S77/$BB$77</f>
        <v>0</v>
      </c>
      <c r="T78" s="11">
        <f t="shared" ref="T78" si="1117">T77/$BA$77</f>
        <v>0</v>
      </c>
      <c r="U78" s="10">
        <f t="shared" ref="U78" si="1118">U77/$BB$77</f>
        <v>0</v>
      </c>
      <c r="V78" s="11"/>
      <c r="W78" s="10"/>
      <c r="X78" s="11">
        <f t="shared" ref="X78" si="1119">X77/$BA$77</f>
        <v>0</v>
      </c>
      <c r="Y78" s="10">
        <f t="shared" ref="Y78" si="1120">Y77/$BB$77</f>
        <v>0</v>
      </c>
      <c r="Z78" s="11">
        <f t="shared" ref="Z78" si="1121">Z77/$BA$77</f>
        <v>5.4054054054054057E-2</v>
      </c>
      <c r="AA78" s="10">
        <f t="shared" ref="AA78" si="1122">AA77/$BB$77</f>
        <v>4.7691527143581935E-2</v>
      </c>
      <c r="AB78" s="11">
        <f t="shared" ref="AB78" si="1123">AB77/$BA$77</f>
        <v>0</v>
      </c>
      <c r="AC78" s="10">
        <f t="shared" ref="AC78" si="1124">AC77/$BB$77</f>
        <v>0</v>
      </c>
      <c r="AD78" s="11">
        <f t="shared" ref="AD78" si="1125">AD77/$BA$77</f>
        <v>6.7567567567567571E-2</v>
      </c>
      <c r="AE78" s="10">
        <f t="shared" ref="AE78" si="1126">AE77/$BB$77</f>
        <v>5.8346017250126836E-2</v>
      </c>
      <c r="AF78" s="11">
        <f t="shared" ref="AF78" si="1127">AF77/$BA$77</f>
        <v>0.42567567567567566</v>
      </c>
      <c r="AG78" s="10">
        <f t="shared" ref="AG78" si="1128">AG77/$BB$77</f>
        <v>0.34652460679857938</v>
      </c>
      <c r="AH78" s="11">
        <f t="shared" ref="AH78" si="1129">AH77/$BA$77</f>
        <v>3.3783783783783786E-2</v>
      </c>
      <c r="AI78" s="10">
        <f t="shared" ref="AI78" si="1130">AI77/$BB$77</f>
        <v>2.0294266869609334E-2</v>
      </c>
      <c r="AJ78" s="11">
        <f t="shared" ref="AJ78" si="1131">AJ77/$BA$77</f>
        <v>0</v>
      </c>
      <c r="AK78" s="10">
        <f t="shared" ref="AK78" si="1132">AK77/$BB$77</f>
        <v>0</v>
      </c>
      <c r="AL78" s="11">
        <f t="shared" ref="AL78" si="1133">AL77/$BA$77</f>
        <v>0</v>
      </c>
      <c r="AM78" s="10">
        <f t="shared" ref="AM78" si="1134">AM77/$BB$77</f>
        <v>0</v>
      </c>
      <c r="AN78" s="11">
        <f t="shared" ref="AN78" si="1135">AN77/$BA$77</f>
        <v>0</v>
      </c>
      <c r="AO78" s="10">
        <f t="shared" ref="AO78" si="1136">AO77/$BB$77</f>
        <v>0</v>
      </c>
      <c r="AP78" s="11">
        <f t="shared" ref="AP78" si="1137">AP77/$BA$77</f>
        <v>1.3513513513513514E-2</v>
      </c>
      <c r="AQ78" s="10">
        <f t="shared" ref="AQ78" si="1138">AQ77/$BB$77</f>
        <v>4.0588533739218668E-3</v>
      </c>
      <c r="AR78" s="11">
        <f t="shared" ref="AR78" si="1139">AR77/$BA$77</f>
        <v>1.3513513513513514E-2</v>
      </c>
      <c r="AS78" s="10">
        <f t="shared" ref="AS78" si="1140">AS77/$BB$77</f>
        <v>7.6103500761035003E-3</v>
      </c>
      <c r="AT78" s="11">
        <f t="shared" ref="AT78" si="1141">AT77/$BA$77</f>
        <v>0</v>
      </c>
      <c r="AU78" s="10">
        <f t="shared" ref="AU78" si="1142">AU77/$BB$77</f>
        <v>0</v>
      </c>
      <c r="AV78" s="11">
        <f t="shared" ref="AV78" si="1143">AV77/$BA$77</f>
        <v>0</v>
      </c>
      <c r="AW78" s="10">
        <f t="shared" ref="AW78" si="1144">AW77/$BB$77</f>
        <v>0</v>
      </c>
      <c r="AX78" s="11">
        <f t="shared" ref="AX78" si="1145">AX77/$BA$77</f>
        <v>0</v>
      </c>
      <c r="AY78" s="10">
        <f t="shared" ref="AY78" si="1146">AY77/$BB$77</f>
        <v>0</v>
      </c>
      <c r="AZ78" s="11"/>
      <c r="BA78" s="10"/>
      <c r="BB78" s="10"/>
    </row>
    <row r="79" spans="1:66">
      <c r="A79" s="2"/>
      <c r="B79" s="2"/>
      <c r="C79" s="2"/>
      <c r="D79" s="11">
        <v>0</v>
      </c>
      <c r="E79" s="10">
        <v>0</v>
      </c>
      <c r="F79" s="11">
        <v>0.12837837837837837</v>
      </c>
      <c r="G79" s="10">
        <v>0.16387620497209537</v>
      </c>
      <c r="H79" s="11">
        <v>0.26351351351351349</v>
      </c>
      <c r="I79" s="10">
        <v>0.35159817351598172</v>
      </c>
      <c r="J79" s="11">
        <v>0</v>
      </c>
      <c r="K79" s="10">
        <v>0</v>
      </c>
      <c r="L79" s="11">
        <v>0</v>
      </c>
      <c r="M79" s="10">
        <v>0</v>
      </c>
      <c r="N79" s="11">
        <v>0</v>
      </c>
      <c r="O79" s="10">
        <v>0</v>
      </c>
      <c r="P79" s="11">
        <v>0</v>
      </c>
      <c r="Q79" s="10">
        <v>0</v>
      </c>
      <c r="R79" s="11">
        <v>0</v>
      </c>
      <c r="S79" s="10">
        <v>0</v>
      </c>
      <c r="T79" s="11">
        <v>0</v>
      </c>
      <c r="U79" s="10">
        <v>0</v>
      </c>
      <c r="V79" s="11"/>
      <c r="W79" s="10"/>
      <c r="X79" s="11">
        <v>0</v>
      </c>
      <c r="Y79" s="10">
        <v>0</v>
      </c>
      <c r="Z79" s="11">
        <v>5.4054054054054057E-2</v>
      </c>
      <c r="AA79" s="10">
        <v>4.7691527143581935E-2</v>
      </c>
      <c r="AB79" s="11">
        <v>0</v>
      </c>
      <c r="AC79" s="10">
        <v>0</v>
      </c>
      <c r="AD79" s="11">
        <v>6.7567567567567571E-2</v>
      </c>
      <c r="AE79" s="10">
        <v>5.8346017250126836E-2</v>
      </c>
      <c r="AF79" s="11">
        <v>0.42567567567567566</v>
      </c>
      <c r="AG79" s="10">
        <v>0.34652460679857938</v>
      </c>
      <c r="AH79" s="11">
        <v>3.3783783783783786E-2</v>
      </c>
      <c r="AI79" s="10">
        <v>2.0294266869609334E-2</v>
      </c>
      <c r="AJ79" s="11">
        <v>0</v>
      </c>
      <c r="AK79" s="10">
        <v>0</v>
      </c>
      <c r="AL79" s="11">
        <v>0</v>
      </c>
      <c r="AM79" s="10">
        <v>0</v>
      </c>
      <c r="AN79" s="11">
        <v>0</v>
      </c>
      <c r="AO79" s="10">
        <v>0</v>
      </c>
      <c r="AP79" s="11">
        <v>1.3513513513513514E-2</v>
      </c>
      <c r="AQ79" s="10">
        <v>4.0588533739218668E-3</v>
      </c>
      <c r="AR79" s="11">
        <v>1.3513513513513514E-2</v>
      </c>
      <c r="AS79" s="10">
        <v>7.6103500761035003E-3</v>
      </c>
      <c r="AT79" s="11">
        <v>0</v>
      </c>
      <c r="AU79" s="10">
        <v>0</v>
      </c>
      <c r="AV79" s="11">
        <v>0</v>
      </c>
      <c r="AW79" s="10">
        <v>0</v>
      </c>
      <c r="AX79" s="11">
        <v>0</v>
      </c>
      <c r="AY79" s="10">
        <v>0</v>
      </c>
      <c r="AZ79" s="11"/>
      <c r="BA79" s="10"/>
      <c r="BB79" s="10"/>
    </row>
    <row r="80" spans="1:66">
      <c r="A80" s="2" t="s">
        <v>705</v>
      </c>
      <c r="B80" s="2" t="s">
        <v>66</v>
      </c>
      <c r="C80" s="2">
        <v>67</v>
      </c>
      <c r="D80" s="11">
        <v>0</v>
      </c>
      <c r="E80" s="10">
        <v>0</v>
      </c>
      <c r="F80" s="11">
        <v>4</v>
      </c>
      <c r="G80" s="10">
        <v>63</v>
      </c>
      <c r="H80" s="11">
        <v>4</v>
      </c>
      <c r="I80" s="10">
        <v>68</v>
      </c>
      <c r="J80" s="11">
        <v>0</v>
      </c>
      <c r="K80" s="10">
        <v>0</v>
      </c>
      <c r="L80" s="11">
        <v>0</v>
      </c>
      <c r="M80" s="10">
        <v>0</v>
      </c>
      <c r="N80" s="11">
        <v>0</v>
      </c>
      <c r="O80" s="10">
        <v>0</v>
      </c>
      <c r="P80" s="11">
        <v>0</v>
      </c>
      <c r="Q80" s="10">
        <v>0</v>
      </c>
      <c r="R80" s="11">
        <v>0</v>
      </c>
      <c r="S80" s="10">
        <v>0</v>
      </c>
      <c r="T80" s="11">
        <v>2</v>
      </c>
      <c r="U80" s="10">
        <v>6</v>
      </c>
      <c r="V80" s="11"/>
      <c r="W80" s="10"/>
      <c r="X80" s="11">
        <v>0</v>
      </c>
      <c r="Y80" s="10">
        <v>0</v>
      </c>
      <c r="Z80" s="11">
        <v>0</v>
      </c>
      <c r="AA80" s="10">
        <v>0</v>
      </c>
      <c r="AB80" s="11">
        <v>0</v>
      </c>
      <c r="AC80" s="10">
        <v>0</v>
      </c>
      <c r="AD80" s="11">
        <v>1</v>
      </c>
      <c r="AE80" s="10">
        <v>11</v>
      </c>
      <c r="AF80" s="11">
        <v>0</v>
      </c>
      <c r="AG80" s="10">
        <v>0</v>
      </c>
      <c r="AH80" s="11">
        <v>0</v>
      </c>
      <c r="AI80" s="10">
        <v>0</v>
      </c>
      <c r="AJ80" s="11">
        <v>0</v>
      </c>
      <c r="AK80" s="10">
        <v>0</v>
      </c>
      <c r="AL80" s="11">
        <v>0</v>
      </c>
      <c r="AM80" s="10">
        <v>0</v>
      </c>
      <c r="AN80" s="11">
        <v>0</v>
      </c>
      <c r="AO80" s="10">
        <v>0</v>
      </c>
      <c r="AP80" s="11">
        <v>0</v>
      </c>
      <c r="AQ80" s="10">
        <v>0</v>
      </c>
      <c r="AR80" s="11">
        <v>0</v>
      </c>
      <c r="AS80" s="10">
        <v>0</v>
      </c>
      <c r="AT80" s="11">
        <v>0</v>
      </c>
      <c r="AU80" s="10">
        <v>0</v>
      </c>
      <c r="AV80" s="11">
        <v>0</v>
      </c>
      <c r="AW80" s="10">
        <v>0</v>
      </c>
      <c r="AX80" s="11">
        <v>0</v>
      </c>
      <c r="AY80" s="10">
        <v>0</v>
      </c>
      <c r="AZ80" s="11"/>
      <c r="BA80" s="10">
        <f t="shared" si="969"/>
        <v>11</v>
      </c>
      <c r="BB80" s="10">
        <f t="shared" si="970"/>
        <v>148</v>
      </c>
    </row>
    <row r="81" spans="1:66">
      <c r="A81" s="2"/>
      <c r="B81" s="2"/>
      <c r="C81" s="2"/>
      <c r="D81" s="11">
        <f>D80/$BA$80</f>
        <v>0</v>
      </c>
      <c r="E81" s="10">
        <f>E80/$BB$80</f>
        <v>0</v>
      </c>
      <c r="F81" s="11">
        <f t="shared" ref="F81" si="1147">F80/$BA$80</f>
        <v>0.36363636363636365</v>
      </c>
      <c r="G81" s="10">
        <f t="shared" ref="G81" si="1148">G80/$BB$80</f>
        <v>0.42567567567567566</v>
      </c>
      <c r="H81" s="11">
        <f t="shared" ref="H81" si="1149">H80/$BA$80</f>
        <v>0.36363636363636365</v>
      </c>
      <c r="I81" s="10">
        <f t="shared" ref="I81" si="1150">I80/$BB$80</f>
        <v>0.45945945945945948</v>
      </c>
      <c r="J81" s="11">
        <f t="shared" ref="J81" si="1151">J80/$BA$80</f>
        <v>0</v>
      </c>
      <c r="K81" s="10">
        <f t="shared" ref="K81" si="1152">K80/$BB$80</f>
        <v>0</v>
      </c>
      <c r="L81" s="11">
        <f t="shared" ref="L81" si="1153">L80/$BA$80</f>
        <v>0</v>
      </c>
      <c r="M81" s="10">
        <f t="shared" ref="M81" si="1154">M80/$BB$80</f>
        <v>0</v>
      </c>
      <c r="N81" s="11">
        <f t="shared" ref="N81" si="1155">N80/$BA$80</f>
        <v>0</v>
      </c>
      <c r="O81" s="10">
        <f t="shared" ref="O81" si="1156">O80/$BB$80</f>
        <v>0</v>
      </c>
      <c r="P81" s="11">
        <f t="shared" ref="P81" si="1157">P80/$BA$80</f>
        <v>0</v>
      </c>
      <c r="Q81" s="10">
        <f t="shared" ref="Q81" si="1158">Q80/$BB$80</f>
        <v>0</v>
      </c>
      <c r="R81" s="11">
        <f t="shared" ref="R81" si="1159">R80/$BA$80</f>
        <v>0</v>
      </c>
      <c r="S81" s="10">
        <f t="shared" ref="S81" si="1160">S80/$BB$80</f>
        <v>0</v>
      </c>
      <c r="T81" s="11">
        <f t="shared" ref="T81" si="1161">T80/$BA$80</f>
        <v>0.18181818181818182</v>
      </c>
      <c r="U81" s="10">
        <f t="shared" ref="U81" si="1162">U80/$BB$80</f>
        <v>4.0540540540540543E-2</v>
      </c>
      <c r="V81" s="11"/>
      <c r="W81" s="10"/>
      <c r="X81" s="11">
        <f t="shared" ref="X81" si="1163">X80/$BA$80</f>
        <v>0</v>
      </c>
      <c r="Y81" s="10">
        <f t="shared" ref="Y81" si="1164">Y80/$BB$80</f>
        <v>0</v>
      </c>
      <c r="Z81" s="11">
        <f t="shared" ref="Z81" si="1165">Z80/$BA$80</f>
        <v>0</v>
      </c>
      <c r="AA81" s="10">
        <f t="shared" ref="AA81" si="1166">AA80/$BB$80</f>
        <v>0</v>
      </c>
      <c r="AB81" s="11">
        <f t="shared" ref="AB81" si="1167">AB80/$BA$80</f>
        <v>0</v>
      </c>
      <c r="AC81" s="10">
        <f t="shared" ref="AC81" si="1168">AC80/$BB$80</f>
        <v>0</v>
      </c>
      <c r="AD81" s="11">
        <f t="shared" ref="AD81" si="1169">AD80/$BA$80</f>
        <v>9.0909090909090912E-2</v>
      </c>
      <c r="AE81" s="10">
        <f t="shared" ref="AE81" si="1170">AE80/$BB$80</f>
        <v>7.4324324324324328E-2</v>
      </c>
      <c r="AF81" s="11">
        <f t="shared" ref="AF81" si="1171">AF80/$BA$80</f>
        <v>0</v>
      </c>
      <c r="AG81" s="10">
        <f t="shared" ref="AG81" si="1172">AG80/$BB$80</f>
        <v>0</v>
      </c>
      <c r="AH81" s="11">
        <f t="shared" ref="AH81" si="1173">AH80/$BA$80</f>
        <v>0</v>
      </c>
      <c r="AI81" s="10">
        <f t="shared" ref="AI81" si="1174">AI80/$BB$80</f>
        <v>0</v>
      </c>
      <c r="AJ81" s="11">
        <f t="shared" ref="AJ81" si="1175">AJ80/$BA$80</f>
        <v>0</v>
      </c>
      <c r="AK81" s="10">
        <f t="shared" ref="AK81" si="1176">AK80/$BB$80</f>
        <v>0</v>
      </c>
      <c r="AL81" s="11">
        <f t="shared" ref="AL81" si="1177">AL80/$BA$80</f>
        <v>0</v>
      </c>
      <c r="AM81" s="10">
        <f t="shared" ref="AM81" si="1178">AM80/$BB$80</f>
        <v>0</v>
      </c>
      <c r="AN81" s="11">
        <f t="shared" ref="AN81" si="1179">AN80/$BA$80</f>
        <v>0</v>
      </c>
      <c r="AO81" s="10">
        <f t="shared" ref="AO81" si="1180">AO80/$BB$80</f>
        <v>0</v>
      </c>
      <c r="AP81" s="11">
        <f t="shared" ref="AP81" si="1181">AP80/$BA$80</f>
        <v>0</v>
      </c>
      <c r="AQ81" s="10">
        <f t="shared" ref="AQ81" si="1182">AQ80/$BB$80</f>
        <v>0</v>
      </c>
      <c r="AR81" s="11">
        <f t="shared" ref="AR81" si="1183">AR80/$BA$80</f>
        <v>0</v>
      </c>
      <c r="AS81" s="10">
        <f t="shared" ref="AS81" si="1184">AS80/$BB$80</f>
        <v>0</v>
      </c>
      <c r="AT81" s="11">
        <f t="shared" ref="AT81" si="1185">AT80/$BA$80</f>
        <v>0</v>
      </c>
      <c r="AU81" s="10">
        <f t="shared" ref="AU81" si="1186">AU80/$BB$80</f>
        <v>0</v>
      </c>
      <c r="AV81" s="11">
        <f t="shared" ref="AV81" si="1187">AV80/$BA$80</f>
        <v>0</v>
      </c>
      <c r="AW81" s="10">
        <f t="shared" ref="AW81" si="1188">AW80/$BB$80</f>
        <v>0</v>
      </c>
      <c r="AX81" s="11">
        <f t="shared" ref="AX81" si="1189">AX80/$BA$80</f>
        <v>0</v>
      </c>
      <c r="AY81" s="10">
        <f t="shared" ref="AY81" si="1190">AY80/$BB$80</f>
        <v>0</v>
      </c>
      <c r="AZ81" s="11"/>
      <c r="BA81" s="10"/>
      <c r="BB81" s="10"/>
    </row>
    <row r="82" spans="1:66">
      <c r="A82" s="2"/>
      <c r="B82" s="2"/>
      <c r="C82" s="2"/>
      <c r="D82" s="11">
        <v>0</v>
      </c>
      <c r="E82" s="10">
        <v>0</v>
      </c>
      <c r="F82" s="11">
        <v>0.36363636363636365</v>
      </c>
      <c r="G82" s="10">
        <v>0.42567567567567566</v>
      </c>
      <c r="H82" s="11">
        <v>0.36363636363636365</v>
      </c>
      <c r="I82" s="10">
        <v>0.45945945945945948</v>
      </c>
      <c r="J82" s="11">
        <v>0</v>
      </c>
      <c r="K82" s="10">
        <v>0</v>
      </c>
      <c r="L82" s="11">
        <v>0</v>
      </c>
      <c r="M82" s="10">
        <v>0</v>
      </c>
      <c r="N82" s="11">
        <v>0</v>
      </c>
      <c r="O82" s="10">
        <v>0</v>
      </c>
      <c r="P82" s="11">
        <v>0</v>
      </c>
      <c r="Q82" s="10">
        <v>0</v>
      </c>
      <c r="R82" s="11">
        <v>0</v>
      </c>
      <c r="S82" s="10">
        <v>0</v>
      </c>
      <c r="T82" s="11">
        <v>0.18181818181818182</v>
      </c>
      <c r="U82" s="10">
        <v>4.0540540540540543E-2</v>
      </c>
      <c r="V82" s="11"/>
      <c r="W82" s="10"/>
      <c r="X82" s="11">
        <v>0</v>
      </c>
      <c r="Y82" s="10">
        <v>0</v>
      </c>
      <c r="Z82" s="11">
        <v>0</v>
      </c>
      <c r="AA82" s="10">
        <v>0</v>
      </c>
      <c r="AB82" s="11">
        <v>0</v>
      </c>
      <c r="AC82" s="10">
        <v>0</v>
      </c>
      <c r="AD82" s="11">
        <v>9.0909090909090912E-2</v>
      </c>
      <c r="AE82" s="10">
        <v>7.4324324324324328E-2</v>
      </c>
      <c r="AF82" s="11">
        <v>0</v>
      </c>
      <c r="AG82" s="10">
        <v>0</v>
      </c>
      <c r="AH82" s="11">
        <v>0</v>
      </c>
      <c r="AI82" s="10">
        <v>0</v>
      </c>
      <c r="AJ82" s="11">
        <v>0</v>
      </c>
      <c r="AK82" s="10">
        <v>0</v>
      </c>
      <c r="AL82" s="11">
        <v>0</v>
      </c>
      <c r="AM82" s="10">
        <v>0</v>
      </c>
      <c r="AN82" s="11">
        <v>0</v>
      </c>
      <c r="AO82" s="10">
        <v>0</v>
      </c>
      <c r="AP82" s="11">
        <v>0</v>
      </c>
      <c r="AQ82" s="10">
        <v>0</v>
      </c>
      <c r="AR82" s="11">
        <v>0</v>
      </c>
      <c r="AS82" s="10">
        <v>0</v>
      </c>
      <c r="AT82" s="11">
        <v>0</v>
      </c>
      <c r="AU82" s="10">
        <v>0</v>
      </c>
      <c r="AV82" s="11">
        <v>0</v>
      </c>
      <c r="AW82" s="10">
        <v>0</v>
      </c>
      <c r="AX82" s="11">
        <v>0</v>
      </c>
      <c r="AY82" s="10">
        <v>0</v>
      </c>
      <c r="AZ82" s="11"/>
      <c r="BA82" s="10"/>
      <c r="BB82" s="10"/>
    </row>
    <row r="83" spans="1:66">
      <c r="A83" s="18" t="s">
        <v>711</v>
      </c>
      <c r="B83" s="18" t="s">
        <v>66</v>
      </c>
      <c r="C83" s="18">
        <v>101</v>
      </c>
      <c r="D83" s="19">
        <v>1</v>
      </c>
      <c r="E83" s="20">
        <v>11</v>
      </c>
      <c r="F83" s="19">
        <v>1</v>
      </c>
      <c r="G83" s="20">
        <v>83</v>
      </c>
      <c r="H83" s="19">
        <v>0</v>
      </c>
      <c r="I83" s="20">
        <v>0</v>
      </c>
      <c r="J83" s="19">
        <v>0</v>
      </c>
      <c r="K83" s="20">
        <v>0</v>
      </c>
      <c r="L83" s="19">
        <v>0</v>
      </c>
      <c r="M83" s="20">
        <v>0</v>
      </c>
      <c r="N83" s="19">
        <v>0</v>
      </c>
      <c r="O83" s="20">
        <v>0</v>
      </c>
      <c r="P83" s="19">
        <v>0</v>
      </c>
      <c r="Q83" s="20">
        <v>0</v>
      </c>
      <c r="R83" s="19">
        <v>0</v>
      </c>
      <c r="S83" s="20">
        <v>0</v>
      </c>
      <c r="T83" s="19">
        <v>0</v>
      </c>
      <c r="U83" s="20">
        <v>0</v>
      </c>
      <c r="V83" s="19"/>
      <c r="W83" s="20"/>
      <c r="X83" s="19">
        <v>0</v>
      </c>
      <c r="Y83" s="20">
        <v>0</v>
      </c>
      <c r="Z83" s="19">
        <v>0</v>
      </c>
      <c r="AA83" s="20">
        <v>0</v>
      </c>
      <c r="AB83" s="19">
        <v>0</v>
      </c>
      <c r="AC83" s="20">
        <v>0</v>
      </c>
      <c r="AD83" s="19">
        <v>0</v>
      </c>
      <c r="AE83" s="20">
        <v>0</v>
      </c>
      <c r="AF83" s="19">
        <v>4</v>
      </c>
      <c r="AG83" s="20">
        <v>38</v>
      </c>
      <c r="AH83" s="19">
        <v>0</v>
      </c>
      <c r="AI83" s="20">
        <v>0</v>
      </c>
      <c r="AJ83" s="19">
        <v>0</v>
      </c>
      <c r="AK83" s="20">
        <v>0</v>
      </c>
      <c r="AL83" s="19">
        <v>0</v>
      </c>
      <c r="AM83" s="20">
        <v>0</v>
      </c>
      <c r="AN83" s="19">
        <v>0</v>
      </c>
      <c r="AO83" s="20">
        <v>0</v>
      </c>
      <c r="AP83" s="19">
        <v>0</v>
      </c>
      <c r="AQ83" s="20">
        <v>0</v>
      </c>
      <c r="AR83" s="19">
        <v>0</v>
      </c>
      <c r="AS83" s="20">
        <v>0</v>
      </c>
      <c r="AT83" s="19">
        <v>0</v>
      </c>
      <c r="AU83" s="20">
        <v>0</v>
      </c>
      <c r="AV83" s="19">
        <v>0</v>
      </c>
      <c r="AW83" s="20">
        <v>0</v>
      </c>
      <c r="AX83" s="19">
        <v>0</v>
      </c>
      <c r="AY83" s="20">
        <v>0</v>
      </c>
      <c r="AZ83" s="11"/>
      <c r="BA83" s="10">
        <f t="shared" si="969"/>
        <v>6</v>
      </c>
      <c r="BB83" s="10">
        <f t="shared" si="970"/>
        <v>132</v>
      </c>
    </row>
    <row r="84" spans="1:66">
      <c r="A84" s="18"/>
      <c r="B84" s="18"/>
      <c r="C84" s="18"/>
      <c r="D84" s="11">
        <f>D83/$BA$83</f>
        <v>0.16666666666666666</v>
      </c>
      <c r="E84" s="10">
        <f>E83/$BB$83</f>
        <v>8.3333333333333329E-2</v>
      </c>
      <c r="F84" s="11">
        <f t="shared" ref="F84" si="1191">F83/$BA$83</f>
        <v>0.16666666666666666</v>
      </c>
      <c r="G84" s="10">
        <f t="shared" ref="G84" si="1192">G83/$BB$83</f>
        <v>0.62878787878787878</v>
      </c>
      <c r="H84" s="11">
        <f t="shared" ref="H84" si="1193">H83/$BA$83</f>
        <v>0</v>
      </c>
      <c r="I84" s="10">
        <f t="shared" ref="I84" si="1194">I83/$BB$83</f>
        <v>0</v>
      </c>
      <c r="J84" s="11">
        <f t="shared" ref="J84" si="1195">J83/$BA$83</f>
        <v>0</v>
      </c>
      <c r="K84" s="10">
        <f t="shared" ref="K84" si="1196">K83/$BB$83</f>
        <v>0</v>
      </c>
      <c r="L84" s="11">
        <f t="shared" ref="L84" si="1197">L83/$BA$83</f>
        <v>0</v>
      </c>
      <c r="M84" s="10">
        <f t="shared" ref="M84" si="1198">M83/$BB$83</f>
        <v>0</v>
      </c>
      <c r="N84" s="11">
        <f t="shared" ref="N84" si="1199">N83/$BA$83</f>
        <v>0</v>
      </c>
      <c r="O84" s="10">
        <f t="shared" ref="O84" si="1200">O83/$BB$83</f>
        <v>0</v>
      </c>
      <c r="P84" s="11">
        <f t="shared" ref="P84" si="1201">P83/$BA$83</f>
        <v>0</v>
      </c>
      <c r="Q84" s="10">
        <f t="shared" ref="Q84" si="1202">Q83/$BB$83</f>
        <v>0</v>
      </c>
      <c r="R84" s="11">
        <f t="shared" ref="R84" si="1203">R83/$BA$83</f>
        <v>0</v>
      </c>
      <c r="S84" s="10">
        <f t="shared" ref="S84" si="1204">S83/$BB$83</f>
        <v>0</v>
      </c>
      <c r="T84" s="11">
        <f t="shared" ref="T84" si="1205">T83/$BA$83</f>
        <v>0</v>
      </c>
      <c r="U84" s="10">
        <f t="shared" ref="U84" si="1206">U83/$BB$83</f>
        <v>0</v>
      </c>
      <c r="V84" s="11"/>
      <c r="W84" s="10"/>
      <c r="X84" s="11">
        <f t="shared" ref="X84" si="1207">X83/$BA$83</f>
        <v>0</v>
      </c>
      <c r="Y84" s="10">
        <f t="shared" ref="Y84" si="1208">Y83/$BB$83</f>
        <v>0</v>
      </c>
      <c r="Z84" s="11">
        <f t="shared" ref="Z84" si="1209">Z83/$BA$83</f>
        <v>0</v>
      </c>
      <c r="AA84" s="10">
        <f t="shared" ref="AA84" si="1210">AA83/$BB$83</f>
        <v>0</v>
      </c>
      <c r="AB84" s="11">
        <f t="shared" ref="AB84" si="1211">AB83/$BA$83</f>
        <v>0</v>
      </c>
      <c r="AC84" s="10">
        <f t="shared" ref="AC84" si="1212">AC83/$BB$83</f>
        <v>0</v>
      </c>
      <c r="AD84" s="11">
        <f t="shared" ref="AD84" si="1213">AD83/$BA$83</f>
        <v>0</v>
      </c>
      <c r="AE84" s="10">
        <f t="shared" ref="AE84" si="1214">AE83/$BB$83</f>
        <v>0</v>
      </c>
      <c r="AF84" s="11">
        <f t="shared" ref="AF84" si="1215">AF83/$BA$83</f>
        <v>0.66666666666666663</v>
      </c>
      <c r="AG84" s="10">
        <f t="shared" ref="AG84" si="1216">AG83/$BB$83</f>
        <v>0.2878787878787879</v>
      </c>
      <c r="AH84" s="11">
        <f t="shared" ref="AH84" si="1217">AH83/$BA$83</f>
        <v>0</v>
      </c>
      <c r="AI84" s="10">
        <f t="shared" ref="AI84" si="1218">AI83/$BB$83</f>
        <v>0</v>
      </c>
      <c r="AJ84" s="11">
        <f t="shared" ref="AJ84" si="1219">AJ83/$BA$83</f>
        <v>0</v>
      </c>
      <c r="AK84" s="10">
        <f t="shared" ref="AK84" si="1220">AK83/$BB$83</f>
        <v>0</v>
      </c>
      <c r="AL84" s="11">
        <f t="shared" ref="AL84" si="1221">AL83/$BA$83</f>
        <v>0</v>
      </c>
      <c r="AM84" s="10">
        <f t="shared" ref="AM84" si="1222">AM83/$BB$83</f>
        <v>0</v>
      </c>
      <c r="AN84" s="11">
        <f t="shared" ref="AN84" si="1223">AN83/$BA$83</f>
        <v>0</v>
      </c>
      <c r="AO84" s="10">
        <f t="shared" ref="AO84" si="1224">AO83/$BB$83</f>
        <v>0</v>
      </c>
      <c r="AP84" s="11">
        <f t="shared" ref="AP84" si="1225">AP83/$BA$83</f>
        <v>0</v>
      </c>
      <c r="AQ84" s="10">
        <f t="shared" ref="AQ84" si="1226">AQ83/$BB$83</f>
        <v>0</v>
      </c>
      <c r="AR84" s="11">
        <f t="shared" ref="AR84" si="1227">AR83/$BA$83</f>
        <v>0</v>
      </c>
      <c r="AS84" s="10">
        <f t="shared" ref="AS84" si="1228">AS83/$BB$83</f>
        <v>0</v>
      </c>
      <c r="AT84" s="11">
        <f t="shared" ref="AT84" si="1229">AT83/$BA$83</f>
        <v>0</v>
      </c>
      <c r="AU84" s="10">
        <f t="shared" ref="AU84" si="1230">AU83/$BB$83</f>
        <v>0</v>
      </c>
      <c r="AV84" s="11">
        <f t="shared" ref="AV84" si="1231">AV83/$BA$83</f>
        <v>0</v>
      </c>
      <c r="AW84" s="10">
        <f t="shared" ref="AW84" si="1232">AW83/$BB$83</f>
        <v>0</v>
      </c>
      <c r="AX84" s="11">
        <f t="shared" ref="AX84" si="1233">AX83/$BA$83</f>
        <v>0</v>
      </c>
      <c r="AY84" s="10">
        <f t="shared" ref="AY84" si="1234">AY83/$BB$83</f>
        <v>0</v>
      </c>
      <c r="AZ84" s="11"/>
      <c r="BA84" s="10"/>
      <c r="BB84" s="10"/>
    </row>
    <row r="85" spans="1:66">
      <c r="A85" s="18"/>
      <c r="B85" s="18"/>
      <c r="C85" s="18"/>
      <c r="D85" s="19">
        <v>0.16666666666666666</v>
      </c>
      <c r="E85" s="20">
        <v>8.3333333333333329E-2</v>
      </c>
      <c r="F85" s="19">
        <v>0.16666666666666666</v>
      </c>
      <c r="G85" s="20">
        <v>0.62878787878787878</v>
      </c>
      <c r="H85" s="19">
        <v>0</v>
      </c>
      <c r="I85" s="20">
        <v>0</v>
      </c>
      <c r="J85" s="19">
        <v>0</v>
      </c>
      <c r="K85" s="20">
        <v>0</v>
      </c>
      <c r="L85" s="19">
        <v>0</v>
      </c>
      <c r="M85" s="20">
        <v>0</v>
      </c>
      <c r="N85" s="19">
        <v>0</v>
      </c>
      <c r="O85" s="20">
        <v>0</v>
      </c>
      <c r="P85" s="19">
        <v>0</v>
      </c>
      <c r="Q85" s="20">
        <v>0</v>
      </c>
      <c r="R85" s="19">
        <v>0</v>
      </c>
      <c r="S85" s="20">
        <v>0</v>
      </c>
      <c r="T85" s="19">
        <v>0</v>
      </c>
      <c r="U85" s="20">
        <v>0</v>
      </c>
      <c r="V85" s="19"/>
      <c r="W85" s="20"/>
      <c r="X85" s="19">
        <v>0</v>
      </c>
      <c r="Y85" s="20">
        <v>0</v>
      </c>
      <c r="Z85" s="19">
        <v>0</v>
      </c>
      <c r="AA85" s="20">
        <v>0</v>
      </c>
      <c r="AB85" s="19">
        <v>0</v>
      </c>
      <c r="AC85" s="20">
        <v>0</v>
      </c>
      <c r="AD85" s="19">
        <v>0</v>
      </c>
      <c r="AE85" s="20">
        <v>0</v>
      </c>
      <c r="AF85" s="19">
        <v>0.66666666666666663</v>
      </c>
      <c r="AG85" s="20">
        <v>0.2878787878787879</v>
      </c>
      <c r="AH85" s="19">
        <v>0</v>
      </c>
      <c r="AI85" s="20">
        <v>0</v>
      </c>
      <c r="AJ85" s="19">
        <v>0</v>
      </c>
      <c r="AK85" s="20">
        <v>0</v>
      </c>
      <c r="AL85" s="19">
        <v>0</v>
      </c>
      <c r="AM85" s="20">
        <v>0</v>
      </c>
      <c r="AN85" s="19">
        <v>0</v>
      </c>
      <c r="AO85" s="20">
        <v>0</v>
      </c>
      <c r="AP85" s="19">
        <v>0</v>
      </c>
      <c r="AQ85" s="20">
        <v>0</v>
      </c>
      <c r="AR85" s="19">
        <v>0</v>
      </c>
      <c r="AS85" s="20">
        <v>0</v>
      </c>
      <c r="AT85" s="19">
        <v>0</v>
      </c>
      <c r="AU85" s="20">
        <v>0</v>
      </c>
      <c r="AV85" s="19">
        <v>0</v>
      </c>
      <c r="AW85" s="20">
        <v>0</v>
      </c>
      <c r="AX85" s="19">
        <v>0</v>
      </c>
      <c r="AY85" s="20">
        <v>0</v>
      </c>
      <c r="AZ85" s="11"/>
      <c r="BA85" s="10"/>
      <c r="BB85" s="10"/>
    </row>
    <row r="86" spans="1:66">
      <c r="A86" s="18" t="s">
        <v>712</v>
      </c>
      <c r="B86" s="18" t="s">
        <v>66</v>
      </c>
      <c r="C86" s="18">
        <v>102</v>
      </c>
      <c r="D86" s="19">
        <v>0</v>
      </c>
      <c r="E86" s="20">
        <v>0</v>
      </c>
      <c r="F86" s="19">
        <v>0</v>
      </c>
      <c r="G86" s="20">
        <v>0</v>
      </c>
      <c r="H86" s="19">
        <v>0</v>
      </c>
      <c r="I86" s="20">
        <v>0</v>
      </c>
      <c r="J86" s="19">
        <v>1</v>
      </c>
      <c r="K86" s="20">
        <v>6</v>
      </c>
      <c r="L86" s="19">
        <v>0</v>
      </c>
      <c r="M86" s="20">
        <v>0</v>
      </c>
      <c r="N86" s="19">
        <v>0</v>
      </c>
      <c r="O86" s="20">
        <v>0</v>
      </c>
      <c r="P86" s="19">
        <v>0</v>
      </c>
      <c r="Q86" s="20">
        <v>0</v>
      </c>
      <c r="R86" s="19">
        <v>0</v>
      </c>
      <c r="S86" s="20">
        <v>0</v>
      </c>
      <c r="T86" s="19">
        <v>0</v>
      </c>
      <c r="U86" s="20">
        <v>0</v>
      </c>
      <c r="V86" s="19"/>
      <c r="W86" s="20"/>
      <c r="X86" s="19">
        <v>0</v>
      </c>
      <c r="Y86" s="20">
        <v>0</v>
      </c>
      <c r="Z86" s="19">
        <v>0</v>
      </c>
      <c r="AA86" s="20">
        <v>0</v>
      </c>
      <c r="AB86" s="19">
        <v>0</v>
      </c>
      <c r="AC86" s="20">
        <v>0</v>
      </c>
      <c r="AD86" s="19">
        <v>2</v>
      </c>
      <c r="AE86" s="20">
        <v>74</v>
      </c>
      <c r="AF86" s="19">
        <v>0</v>
      </c>
      <c r="AG86" s="20">
        <v>0</v>
      </c>
      <c r="AH86" s="19">
        <v>0</v>
      </c>
      <c r="AI86" s="20">
        <v>0</v>
      </c>
      <c r="AJ86" s="19">
        <v>0</v>
      </c>
      <c r="AK86" s="20">
        <v>0</v>
      </c>
      <c r="AL86" s="19">
        <v>0</v>
      </c>
      <c r="AM86" s="20">
        <v>0</v>
      </c>
      <c r="AN86" s="19">
        <v>0</v>
      </c>
      <c r="AO86" s="20">
        <v>0</v>
      </c>
      <c r="AP86" s="19">
        <v>4</v>
      </c>
      <c r="AQ86" s="20">
        <v>293</v>
      </c>
      <c r="AR86" s="19">
        <v>0</v>
      </c>
      <c r="AS86" s="20">
        <v>0</v>
      </c>
      <c r="AT86" s="19">
        <v>0</v>
      </c>
      <c r="AU86" s="20">
        <v>0</v>
      </c>
      <c r="AV86" s="19">
        <v>1</v>
      </c>
      <c r="AW86" s="20">
        <v>6</v>
      </c>
      <c r="AX86" s="19">
        <v>0</v>
      </c>
      <c r="AY86" s="20">
        <v>0</v>
      </c>
      <c r="AZ86" s="11"/>
      <c r="BA86" s="10">
        <f t="shared" si="969"/>
        <v>8</v>
      </c>
      <c r="BB86" s="10">
        <f t="shared" si="970"/>
        <v>379</v>
      </c>
    </row>
    <row r="87" spans="1:66">
      <c r="A87" s="17"/>
      <c r="B87" s="17"/>
      <c r="C87" s="17"/>
      <c r="D87" s="11">
        <f>D86/$BA$86</f>
        <v>0</v>
      </c>
      <c r="E87" s="10">
        <f>E86/$BB$86</f>
        <v>0</v>
      </c>
      <c r="F87" s="11">
        <f t="shared" ref="F87" si="1235">F86/$BA$86</f>
        <v>0</v>
      </c>
      <c r="G87" s="10">
        <f t="shared" ref="G87" si="1236">G86/$BB$86</f>
        <v>0</v>
      </c>
      <c r="H87" s="11">
        <f t="shared" ref="H87" si="1237">H86/$BA$86</f>
        <v>0</v>
      </c>
      <c r="I87" s="10">
        <f t="shared" ref="I87" si="1238">I86/$BB$86</f>
        <v>0</v>
      </c>
      <c r="J87" s="11">
        <f t="shared" ref="J87" si="1239">J86/$BA$86</f>
        <v>0.125</v>
      </c>
      <c r="K87" s="10">
        <f t="shared" ref="K87" si="1240">K86/$BB$86</f>
        <v>1.5831134564643801E-2</v>
      </c>
      <c r="L87" s="11">
        <f t="shared" ref="L87" si="1241">L86/$BA$86</f>
        <v>0</v>
      </c>
      <c r="M87" s="10">
        <f t="shared" ref="M87" si="1242">M86/$BB$86</f>
        <v>0</v>
      </c>
      <c r="N87" s="11">
        <f t="shared" ref="N87" si="1243">N86/$BA$86</f>
        <v>0</v>
      </c>
      <c r="O87" s="10">
        <f t="shared" ref="O87" si="1244">O86/$BB$86</f>
        <v>0</v>
      </c>
      <c r="P87" s="11">
        <f t="shared" ref="P87" si="1245">P86/$BA$86</f>
        <v>0</v>
      </c>
      <c r="Q87" s="10">
        <f t="shared" ref="Q87" si="1246">Q86/$BB$86</f>
        <v>0</v>
      </c>
      <c r="R87" s="11">
        <f t="shared" ref="R87" si="1247">R86/$BA$86</f>
        <v>0</v>
      </c>
      <c r="S87" s="10">
        <f t="shared" ref="S87" si="1248">S86/$BB$86</f>
        <v>0</v>
      </c>
      <c r="T87" s="11">
        <f t="shared" ref="T87" si="1249">T86/$BA$86</f>
        <v>0</v>
      </c>
      <c r="U87" s="10">
        <f t="shared" ref="U87" si="1250">U86/$BB$86</f>
        <v>0</v>
      </c>
      <c r="V87" s="11"/>
      <c r="W87" s="10"/>
      <c r="X87" s="11">
        <f t="shared" ref="X87" si="1251">X86/$BA$86</f>
        <v>0</v>
      </c>
      <c r="Y87" s="10">
        <f t="shared" ref="Y87" si="1252">Y86/$BB$86</f>
        <v>0</v>
      </c>
      <c r="Z87" s="11">
        <f t="shared" ref="Z87" si="1253">Z86/$BA$86</f>
        <v>0</v>
      </c>
      <c r="AA87" s="10">
        <f t="shared" ref="AA87" si="1254">AA86/$BB$86</f>
        <v>0</v>
      </c>
      <c r="AB87" s="11">
        <f t="shared" ref="AB87" si="1255">AB86/$BA$86</f>
        <v>0</v>
      </c>
      <c r="AC87" s="10">
        <f t="shared" ref="AC87" si="1256">AC86/$BB$86</f>
        <v>0</v>
      </c>
      <c r="AD87" s="11">
        <f t="shared" ref="AD87" si="1257">AD86/$BA$86</f>
        <v>0.25</v>
      </c>
      <c r="AE87" s="10">
        <f t="shared" ref="AE87" si="1258">AE86/$BB$86</f>
        <v>0.19525065963060687</v>
      </c>
      <c r="AF87" s="11">
        <f t="shared" ref="AF87" si="1259">AF86/$BA$86</f>
        <v>0</v>
      </c>
      <c r="AG87" s="10">
        <f t="shared" ref="AG87" si="1260">AG86/$BB$86</f>
        <v>0</v>
      </c>
      <c r="AH87" s="11">
        <f t="shared" ref="AH87" si="1261">AH86/$BA$86</f>
        <v>0</v>
      </c>
      <c r="AI87" s="10">
        <f t="shared" ref="AI87" si="1262">AI86/$BB$86</f>
        <v>0</v>
      </c>
      <c r="AJ87" s="11">
        <f t="shared" ref="AJ87" si="1263">AJ86/$BA$86</f>
        <v>0</v>
      </c>
      <c r="AK87" s="10">
        <f t="shared" ref="AK87" si="1264">AK86/$BB$86</f>
        <v>0</v>
      </c>
      <c r="AL87" s="11">
        <f t="shared" ref="AL87" si="1265">AL86/$BA$86</f>
        <v>0</v>
      </c>
      <c r="AM87" s="10">
        <f t="shared" ref="AM87" si="1266">AM86/$BB$86</f>
        <v>0</v>
      </c>
      <c r="AN87" s="11">
        <f t="shared" ref="AN87" si="1267">AN86/$BA$86</f>
        <v>0</v>
      </c>
      <c r="AO87" s="10">
        <f t="shared" ref="AO87" si="1268">AO86/$BB$86</f>
        <v>0</v>
      </c>
      <c r="AP87" s="11">
        <f t="shared" ref="AP87" si="1269">AP86/$BA$86</f>
        <v>0.5</v>
      </c>
      <c r="AQ87" s="10">
        <f t="shared" ref="AQ87" si="1270">AQ86/$BB$86</f>
        <v>0.77308707124010556</v>
      </c>
      <c r="AR87" s="11">
        <f t="shared" ref="AR87" si="1271">AR86/$BA$86</f>
        <v>0</v>
      </c>
      <c r="AS87" s="10">
        <f t="shared" ref="AS87" si="1272">AS86/$BB$86</f>
        <v>0</v>
      </c>
      <c r="AT87" s="11">
        <f t="shared" ref="AT87" si="1273">AT86/$BA$86</f>
        <v>0</v>
      </c>
      <c r="AU87" s="10">
        <f t="shared" ref="AU87" si="1274">AU86/$BB$86</f>
        <v>0</v>
      </c>
      <c r="AV87" s="11">
        <f t="shared" ref="AV87" si="1275">AV86/$BA$86</f>
        <v>0.125</v>
      </c>
      <c r="AW87" s="10">
        <f t="shared" ref="AW87" si="1276">AW86/$BB$86</f>
        <v>1.5831134564643801E-2</v>
      </c>
      <c r="AX87" s="11">
        <f t="shared" ref="AX87" si="1277">AX86/$BA$86</f>
        <v>0</v>
      </c>
      <c r="AY87" s="10">
        <f t="shared" ref="AY87" si="1278">AY86/$BB$86</f>
        <v>0</v>
      </c>
      <c r="AZ87" s="10"/>
      <c r="BA87" s="10"/>
      <c r="BB87" s="10"/>
      <c r="BJ87" s="17"/>
      <c r="BK87" s="17"/>
      <c r="BL87" s="17"/>
      <c r="BM87" s="17"/>
      <c r="BN87" s="17"/>
    </row>
    <row r="88" spans="1:66">
      <c r="A88" s="17"/>
      <c r="B88" s="17"/>
      <c r="C88" s="17"/>
      <c r="D88" s="20">
        <v>0</v>
      </c>
      <c r="E88" s="20">
        <v>0</v>
      </c>
      <c r="F88" s="20">
        <v>0</v>
      </c>
      <c r="G88" s="20">
        <v>0</v>
      </c>
      <c r="H88" s="20">
        <v>0</v>
      </c>
      <c r="I88" s="20">
        <v>0</v>
      </c>
      <c r="J88" s="20">
        <v>0.125</v>
      </c>
      <c r="K88" s="20">
        <v>1.5831134564643801E-2</v>
      </c>
      <c r="L88" s="20">
        <v>0</v>
      </c>
      <c r="M88" s="20">
        <v>0</v>
      </c>
      <c r="N88" s="20">
        <v>0</v>
      </c>
      <c r="O88" s="20">
        <v>0</v>
      </c>
      <c r="P88" s="20">
        <v>0</v>
      </c>
      <c r="Q88" s="20">
        <v>0</v>
      </c>
      <c r="R88" s="20">
        <v>0</v>
      </c>
      <c r="S88" s="20">
        <v>0</v>
      </c>
      <c r="T88" s="20">
        <v>0</v>
      </c>
      <c r="U88" s="20">
        <v>0</v>
      </c>
      <c r="V88" s="19"/>
      <c r="W88" s="20"/>
      <c r="X88" s="20">
        <v>0</v>
      </c>
      <c r="Y88" s="20">
        <v>0</v>
      </c>
      <c r="Z88" s="20">
        <v>0</v>
      </c>
      <c r="AA88" s="20">
        <v>0</v>
      </c>
      <c r="AB88" s="20">
        <v>0</v>
      </c>
      <c r="AC88" s="20">
        <v>0</v>
      </c>
      <c r="AD88" s="20">
        <v>0.25</v>
      </c>
      <c r="AE88" s="20">
        <v>0.19525065963060687</v>
      </c>
      <c r="AF88" s="20">
        <v>0</v>
      </c>
      <c r="AG88" s="20">
        <v>0</v>
      </c>
      <c r="AH88" s="20">
        <v>0</v>
      </c>
      <c r="AI88" s="20">
        <v>0</v>
      </c>
      <c r="AJ88" s="20">
        <v>0</v>
      </c>
      <c r="AK88" s="20">
        <v>0</v>
      </c>
      <c r="AL88" s="20">
        <v>0</v>
      </c>
      <c r="AM88" s="20">
        <v>0</v>
      </c>
      <c r="AN88" s="20">
        <v>0</v>
      </c>
      <c r="AO88" s="20">
        <v>0</v>
      </c>
      <c r="AP88" s="20">
        <v>0.5</v>
      </c>
      <c r="AQ88" s="20">
        <v>0.77308707124010556</v>
      </c>
      <c r="AR88" s="20">
        <v>0</v>
      </c>
      <c r="AS88" s="20">
        <v>0</v>
      </c>
      <c r="AT88" s="20">
        <v>0</v>
      </c>
      <c r="AU88" s="20">
        <v>0</v>
      </c>
      <c r="AV88" s="20">
        <v>0.125</v>
      </c>
      <c r="AW88" s="20">
        <v>1.5831134564643801E-2</v>
      </c>
      <c r="AX88" s="20">
        <v>0</v>
      </c>
      <c r="AY88" s="20">
        <v>0</v>
      </c>
      <c r="AZ88" s="10"/>
      <c r="BA88" s="10"/>
      <c r="BB88" s="10"/>
    </row>
    <row r="89" spans="1:66">
      <c r="BA89" s="10"/>
      <c r="BB89" s="10"/>
    </row>
    <row r="90" spans="1:66">
      <c r="D90">
        <f>SUM(D2,D5,D8,D11,D14,D17,D20,D23,D26,D29,D32,D35,D38,D41,D44,D47,D50,D53,D56,D59,D62,D65,D68,D71,D74,D77,D80,D83,D86)</f>
        <v>321</v>
      </c>
      <c r="E90">
        <f t="shared" ref="E90:AY90" si="1279">SUM(E2,E5,E8,E11,E14,E17,E20,E23,E26,E29,E32,E35,E38,E41,E44,E47,E50,E53,E56,E59,E62,E65,E68,E71,E74,E77,E80,E83,E86)</f>
        <v>2110</v>
      </c>
      <c r="F90">
        <f t="shared" si="1279"/>
        <v>315</v>
      </c>
      <c r="G90">
        <f t="shared" si="1279"/>
        <v>5012</v>
      </c>
      <c r="H90">
        <f t="shared" si="1279"/>
        <v>205</v>
      </c>
      <c r="I90">
        <f t="shared" si="1279"/>
        <v>3385</v>
      </c>
      <c r="J90">
        <f t="shared" si="1279"/>
        <v>20</v>
      </c>
      <c r="K90">
        <f t="shared" si="1279"/>
        <v>172</v>
      </c>
      <c r="L90">
        <f t="shared" si="1279"/>
        <v>1</v>
      </c>
      <c r="M90">
        <f t="shared" si="1279"/>
        <v>14</v>
      </c>
      <c r="N90">
        <f t="shared" si="1279"/>
        <v>0</v>
      </c>
      <c r="O90">
        <f t="shared" si="1279"/>
        <v>0</v>
      </c>
      <c r="P90">
        <f t="shared" si="1279"/>
        <v>9</v>
      </c>
      <c r="Q90">
        <f t="shared" si="1279"/>
        <v>368</v>
      </c>
      <c r="R90">
        <f t="shared" si="1279"/>
        <v>0</v>
      </c>
      <c r="S90">
        <f t="shared" si="1279"/>
        <v>0</v>
      </c>
      <c r="T90">
        <f t="shared" si="1279"/>
        <v>287</v>
      </c>
      <c r="U90">
        <f t="shared" si="1279"/>
        <v>3210</v>
      </c>
      <c r="X90">
        <f t="shared" si="1279"/>
        <v>30</v>
      </c>
      <c r="Y90">
        <f t="shared" si="1279"/>
        <v>150</v>
      </c>
      <c r="Z90">
        <f t="shared" si="1279"/>
        <v>9</v>
      </c>
      <c r="AA90">
        <f t="shared" si="1279"/>
        <v>96</v>
      </c>
      <c r="AB90">
        <f t="shared" si="1279"/>
        <v>59</v>
      </c>
      <c r="AC90">
        <f t="shared" si="1279"/>
        <v>830</v>
      </c>
      <c r="AD90">
        <f t="shared" si="1279"/>
        <v>910</v>
      </c>
      <c r="AE90">
        <f t="shared" si="1279"/>
        <v>21009</v>
      </c>
      <c r="AF90">
        <f t="shared" si="1279"/>
        <v>208</v>
      </c>
      <c r="AG90">
        <f t="shared" si="1279"/>
        <v>1902</v>
      </c>
      <c r="AH90">
        <f t="shared" si="1279"/>
        <v>120</v>
      </c>
      <c r="AI90">
        <f t="shared" si="1279"/>
        <v>1237</v>
      </c>
      <c r="AJ90">
        <f t="shared" si="1279"/>
        <v>26</v>
      </c>
      <c r="AK90">
        <f t="shared" si="1279"/>
        <v>394</v>
      </c>
      <c r="AL90">
        <f t="shared" si="1279"/>
        <v>19</v>
      </c>
      <c r="AM90">
        <f t="shared" si="1279"/>
        <v>229</v>
      </c>
      <c r="AN90">
        <f t="shared" si="1279"/>
        <v>2</v>
      </c>
      <c r="AO90">
        <f t="shared" si="1279"/>
        <v>4</v>
      </c>
      <c r="AP90">
        <f t="shared" si="1279"/>
        <v>72</v>
      </c>
      <c r="AQ90">
        <f t="shared" si="1279"/>
        <v>1197</v>
      </c>
      <c r="AR90">
        <f t="shared" si="1279"/>
        <v>58</v>
      </c>
      <c r="AS90">
        <f t="shared" si="1279"/>
        <v>707</v>
      </c>
      <c r="AT90">
        <f t="shared" si="1279"/>
        <v>5</v>
      </c>
      <c r="AU90">
        <f t="shared" si="1279"/>
        <v>21</v>
      </c>
      <c r="AV90">
        <f t="shared" si="1279"/>
        <v>238</v>
      </c>
      <c r="AW90">
        <f t="shared" si="1279"/>
        <v>7352</v>
      </c>
      <c r="AX90">
        <f t="shared" si="1279"/>
        <v>187</v>
      </c>
      <c r="AY90">
        <f t="shared" si="1279"/>
        <v>1671</v>
      </c>
      <c r="BA90" s="10">
        <f t="shared" ref="BA90" si="1280">SUM(D90,F90,H90,J90,L90,N90,P90,R90,T90,X90,Z90,AB90,AD90,AF90,AH90,AJ90,AL90,AN90,AP90,AR90,AT90,AV90,AX90)</f>
        <v>3101</v>
      </c>
      <c r="BB90" s="10">
        <f t="shared" ref="BB90" si="1281">SUM(E90,G90,I90,K90,M90,O90,Q90,S90,U90,Y90,AA90,AC90,AE90,AG90,AI90,AK90,AM90,AO90,AQ90,AS90,AU90,AW90,AY90)</f>
        <v>51070</v>
      </c>
    </row>
    <row r="91" spans="1:66">
      <c r="D91" s="10">
        <f>D90/$BA$90</f>
        <v>0.10351499516285069</v>
      </c>
      <c r="E91" s="10">
        <f>E90/$BB$90</f>
        <v>4.1315841002545525E-2</v>
      </c>
      <c r="F91" s="10">
        <f t="shared" ref="F91" si="1282">F90/$BA$90</f>
        <v>0.10158013544018059</v>
      </c>
      <c r="G91" s="10">
        <f t="shared" ref="G91" si="1283">G90/$BB$90</f>
        <v>9.8139808106520468E-2</v>
      </c>
      <c r="H91" s="10">
        <f t="shared" ref="H91" si="1284">H90/$BA$90</f>
        <v>6.6107707191228632E-2</v>
      </c>
      <c r="I91" s="10">
        <f t="shared" ref="I91" si="1285">I90/$BB$90</f>
        <v>6.6281574309770899E-2</v>
      </c>
      <c r="J91" s="10">
        <f t="shared" ref="J91" si="1286">J90/$BA$90</f>
        <v>6.4495324089003546E-3</v>
      </c>
      <c r="K91" s="10">
        <f t="shared" ref="K91" si="1287">K90/$BB$90</f>
        <v>3.367926375562953E-3</v>
      </c>
      <c r="L91" s="10">
        <f t="shared" ref="L91" si="1288">L90/$BA$90</f>
        <v>3.2247662044501772E-4</v>
      </c>
      <c r="M91" s="10">
        <f t="shared" ref="M91" si="1289">M90/$BB$90</f>
        <v>2.7413354219698455E-4</v>
      </c>
      <c r="N91" s="10">
        <f t="shared" ref="N91" si="1290">N90/$BA$90</f>
        <v>0</v>
      </c>
      <c r="O91" s="10">
        <f t="shared" ref="O91" si="1291">O90/$BB$90</f>
        <v>0</v>
      </c>
      <c r="P91" s="10">
        <f t="shared" ref="P91" si="1292">P90/$BA$90</f>
        <v>2.9022895840051595E-3</v>
      </c>
      <c r="Q91" s="10">
        <f t="shared" ref="Q91" si="1293">Q90/$BB$90</f>
        <v>7.2057959663207362E-3</v>
      </c>
      <c r="R91" s="10">
        <f t="shared" ref="R91" si="1294">R90/$BA$90</f>
        <v>0</v>
      </c>
      <c r="S91" s="10">
        <f t="shared" ref="S91" si="1295">S90/$BB$90</f>
        <v>0</v>
      </c>
      <c r="T91" s="10">
        <f t="shared" ref="T91" si="1296">T90/$BA$90</f>
        <v>9.2550790067720087E-2</v>
      </c>
      <c r="U91" s="10">
        <f t="shared" ref="U91" si="1297">U90/$BB$90</f>
        <v>6.2854905032308603E-2</v>
      </c>
      <c r="V91" s="11"/>
      <c r="W91" s="10"/>
      <c r="X91" s="10">
        <f t="shared" ref="X91" si="1298">X90/$BA$90</f>
        <v>9.6742986133505314E-3</v>
      </c>
      <c r="Y91" s="10">
        <f t="shared" ref="Y91" si="1299">Y90/$BB$90</f>
        <v>2.9371450949676912E-3</v>
      </c>
      <c r="Z91" s="10">
        <f t="shared" ref="Z91" si="1300">Z90/$BA$90</f>
        <v>2.9022895840051595E-3</v>
      </c>
      <c r="AA91" s="10">
        <f t="shared" ref="AA91" si="1301">AA90/$BB$90</f>
        <v>1.8797728607793224E-3</v>
      </c>
      <c r="AB91" s="10">
        <f t="shared" ref="AB91" si="1302">AB90/$BA$90</f>
        <v>1.9026120606256046E-2</v>
      </c>
      <c r="AC91" s="10">
        <f t="shared" ref="AC91" si="1303">AC90/$BB$90</f>
        <v>1.6252202858821226E-2</v>
      </c>
      <c r="AD91" s="10">
        <f t="shared" ref="AD91" si="1304">AD90/$BA$90</f>
        <v>0.29345372460496616</v>
      </c>
      <c r="AE91" s="10">
        <f t="shared" ref="AE91" si="1305">AE90/$BB$90</f>
        <v>0.41137654200117485</v>
      </c>
      <c r="AF91" s="10">
        <f t="shared" ref="AF91" si="1306">AF90/$BA$90</f>
        <v>6.7075137052563683E-2</v>
      </c>
      <c r="AG91" s="10">
        <f t="shared" ref="AG91" si="1307">AG90/$BB$90</f>
        <v>3.7242999804190324E-2</v>
      </c>
      <c r="AH91" s="10">
        <f t="shared" ref="AH91" si="1308">AH90/$BA$90</f>
        <v>3.8697194453402126E-2</v>
      </c>
      <c r="AI91" s="10">
        <f t="shared" ref="AI91" si="1309">AI90/$BB$90</f>
        <v>2.4221656549833562E-2</v>
      </c>
      <c r="AJ91" s="10">
        <f t="shared" ref="AJ91" si="1310">AJ90/$BA$90</f>
        <v>8.3843921315704603E-3</v>
      </c>
      <c r="AK91" s="10">
        <f t="shared" ref="AK91" si="1311">AK90/$BB$90</f>
        <v>7.7149011161151363E-3</v>
      </c>
      <c r="AL91" s="10">
        <f t="shared" ref="AL91" si="1312">AL90/$BA$90</f>
        <v>6.1270557884553368E-3</v>
      </c>
      <c r="AM91" s="10">
        <f t="shared" ref="AM91" si="1313">AM90/$BB$90</f>
        <v>4.4840415116506752E-3</v>
      </c>
      <c r="AN91" s="10">
        <f t="shared" ref="AN91" si="1314">AN90/$BA$90</f>
        <v>6.4495324089003543E-4</v>
      </c>
      <c r="AO91" s="10">
        <f t="shared" ref="AO91" si="1315">AO90/$BB$90</f>
        <v>7.8323869199138434E-5</v>
      </c>
      <c r="AP91" s="10">
        <f t="shared" ref="AP91" si="1316">AP90/$BA$90</f>
        <v>2.3218316672041276E-2</v>
      </c>
      <c r="AQ91" s="10">
        <f t="shared" ref="AQ91" si="1317">AQ90/$BB$90</f>
        <v>2.3438417857842179E-2</v>
      </c>
      <c r="AR91" s="10">
        <f t="shared" ref="AR91" si="1318">AR90/$BA$90</f>
        <v>1.8703643985811029E-2</v>
      </c>
      <c r="AS91" s="10">
        <f t="shared" ref="AS91" si="1319">AS90/$BB$90</f>
        <v>1.384374388094772E-2</v>
      </c>
      <c r="AT91" s="10">
        <f t="shared" ref="AT91" si="1320">AT90/$BA$90</f>
        <v>1.6123831022250886E-3</v>
      </c>
      <c r="AU91" s="10">
        <f t="shared" ref="AU91" si="1321">AU90/$BB$90</f>
        <v>4.1120031329547682E-4</v>
      </c>
      <c r="AV91" s="10">
        <f t="shared" ref="AV91" si="1322">AV90/$BA$90</f>
        <v>7.6749435665914217E-2</v>
      </c>
      <c r="AW91" s="10">
        <f t="shared" ref="AW91" si="1323">AW90/$BB$90</f>
        <v>0.14395927158801644</v>
      </c>
      <c r="AX91" s="10">
        <f t="shared" ref="AX91" si="1324">AX90/$BA$90</f>
        <v>6.0303128023218314E-2</v>
      </c>
      <c r="AY91" s="10">
        <f t="shared" ref="AY91" si="1325">AY90/$BB$90</f>
        <v>3.2719796357940083E-2</v>
      </c>
      <c r="BA91" s="10">
        <f t="shared" ref="BA91" si="1326">SUM(D91,F91,H91,J91,L91,N91,P91,R91,T91,X91,Z91,AB91,AD91,AF91,AH91,AJ91,AL91,AN91,AP91,AR91,AT91,AV91,AX91)</f>
        <v>1</v>
      </c>
      <c r="BB91" s="10">
        <f t="shared" ref="BB91" si="1327">SUM(E91,G91,I91,K91,M91,O91,Q91,S91,U91,Y91,AA91,AC91,AE91,AG91,AI91,AK91,AM91,AO91,AQ91,AS91,AU91,AW91,AY91)</f>
        <v>1</v>
      </c>
    </row>
    <row r="92" spans="1:66">
      <c r="D92" s="22">
        <v>0.10351499516285069</v>
      </c>
      <c r="E92" s="22">
        <v>4.1315841002545525E-2</v>
      </c>
      <c r="F92" s="22">
        <v>0.10158013544018059</v>
      </c>
      <c r="G92" s="22">
        <v>9.8139808106520468E-2</v>
      </c>
      <c r="H92" s="22">
        <v>6.6107707191228632E-2</v>
      </c>
      <c r="I92" s="22">
        <v>6.6281574309770899E-2</v>
      </c>
      <c r="J92" s="22">
        <v>6.4495324089003546E-3</v>
      </c>
      <c r="K92" s="22">
        <v>3.367926375562953E-3</v>
      </c>
      <c r="L92" s="22">
        <v>3.2247662044501772E-4</v>
      </c>
      <c r="M92" s="22">
        <v>2.7413354219698455E-4</v>
      </c>
      <c r="N92" s="22">
        <v>0</v>
      </c>
      <c r="O92" s="22">
        <v>0</v>
      </c>
      <c r="P92" s="22">
        <v>2.9022895840051595E-3</v>
      </c>
      <c r="Q92" s="22">
        <v>7.2057959663207362E-3</v>
      </c>
      <c r="R92" s="22">
        <v>0</v>
      </c>
      <c r="S92" s="22">
        <v>0</v>
      </c>
      <c r="T92" s="22">
        <v>9.2550790067720087E-2</v>
      </c>
      <c r="U92" s="22">
        <v>6.2854905032308603E-2</v>
      </c>
      <c r="V92" s="36"/>
      <c r="W92" s="22"/>
      <c r="X92" s="22">
        <v>9.6742986133505314E-3</v>
      </c>
      <c r="Y92" s="22">
        <v>2.9371450949676912E-3</v>
      </c>
      <c r="Z92" s="22">
        <v>2.9022895840051595E-3</v>
      </c>
      <c r="AA92" s="22">
        <v>1.8797728607793224E-3</v>
      </c>
      <c r="AB92" s="22">
        <v>1.9026120606256046E-2</v>
      </c>
      <c r="AC92" s="22">
        <v>1.6252202858821226E-2</v>
      </c>
      <c r="AD92" s="22">
        <v>0.29345372460496616</v>
      </c>
      <c r="AE92" s="22">
        <v>0.41137654200117485</v>
      </c>
      <c r="AF92" s="22">
        <v>6.7075137052563683E-2</v>
      </c>
      <c r="AG92" s="22">
        <v>3.7242999804190324E-2</v>
      </c>
      <c r="AH92" s="22">
        <v>3.8697194453402126E-2</v>
      </c>
      <c r="AI92" s="22">
        <v>2.4221656549833562E-2</v>
      </c>
      <c r="AJ92" s="22">
        <v>8.3843921315704603E-3</v>
      </c>
      <c r="AK92" s="22">
        <v>7.7149011161151363E-3</v>
      </c>
      <c r="AL92" s="22">
        <v>6.1270557884553368E-3</v>
      </c>
      <c r="AM92" s="22">
        <v>4.4840415116506752E-3</v>
      </c>
      <c r="AN92" s="22">
        <v>6.4495324089003543E-4</v>
      </c>
      <c r="AO92" s="22">
        <v>7.8323869199138434E-5</v>
      </c>
      <c r="AP92" s="22">
        <v>2.3218316672041276E-2</v>
      </c>
      <c r="AQ92" s="22">
        <v>2.3438417857842179E-2</v>
      </c>
      <c r="AR92" s="22">
        <v>1.8703643985811029E-2</v>
      </c>
      <c r="AS92" s="22">
        <v>1.384374388094772E-2</v>
      </c>
      <c r="AT92" s="22">
        <v>1.6123831022250886E-3</v>
      </c>
      <c r="AU92" s="22">
        <v>4.1120031329547682E-4</v>
      </c>
      <c r="AV92" s="22">
        <v>7.6749435665914217E-2</v>
      </c>
      <c r="AW92" s="22">
        <v>0.14395927158801644</v>
      </c>
      <c r="AX92" s="22">
        <v>6.0303128023218314E-2</v>
      </c>
      <c r="AY92" s="22">
        <v>3.2719796357940083E-2</v>
      </c>
    </row>
    <row r="93" spans="1:66">
      <c r="BA93">
        <f>SUM(BA2:BA88)</f>
        <v>3101</v>
      </c>
      <c r="BB93">
        <f>SUM(BB2:BB88)</f>
        <v>51070</v>
      </c>
      <c r="BJ93" s="17"/>
      <c r="BK93" s="17"/>
      <c r="BL93" s="17"/>
      <c r="BM93" s="17"/>
      <c r="BN93" s="17"/>
    </row>
    <row r="95" spans="1:66">
      <c r="A95" s="13" t="s">
        <v>4</v>
      </c>
      <c r="B95" s="13" t="s">
        <v>5</v>
      </c>
      <c r="C95" s="13" t="s">
        <v>6</v>
      </c>
      <c r="D95" s="13" t="s">
        <v>8</v>
      </c>
      <c r="E95" s="12"/>
      <c r="F95" s="13" t="s">
        <v>9</v>
      </c>
      <c r="G95" s="12"/>
      <c r="H95" s="13" t="s">
        <v>10</v>
      </c>
      <c r="I95" s="12"/>
      <c r="J95" s="13" t="s">
        <v>11</v>
      </c>
      <c r="K95" s="12"/>
      <c r="L95" s="13" t="s">
        <v>12</v>
      </c>
      <c r="M95" s="12"/>
      <c r="N95" s="13" t="s">
        <v>13</v>
      </c>
      <c r="O95" s="12"/>
      <c r="P95" s="13" t="s">
        <v>14</v>
      </c>
      <c r="Q95" s="12"/>
      <c r="R95" s="13" t="s">
        <v>15</v>
      </c>
      <c r="S95" s="12"/>
      <c r="T95" s="13" t="s">
        <v>16</v>
      </c>
      <c r="U95" s="12"/>
      <c r="V95" s="13"/>
      <c r="W95" s="12"/>
      <c r="X95" s="13" t="s">
        <v>17</v>
      </c>
      <c r="Y95" s="12"/>
      <c r="Z95" s="13" t="s">
        <v>18</v>
      </c>
      <c r="AA95" s="12"/>
      <c r="AB95" s="13" t="s">
        <v>19</v>
      </c>
      <c r="AC95" s="12"/>
      <c r="AD95" s="13" t="s">
        <v>20</v>
      </c>
      <c r="AE95" s="12"/>
      <c r="AF95" s="13" t="s">
        <v>21</v>
      </c>
      <c r="AG95" s="12"/>
      <c r="AH95" s="13" t="s">
        <v>22</v>
      </c>
      <c r="AI95" s="12"/>
      <c r="AJ95" s="13" t="s">
        <v>23</v>
      </c>
      <c r="AK95" s="12"/>
      <c r="AL95" s="13" t="s">
        <v>675</v>
      </c>
      <c r="AM95" s="12"/>
      <c r="AN95" s="13" t="s">
        <v>676</v>
      </c>
      <c r="AO95" s="12"/>
      <c r="AP95" s="13" t="s">
        <v>33</v>
      </c>
      <c r="AQ95" s="12"/>
      <c r="AR95" s="13" t="s">
        <v>34</v>
      </c>
      <c r="AS95" s="12"/>
      <c r="AT95" s="13" t="s">
        <v>35</v>
      </c>
      <c r="AU95" s="12"/>
      <c r="AV95" s="13" t="s">
        <v>36</v>
      </c>
      <c r="AW95" s="12"/>
      <c r="AX95" s="13" t="s">
        <v>37</v>
      </c>
      <c r="AY95" s="12"/>
      <c r="AZ95" s="13"/>
      <c r="BA95" s="12" t="s">
        <v>616</v>
      </c>
      <c r="BB95" s="12" t="s">
        <v>617</v>
      </c>
    </row>
    <row r="96" spans="1:66">
      <c r="A96" s="2" t="s">
        <v>625</v>
      </c>
      <c r="B96" s="2" t="s">
        <v>66</v>
      </c>
      <c r="C96" s="2">
        <v>41</v>
      </c>
      <c r="D96" s="32">
        <v>0.17857142857142858</v>
      </c>
      <c r="E96" s="33">
        <v>5.0751879699248117E-2</v>
      </c>
      <c r="F96" s="32">
        <v>0.10714285714285714</v>
      </c>
      <c r="G96" s="33">
        <v>0.10714285714285714</v>
      </c>
      <c r="H96" s="32">
        <v>7.1428571428571425E-2</v>
      </c>
      <c r="I96" s="33">
        <v>5.6390977443609019E-2</v>
      </c>
      <c r="J96" s="32">
        <v>0</v>
      </c>
      <c r="K96" s="33">
        <v>0</v>
      </c>
      <c r="L96" s="32">
        <v>0</v>
      </c>
      <c r="M96" s="33">
        <v>0</v>
      </c>
      <c r="N96" s="32">
        <v>0</v>
      </c>
      <c r="O96" s="33">
        <v>0</v>
      </c>
      <c r="P96" s="32">
        <v>0.10714285714285714</v>
      </c>
      <c r="Q96" s="33">
        <v>0.11842105263157894</v>
      </c>
      <c r="R96" s="32">
        <v>0</v>
      </c>
      <c r="S96" s="33">
        <v>0</v>
      </c>
      <c r="T96" s="32">
        <v>7.1428571428571425E-2</v>
      </c>
      <c r="U96" s="33">
        <v>2.6315789473684209E-2</v>
      </c>
      <c r="V96" s="32"/>
      <c r="W96" s="33"/>
      <c r="X96" s="32">
        <v>0</v>
      </c>
      <c r="Y96" s="33">
        <v>0</v>
      </c>
      <c r="Z96" s="32">
        <v>0</v>
      </c>
      <c r="AA96" s="33">
        <v>0</v>
      </c>
      <c r="AB96" s="32">
        <v>0</v>
      </c>
      <c r="AC96" s="33">
        <v>0</v>
      </c>
      <c r="AD96" s="32">
        <v>0.10714285714285714</v>
      </c>
      <c r="AE96" s="33">
        <v>7.5187969924812026E-2</v>
      </c>
      <c r="AF96" s="32">
        <v>0</v>
      </c>
      <c r="AG96" s="33">
        <v>0</v>
      </c>
      <c r="AH96" s="32">
        <v>0</v>
      </c>
      <c r="AI96" s="33">
        <v>0</v>
      </c>
      <c r="AJ96" s="32">
        <v>0</v>
      </c>
      <c r="AK96" s="33">
        <v>0</v>
      </c>
      <c r="AL96" s="32">
        <v>0</v>
      </c>
      <c r="AM96" s="33">
        <v>0</v>
      </c>
      <c r="AN96" s="32">
        <v>0</v>
      </c>
      <c r="AO96" s="33">
        <v>0</v>
      </c>
      <c r="AP96" s="32">
        <v>3.5714285714285712E-2</v>
      </c>
      <c r="AQ96" s="33">
        <v>0.17857142857142858</v>
      </c>
      <c r="AR96" s="32">
        <v>0</v>
      </c>
      <c r="AS96" s="33">
        <v>0</v>
      </c>
      <c r="AT96" s="32">
        <v>0</v>
      </c>
      <c r="AU96" s="33">
        <v>0</v>
      </c>
      <c r="AV96" s="32">
        <v>0.14285714285714285</v>
      </c>
      <c r="AW96" s="33">
        <v>0.17105263157894737</v>
      </c>
      <c r="AX96" s="32">
        <v>0.17857142857142858</v>
      </c>
      <c r="AY96" s="33">
        <v>0.21616541353383459</v>
      </c>
      <c r="AZ96" s="11"/>
      <c r="BA96" s="10"/>
      <c r="BB96" s="10"/>
    </row>
    <row r="97" spans="1:66">
      <c r="A97" s="2" t="s">
        <v>695</v>
      </c>
      <c r="B97" s="2" t="s">
        <v>66</v>
      </c>
      <c r="C97" s="2">
        <v>42</v>
      </c>
      <c r="D97" s="32">
        <v>0</v>
      </c>
      <c r="E97" s="33">
        <v>0</v>
      </c>
      <c r="F97" s="32">
        <v>0.30769230769230771</v>
      </c>
      <c r="G97" s="33">
        <v>0.30399999999999999</v>
      </c>
      <c r="H97" s="32">
        <v>0.30769230769230771</v>
      </c>
      <c r="I97" s="33">
        <v>0.128</v>
      </c>
      <c r="J97" s="32">
        <v>0</v>
      </c>
      <c r="K97" s="33">
        <v>0</v>
      </c>
      <c r="L97" s="32">
        <v>0</v>
      </c>
      <c r="M97" s="33">
        <v>0</v>
      </c>
      <c r="N97" s="32">
        <v>0</v>
      </c>
      <c r="O97" s="33">
        <v>0</v>
      </c>
      <c r="P97" s="32">
        <v>0</v>
      </c>
      <c r="Q97" s="33">
        <v>0</v>
      </c>
      <c r="R97" s="32">
        <v>0</v>
      </c>
      <c r="S97" s="33">
        <v>0</v>
      </c>
      <c r="T97" s="32">
        <v>7.6923076923076927E-2</v>
      </c>
      <c r="U97" s="33">
        <v>1.6E-2</v>
      </c>
      <c r="V97" s="32"/>
      <c r="W97" s="33"/>
      <c r="X97" s="32">
        <v>0</v>
      </c>
      <c r="Y97" s="33">
        <v>0</v>
      </c>
      <c r="Z97" s="32">
        <v>0</v>
      </c>
      <c r="AA97" s="33">
        <v>0</v>
      </c>
      <c r="AB97" s="32">
        <v>0</v>
      </c>
      <c r="AC97" s="33">
        <v>0</v>
      </c>
      <c r="AD97" s="32">
        <v>0</v>
      </c>
      <c r="AE97" s="33">
        <v>0</v>
      </c>
      <c r="AF97" s="32">
        <v>0</v>
      </c>
      <c r="AG97" s="33">
        <v>0</v>
      </c>
      <c r="AH97" s="32">
        <v>0</v>
      </c>
      <c r="AI97" s="33">
        <v>0</v>
      </c>
      <c r="AJ97" s="32">
        <v>0</v>
      </c>
      <c r="AK97" s="33">
        <v>0</v>
      </c>
      <c r="AL97" s="32">
        <v>0</v>
      </c>
      <c r="AM97" s="33">
        <v>0</v>
      </c>
      <c r="AN97" s="32">
        <v>0</v>
      </c>
      <c r="AO97" s="33">
        <v>0</v>
      </c>
      <c r="AP97" s="32">
        <v>0.15384615384615385</v>
      </c>
      <c r="AQ97" s="33">
        <v>0.216</v>
      </c>
      <c r="AR97" s="32">
        <v>0</v>
      </c>
      <c r="AS97" s="33">
        <v>0</v>
      </c>
      <c r="AT97" s="32">
        <v>0</v>
      </c>
      <c r="AU97" s="33">
        <v>0</v>
      </c>
      <c r="AV97" s="32">
        <v>7.6923076923076927E-2</v>
      </c>
      <c r="AW97" s="33">
        <v>0.12</v>
      </c>
      <c r="AX97" s="32">
        <v>7.6923076923076927E-2</v>
      </c>
      <c r="AY97" s="33">
        <v>0.216</v>
      </c>
      <c r="AZ97" s="11"/>
      <c r="BA97" s="10"/>
      <c r="BB97" s="10"/>
    </row>
    <row r="98" spans="1:66">
      <c r="A98" s="2" t="s">
        <v>696</v>
      </c>
      <c r="B98" s="2" t="s">
        <v>66</v>
      </c>
      <c r="C98" s="2">
        <v>43</v>
      </c>
      <c r="D98" s="32">
        <v>0.2</v>
      </c>
      <c r="E98" s="33">
        <v>9.0361445783132526E-3</v>
      </c>
      <c r="F98" s="32">
        <v>0.3</v>
      </c>
      <c r="G98" s="33">
        <v>3.313253012048193E-2</v>
      </c>
      <c r="H98" s="32">
        <v>0</v>
      </c>
      <c r="I98" s="33">
        <v>0</v>
      </c>
      <c r="J98" s="32">
        <v>0</v>
      </c>
      <c r="K98" s="33">
        <v>0</v>
      </c>
      <c r="L98" s="32">
        <v>0</v>
      </c>
      <c r="M98" s="33">
        <v>0</v>
      </c>
      <c r="N98" s="32">
        <v>0</v>
      </c>
      <c r="O98" s="33">
        <v>0</v>
      </c>
      <c r="P98" s="32">
        <v>0</v>
      </c>
      <c r="Q98" s="33">
        <v>0</v>
      </c>
      <c r="R98" s="32">
        <v>0</v>
      </c>
      <c r="S98" s="33">
        <v>0</v>
      </c>
      <c r="T98" s="32">
        <v>0</v>
      </c>
      <c r="U98" s="33">
        <v>0</v>
      </c>
      <c r="V98" s="32"/>
      <c r="W98" s="33"/>
      <c r="X98" s="32">
        <v>0</v>
      </c>
      <c r="Y98" s="33">
        <v>0</v>
      </c>
      <c r="Z98" s="32">
        <v>0</v>
      </c>
      <c r="AA98" s="33">
        <v>0</v>
      </c>
      <c r="AB98" s="32">
        <v>0</v>
      </c>
      <c r="AC98" s="33">
        <v>0</v>
      </c>
      <c r="AD98" s="32">
        <v>0</v>
      </c>
      <c r="AE98" s="33">
        <v>0</v>
      </c>
      <c r="AF98" s="32">
        <v>0</v>
      </c>
      <c r="AG98" s="33">
        <v>0</v>
      </c>
      <c r="AH98" s="32">
        <v>0</v>
      </c>
      <c r="AI98" s="33">
        <v>0</v>
      </c>
      <c r="AJ98" s="32">
        <v>0</v>
      </c>
      <c r="AK98" s="33">
        <v>0</v>
      </c>
      <c r="AL98" s="32">
        <v>0</v>
      </c>
      <c r="AM98" s="33">
        <v>0</v>
      </c>
      <c r="AN98" s="32">
        <v>0</v>
      </c>
      <c r="AO98" s="33">
        <v>0</v>
      </c>
      <c r="AP98" s="32">
        <v>0</v>
      </c>
      <c r="AQ98" s="33">
        <v>0</v>
      </c>
      <c r="AR98" s="32">
        <v>0</v>
      </c>
      <c r="AS98" s="33">
        <v>0</v>
      </c>
      <c r="AT98" s="32">
        <v>0</v>
      </c>
      <c r="AU98" s="33">
        <v>0</v>
      </c>
      <c r="AV98" s="32">
        <v>0.4</v>
      </c>
      <c r="AW98" s="33">
        <v>0.86445783132530118</v>
      </c>
      <c r="AX98" s="32">
        <v>0.1</v>
      </c>
      <c r="AY98" s="33">
        <v>9.337349397590361E-2</v>
      </c>
      <c r="AZ98" s="11"/>
      <c r="BA98" s="10"/>
      <c r="BB98" s="10"/>
    </row>
    <row r="99" spans="1:66">
      <c r="A99" s="2" t="s">
        <v>697</v>
      </c>
      <c r="B99" s="2" t="s">
        <v>66</v>
      </c>
      <c r="C99" s="2">
        <v>44</v>
      </c>
      <c r="D99" s="32">
        <v>0.05</v>
      </c>
      <c r="E99" s="33">
        <v>3.205128205128205E-3</v>
      </c>
      <c r="F99" s="32">
        <v>0.6</v>
      </c>
      <c r="G99" s="33">
        <v>0.66025641025641024</v>
      </c>
      <c r="H99" s="32">
        <v>0</v>
      </c>
      <c r="I99" s="33">
        <v>0</v>
      </c>
      <c r="J99" s="32">
        <v>0</v>
      </c>
      <c r="K99" s="33">
        <v>0</v>
      </c>
      <c r="L99" s="32">
        <v>0</v>
      </c>
      <c r="M99" s="33">
        <v>0</v>
      </c>
      <c r="N99" s="32">
        <v>0</v>
      </c>
      <c r="O99" s="33">
        <v>0</v>
      </c>
      <c r="P99" s="32">
        <v>0</v>
      </c>
      <c r="Q99" s="33">
        <v>0</v>
      </c>
      <c r="R99" s="32">
        <v>0</v>
      </c>
      <c r="S99" s="33">
        <v>0</v>
      </c>
      <c r="T99" s="32">
        <v>0.35</v>
      </c>
      <c r="U99" s="33">
        <v>0.33653846153846156</v>
      </c>
      <c r="V99" s="32"/>
      <c r="W99" s="33"/>
      <c r="X99" s="32">
        <v>0</v>
      </c>
      <c r="Y99" s="33">
        <v>0</v>
      </c>
      <c r="Z99" s="32">
        <v>0</v>
      </c>
      <c r="AA99" s="33">
        <v>0</v>
      </c>
      <c r="AB99" s="32">
        <v>0</v>
      </c>
      <c r="AC99" s="33">
        <v>0</v>
      </c>
      <c r="AD99" s="32">
        <v>0</v>
      </c>
      <c r="AE99" s="33">
        <v>0</v>
      </c>
      <c r="AF99" s="32">
        <v>0</v>
      </c>
      <c r="AG99" s="33">
        <v>0</v>
      </c>
      <c r="AH99" s="32">
        <v>0</v>
      </c>
      <c r="AI99" s="33">
        <v>0</v>
      </c>
      <c r="AJ99" s="32">
        <v>0</v>
      </c>
      <c r="AK99" s="33">
        <v>0</v>
      </c>
      <c r="AL99" s="32">
        <v>0</v>
      </c>
      <c r="AM99" s="33">
        <v>0</v>
      </c>
      <c r="AN99" s="32">
        <v>0</v>
      </c>
      <c r="AO99" s="33">
        <v>0</v>
      </c>
      <c r="AP99" s="32">
        <v>0</v>
      </c>
      <c r="AQ99" s="33">
        <v>0</v>
      </c>
      <c r="AR99" s="32">
        <v>0</v>
      </c>
      <c r="AS99" s="33">
        <v>0</v>
      </c>
      <c r="AT99" s="32">
        <v>0</v>
      </c>
      <c r="AU99" s="33">
        <v>0</v>
      </c>
      <c r="AV99" s="32">
        <v>0</v>
      </c>
      <c r="AW99" s="33">
        <v>0</v>
      </c>
      <c r="AX99" s="32">
        <v>0</v>
      </c>
      <c r="AY99" s="33">
        <v>0</v>
      </c>
      <c r="AZ99" s="11"/>
      <c r="BA99" s="10"/>
      <c r="BB99" s="10"/>
    </row>
    <row r="100" spans="1:66">
      <c r="A100" s="2" t="s">
        <v>626</v>
      </c>
      <c r="B100" s="2" t="s">
        <v>66</v>
      </c>
      <c r="C100" s="2">
        <v>45</v>
      </c>
      <c r="D100" s="32">
        <v>0.25600000000000001</v>
      </c>
      <c r="E100" s="33">
        <v>0.13653995345228859</v>
      </c>
      <c r="F100" s="32">
        <v>2.4E-2</v>
      </c>
      <c r="G100" s="33">
        <v>3.8789759503491075E-2</v>
      </c>
      <c r="H100" s="32">
        <v>1.6E-2</v>
      </c>
      <c r="I100" s="33">
        <v>6.9821567106283944E-3</v>
      </c>
      <c r="J100" s="32">
        <v>0</v>
      </c>
      <c r="K100" s="33">
        <v>0</v>
      </c>
      <c r="L100" s="32">
        <v>0</v>
      </c>
      <c r="M100" s="33">
        <v>0</v>
      </c>
      <c r="N100" s="32">
        <v>0</v>
      </c>
      <c r="O100" s="33">
        <v>0</v>
      </c>
      <c r="P100" s="32">
        <v>0</v>
      </c>
      <c r="Q100" s="33">
        <v>0</v>
      </c>
      <c r="R100" s="32">
        <v>0</v>
      </c>
      <c r="S100" s="33">
        <v>0</v>
      </c>
      <c r="T100" s="32">
        <v>2.4E-2</v>
      </c>
      <c r="U100" s="33">
        <v>5.4305663304887508E-2</v>
      </c>
      <c r="V100" s="32"/>
      <c r="W100" s="33"/>
      <c r="X100" s="32">
        <v>2.4E-2</v>
      </c>
      <c r="Y100" s="33">
        <v>1.8619084561675717E-2</v>
      </c>
      <c r="Z100" s="32">
        <v>0</v>
      </c>
      <c r="AA100" s="33">
        <v>0</v>
      </c>
      <c r="AB100" s="32">
        <v>0</v>
      </c>
      <c r="AC100" s="33">
        <v>0</v>
      </c>
      <c r="AD100" s="32">
        <v>0.46400000000000002</v>
      </c>
      <c r="AE100" s="33">
        <v>0.6206361520558572</v>
      </c>
      <c r="AF100" s="32">
        <v>2.4E-2</v>
      </c>
      <c r="AG100" s="33">
        <v>1.0861132660977503E-2</v>
      </c>
      <c r="AH100" s="32">
        <v>0</v>
      </c>
      <c r="AI100" s="33">
        <v>0</v>
      </c>
      <c r="AJ100" s="32">
        <v>0</v>
      </c>
      <c r="AK100" s="33">
        <v>0</v>
      </c>
      <c r="AL100" s="32">
        <v>0</v>
      </c>
      <c r="AM100" s="33">
        <v>0</v>
      </c>
      <c r="AN100" s="32">
        <v>0</v>
      </c>
      <c r="AO100" s="33">
        <v>0</v>
      </c>
      <c r="AP100" s="32">
        <v>1.6E-2</v>
      </c>
      <c r="AQ100" s="33">
        <v>1.5515903801396431E-3</v>
      </c>
      <c r="AR100" s="32">
        <v>0.13600000000000001</v>
      </c>
      <c r="AS100" s="33">
        <v>8.8440651667959655E-2</v>
      </c>
      <c r="AT100" s="32">
        <v>8.0000000000000002E-3</v>
      </c>
      <c r="AU100" s="33">
        <v>3.8789759503491078E-3</v>
      </c>
      <c r="AV100" s="32">
        <v>8.0000000000000002E-3</v>
      </c>
      <c r="AW100" s="33">
        <v>1.9394879751745538E-2</v>
      </c>
      <c r="AX100" s="32">
        <v>0</v>
      </c>
      <c r="AY100" s="33">
        <v>0</v>
      </c>
      <c r="AZ100" s="11"/>
      <c r="BA100" s="10"/>
      <c r="BB100" s="10"/>
    </row>
    <row r="101" spans="1:66">
      <c r="A101" s="2" t="s">
        <v>698</v>
      </c>
      <c r="B101" s="2" t="s">
        <v>66</v>
      </c>
      <c r="C101" s="2">
        <v>46</v>
      </c>
      <c r="D101" s="32">
        <v>0.25</v>
      </c>
      <c r="E101" s="33">
        <v>0.13498098859315588</v>
      </c>
      <c r="F101" s="32">
        <v>0</v>
      </c>
      <c r="G101" s="33">
        <v>0</v>
      </c>
      <c r="H101" s="32">
        <v>0</v>
      </c>
      <c r="I101" s="33">
        <v>0</v>
      </c>
      <c r="J101" s="32">
        <v>0</v>
      </c>
      <c r="K101" s="33">
        <v>0</v>
      </c>
      <c r="L101" s="32">
        <v>0</v>
      </c>
      <c r="M101" s="33">
        <v>0</v>
      </c>
      <c r="N101" s="32">
        <v>0</v>
      </c>
      <c r="O101" s="33">
        <v>0</v>
      </c>
      <c r="P101" s="32">
        <v>0</v>
      </c>
      <c r="Q101" s="33">
        <v>0</v>
      </c>
      <c r="R101" s="32">
        <v>0</v>
      </c>
      <c r="S101" s="33">
        <v>0</v>
      </c>
      <c r="T101" s="32">
        <v>0.26136363636363635</v>
      </c>
      <c r="U101" s="33">
        <v>0.30513307984790877</v>
      </c>
      <c r="V101" s="32"/>
      <c r="W101" s="33"/>
      <c r="X101" s="32">
        <v>0</v>
      </c>
      <c r="Y101" s="33">
        <v>0</v>
      </c>
      <c r="Z101" s="32">
        <v>0</v>
      </c>
      <c r="AA101" s="33">
        <v>0</v>
      </c>
      <c r="AB101" s="32">
        <v>0.11363636363636363</v>
      </c>
      <c r="AC101" s="33">
        <v>7.5095057034220536E-2</v>
      </c>
      <c r="AD101" s="32">
        <v>0.27272727272727271</v>
      </c>
      <c r="AE101" s="33">
        <v>0.39353612167300378</v>
      </c>
      <c r="AF101" s="32">
        <v>0</v>
      </c>
      <c r="AG101" s="33">
        <v>0</v>
      </c>
      <c r="AH101" s="32">
        <v>4.5454545454545456E-2</v>
      </c>
      <c r="AI101" s="33">
        <v>1.8060836501901139E-2</v>
      </c>
      <c r="AJ101" s="32">
        <v>0</v>
      </c>
      <c r="AK101" s="33">
        <v>0</v>
      </c>
      <c r="AL101" s="32">
        <v>0</v>
      </c>
      <c r="AM101" s="33">
        <v>0</v>
      </c>
      <c r="AN101" s="32">
        <v>0</v>
      </c>
      <c r="AO101" s="33">
        <v>0</v>
      </c>
      <c r="AP101" s="32">
        <v>0</v>
      </c>
      <c r="AQ101" s="33">
        <v>0</v>
      </c>
      <c r="AR101" s="32">
        <v>2.2727272727272728E-2</v>
      </c>
      <c r="AS101" s="33">
        <v>1.6159695817490494E-2</v>
      </c>
      <c r="AT101" s="32">
        <v>1.1363636363636364E-2</v>
      </c>
      <c r="AU101" s="33">
        <v>8.555133079847909E-3</v>
      </c>
      <c r="AV101" s="32">
        <v>1.1363636363636364E-2</v>
      </c>
      <c r="AW101" s="33">
        <v>4.1825095057034217E-2</v>
      </c>
      <c r="AX101" s="32">
        <v>1.1363636363636364E-2</v>
      </c>
      <c r="AY101" s="33">
        <v>6.653992395437262E-3</v>
      </c>
      <c r="AZ101" s="11"/>
      <c r="BA101" s="10"/>
      <c r="BB101" s="10"/>
    </row>
    <row r="102" spans="1:66">
      <c r="A102" s="2" t="s">
        <v>627</v>
      </c>
      <c r="B102" s="2" t="s">
        <v>66</v>
      </c>
      <c r="C102" s="2">
        <v>47</v>
      </c>
      <c r="D102" s="32">
        <v>0</v>
      </c>
      <c r="E102" s="33">
        <v>0</v>
      </c>
      <c r="F102" s="32">
        <v>0</v>
      </c>
      <c r="G102" s="33">
        <v>0</v>
      </c>
      <c r="H102" s="32">
        <v>0</v>
      </c>
      <c r="I102" s="33">
        <v>0</v>
      </c>
      <c r="J102" s="32">
        <v>0</v>
      </c>
      <c r="K102" s="33">
        <v>0</v>
      </c>
      <c r="L102" s="32">
        <v>0</v>
      </c>
      <c r="M102" s="33">
        <v>0</v>
      </c>
      <c r="N102" s="32">
        <v>0</v>
      </c>
      <c r="O102" s="33">
        <v>0</v>
      </c>
      <c r="P102" s="32">
        <v>0</v>
      </c>
      <c r="Q102" s="33">
        <v>0</v>
      </c>
      <c r="R102" s="32">
        <v>0</v>
      </c>
      <c r="S102" s="33">
        <v>0</v>
      </c>
      <c r="T102" s="32">
        <v>0</v>
      </c>
      <c r="U102" s="33">
        <v>0</v>
      </c>
      <c r="V102" s="32"/>
      <c r="W102" s="33"/>
      <c r="X102" s="32">
        <v>0</v>
      </c>
      <c r="Y102" s="33">
        <v>0</v>
      </c>
      <c r="Z102" s="32">
        <v>0</v>
      </c>
      <c r="AA102" s="33">
        <v>0</v>
      </c>
      <c r="AB102" s="32">
        <v>5.5555555555555552E-2</v>
      </c>
      <c r="AC102" s="33">
        <v>2.2988505747126436E-2</v>
      </c>
      <c r="AD102" s="32">
        <v>0.22222222222222221</v>
      </c>
      <c r="AE102" s="33">
        <v>0.19923371647509577</v>
      </c>
      <c r="AF102" s="32">
        <v>0</v>
      </c>
      <c r="AG102" s="33">
        <v>0</v>
      </c>
      <c r="AH102" s="32">
        <v>0</v>
      </c>
      <c r="AI102" s="33">
        <v>0</v>
      </c>
      <c r="AJ102" s="32">
        <v>0</v>
      </c>
      <c r="AK102" s="33">
        <v>0</v>
      </c>
      <c r="AL102" s="32">
        <v>0</v>
      </c>
      <c r="AM102" s="33">
        <v>0</v>
      </c>
      <c r="AN102" s="32">
        <v>5.5555555555555552E-2</v>
      </c>
      <c r="AO102" s="33">
        <v>1.1494252873563218E-2</v>
      </c>
      <c r="AP102" s="32">
        <v>0.16666666666666666</v>
      </c>
      <c r="AQ102" s="33">
        <v>0.18773946360153257</v>
      </c>
      <c r="AR102" s="32">
        <v>0</v>
      </c>
      <c r="AS102" s="33">
        <v>0</v>
      </c>
      <c r="AT102" s="32">
        <v>0</v>
      </c>
      <c r="AU102" s="33">
        <v>0</v>
      </c>
      <c r="AV102" s="32">
        <v>0.22222222222222221</v>
      </c>
      <c r="AW102" s="33">
        <v>0.51340996168582376</v>
      </c>
      <c r="AX102" s="32">
        <v>0.27777777777777779</v>
      </c>
      <c r="AY102" s="33">
        <v>6.5134099616858232E-2</v>
      </c>
      <c r="AZ102" s="11"/>
      <c r="BA102" s="10"/>
      <c r="BB102" s="10"/>
    </row>
    <row r="103" spans="1:66">
      <c r="A103" s="2" t="s">
        <v>291</v>
      </c>
      <c r="B103" s="2" t="s">
        <v>66</v>
      </c>
      <c r="C103" s="2">
        <v>48</v>
      </c>
      <c r="D103" s="32">
        <v>0.10702341137123746</v>
      </c>
      <c r="E103" s="33">
        <v>2.7479562690830295E-2</v>
      </c>
      <c r="F103" s="32">
        <v>0</v>
      </c>
      <c r="G103" s="33">
        <v>0</v>
      </c>
      <c r="H103" s="32">
        <v>2.0066889632107024E-2</v>
      </c>
      <c r="I103" s="33">
        <v>2.9547916871860533E-3</v>
      </c>
      <c r="J103" s="32">
        <v>0</v>
      </c>
      <c r="K103" s="33">
        <v>0</v>
      </c>
      <c r="L103" s="32">
        <v>0</v>
      </c>
      <c r="M103" s="33">
        <v>0</v>
      </c>
      <c r="N103" s="32">
        <v>0</v>
      </c>
      <c r="O103" s="33">
        <v>0</v>
      </c>
      <c r="P103" s="32">
        <v>3.3444816053511705E-3</v>
      </c>
      <c r="Q103" s="33">
        <v>2.3736826553727962E-2</v>
      </c>
      <c r="R103" s="32">
        <v>0</v>
      </c>
      <c r="S103" s="33">
        <v>0</v>
      </c>
      <c r="T103" s="32">
        <v>0</v>
      </c>
      <c r="U103" s="33">
        <v>0</v>
      </c>
      <c r="V103" s="32"/>
      <c r="W103" s="33"/>
      <c r="X103" s="32">
        <v>1.3377926421404682E-2</v>
      </c>
      <c r="Y103" s="33">
        <v>2.6593125184674478E-3</v>
      </c>
      <c r="Z103" s="32">
        <v>0</v>
      </c>
      <c r="AA103" s="33">
        <v>0</v>
      </c>
      <c r="AB103" s="32">
        <v>2.3411371237458192E-2</v>
      </c>
      <c r="AC103" s="33">
        <v>3.4472569683837288E-3</v>
      </c>
      <c r="AD103" s="32">
        <v>0.72909698996655514</v>
      </c>
      <c r="AE103" s="33">
        <v>0.91480350635280216</v>
      </c>
      <c r="AF103" s="32">
        <v>3.678929765886288E-2</v>
      </c>
      <c r="AG103" s="33">
        <v>8.3719097803604849E-3</v>
      </c>
      <c r="AH103" s="32">
        <v>3.678929765886288E-2</v>
      </c>
      <c r="AI103" s="33">
        <v>8.4704028366000203E-3</v>
      </c>
      <c r="AJ103" s="32">
        <v>0</v>
      </c>
      <c r="AK103" s="33">
        <v>0</v>
      </c>
      <c r="AL103" s="32">
        <v>2.0066889632107024E-2</v>
      </c>
      <c r="AM103" s="33">
        <v>7.386979217965133E-3</v>
      </c>
      <c r="AN103" s="32">
        <v>0</v>
      </c>
      <c r="AO103" s="33">
        <v>0</v>
      </c>
      <c r="AP103" s="32">
        <v>6.688963210702341E-3</v>
      </c>
      <c r="AQ103" s="33">
        <v>5.909583374372107E-4</v>
      </c>
      <c r="AR103" s="32">
        <v>0</v>
      </c>
      <c r="AS103" s="33">
        <v>0</v>
      </c>
      <c r="AT103" s="32">
        <v>0</v>
      </c>
      <c r="AU103" s="33">
        <v>0</v>
      </c>
      <c r="AV103" s="32">
        <v>0</v>
      </c>
      <c r="AW103" s="33">
        <v>0</v>
      </c>
      <c r="AX103" s="32">
        <v>3.3444816053511705E-3</v>
      </c>
      <c r="AY103" s="33">
        <v>9.8493056239535117E-5</v>
      </c>
      <c r="AZ103" s="11"/>
      <c r="BA103" s="10"/>
      <c r="BB103" s="10"/>
    </row>
    <row r="104" spans="1:66">
      <c r="A104" s="18" t="s">
        <v>699</v>
      </c>
      <c r="B104" s="18" t="s">
        <v>66</v>
      </c>
      <c r="C104" s="18">
        <v>49</v>
      </c>
      <c r="D104" s="34">
        <v>0.125</v>
      </c>
      <c r="E104" s="35">
        <v>9.4674556213017749E-2</v>
      </c>
      <c r="F104" s="34">
        <v>0</v>
      </c>
      <c r="G104" s="35">
        <v>0</v>
      </c>
      <c r="H104" s="34">
        <v>0</v>
      </c>
      <c r="I104" s="35">
        <v>0</v>
      </c>
      <c r="J104" s="34">
        <v>0</v>
      </c>
      <c r="K104" s="35">
        <v>0</v>
      </c>
      <c r="L104" s="34">
        <v>0</v>
      </c>
      <c r="M104" s="35">
        <v>0</v>
      </c>
      <c r="N104" s="34">
        <v>0</v>
      </c>
      <c r="O104" s="35">
        <v>0</v>
      </c>
      <c r="P104" s="34">
        <v>0</v>
      </c>
      <c r="Q104" s="35">
        <v>0</v>
      </c>
      <c r="R104" s="34">
        <v>0</v>
      </c>
      <c r="S104" s="35">
        <v>0</v>
      </c>
      <c r="T104" s="34">
        <v>0</v>
      </c>
      <c r="U104" s="35">
        <v>0</v>
      </c>
      <c r="V104" s="34"/>
      <c r="W104" s="35"/>
      <c r="X104" s="34">
        <v>0</v>
      </c>
      <c r="Y104" s="35">
        <v>0</v>
      </c>
      <c r="Z104" s="34">
        <v>0</v>
      </c>
      <c r="AA104" s="35">
        <v>0</v>
      </c>
      <c r="AB104" s="34">
        <v>0</v>
      </c>
      <c r="AC104" s="35">
        <v>0</v>
      </c>
      <c r="AD104" s="34">
        <v>0.875</v>
      </c>
      <c r="AE104" s="35">
        <v>0.90532544378698221</v>
      </c>
      <c r="AF104" s="34">
        <v>0</v>
      </c>
      <c r="AG104" s="35">
        <v>0</v>
      </c>
      <c r="AH104" s="34">
        <v>0</v>
      </c>
      <c r="AI104" s="35">
        <v>0</v>
      </c>
      <c r="AJ104" s="34">
        <v>0</v>
      </c>
      <c r="AK104" s="35">
        <v>0</v>
      </c>
      <c r="AL104" s="34">
        <v>0</v>
      </c>
      <c r="AM104" s="35">
        <v>0</v>
      </c>
      <c r="AN104" s="34">
        <v>0</v>
      </c>
      <c r="AO104" s="35">
        <v>0</v>
      </c>
      <c r="AP104" s="34">
        <v>0</v>
      </c>
      <c r="AQ104" s="35">
        <v>0</v>
      </c>
      <c r="AR104" s="34">
        <v>0</v>
      </c>
      <c r="AS104" s="35">
        <v>0</v>
      </c>
      <c r="AT104" s="34">
        <v>0</v>
      </c>
      <c r="AU104" s="35">
        <v>0</v>
      </c>
      <c r="AV104" s="34">
        <v>0</v>
      </c>
      <c r="AW104" s="35">
        <v>0</v>
      </c>
      <c r="AX104" s="34">
        <v>0</v>
      </c>
      <c r="AY104" s="35">
        <v>0</v>
      </c>
      <c r="AZ104" s="11"/>
      <c r="BA104" s="10"/>
      <c r="BB104" s="10"/>
    </row>
    <row r="105" spans="1:66">
      <c r="A105" s="2" t="s">
        <v>628</v>
      </c>
      <c r="B105" s="2" t="s">
        <v>66</v>
      </c>
      <c r="C105" s="2">
        <v>50</v>
      </c>
      <c r="D105" s="32">
        <v>0.32974910394265233</v>
      </c>
      <c r="E105" s="33">
        <v>0.15786578657865788</v>
      </c>
      <c r="F105" s="32">
        <v>0</v>
      </c>
      <c r="G105" s="33">
        <v>0</v>
      </c>
      <c r="H105" s="32">
        <v>4.3010752688172046E-2</v>
      </c>
      <c r="I105" s="33">
        <v>3.2728272827282731E-2</v>
      </c>
      <c r="J105" s="32">
        <v>0</v>
      </c>
      <c r="K105" s="33">
        <v>0</v>
      </c>
      <c r="L105" s="32">
        <v>0</v>
      </c>
      <c r="M105" s="33">
        <v>0</v>
      </c>
      <c r="N105" s="32">
        <v>0</v>
      </c>
      <c r="O105" s="33">
        <v>0</v>
      </c>
      <c r="P105" s="32">
        <v>0</v>
      </c>
      <c r="Q105" s="33">
        <v>0</v>
      </c>
      <c r="R105" s="32">
        <v>0</v>
      </c>
      <c r="S105" s="33">
        <v>0</v>
      </c>
      <c r="T105" s="32">
        <v>0.19354838709677419</v>
      </c>
      <c r="U105" s="33">
        <v>0.14026402640264027</v>
      </c>
      <c r="V105" s="32"/>
      <c r="W105" s="33"/>
      <c r="X105" s="32">
        <v>0</v>
      </c>
      <c r="Y105" s="33">
        <v>0</v>
      </c>
      <c r="Z105" s="32">
        <v>0</v>
      </c>
      <c r="AA105" s="33">
        <v>0</v>
      </c>
      <c r="AB105" s="32">
        <v>1.7921146953405017E-2</v>
      </c>
      <c r="AC105" s="33">
        <v>2.2002200220022004E-2</v>
      </c>
      <c r="AD105" s="32">
        <v>0.1971326164874552</v>
      </c>
      <c r="AE105" s="33">
        <v>0.47277227722772275</v>
      </c>
      <c r="AF105" s="32">
        <v>1.7921146953405017E-2</v>
      </c>
      <c r="AG105" s="33">
        <v>4.125412541254125E-3</v>
      </c>
      <c r="AH105" s="32">
        <v>0.12186379928315412</v>
      </c>
      <c r="AI105" s="33">
        <v>7.8657865786578657E-2</v>
      </c>
      <c r="AJ105" s="32">
        <v>0</v>
      </c>
      <c r="AK105" s="33">
        <v>0</v>
      </c>
      <c r="AL105" s="32">
        <v>7.1684587813620072E-3</v>
      </c>
      <c r="AM105" s="33">
        <v>7.1507150715071511E-3</v>
      </c>
      <c r="AN105" s="32">
        <v>3.5842293906810036E-3</v>
      </c>
      <c r="AO105" s="33">
        <v>2.7502750275027501E-4</v>
      </c>
      <c r="AP105" s="32">
        <v>3.5842293906810036E-3</v>
      </c>
      <c r="AQ105" s="33">
        <v>2.2002200220022001E-3</v>
      </c>
      <c r="AR105" s="32">
        <v>2.1505376344086023E-2</v>
      </c>
      <c r="AS105" s="33">
        <v>2.3377337733773377E-2</v>
      </c>
      <c r="AT105" s="32">
        <v>3.5842293906810036E-3</v>
      </c>
      <c r="AU105" s="33">
        <v>1.1001100110011001E-3</v>
      </c>
      <c r="AV105" s="32">
        <v>3.5842293906810036E-3</v>
      </c>
      <c r="AW105" s="33">
        <v>1.5126512651265127E-2</v>
      </c>
      <c r="AX105" s="32">
        <v>3.5842293906810034E-2</v>
      </c>
      <c r="AY105" s="33">
        <v>4.2354235423542351E-2</v>
      </c>
      <c r="AZ105" s="11"/>
      <c r="BA105" s="10"/>
      <c r="BB105" s="10"/>
    </row>
    <row r="106" spans="1:66">
      <c r="A106" s="2" t="s">
        <v>312</v>
      </c>
      <c r="B106" s="2" t="s">
        <v>66</v>
      </c>
      <c r="C106" s="2">
        <v>51</v>
      </c>
      <c r="D106" s="32">
        <v>3.1007751937984496E-2</v>
      </c>
      <c r="E106" s="33">
        <v>8.7439044896586507E-3</v>
      </c>
      <c r="F106" s="32">
        <v>0</v>
      </c>
      <c r="G106" s="33">
        <v>0</v>
      </c>
      <c r="H106" s="32">
        <v>7.7519379844961239E-3</v>
      </c>
      <c r="I106" s="33">
        <v>8.9120564990751647E-3</v>
      </c>
      <c r="J106" s="32">
        <v>0</v>
      </c>
      <c r="K106" s="33">
        <v>0</v>
      </c>
      <c r="L106" s="32">
        <v>0</v>
      </c>
      <c r="M106" s="33">
        <v>0</v>
      </c>
      <c r="N106" s="32">
        <v>0</v>
      </c>
      <c r="O106" s="33">
        <v>0</v>
      </c>
      <c r="P106" s="32">
        <v>3.875968992248062E-3</v>
      </c>
      <c r="Q106" s="33">
        <v>6.7260803766605011E-3</v>
      </c>
      <c r="R106" s="32">
        <v>0</v>
      </c>
      <c r="S106" s="33">
        <v>0</v>
      </c>
      <c r="T106" s="32">
        <v>6.3953488372093026E-2</v>
      </c>
      <c r="U106" s="33">
        <v>6.541113166302337E-2</v>
      </c>
      <c r="V106" s="32"/>
      <c r="W106" s="33"/>
      <c r="X106" s="32">
        <v>0</v>
      </c>
      <c r="Y106" s="33">
        <v>0</v>
      </c>
      <c r="Z106" s="32">
        <v>0</v>
      </c>
      <c r="AA106" s="33">
        <v>0</v>
      </c>
      <c r="AB106" s="32">
        <v>4.8449612403100778E-2</v>
      </c>
      <c r="AC106" s="33">
        <v>4.943669076845468E-2</v>
      </c>
      <c r="AD106" s="32">
        <v>0.28875968992248063</v>
      </c>
      <c r="AE106" s="33">
        <v>0.18748949049941147</v>
      </c>
      <c r="AF106" s="32">
        <v>1.1627906976744186E-2</v>
      </c>
      <c r="AG106" s="33">
        <v>4.3719522448293253E-3</v>
      </c>
      <c r="AH106" s="32">
        <v>1.3565891472868217E-2</v>
      </c>
      <c r="AI106" s="33">
        <v>8.4076004708256262E-3</v>
      </c>
      <c r="AJ106" s="32">
        <v>0</v>
      </c>
      <c r="AK106" s="33">
        <v>0</v>
      </c>
      <c r="AL106" s="32">
        <v>0</v>
      </c>
      <c r="AM106" s="33">
        <v>0</v>
      </c>
      <c r="AN106" s="32">
        <v>0</v>
      </c>
      <c r="AO106" s="33">
        <v>0</v>
      </c>
      <c r="AP106" s="32">
        <v>2.1317829457364341E-2</v>
      </c>
      <c r="AQ106" s="33">
        <v>2.5727257440726417E-2</v>
      </c>
      <c r="AR106" s="32">
        <v>4.2635658914728682E-2</v>
      </c>
      <c r="AS106" s="33">
        <v>5.3304186985034474E-2</v>
      </c>
      <c r="AT106" s="32">
        <v>0</v>
      </c>
      <c r="AU106" s="33">
        <v>0</v>
      </c>
      <c r="AV106" s="32">
        <v>0.24612403100775193</v>
      </c>
      <c r="AW106" s="33">
        <v>0.43265512022868674</v>
      </c>
      <c r="AX106" s="32">
        <v>0.22093023255813954</v>
      </c>
      <c r="AY106" s="33">
        <v>0.14881452833361358</v>
      </c>
      <c r="AZ106" s="11"/>
      <c r="BA106" s="10"/>
      <c r="BB106" s="10"/>
    </row>
    <row r="107" spans="1:66">
      <c r="A107" s="2" t="s">
        <v>700</v>
      </c>
      <c r="B107" s="2" t="s">
        <v>66</v>
      </c>
      <c r="C107" s="2">
        <v>52</v>
      </c>
      <c r="D107" s="32">
        <v>0.27692307692307694</v>
      </c>
      <c r="E107" s="33">
        <v>0.1530758226037196</v>
      </c>
      <c r="F107" s="32">
        <v>3.0769230769230771E-2</v>
      </c>
      <c r="G107" s="33">
        <v>1.5736766809728183E-2</v>
      </c>
      <c r="H107" s="32">
        <v>1.5384615384615385E-2</v>
      </c>
      <c r="I107" s="33">
        <v>1.4306151645207439E-2</v>
      </c>
      <c r="J107" s="32">
        <v>0</v>
      </c>
      <c r="K107" s="33">
        <v>0</v>
      </c>
      <c r="L107" s="32">
        <v>0</v>
      </c>
      <c r="M107" s="33">
        <v>0</v>
      </c>
      <c r="N107" s="32">
        <v>0</v>
      </c>
      <c r="O107" s="33">
        <v>0</v>
      </c>
      <c r="P107" s="32">
        <v>1.5384615384615385E-2</v>
      </c>
      <c r="Q107" s="33">
        <v>5.7224606580829757E-3</v>
      </c>
      <c r="R107" s="32">
        <v>0</v>
      </c>
      <c r="S107" s="33">
        <v>0</v>
      </c>
      <c r="T107" s="32">
        <v>0.27692307692307694</v>
      </c>
      <c r="U107" s="33">
        <v>0.22603719599427755</v>
      </c>
      <c r="V107" s="32"/>
      <c r="W107" s="33"/>
      <c r="X107" s="32">
        <v>0</v>
      </c>
      <c r="Y107" s="33">
        <v>0</v>
      </c>
      <c r="Z107" s="32">
        <v>0</v>
      </c>
      <c r="AA107" s="33">
        <v>0</v>
      </c>
      <c r="AB107" s="32">
        <v>1.5384615384615385E-2</v>
      </c>
      <c r="AC107" s="33">
        <v>1.4306151645207439E-3</v>
      </c>
      <c r="AD107" s="32">
        <v>0.36923076923076925</v>
      </c>
      <c r="AE107" s="33">
        <v>0.58369098712446355</v>
      </c>
      <c r="AF107" s="32">
        <v>0</v>
      </c>
      <c r="AG107" s="33">
        <v>0</v>
      </c>
      <c r="AH107" s="32">
        <v>0</v>
      </c>
      <c r="AI107" s="33">
        <v>0</v>
      </c>
      <c r="AJ107" s="32">
        <v>0</v>
      </c>
      <c r="AK107" s="33">
        <v>0</v>
      </c>
      <c r="AL107" s="32">
        <v>0</v>
      </c>
      <c r="AM107" s="33">
        <v>0</v>
      </c>
      <c r="AN107" s="32">
        <v>0</v>
      </c>
      <c r="AO107" s="33">
        <v>0</v>
      </c>
      <c r="AP107" s="32">
        <v>0</v>
      </c>
      <c r="AQ107" s="33">
        <v>0</v>
      </c>
      <c r="AR107" s="32">
        <v>0</v>
      </c>
      <c r="AS107" s="33">
        <v>0</v>
      </c>
      <c r="AT107" s="32">
        <v>0</v>
      </c>
      <c r="AU107" s="33">
        <v>0</v>
      </c>
      <c r="AV107" s="32">
        <v>0</v>
      </c>
      <c r="AW107" s="33">
        <v>0</v>
      </c>
      <c r="AX107" s="32">
        <v>0</v>
      </c>
      <c r="AY107" s="33">
        <v>0</v>
      </c>
      <c r="AZ107" s="11"/>
      <c r="BA107" s="10"/>
      <c r="BB107" s="10"/>
    </row>
    <row r="108" spans="1:66">
      <c r="A108" s="2" t="s">
        <v>334</v>
      </c>
      <c r="B108" s="2" t="s">
        <v>66</v>
      </c>
      <c r="C108" s="2">
        <v>53</v>
      </c>
      <c r="D108" s="32">
        <v>0.12606232294617564</v>
      </c>
      <c r="E108" s="33">
        <v>6.445047489823609E-2</v>
      </c>
      <c r="F108" s="32">
        <v>1.1331444759206799E-2</v>
      </c>
      <c r="G108" s="33">
        <v>3.6828842798992054E-3</v>
      </c>
      <c r="H108" s="32">
        <v>1.2747875354107648E-2</v>
      </c>
      <c r="I108" s="33">
        <v>8.431866640821864E-3</v>
      </c>
      <c r="J108" s="32">
        <v>0</v>
      </c>
      <c r="K108" s="33">
        <v>0</v>
      </c>
      <c r="L108" s="32">
        <v>0</v>
      </c>
      <c r="M108" s="33">
        <v>0</v>
      </c>
      <c r="N108" s="32">
        <v>0</v>
      </c>
      <c r="O108" s="33">
        <v>0</v>
      </c>
      <c r="P108" s="32">
        <v>0</v>
      </c>
      <c r="Q108" s="33">
        <v>0</v>
      </c>
      <c r="R108" s="32">
        <v>0</v>
      </c>
      <c r="S108" s="33">
        <v>0</v>
      </c>
      <c r="T108" s="32">
        <v>0.13172804532577903</v>
      </c>
      <c r="U108" s="33">
        <v>7.1719325450668739E-2</v>
      </c>
      <c r="V108" s="32"/>
      <c r="W108" s="33"/>
      <c r="X108" s="32">
        <v>2.6912181303116147E-2</v>
      </c>
      <c r="Y108" s="33">
        <v>7.8503585966272528E-3</v>
      </c>
      <c r="Z108" s="32">
        <v>1.4164305949008499E-3</v>
      </c>
      <c r="AA108" s="33">
        <v>1.9383601473153711E-4</v>
      </c>
      <c r="AB108" s="32">
        <v>1.2747875354107648E-2</v>
      </c>
      <c r="AC108" s="33">
        <v>2.7427796084512502E-2</v>
      </c>
      <c r="AD108" s="32">
        <v>0.42917847025495753</v>
      </c>
      <c r="AE108" s="33">
        <v>0.60263616980034895</v>
      </c>
      <c r="AF108" s="32">
        <v>0.10056657223796034</v>
      </c>
      <c r="AG108" s="33">
        <v>5.563093622795115E-2</v>
      </c>
      <c r="AH108" s="32">
        <v>8.2152974504249299E-2</v>
      </c>
      <c r="AI108" s="33">
        <v>7.1913161465400277E-2</v>
      </c>
      <c r="AJ108" s="32">
        <v>3.6827195467422094E-2</v>
      </c>
      <c r="AK108" s="33">
        <v>3.8185694902112814E-2</v>
      </c>
      <c r="AL108" s="32">
        <v>1.4164305949008499E-3</v>
      </c>
      <c r="AM108" s="33">
        <v>1.2599340957549913E-3</v>
      </c>
      <c r="AN108" s="32">
        <v>0</v>
      </c>
      <c r="AO108" s="33">
        <v>0</v>
      </c>
      <c r="AP108" s="32">
        <v>9.9150141643059488E-3</v>
      </c>
      <c r="AQ108" s="33">
        <v>1.1533242876526458E-2</v>
      </c>
      <c r="AR108" s="32">
        <v>1.1331444759206799E-2</v>
      </c>
      <c r="AS108" s="33">
        <v>1.5119209149059896E-2</v>
      </c>
      <c r="AT108" s="32">
        <v>0</v>
      </c>
      <c r="AU108" s="33">
        <v>0</v>
      </c>
      <c r="AV108" s="32">
        <v>5.6657223796033997E-3</v>
      </c>
      <c r="AW108" s="33">
        <v>1.9965109517348322E-2</v>
      </c>
      <c r="AX108" s="32">
        <v>0</v>
      </c>
      <c r="AY108" s="33">
        <v>0</v>
      </c>
      <c r="AZ108" s="11"/>
      <c r="BA108" s="10"/>
      <c r="BB108" s="10"/>
      <c r="BJ108" s="4"/>
      <c r="BK108" s="4"/>
      <c r="BL108" s="4"/>
      <c r="BM108" s="4"/>
      <c r="BN108" s="4"/>
    </row>
    <row r="109" spans="1:66">
      <c r="A109" s="2" t="s">
        <v>629</v>
      </c>
      <c r="B109" s="2" t="s">
        <v>66</v>
      </c>
      <c r="C109" s="2">
        <v>54</v>
      </c>
      <c r="D109" s="32">
        <v>0</v>
      </c>
      <c r="E109" s="33">
        <v>0</v>
      </c>
      <c r="F109" s="32">
        <v>0</v>
      </c>
      <c r="G109" s="33">
        <v>0</v>
      </c>
      <c r="H109" s="32">
        <v>0</v>
      </c>
      <c r="I109" s="33">
        <v>0</v>
      </c>
      <c r="J109" s="32">
        <v>0</v>
      </c>
      <c r="K109" s="33">
        <v>0</v>
      </c>
      <c r="L109" s="32">
        <v>0</v>
      </c>
      <c r="M109" s="33">
        <v>0</v>
      </c>
      <c r="N109" s="32">
        <v>0</v>
      </c>
      <c r="O109" s="33">
        <v>0</v>
      </c>
      <c r="P109" s="32">
        <v>0</v>
      </c>
      <c r="Q109" s="33">
        <v>0</v>
      </c>
      <c r="R109" s="32">
        <v>0</v>
      </c>
      <c r="S109" s="33">
        <v>0</v>
      </c>
      <c r="T109" s="32">
        <v>0</v>
      </c>
      <c r="U109" s="33">
        <v>0</v>
      </c>
      <c r="V109" s="32"/>
      <c r="W109" s="33"/>
      <c r="X109" s="32">
        <v>0</v>
      </c>
      <c r="Y109" s="33">
        <v>0</v>
      </c>
      <c r="Z109" s="32">
        <v>0</v>
      </c>
      <c r="AA109" s="33">
        <v>0</v>
      </c>
      <c r="AB109" s="32">
        <v>0</v>
      </c>
      <c r="AC109" s="33">
        <v>0</v>
      </c>
      <c r="AD109" s="32">
        <v>0.84210526315789469</v>
      </c>
      <c r="AE109" s="33">
        <v>0.58333333333333337</v>
      </c>
      <c r="AF109" s="32">
        <v>0</v>
      </c>
      <c r="AG109" s="33">
        <v>0</v>
      </c>
      <c r="AH109" s="32">
        <v>0</v>
      </c>
      <c r="AI109" s="33">
        <v>0</v>
      </c>
      <c r="AJ109" s="32">
        <v>0</v>
      </c>
      <c r="AK109" s="33">
        <v>0</v>
      </c>
      <c r="AL109" s="32">
        <v>0</v>
      </c>
      <c r="AM109" s="33">
        <v>0</v>
      </c>
      <c r="AN109" s="32">
        <v>0</v>
      </c>
      <c r="AO109" s="33">
        <v>0</v>
      </c>
      <c r="AP109" s="32">
        <v>5.2631578947368418E-2</v>
      </c>
      <c r="AQ109" s="33">
        <v>0.17592592592592593</v>
      </c>
      <c r="AR109" s="32">
        <v>0</v>
      </c>
      <c r="AS109" s="33">
        <v>0</v>
      </c>
      <c r="AT109" s="32">
        <v>0</v>
      </c>
      <c r="AU109" s="33">
        <v>0</v>
      </c>
      <c r="AV109" s="32">
        <v>5.2631578947368418E-2</v>
      </c>
      <c r="AW109" s="33">
        <v>0.14814814814814814</v>
      </c>
      <c r="AX109" s="32">
        <v>5.2631578947368418E-2</v>
      </c>
      <c r="AY109" s="33">
        <v>9.2592592592592587E-2</v>
      </c>
      <c r="AZ109" s="11"/>
      <c r="BA109" s="10"/>
      <c r="BB109" s="10"/>
    </row>
    <row r="110" spans="1:66">
      <c r="A110" s="2" t="s">
        <v>701</v>
      </c>
      <c r="B110" s="2" t="s">
        <v>66</v>
      </c>
      <c r="C110" s="2">
        <v>55</v>
      </c>
      <c r="D110" s="32">
        <v>0</v>
      </c>
      <c r="E110" s="33">
        <v>0</v>
      </c>
      <c r="F110" s="32">
        <v>0</v>
      </c>
      <c r="G110" s="33">
        <v>0</v>
      </c>
      <c r="H110" s="32">
        <v>0.23076923076923078</v>
      </c>
      <c r="I110" s="33">
        <v>0.50349650349650354</v>
      </c>
      <c r="J110" s="32">
        <v>0</v>
      </c>
      <c r="K110" s="33">
        <v>0</v>
      </c>
      <c r="L110" s="32">
        <v>0</v>
      </c>
      <c r="M110" s="33">
        <v>0</v>
      </c>
      <c r="N110" s="32">
        <v>0</v>
      </c>
      <c r="O110" s="33">
        <v>0</v>
      </c>
      <c r="P110" s="32">
        <v>0</v>
      </c>
      <c r="Q110" s="33">
        <v>0</v>
      </c>
      <c r="R110" s="32">
        <v>0</v>
      </c>
      <c r="S110" s="33">
        <v>0</v>
      </c>
      <c r="T110" s="32">
        <v>0.61538461538461542</v>
      </c>
      <c r="U110" s="33">
        <v>0.44055944055944057</v>
      </c>
      <c r="V110" s="32"/>
      <c r="W110" s="33"/>
      <c r="X110" s="32">
        <v>0</v>
      </c>
      <c r="Y110" s="33">
        <v>0</v>
      </c>
      <c r="Z110" s="32">
        <v>0</v>
      </c>
      <c r="AA110" s="33">
        <v>0</v>
      </c>
      <c r="AB110" s="32">
        <v>0</v>
      </c>
      <c r="AC110" s="33">
        <v>0</v>
      </c>
      <c r="AD110" s="32">
        <v>7.6923076923076927E-2</v>
      </c>
      <c r="AE110" s="33">
        <v>3.8461538461538464E-2</v>
      </c>
      <c r="AF110" s="32">
        <v>0</v>
      </c>
      <c r="AG110" s="33">
        <v>0</v>
      </c>
      <c r="AH110" s="32">
        <v>0</v>
      </c>
      <c r="AI110" s="33">
        <v>0</v>
      </c>
      <c r="AJ110" s="32">
        <v>0</v>
      </c>
      <c r="AK110" s="33">
        <v>0</v>
      </c>
      <c r="AL110" s="32">
        <v>0</v>
      </c>
      <c r="AM110" s="33">
        <v>0</v>
      </c>
      <c r="AN110" s="32">
        <v>0</v>
      </c>
      <c r="AO110" s="33">
        <v>0</v>
      </c>
      <c r="AP110" s="32">
        <v>0</v>
      </c>
      <c r="AQ110" s="33">
        <v>0</v>
      </c>
      <c r="AR110" s="32">
        <v>0</v>
      </c>
      <c r="AS110" s="33">
        <v>0</v>
      </c>
      <c r="AT110" s="32">
        <v>0</v>
      </c>
      <c r="AU110" s="33">
        <v>0</v>
      </c>
      <c r="AV110" s="32">
        <v>7.6923076923076927E-2</v>
      </c>
      <c r="AW110" s="33">
        <v>1.7482517482517484E-2</v>
      </c>
      <c r="AX110" s="32">
        <v>0</v>
      </c>
      <c r="AY110" s="33">
        <v>0</v>
      </c>
      <c r="AZ110" s="11"/>
      <c r="BA110" s="10"/>
      <c r="BB110" s="10"/>
    </row>
    <row r="111" spans="1:66">
      <c r="A111" s="18" t="s">
        <v>702</v>
      </c>
      <c r="B111" s="18" t="s">
        <v>66</v>
      </c>
      <c r="C111" s="18">
        <v>56</v>
      </c>
      <c r="D111" s="34">
        <v>0</v>
      </c>
      <c r="E111" s="35">
        <v>0</v>
      </c>
      <c r="F111" s="34">
        <v>0.2857142857142857</v>
      </c>
      <c r="G111" s="35">
        <v>0.22222222222222221</v>
      </c>
      <c r="H111" s="34">
        <v>0.14285714285714285</v>
      </c>
      <c r="I111" s="35">
        <v>0.1388888888888889</v>
      </c>
      <c r="J111" s="34">
        <v>0</v>
      </c>
      <c r="K111" s="35">
        <v>0</v>
      </c>
      <c r="L111" s="34">
        <v>0</v>
      </c>
      <c r="M111" s="35">
        <v>0</v>
      </c>
      <c r="N111" s="34">
        <v>0</v>
      </c>
      <c r="O111" s="35">
        <v>0</v>
      </c>
      <c r="P111" s="34">
        <v>0</v>
      </c>
      <c r="Q111" s="35">
        <v>0</v>
      </c>
      <c r="R111" s="34">
        <v>0</v>
      </c>
      <c r="S111" s="35">
        <v>0</v>
      </c>
      <c r="T111" s="34">
        <v>0.2857142857142857</v>
      </c>
      <c r="U111" s="35">
        <v>0.18055555555555555</v>
      </c>
      <c r="V111" s="34"/>
      <c r="W111" s="35"/>
      <c r="X111" s="34">
        <v>0</v>
      </c>
      <c r="Y111" s="35">
        <v>0</v>
      </c>
      <c r="Z111" s="34">
        <v>0</v>
      </c>
      <c r="AA111" s="35">
        <v>0</v>
      </c>
      <c r="AB111" s="34">
        <v>0</v>
      </c>
      <c r="AC111" s="35">
        <v>0</v>
      </c>
      <c r="AD111" s="34">
        <v>0.14285714285714285</v>
      </c>
      <c r="AE111" s="35">
        <v>0.22222222222222221</v>
      </c>
      <c r="AF111" s="34">
        <v>0</v>
      </c>
      <c r="AG111" s="35">
        <v>0</v>
      </c>
      <c r="AH111" s="34">
        <v>0</v>
      </c>
      <c r="AI111" s="35">
        <v>0</v>
      </c>
      <c r="AJ111" s="34">
        <v>0</v>
      </c>
      <c r="AK111" s="35">
        <v>0</v>
      </c>
      <c r="AL111" s="34">
        <v>0</v>
      </c>
      <c r="AM111" s="35">
        <v>0</v>
      </c>
      <c r="AN111" s="34">
        <v>0</v>
      </c>
      <c r="AO111" s="35">
        <v>0</v>
      </c>
      <c r="AP111" s="34">
        <v>0.14285714285714285</v>
      </c>
      <c r="AQ111" s="35">
        <v>0.2361111111111111</v>
      </c>
      <c r="AR111" s="34">
        <v>0</v>
      </c>
      <c r="AS111" s="35">
        <v>0</v>
      </c>
      <c r="AT111" s="34">
        <v>0</v>
      </c>
      <c r="AU111" s="35">
        <v>0</v>
      </c>
      <c r="AV111" s="34">
        <v>0</v>
      </c>
      <c r="AW111" s="35">
        <v>0</v>
      </c>
      <c r="AX111" s="34">
        <v>0</v>
      </c>
      <c r="AY111" s="35">
        <v>0</v>
      </c>
      <c r="AZ111" s="11"/>
      <c r="BA111" s="10"/>
      <c r="BB111" s="10"/>
      <c r="BJ111" s="4"/>
      <c r="BK111" s="4"/>
      <c r="BL111" s="4"/>
      <c r="BM111" s="4"/>
      <c r="BN111" s="4"/>
    </row>
    <row r="112" spans="1:66">
      <c r="A112" s="2" t="s">
        <v>703</v>
      </c>
      <c r="B112" s="2" t="s">
        <v>66</v>
      </c>
      <c r="C112" s="2">
        <v>57</v>
      </c>
      <c r="D112" s="32">
        <v>8.3333333333333329E-2</v>
      </c>
      <c r="E112" s="33">
        <v>3.04E-2</v>
      </c>
      <c r="F112" s="32">
        <v>5.5555555555555552E-2</v>
      </c>
      <c r="G112" s="33">
        <v>9.2799999999999994E-2</v>
      </c>
      <c r="H112" s="32">
        <v>0</v>
      </c>
      <c r="I112" s="33">
        <v>0</v>
      </c>
      <c r="J112" s="32">
        <v>2.7777777777777776E-2</v>
      </c>
      <c r="K112" s="33">
        <v>8.0000000000000002E-3</v>
      </c>
      <c r="L112" s="32">
        <v>0</v>
      </c>
      <c r="M112" s="33">
        <v>0</v>
      </c>
      <c r="N112" s="32">
        <v>0</v>
      </c>
      <c r="O112" s="33">
        <v>0</v>
      </c>
      <c r="P112" s="32">
        <v>0</v>
      </c>
      <c r="Q112" s="33">
        <v>0</v>
      </c>
      <c r="R112" s="32">
        <v>0</v>
      </c>
      <c r="S112" s="33">
        <v>0</v>
      </c>
      <c r="T112" s="32">
        <v>0.61111111111111116</v>
      </c>
      <c r="U112" s="33">
        <v>0.78239999999999998</v>
      </c>
      <c r="V112" s="32"/>
      <c r="W112" s="33"/>
      <c r="X112" s="32">
        <v>5.5555555555555552E-2</v>
      </c>
      <c r="Y112" s="33">
        <v>2.7199999999999998E-2</v>
      </c>
      <c r="Z112" s="32">
        <v>0</v>
      </c>
      <c r="AA112" s="33">
        <v>0</v>
      </c>
      <c r="AB112" s="32">
        <v>0</v>
      </c>
      <c r="AC112" s="33">
        <v>0</v>
      </c>
      <c r="AD112" s="32">
        <v>0</v>
      </c>
      <c r="AE112" s="33">
        <v>0</v>
      </c>
      <c r="AF112" s="32">
        <v>0.16666666666666666</v>
      </c>
      <c r="AG112" s="33">
        <v>5.9200000000000003E-2</v>
      </c>
      <c r="AH112" s="32">
        <v>0</v>
      </c>
      <c r="AI112" s="33">
        <v>0</v>
      </c>
      <c r="AJ112" s="32">
        <v>0</v>
      </c>
      <c r="AK112" s="33">
        <v>0</v>
      </c>
      <c r="AL112" s="32">
        <v>0</v>
      </c>
      <c r="AM112" s="33">
        <v>0</v>
      </c>
      <c r="AN112" s="32">
        <v>0</v>
      </c>
      <c r="AO112" s="33">
        <v>0</v>
      </c>
      <c r="AP112" s="32">
        <v>0</v>
      </c>
      <c r="AQ112" s="33">
        <v>0</v>
      </c>
      <c r="AR112" s="32">
        <v>0</v>
      </c>
      <c r="AS112" s="33">
        <v>0</v>
      </c>
      <c r="AT112" s="32">
        <v>0</v>
      </c>
      <c r="AU112" s="33">
        <v>0</v>
      </c>
      <c r="AV112" s="32">
        <v>0</v>
      </c>
      <c r="AW112" s="33">
        <v>0</v>
      </c>
      <c r="AX112" s="32">
        <v>0</v>
      </c>
      <c r="AY112" s="33">
        <v>0</v>
      </c>
      <c r="AZ112" s="11"/>
      <c r="BA112" s="10"/>
      <c r="BB112" s="10"/>
    </row>
    <row r="113" spans="1:54">
      <c r="A113" s="2" t="s">
        <v>349</v>
      </c>
      <c r="B113" s="2" t="s">
        <v>66</v>
      </c>
      <c r="C113" s="2">
        <v>58</v>
      </c>
      <c r="D113" s="32">
        <v>0</v>
      </c>
      <c r="E113" s="33">
        <v>0</v>
      </c>
      <c r="F113" s="32">
        <v>0.93103448275862066</v>
      </c>
      <c r="G113" s="33">
        <v>0.94257064721969008</v>
      </c>
      <c r="H113" s="32">
        <v>0</v>
      </c>
      <c r="I113" s="33">
        <v>0</v>
      </c>
      <c r="J113" s="32">
        <v>0</v>
      </c>
      <c r="K113" s="33">
        <v>0</v>
      </c>
      <c r="L113" s="32">
        <v>0</v>
      </c>
      <c r="M113" s="33">
        <v>0</v>
      </c>
      <c r="N113" s="32">
        <v>0</v>
      </c>
      <c r="O113" s="33">
        <v>0</v>
      </c>
      <c r="P113" s="32">
        <v>0</v>
      </c>
      <c r="Q113" s="33">
        <v>0</v>
      </c>
      <c r="R113" s="32">
        <v>0</v>
      </c>
      <c r="S113" s="33">
        <v>0</v>
      </c>
      <c r="T113" s="32">
        <v>6.8965517241379309E-2</v>
      </c>
      <c r="U113" s="33">
        <v>5.7429352780309938E-2</v>
      </c>
      <c r="V113" s="32"/>
      <c r="W113" s="33"/>
      <c r="X113" s="32">
        <v>0</v>
      </c>
      <c r="Y113" s="33">
        <v>0</v>
      </c>
      <c r="Z113" s="32">
        <v>0</v>
      </c>
      <c r="AA113" s="33">
        <v>0</v>
      </c>
      <c r="AB113" s="32">
        <v>0</v>
      </c>
      <c r="AC113" s="33">
        <v>0</v>
      </c>
      <c r="AD113" s="32">
        <v>0</v>
      </c>
      <c r="AE113" s="33">
        <v>0</v>
      </c>
      <c r="AF113" s="32">
        <v>0</v>
      </c>
      <c r="AG113" s="33">
        <v>0</v>
      </c>
      <c r="AH113" s="32">
        <v>0</v>
      </c>
      <c r="AI113" s="33">
        <v>0</v>
      </c>
      <c r="AJ113" s="32">
        <v>0</v>
      </c>
      <c r="AK113" s="33">
        <v>0</v>
      </c>
      <c r="AL113" s="32">
        <v>0</v>
      </c>
      <c r="AM113" s="33">
        <v>0</v>
      </c>
      <c r="AN113" s="32">
        <v>0</v>
      </c>
      <c r="AO113" s="33">
        <v>0</v>
      </c>
      <c r="AP113" s="32">
        <v>0</v>
      </c>
      <c r="AQ113" s="33">
        <v>0</v>
      </c>
      <c r="AR113" s="32">
        <v>0</v>
      </c>
      <c r="AS113" s="33">
        <v>0</v>
      </c>
      <c r="AT113" s="32">
        <v>0</v>
      </c>
      <c r="AU113" s="33">
        <v>0</v>
      </c>
      <c r="AV113" s="32">
        <v>0</v>
      </c>
      <c r="AW113" s="33">
        <v>0</v>
      </c>
      <c r="AX113" s="32">
        <v>0</v>
      </c>
      <c r="AY113" s="33">
        <v>0</v>
      </c>
      <c r="AZ113" s="11"/>
      <c r="BA113" s="10"/>
      <c r="BB113" s="10"/>
    </row>
    <row r="114" spans="1:54">
      <c r="A114" s="2" t="s">
        <v>351</v>
      </c>
      <c r="B114" s="2" t="s">
        <v>66</v>
      </c>
      <c r="C114" s="2">
        <v>59</v>
      </c>
      <c r="D114" s="32">
        <v>0</v>
      </c>
      <c r="E114" s="33">
        <v>0</v>
      </c>
      <c r="F114" s="32">
        <v>0.1276595744680851</v>
      </c>
      <c r="G114" s="33">
        <v>9.2321755027422306E-2</v>
      </c>
      <c r="H114" s="32">
        <v>0.55319148936170215</v>
      </c>
      <c r="I114" s="33">
        <v>0.56124314442413159</v>
      </c>
      <c r="J114" s="32">
        <v>0</v>
      </c>
      <c r="K114" s="33">
        <v>0</v>
      </c>
      <c r="L114" s="32">
        <v>0</v>
      </c>
      <c r="M114" s="33">
        <v>0</v>
      </c>
      <c r="N114" s="32">
        <v>0</v>
      </c>
      <c r="O114" s="33">
        <v>0</v>
      </c>
      <c r="P114" s="32">
        <v>2.1276595744680851E-2</v>
      </c>
      <c r="Q114" s="33">
        <v>7.3126142595978062E-3</v>
      </c>
      <c r="R114" s="32">
        <v>0</v>
      </c>
      <c r="S114" s="33">
        <v>0</v>
      </c>
      <c r="T114" s="32">
        <v>8.5106382978723402E-2</v>
      </c>
      <c r="U114" s="33">
        <v>4.6617915904936018E-2</v>
      </c>
      <c r="V114" s="32"/>
      <c r="W114" s="33"/>
      <c r="X114" s="32">
        <v>0</v>
      </c>
      <c r="Y114" s="33">
        <v>0</v>
      </c>
      <c r="Z114" s="32">
        <v>0</v>
      </c>
      <c r="AA114" s="33">
        <v>0</v>
      </c>
      <c r="AB114" s="32">
        <v>0</v>
      </c>
      <c r="AC114" s="33">
        <v>0</v>
      </c>
      <c r="AD114" s="32">
        <v>0</v>
      </c>
      <c r="AE114" s="33">
        <v>0</v>
      </c>
      <c r="AF114" s="32">
        <v>0</v>
      </c>
      <c r="AG114" s="33">
        <v>0</v>
      </c>
      <c r="AH114" s="32">
        <v>0</v>
      </c>
      <c r="AI114" s="33">
        <v>0</v>
      </c>
      <c r="AJ114" s="32">
        <v>0</v>
      </c>
      <c r="AK114" s="33">
        <v>0</v>
      </c>
      <c r="AL114" s="32">
        <v>0</v>
      </c>
      <c r="AM114" s="33">
        <v>0</v>
      </c>
      <c r="AN114" s="32">
        <v>0</v>
      </c>
      <c r="AO114" s="33">
        <v>0</v>
      </c>
      <c r="AP114" s="32">
        <v>0</v>
      </c>
      <c r="AQ114" s="33">
        <v>0</v>
      </c>
      <c r="AR114" s="32">
        <v>0</v>
      </c>
      <c r="AS114" s="33">
        <v>0</v>
      </c>
      <c r="AT114" s="32">
        <v>0</v>
      </c>
      <c r="AU114" s="33">
        <v>0</v>
      </c>
      <c r="AV114" s="32">
        <v>0.21276595744680851</v>
      </c>
      <c r="AW114" s="33">
        <v>0.29250457038391225</v>
      </c>
      <c r="AX114" s="32">
        <v>0</v>
      </c>
      <c r="AY114" s="33">
        <v>0</v>
      </c>
      <c r="AZ114" s="11"/>
      <c r="BA114" s="10"/>
      <c r="BB114" s="10"/>
    </row>
    <row r="115" spans="1:54">
      <c r="A115" s="2" t="s">
        <v>354</v>
      </c>
      <c r="B115" s="2" t="s">
        <v>66</v>
      </c>
      <c r="C115" s="2">
        <v>60</v>
      </c>
      <c r="D115" s="32">
        <v>2.8985507246376812E-2</v>
      </c>
      <c r="E115" s="33">
        <v>2.025658338960162E-2</v>
      </c>
      <c r="F115" s="32">
        <v>0.60869565217391308</v>
      </c>
      <c r="G115" s="33">
        <v>0.56920999324780552</v>
      </c>
      <c r="H115" s="32">
        <v>0.18115942028985507</v>
      </c>
      <c r="I115" s="33">
        <v>0.26603646185010127</v>
      </c>
      <c r="J115" s="32">
        <v>7.246376811594203E-3</v>
      </c>
      <c r="K115" s="33">
        <v>2.7008777852802163E-3</v>
      </c>
      <c r="L115" s="32">
        <v>0</v>
      </c>
      <c r="M115" s="33">
        <v>0</v>
      </c>
      <c r="N115" s="32">
        <v>0</v>
      </c>
      <c r="O115" s="33">
        <v>0</v>
      </c>
      <c r="P115" s="32">
        <v>7.246376811594203E-3</v>
      </c>
      <c r="Q115" s="33">
        <v>8.1026333558406483E-3</v>
      </c>
      <c r="R115" s="32">
        <v>0</v>
      </c>
      <c r="S115" s="33">
        <v>0</v>
      </c>
      <c r="T115" s="32">
        <v>0</v>
      </c>
      <c r="U115" s="33">
        <v>0</v>
      </c>
      <c r="V115" s="32"/>
      <c r="W115" s="33"/>
      <c r="X115" s="32">
        <v>1.4492753623188406E-2</v>
      </c>
      <c r="Y115" s="33">
        <v>6.7521944632005406E-4</v>
      </c>
      <c r="Z115" s="32">
        <v>0</v>
      </c>
      <c r="AA115" s="33">
        <v>0</v>
      </c>
      <c r="AB115" s="32">
        <v>0</v>
      </c>
      <c r="AC115" s="33">
        <v>0</v>
      </c>
      <c r="AD115" s="32">
        <v>0.10869565217391304</v>
      </c>
      <c r="AE115" s="33">
        <v>5.401755570560432E-2</v>
      </c>
      <c r="AF115" s="32">
        <v>0</v>
      </c>
      <c r="AG115" s="33">
        <v>0</v>
      </c>
      <c r="AH115" s="32">
        <v>0</v>
      </c>
      <c r="AI115" s="33">
        <v>0</v>
      </c>
      <c r="AJ115" s="32">
        <v>0</v>
      </c>
      <c r="AK115" s="33">
        <v>0</v>
      </c>
      <c r="AL115" s="32">
        <v>0</v>
      </c>
      <c r="AM115" s="33">
        <v>0</v>
      </c>
      <c r="AN115" s="32">
        <v>0</v>
      </c>
      <c r="AO115" s="33">
        <v>0</v>
      </c>
      <c r="AP115" s="32">
        <v>1.4492753623188406E-2</v>
      </c>
      <c r="AQ115" s="33">
        <v>8.1026333558406483E-3</v>
      </c>
      <c r="AR115" s="32">
        <v>0</v>
      </c>
      <c r="AS115" s="33">
        <v>0</v>
      </c>
      <c r="AT115" s="32">
        <v>0</v>
      </c>
      <c r="AU115" s="33">
        <v>0</v>
      </c>
      <c r="AV115" s="32">
        <v>2.8985507246376812E-2</v>
      </c>
      <c r="AW115" s="33">
        <v>7.0898041863605668E-2</v>
      </c>
      <c r="AX115" s="32">
        <v>0</v>
      </c>
      <c r="AY115" s="33">
        <v>0</v>
      </c>
      <c r="AZ115" s="11"/>
      <c r="BA115" s="10"/>
      <c r="BB115" s="10"/>
    </row>
    <row r="116" spans="1:54">
      <c r="A116" s="2" t="s">
        <v>630</v>
      </c>
      <c r="B116" s="2" t="s">
        <v>66</v>
      </c>
      <c r="C116" s="2">
        <v>61</v>
      </c>
      <c r="D116" s="32">
        <v>3.0612244897959183E-2</v>
      </c>
      <c r="E116" s="33">
        <v>9.5693779904306216E-3</v>
      </c>
      <c r="F116" s="32">
        <v>0.74489795918367352</v>
      </c>
      <c r="G116" s="33">
        <v>0.68062200956937802</v>
      </c>
      <c r="H116" s="32">
        <v>6.1224489795918366E-2</v>
      </c>
      <c r="I116" s="33">
        <v>0.10885167464114832</v>
      </c>
      <c r="J116" s="32">
        <v>1.020408163265306E-2</v>
      </c>
      <c r="K116" s="33">
        <v>8.3732057416267946E-3</v>
      </c>
      <c r="L116" s="32">
        <v>0</v>
      </c>
      <c r="M116" s="33">
        <v>0</v>
      </c>
      <c r="N116" s="32">
        <v>0</v>
      </c>
      <c r="O116" s="33">
        <v>0</v>
      </c>
      <c r="P116" s="32">
        <v>0</v>
      </c>
      <c r="Q116" s="33">
        <v>0</v>
      </c>
      <c r="R116" s="32">
        <v>0</v>
      </c>
      <c r="S116" s="33">
        <v>0</v>
      </c>
      <c r="T116" s="32">
        <v>1.020408163265306E-2</v>
      </c>
      <c r="U116" s="33">
        <v>1.076555023923445E-2</v>
      </c>
      <c r="V116" s="32"/>
      <c r="W116" s="33"/>
      <c r="X116" s="32">
        <v>0</v>
      </c>
      <c r="Y116" s="33">
        <v>0</v>
      </c>
      <c r="Z116" s="32">
        <v>0</v>
      </c>
      <c r="AA116" s="33">
        <v>0</v>
      </c>
      <c r="AB116" s="32">
        <v>1.020408163265306E-2</v>
      </c>
      <c r="AC116" s="33">
        <v>6.2200956937799042E-2</v>
      </c>
      <c r="AD116" s="32">
        <v>0</v>
      </c>
      <c r="AE116" s="33">
        <v>0</v>
      </c>
      <c r="AF116" s="32">
        <v>0</v>
      </c>
      <c r="AG116" s="33">
        <v>0</v>
      </c>
      <c r="AH116" s="32">
        <v>0</v>
      </c>
      <c r="AI116" s="33">
        <v>0</v>
      </c>
      <c r="AJ116" s="32">
        <v>0</v>
      </c>
      <c r="AK116" s="33">
        <v>0</v>
      </c>
      <c r="AL116" s="32">
        <v>0</v>
      </c>
      <c r="AM116" s="33">
        <v>0</v>
      </c>
      <c r="AN116" s="32">
        <v>0</v>
      </c>
      <c r="AO116" s="33">
        <v>0</v>
      </c>
      <c r="AP116" s="32">
        <v>0.11224489795918367</v>
      </c>
      <c r="AQ116" s="33">
        <v>9.569377990430622E-2</v>
      </c>
      <c r="AR116" s="32">
        <v>0</v>
      </c>
      <c r="AS116" s="33">
        <v>0</v>
      </c>
      <c r="AT116" s="32">
        <v>0</v>
      </c>
      <c r="AU116" s="33">
        <v>0</v>
      </c>
      <c r="AV116" s="32">
        <v>2.0408163265306121E-2</v>
      </c>
      <c r="AW116" s="33">
        <v>2.3923444976076555E-2</v>
      </c>
      <c r="AX116" s="32">
        <v>0</v>
      </c>
      <c r="AY116" s="33">
        <v>0</v>
      </c>
      <c r="AZ116" s="11"/>
      <c r="BA116" s="10"/>
      <c r="BB116" s="10"/>
    </row>
    <row r="117" spans="1:54">
      <c r="A117" s="2" t="s">
        <v>364</v>
      </c>
      <c r="B117" s="2" t="s">
        <v>66</v>
      </c>
      <c r="C117" s="2">
        <v>62</v>
      </c>
      <c r="D117" s="32">
        <v>0</v>
      </c>
      <c r="E117" s="33">
        <v>0</v>
      </c>
      <c r="F117" s="32">
        <v>7.6923076923076927E-2</v>
      </c>
      <c r="G117" s="33">
        <v>4.2105263157894736E-2</v>
      </c>
      <c r="H117" s="32">
        <v>7.6923076923076927E-2</v>
      </c>
      <c r="I117" s="33">
        <v>2.1052631578947368E-2</v>
      </c>
      <c r="J117" s="32">
        <v>0</v>
      </c>
      <c r="K117" s="33">
        <v>0</v>
      </c>
      <c r="L117" s="32">
        <v>0</v>
      </c>
      <c r="M117" s="33">
        <v>0</v>
      </c>
      <c r="N117" s="32">
        <v>0</v>
      </c>
      <c r="O117" s="33">
        <v>0</v>
      </c>
      <c r="P117" s="32">
        <v>0</v>
      </c>
      <c r="Q117" s="33">
        <v>0</v>
      </c>
      <c r="R117" s="32">
        <v>0</v>
      </c>
      <c r="S117" s="33">
        <v>0</v>
      </c>
      <c r="T117" s="32">
        <v>0</v>
      </c>
      <c r="U117" s="33">
        <v>0</v>
      </c>
      <c r="V117" s="32"/>
      <c r="W117" s="33"/>
      <c r="X117" s="32">
        <v>0</v>
      </c>
      <c r="Y117" s="33">
        <v>0</v>
      </c>
      <c r="Z117" s="32">
        <v>0</v>
      </c>
      <c r="AA117" s="33">
        <v>0</v>
      </c>
      <c r="AB117" s="32">
        <v>0</v>
      </c>
      <c r="AC117" s="33">
        <v>0</v>
      </c>
      <c r="AD117" s="32">
        <v>0.23076923076923078</v>
      </c>
      <c r="AE117" s="33">
        <v>0.74736842105263157</v>
      </c>
      <c r="AF117" s="32">
        <v>0.61538461538461542</v>
      </c>
      <c r="AG117" s="33">
        <v>0.18947368421052632</v>
      </c>
      <c r="AH117" s="32">
        <v>0</v>
      </c>
      <c r="AI117" s="33">
        <v>0</v>
      </c>
      <c r="AJ117" s="32">
        <v>0</v>
      </c>
      <c r="AK117" s="33">
        <v>0</v>
      </c>
      <c r="AL117" s="32">
        <v>0</v>
      </c>
      <c r="AM117" s="33">
        <v>0</v>
      </c>
      <c r="AN117" s="32">
        <v>0</v>
      </c>
      <c r="AO117" s="33">
        <v>0</v>
      </c>
      <c r="AP117" s="32">
        <v>0</v>
      </c>
      <c r="AQ117" s="33">
        <v>0</v>
      </c>
      <c r="AR117" s="32">
        <v>0</v>
      </c>
      <c r="AS117" s="33">
        <v>0</v>
      </c>
      <c r="AT117" s="32">
        <v>0</v>
      </c>
      <c r="AU117" s="33">
        <v>0</v>
      </c>
      <c r="AV117" s="32">
        <v>0</v>
      </c>
      <c r="AW117" s="33">
        <v>0</v>
      </c>
      <c r="AX117" s="32">
        <v>0</v>
      </c>
      <c r="AY117" s="33">
        <v>0</v>
      </c>
      <c r="AZ117" s="11"/>
      <c r="BA117" s="10"/>
      <c r="BB117" s="10"/>
    </row>
    <row r="118" spans="1:54">
      <c r="A118" s="2" t="s">
        <v>368</v>
      </c>
      <c r="B118" s="2" t="s">
        <v>66</v>
      </c>
      <c r="C118" s="2">
        <v>63</v>
      </c>
      <c r="D118" s="32">
        <v>0</v>
      </c>
      <c r="E118" s="33">
        <v>0</v>
      </c>
      <c r="F118" s="32">
        <v>0.17142857142857143</v>
      </c>
      <c r="G118" s="33">
        <v>0.13422818791946309</v>
      </c>
      <c r="H118" s="32">
        <v>4.2857142857142858E-2</v>
      </c>
      <c r="I118" s="33">
        <v>2.6845637583892617E-2</v>
      </c>
      <c r="J118" s="32">
        <v>0</v>
      </c>
      <c r="K118" s="33">
        <v>0</v>
      </c>
      <c r="L118" s="32">
        <v>0</v>
      </c>
      <c r="M118" s="33">
        <v>0</v>
      </c>
      <c r="N118" s="32">
        <v>0</v>
      </c>
      <c r="O118" s="33">
        <v>0</v>
      </c>
      <c r="P118" s="32">
        <v>0</v>
      </c>
      <c r="Q118" s="33">
        <v>0</v>
      </c>
      <c r="R118" s="32">
        <v>0</v>
      </c>
      <c r="S118" s="33">
        <v>0</v>
      </c>
      <c r="T118" s="32">
        <v>0.17142857142857143</v>
      </c>
      <c r="U118" s="33">
        <v>0.16107382550335569</v>
      </c>
      <c r="V118" s="32"/>
      <c r="W118" s="33"/>
      <c r="X118" s="32">
        <v>0</v>
      </c>
      <c r="Y118" s="33">
        <v>0</v>
      </c>
      <c r="Z118" s="32">
        <v>0</v>
      </c>
      <c r="AA118" s="33">
        <v>0</v>
      </c>
      <c r="AB118" s="32">
        <v>0</v>
      </c>
      <c r="AC118" s="33">
        <v>0</v>
      </c>
      <c r="AD118" s="32">
        <v>0</v>
      </c>
      <c r="AE118" s="33">
        <v>0</v>
      </c>
      <c r="AF118" s="32">
        <v>0.41428571428571431</v>
      </c>
      <c r="AG118" s="33">
        <v>0.45078299776286351</v>
      </c>
      <c r="AH118" s="32">
        <v>1.4285714285714285E-2</v>
      </c>
      <c r="AI118" s="33">
        <v>1.5659955257270694E-2</v>
      </c>
      <c r="AJ118" s="32">
        <v>0</v>
      </c>
      <c r="AK118" s="33">
        <v>0</v>
      </c>
      <c r="AL118" s="32">
        <v>0</v>
      </c>
      <c r="AM118" s="33">
        <v>0</v>
      </c>
      <c r="AN118" s="32">
        <v>0</v>
      </c>
      <c r="AO118" s="33">
        <v>0</v>
      </c>
      <c r="AP118" s="32">
        <v>5.7142857142857141E-2</v>
      </c>
      <c r="AQ118" s="33">
        <v>9.6196868008948541E-2</v>
      </c>
      <c r="AR118" s="32">
        <v>1.4285714285714285E-2</v>
      </c>
      <c r="AS118" s="33">
        <v>3.3557046979865771E-3</v>
      </c>
      <c r="AT118" s="32">
        <v>0</v>
      </c>
      <c r="AU118" s="33">
        <v>0</v>
      </c>
      <c r="AV118" s="32">
        <v>5.7142857142857141E-2</v>
      </c>
      <c r="AW118" s="33">
        <v>8.7248322147651006E-2</v>
      </c>
      <c r="AX118" s="32">
        <v>5.7142857142857141E-2</v>
      </c>
      <c r="AY118" s="33">
        <v>2.4608501118568233E-2</v>
      </c>
      <c r="AZ118" s="11"/>
      <c r="BA118" s="10"/>
      <c r="BB118" s="10"/>
    </row>
    <row r="119" spans="1:54">
      <c r="A119" s="2" t="s">
        <v>631</v>
      </c>
      <c r="B119" s="2" t="s">
        <v>66</v>
      </c>
      <c r="C119" s="2">
        <v>64</v>
      </c>
      <c r="D119" s="32">
        <v>0</v>
      </c>
      <c r="E119" s="33">
        <v>0</v>
      </c>
      <c r="F119" s="32">
        <v>0.14814814814814814</v>
      </c>
      <c r="G119" s="33">
        <v>8.9214380825565917E-2</v>
      </c>
      <c r="H119" s="32">
        <v>0.16049382716049382</v>
      </c>
      <c r="I119" s="33">
        <v>0.16378162450066577</v>
      </c>
      <c r="J119" s="32">
        <v>0.1728395061728395</v>
      </c>
      <c r="K119" s="33">
        <v>0.16245006657789615</v>
      </c>
      <c r="L119" s="32">
        <v>0</v>
      </c>
      <c r="M119" s="33">
        <v>0</v>
      </c>
      <c r="N119" s="32">
        <v>0</v>
      </c>
      <c r="O119" s="33">
        <v>0</v>
      </c>
      <c r="P119" s="32">
        <v>0</v>
      </c>
      <c r="Q119" s="33">
        <v>0</v>
      </c>
      <c r="R119" s="32">
        <v>0</v>
      </c>
      <c r="S119" s="33">
        <v>0</v>
      </c>
      <c r="T119" s="32">
        <v>0</v>
      </c>
      <c r="U119" s="33">
        <v>0</v>
      </c>
      <c r="V119" s="32"/>
      <c r="W119" s="33"/>
      <c r="X119" s="32">
        <v>0</v>
      </c>
      <c r="Y119" s="33">
        <v>0</v>
      </c>
      <c r="Z119" s="32">
        <v>0</v>
      </c>
      <c r="AA119" s="33">
        <v>0</v>
      </c>
      <c r="AB119" s="32">
        <v>0</v>
      </c>
      <c r="AC119" s="33">
        <v>0</v>
      </c>
      <c r="AD119" s="32">
        <v>1.2345679012345678E-2</v>
      </c>
      <c r="AE119" s="33">
        <v>1.0652463382157125E-2</v>
      </c>
      <c r="AF119" s="32">
        <v>2.4691358024691357E-2</v>
      </c>
      <c r="AG119" s="33">
        <v>1.1984021304926764E-2</v>
      </c>
      <c r="AH119" s="32">
        <v>0</v>
      </c>
      <c r="AI119" s="33">
        <v>0</v>
      </c>
      <c r="AJ119" s="32">
        <v>0</v>
      </c>
      <c r="AK119" s="33">
        <v>0</v>
      </c>
      <c r="AL119" s="32">
        <v>0</v>
      </c>
      <c r="AM119" s="33">
        <v>0</v>
      </c>
      <c r="AN119" s="32">
        <v>0</v>
      </c>
      <c r="AO119" s="33">
        <v>0</v>
      </c>
      <c r="AP119" s="32">
        <v>0.12345679012345678</v>
      </c>
      <c r="AQ119" s="33">
        <v>0.11051930758988016</v>
      </c>
      <c r="AR119" s="32">
        <v>0</v>
      </c>
      <c r="AS119" s="33">
        <v>0</v>
      </c>
      <c r="AT119" s="32">
        <v>2.4691358024691357E-2</v>
      </c>
      <c r="AU119" s="33">
        <v>3.9946737683089215E-3</v>
      </c>
      <c r="AV119" s="32">
        <v>8.6419753086419748E-2</v>
      </c>
      <c r="AW119" s="33">
        <v>0.19973368841544606</v>
      </c>
      <c r="AX119" s="32">
        <v>0.24691358024691357</v>
      </c>
      <c r="AY119" s="33">
        <v>0.24766977363515313</v>
      </c>
      <c r="AZ119" s="11"/>
      <c r="BA119" s="10"/>
      <c r="BB119" s="10"/>
    </row>
    <row r="120" spans="1:54">
      <c r="A120" s="2" t="s">
        <v>632</v>
      </c>
      <c r="B120" s="2" t="s">
        <v>66</v>
      </c>
      <c r="C120" s="2">
        <v>65</v>
      </c>
      <c r="D120" s="32">
        <v>0</v>
      </c>
      <c r="E120" s="33">
        <v>0</v>
      </c>
      <c r="F120" s="32">
        <v>0.18316831683168316</v>
      </c>
      <c r="G120" s="33">
        <v>0.2140077821011673</v>
      </c>
      <c r="H120" s="32">
        <v>0.21782178217821782</v>
      </c>
      <c r="I120" s="33">
        <v>0.14072632944228275</v>
      </c>
      <c r="J120" s="32">
        <v>9.9009900990099011E-3</v>
      </c>
      <c r="K120" s="33">
        <v>4.5395590142671858E-3</v>
      </c>
      <c r="L120" s="32">
        <v>4.9504950495049506E-3</v>
      </c>
      <c r="M120" s="33">
        <v>2.2697795071335929E-3</v>
      </c>
      <c r="N120" s="32">
        <v>0</v>
      </c>
      <c r="O120" s="33">
        <v>0</v>
      </c>
      <c r="P120" s="32">
        <v>0</v>
      </c>
      <c r="Q120" s="33">
        <v>0</v>
      </c>
      <c r="R120" s="32">
        <v>0</v>
      </c>
      <c r="S120" s="33">
        <v>0</v>
      </c>
      <c r="T120" s="32">
        <v>0</v>
      </c>
      <c r="U120" s="33">
        <v>0</v>
      </c>
      <c r="V120" s="32"/>
      <c r="W120" s="33"/>
      <c r="X120" s="32">
        <v>0</v>
      </c>
      <c r="Y120" s="33">
        <v>0</v>
      </c>
      <c r="Z120" s="32">
        <v>0</v>
      </c>
      <c r="AA120" s="33">
        <v>0</v>
      </c>
      <c r="AB120" s="32">
        <v>0</v>
      </c>
      <c r="AC120" s="33">
        <v>0</v>
      </c>
      <c r="AD120" s="32">
        <v>7.4257425742574254E-2</v>
      </c>
      <c r="AE120" s="33">
        <v>4.7016861219195849E-2</v>
      </c>
      <c r="AF120" s="32">
        <v>0</v>
      </c>
      <c r="AG120" s="33">
        <v>0</v>
      </c>
      <c r="AH120" s="32">
        <v>0</v>
      </c>
      <c r="AI120" s="33">
        <v>0</v>
      </c>
      <c r="AJ120" s="32">
        <v>0</v>
      </c>
      <c r="AK120" s="33">
        <v>0</v>
      </c>
      <c r="AL120" s="32">
        <v>4.9504950495049507E-2</v>
      </c>
      <c r="AM120" s="33">
        <v>1.864461738002594E-2</v>
      </c>
      <c r="AN120" s="32">
        <v>0</v>
      </c>
      <c r="AO120" s="33">
        <v>0</v>
      </c>
      <c r="AP120" s="32">
        <v>3.9603960396039604E-2</v>
      </c>
      <c r="AQ120" s="33">
        <v>1.9617380025940337E-2</v>
      </c>
      <c r="AR120" s="32">
        <v>0</v>
      </c>
      <c r="AS120" s="33">
        <v>0</v>
      </c>
      <c r="AT120" s="32">
        <v>0</v>
      </c>
      <c r="AU120" s="33">
        <v>0</v>
      </c>
      <c r="AV120" s="32">
        <v>0.30198019801980197</v>
      </c>
      <c r="AW120" s="33">
        <v>0.51977950713359278</v>
      </c>
      <c r="AX120" s="32">
        <v>0.11881188118811881</v>
      </c>
      <c r="AY120" s="33">
        <v>3.3398184176394292E-2</v>
      </c>
      <c r="AZ120" s="11"/>
      <c r="BA120" s="10"/>
      <c r="BB120" s="10"/>
    </row>
    <row r="121" spans="1:54">
      <c r="A121" s="2" t="s">
        <v>704</v>
      </c>
      <c r="B121" s="2" t="s">
        <v>66</v>
      </c>
      <c r="C121" s="2">
        <v>66</v>
      </c>
      <c r="D121" s="32">
        <v>0</v>
      </c>
      <c r="E121" s="33">
        <v>0</v>
      </c>
      <c r="F121" s="32">
        <v>0.12837837837837837</v>
      </c>
      <c r="G121" s="33">
        <v>0.16387620497209537</v>
      </c>
      <c r="H121" s="32">
        <v>0.26351351351351349</v>
      </c>
      <c r="I121" s="33">
        <v>0.35159817351598172</v>
      </c>
      <c r="J121" s="32">
        <v>0</v>
      </c>
      <c r="K121" s="33">
        <v>0</v>
      </c>
      <c r="L121" s="32">
        <v>0</v>
      </c>
      <c r="M121" s="33">
        <v>0</v>
      </c>
      <c r="N121" s="32">
        <v>0</v>
      </c>
      <c r="O121" s="33">
        <v>0</v>
      </c>
      <c r="P121" s="32">
        <v>0</v>
      </c>
      <c r="Q121" s="33">
        <v>0</v>
      </c>
      <c r="R121" s="32">
        <v>0</v>
      </c>
      <c r="S121" s="33">
        <v>0</v>
      </c>
      <c r="T121" s="32">
        <v>0</v>
      </c>
      <c r="U121" s="33">
        <v>0</v>
      </c>
      <c r="V121" s="32"/>
      <c r="W121" s="33"/>
      <c r="X121" s="32">
        <v>0</v>
      </c>
      <c r="Y121" s="33">
        <v>0</v>
      </c>
      <c r="Z121" s="32">
        <v>5.4054054054054057E-2</v>
      </c>
      <c r="AA121" s="33">
        <v>4.7691527143581935E-2</v>
      </c>
      <c r="AB121" s="32">
        <v>0</v>
      </c>
      <c r="AC121" s="33">
        <v>0</v>
      </c>
      <c r="AD121" s="32">
        <v>6.7567567567567571E-2</v>
      </c>
      <c r="AE121" s="33">
        <v>5.8346017250126836E-2</v>
      </c>
      <c r="AF121" s="32">
        <v>0.42567567567567566</v>
      </c>
      <c r="AG121" s="33">
        <v>0.34652460679857938</v>
      </c>
      <c r="AH121" s="32">
        <v>3.3783783783783786E-2</v>
      </c>
      <c r="AI121" s="33">
        <v>2.0294266869609334E-2</v>
      </c>
      <c r="AJ121" s="32">
        <v>0</v>
      </c>
      <c r="AK121" s="33">
        <v>0</v>
      </c>
      <c r="AL121" s="32">
        <v>0</v>
      </c>
      <c r="AM121" s="33">
        <v>0</v>
      </c>
      <c r="AN121" s="32">
        <v>0</v>
      </c>
      <c r="AO121" s="33">
        <v>0</v>
      </c>
      <c r="AP121" s="32">
        <v>1.3513513513513514E-2</v>
      </c>
      <c r="AQ121" s="33">
        <v>4.0588533739218668E-3</v>
      </c>
      <c r="AR121" s="32">
        <v>1.3513513513513514E-2</v>
      </c>
      <c r="AS121" s="33">
        <v>7.6103500761035003E-3</v>
      </c>
      <c r="AT121" s="32">
        <v>0</v>
      </c>
      <c r="AU121" s="33">
        <v>0</v>
      </c>
      <c r="AV121" s="32">
        <v>0</v>
      </c>
      <c r="AW121" s="33">
        <v>0</v>
      </c>
      <c r="AX121" s="32">
        <v>0</v>
      </c>
      <c r="AY121" s="33">
        <v>0</v>
      </c>
      <c r="AZ121" s="11"/>
      <c r="BA121" s="10"/>
      <c r="BB121" s="10"/>
    </row>
    <row r="122" spans="1:54">
      <c r="A122" s="2" t="s">
        <v>705</v>
      </c>
      <c r="B122" s="2" t="s">
        <v>66</v>
      </c>
      <c r="C122" s="2">
        <v>67</v>
      </c>
      <c r="D122" s="32">
        <v>0</v>
      </c>
      <c r="E122" s="33">
        <v>0</v>
      </c>
      <c r="F122" s="32">
        <v>0.36363636363636365</v>
      </c>
      <c r="G122" s="33">
        <v>0.42567567567567566</v>
      </c>
      <c r="H122" s="32">
        <v>0.36363636363636365</v>
      </c>
      <c r="I122" s="33">
        <v>0.45945945945945948</v>
      </c>
      <c r="J122" s="32">
        <v>0</v>
      </c>
      <c r="K122" s="33">
        <v>0</v>
      </c>
      <c r="L122" s="32">
        <v>0</v>
      </c>
      <c r="M122" s="33">
        <v>0</v>
      </c>
      <c r="N122" s="32">
        <v>0</v>
      </c>
      <c r="O122" s="33">
        <v>0</v>
      </c>
      <c r="P122" s="32">
        <v>0</v>
      </c>
      <c r="Q122" s="33">
        <v>0</v>
      </c>
      <c r="R122" s="32">
        <v>0</v>
      </c>
      <c r="S122" s="33">
        <v>0</v>
      </c>
      <c r="T122" s="32">
        <v>0.18181818181818182</v>
      </c>
      <c r="U122" s="33">
        <v>4.0540540540540543E-2</v>
      </c>
      <c r="V122" s="32"/>
      <c r="W122" s="33"/>
      <c r="X122" s="32">
        <v>0</v>
      </c>
      <c r="Y122" s="33">
        <v>0</v>
      </c>
      <c r="Z122" s="32">
        <v>0</v>
      </c>
      <c r="AA122" s="33">
        <v>0</v>
      </c>
      <c r="AB122" s="32">
        <v>0</v>
      </c>
      <c r="AC122" s="33">
        <v>0</v>
      </c>
      <c r="AD122" s="32">
        <v>9.0909090909090912E-2</v>
      </c>
      <c r="AE122" s="33">
        <v>7.4324324324324328E-2</v>
      </c>
      <c r="AF122" s="32">
        <v>0</v>
      </c>
      <c r="AG122" s="33">
        <v>0</v>
      </c>
      <c r="AH122" s="32">
        <v>0</v>
      </c>
      <c r="AI122" s="33">
        <v>0</v>
      </c>
      <c r="AJ122" s="32">
        <v>0</v>
      </c>
      <c r="AK122" s="33">
        <v>0</v>
      </c>
      <c r="AL122" s="32">
        <v>0</v>
      </c>
      <c r="AM122" s="33">
        <v>0</v>
      </c>
      <c r="AN122" s="32">
        <v>0</v>
      </c>
      <c r="AO122" s="33">
        <v>0</v>
      </c>
      <c r="AP122" s="32">
        <v>0</v>
      </c>
      <c r="AQ122" s="33">
        <v>0</v>
      </c>
      <c r="AR122" s="32">
        <v>0</v>
      </c>
      <c r="AS122" s="33">
        <v>0</v>
      </c>
      <c r="AT122" s="32">
        <v>0</v>
      </c>
      <c r="AU122" s="33">
        <v>0</v>
      </c>
      <c r="AV122" s="32">
        <v>0</v>
      </c>
      <c r="AW122" s="33">
        <v>0</v>
      </c>
      <c r="AX122" s="32">
        <v>0</v>
      </c>
      <c r="AY122" s="33">
        <v>0</v>
      </c>
      <c r="AZ122" s="11"/>
      <c r="BA122" s="10"/>
      <c r="BB122" s="10"/>
    </row>
    <row r="123" spans="1:54">
      <c r="A123" s="18" t="s">
        <v>711</v>
      </c>
      <c r="B123" s="18" t="s">
        <v>66</v>
      </c>
      <c r="C123" s="18">
        <v>101</v>
      </c>
      <c r="D123" s="34">
        <v>0.16666666666666666</v>
      </c>
      <c r="E123" s="35">
        <v>8.3333333333333329E-2</v>
      </c>
      <c r="F123" s="34">
        <v>0.16666666666666666</v>
      </c>
      <c r="G123" s="35">
        <v>0.62878787878787878</v>
      </c>
      <c r="H123" s="34">
        <v>0</v>
      </c>
      <c r="I123" s="35">
        <v>0</v>
      </c>
      <c r="J123" s="34">
        <v>0</v>
      </c>
      <c r="K123" s="35">
        <v>0</v>
      </c>
      <c r="L123" s="34">
        <v>0</v>
      </c>
      <c r="M123" s="35">
        <v>0</v>
      </c>
      <c r="N123" s="34">
        <v>0</v>
      </c>
      <c r="O123" s="35">
        <v>0</v>
      </c>
      <c r="P123" s="34">
        <v>0</v>
      </c>
      <c r="Q123" s="35">
        <v>0</v>
      </c>
      <c r="R123" s="34">
        <v>0</v>
      </c>
      <c r="S123" s="35">
        <v>0</v>
      </c>
      <c r="T123" s="34">
        <v>0</v>
      </c>
      <c r="U123" s="35">
        <v>0</v>
      </c>
      <c r="V123" s="34"/>
      <c r="W123" s="35"/>
      <c r="X123" s="34">
        <v>0</v>
      </c>
      <c r="Y123" s="35">
        <v>0</v>
      </c>
      <c r="Z123" s="34">
        <v>0</v>
      </c>
      <c r="AA123" s="35">
        <v>0</v>
      </c>
      <c r="AB123" s="34">
        <v>0</v>
      </c>
      <c r="AC123" s="35">
        <v>0</v>
      </c>
      <c r="AD123" s="34">
        <v>0</v>
      </c>
      <c r="AE123" s="35">
        <v>0</v>
      </c>
      <c r="AF123" s="34">
        <v>0.66666666666666663</v>
      </c>
      <c r="AG123" s="35">
        <v>0.2878787878787879</v>
      </c>
      <c r="AH123" s="34">
        <v>0</v>
      </c>
      <c r="AI123" s="35">
        <v>0</v>
      </c>
      <c r="AJ123" s="34">
        <v>0</v>
      </c>
      <c r="AK123" s="35">
        <v>0</v>
      </c>
      <c r="AL123" s="34">
        <v>0</v>
      </c>
      <c r="AM123" s="35">
        <v>0</v>
      </c>
      <c r="AN123" s="34">
        <v>0</v>
      </c>
      <c r="AO123" s="35">
        <v>0</v>
      </c>
      <c r="AP123" s="34">
        <v>0</v>
      </c>
      <c r="AQ123" s="35">
        <v>0</v>
      </c>
      <c r="AR123" s="34">
        <v>0</v>
      </c>
      <c r="AS123" s="35">
        <v>0</v>
      </c>
      <c r="AT123" s="34">
        <v>0</v>
      </c>
      <c r="AU123" s="35">
        <v>0</v>
      </c>
      <c r="AV123" s="34">
        <v>0</v>
      </c>
      <c r="AW123" s="35">
        <v>0</v>
      </c>
      <c r="AX123" s="34">
        <v>0</v>
      </c>
      <c r="AY123" s="35">
        <v>0</v>
      </c>
      <c r="AZ123" s="11"/>
      <c r="BA123" s="10"/>
      <c r="BB123" s="10"/>
    </row>
    <row r="124" spans="1:54">
      <c r="A124" s="18" t="s">
        <v>712</v>
      </c>
      <c r="B124" s="18" t="s">
        <v>66</v>
      </c>
      <c r="C124" s="18">
        <v>102</v>
      </c>
      <c r="D124" s="34">
        <v>0</v>
      </c>
      <c r="E124" s="35">
        <v>0</v>
      </c>
      <c r="F124" s="34">
        <v>0</v>
      </c>
      <c r="G124" s="35">
        <v>0</v>
      </c>
      <c r="H124" s="34">
        <v>0</v>
      </c>
      <c r="I124" s="35">
        <v>0</v>
      </c>
      <c r="J124" s="34">
        <v>0.125</v>
      </c>
      <c r="K124" s="35">
        <v>1.5831134564643801E-2</v>
      </c>
      <c r="L124" s="34">
        <v>0</v>
      </c>
      <c r="M124" s="35">
        <v>0</v>
      </c>
      <c r="N124" s="34">
        <v>0</v>
      </c>
      <c r="O124" s="35">
        <v>0</v>
      </c>
      <c r="P124" s="34">
        <v>0</v>
      </c>
      <c r="Q124" s="35">
        <v>0</v>
      </c>
      <c r="R124" s="34">
        <v>0</v>
      </c>
      <c r="S124" s="35">
        <v>0</v>
      </c>
      <c r="T124" s="34">
        <v>0</v>
      </c>
      <c r="U124" s="35">
        <v>0</v>
      </c>
      <c r="V124" s="34"/>
      <c r="W124" s="35"/>
      <c r="X124" s="34">
        <v>0</v>
      </c>
      <c r="Y124" s="35">
        <v>0</v>
      </c>
      <c r="Z124" s="34">
        <v>0</v>
      </c>
      <c r="AA124" s="35">
        <v>0</v>
      </c>
      <c r="AB124" s="34">
        <v>0</v>
      </c>
      <c r="AC124" s="35">
        <v>0</v>
      </c>
      <c r="AD124" s="34">
        <v>0.25</v>
      </c>
      <c r="AE124" s="35">
        <v>0.19525065963060687</v>
      </c>
      <c r="AF124" s="34">
        <v>0</v>
      </c>
      <c r="AG124" s="35">
        <v>0</v>
      </c>
      <c r="AH124" s="34">
        <v>0</v>
      </c>
      <c r="AI124" s="35">
        <v>0</v>
      </c>
      <c r="AJ124" s="34">
        <v>0</v>
      </c>
      <c r="AK124" s="35">
        <v>0</v>
      </c>
      <c r="AL124" s="34">
        <v>0</v>
      </c>
      <c r="AM124" s="35">
        <v>0</v>
      </c>
      <c r="AN124" s="34">
        <v>0</v>
      </c>
      <c r="AO124" s="35">
        <v>0</v>
      </c>
      <c r="AP124" s="34">
        <v>0.5</v>
      </c>
      <c r="AQ124" s="35">
        <v>0.77308707124010556</v>
      </c>
      <c r="AR124" s="34">
        <v>0</v>
      </c>
      <c r="AS124" s="35">
        <v>0</v>
      </c>
      <c r="AT124" s="34">
        <v>0</v>
      </c>
      <c r="AU124" s="35">
        <v>0</v>
      </c>
      <c r="AV124" s="34">
        <v>0.125</v>
      </c>
      <c r="AW124" s="35">
        <v>1.5831134564643801E-2</v>
      </c>
      <c r="AX124" s="34">
        <v>0</v>
      </c>
      <c r="AY124" s="35">
        <v>0</v>
      </c>
      <c r="AZ124" s="11"/>
      <c r="BA124" s="10"/>
      <c r="BB124" s="10"/>
    </row>
    <row r="125" spans="1:54">
      <c r="BA125" s="10"/>
      <c r="BB125" s="10"/>
    </row>
    <row r="126" spans="1:54">
      <c r="AX126" s="10"/>
      <c r="AY126" s="10"/>
      <c r="BA126" s="10"/>
      <c r="BB126" s="10"/>
    </row>
    <row r="127" spans="1:54">
      <c r="D127" s="10">
        <v>321</v>
      </c>
      <c r="E127" s="10">
        <v>2110</v>
      </c>
      <c r="F127" s="10">
        <v>315</v>
      </c>
      <c r="G127" s="10">
        <v>5012</v>
      </c>
      <c r="H127" s="10">
        <v>205</v>
      </c>
      <c r="I127" s="10">
        <v>3385</v>
      </c>
      <c r="J127" s="10">
        <v>20</v>
      </c>
      <c r="K127" s="10">
        <v>172</v>
      </c>
      <c r="L127" s="10">
        <v>1</v>
      </c>
      <c r="M127" s="10">
        <v>14</v>
      </c>
      <c r="N127" s="10">
        <v>0</v>
      </c>
      <c r="O127" s="10">
        <v>0</v>
      </c>
      <c r="P127" s="10">
        <v>9</v>
      </c>
      <c r="Q127" s="10">
        <v>368</v>
      </c>
      <c r="R127" s="10">
        <v>0</v>
      </c>
      <c r="S127" s="10">
        <v>0</v>
      </c>
      <c r="T127" s="10">
        <v>287</v>
      </c>
      <c r="U127" s="10">
        <v>3210</v>
      </c>
      <c r="V127" s="11"/>
      <c r="W127" s="10"/>
      <c r="X127" s="10">
        <v>30</v>
      </c>
      <c r="Y127" s="10">
        <v>150</v>
      </c>
      <c r="Z127" s="10">
        <v>9</v>
      </c>
      <c r="AA127" s="10">
        <v>96</v>
      </c>
      <c r="AB127" s="10">
        <v>59</v>
      </c>
      <c r="AC127" s="10">
        <v>830</v>
      </c>
      <c r="AD127" s="10">
        <v>910</v>
      </c>
      <c r="AE127" s="10">
        <v>21009</v>
      </c>
      <c r="AF127" s="10">
        <v>208</v>
      </c>
      <c r="AG127" s="10">
        <v>1902</v>
      </c>
      <c r="AH127" s="10">
        <v>120</v>
      </c>
      <c r="AI127" s="10">
        <v>1237</v>
      </c>
      <c r="AJ127" s="10">
        <v>26</v>
      </c>
      <c r="AK127" s="10">
        <v>394</v>
      </c>
      <c r="AL127" s="10">
        <v>19</v>
      </c>
      <c r="AM127" s="10">
        <v>229</v>
      </c>
      <c r="AN127" s="10">
        <v>2</v>
      </c>
      <c r="AO127" s="10">
        <v>4</v>
      </c>
      <c r="AP127" s="10">
        <v>72</v>
      </c>
      <c r="AQ127" s="10">
        <v>1197</v>
      </c>
      <c r="AR127" s="10">
        <v>58</v>
      </c>
      <c r="AS127" s="10">
        <v>707</v>
      </c>
      <c r="AT127" s="10">
        <v>5</v>
      </c>
      <c r="AU127" s="10">
        <v>21</v>
      </c>
      <c r="AV127" s="10">
        <v>238</v>
      </c>
      <c r="AW127" s="10">
        <v>7352</v>
      </c>
      <c r="AX127" s="10">
        <v>187</v>
      </c>
      <c r="AY127" s="10">
        <v>1671</v>
      </c>
      <c r="BA127" s="10">
        <v>3101</v>
      </c>
      <c r="BB127" s="10">
        <v>51070</v>
      </c>
    </row>
    <row r="128" spans="1:54">
      <c r="D128" s="22">
        <v>0.10351499516285069</v>
      </c>
      <c r="E128" s="22">
        <v>4.1315841002545525E-2</v>
      </c>
      <c r="F128" s="22">
        <v>0.10158013544018059</v>
      </c>
      <c r="G128" s="22">
        <v>9.8139808106520468E-2</v>
      </c>
      <c r="H128" s="22">
        <v>6.6107707191228632E-2</v>
      </c>
      <c r="I128" s="22">
        <v>6.6281574309770899E-2</v>
      </c>
      <c r="J128" s="22">
        <v>6.4495324089003546E-3</v>
      </c>
      <c r="K128" s="22">
        <v>3.367926375562953E-3</v>
      </c>
      <c r="L128" s="22">
        <v>3.2247662044501772E-4</v>
      </c>
      <c r="M128" s="22">
        <v>2.7413354219698455E-4</v>
      </c>
      <c r="N128" s="22">
        <v>0</v>
      </c>
      <c r="O128" s="22">
        <v>0</v>
      </c>
      <c r="P128" s="22">
        <v>2.9022895840051595E-3</v>
      </c>
      <c r="Q128" s="22">
        <v>7.2057959663207362E-3</v>
      </c>
      <c r="R128" s="22">
        <v>0</v>
      </c>
      <c r="S128" s="22">
        <v>0</v>
      </c>
      <c r="T128" s="22">
        <v>9.2550790067720087E-2</v>
      </c>
      <c r="U128" s="22">
        <v>6.2854905032308603E-2</v>
      </c>
      <c r="V128" s="36"/>
      <c r="W128" s="22"/>
      <c r="X128" s="22">
        <v>9.6742986133505314E-3</v>
      </c>
      <c r="Y128" s="22">
        <v>2.9371450949676912E-3</v>
      </c>
      <c r="Z128" s="22">
        <v>2.9022895840051595E-3</v>
      </c>
      <c r="AA128" s="22">
        <v>1.8797728607793224E-3</v>
      </c>
      <c r="AB128" s="22">
        <v>1.9026120606256046E-2</v>
      </c>
      <c r="AC128" s="22">
        <v>1.6252202858821226E-2</v>
      </c>
      <c r="AD128" s="22">
        <v>0.29345372460496616</v>
      </c>
      <c r="AE128" s="22">
        <v>0.41137654200117485</v>
      </c>
      <c r="AF128" s="22">
        <v>6.7075137052563683E-2</v>
      </c>
      <c r="AG128" s="22">
        <v>3.7242999804190324E-2</v>
      </c>
      <c r="AH128" s="22">
        <v>3.8697194453402126E-2</v>
      </c>
      <c r="AI128" s="22">
        <v>2.4221656549833562E-2</v>
      </c>
      <c r="AJ128" s="22">
        <v>8.3843921315704603E-3</v>
      </c>
      <c r="AK128" s="22">
        <v>7.7149011161151363E-3</v>
      </c>
      <c r="AL128" s="22">
        <v>6.1270557884553368E-3</v>
      </c>
      <c r="AM128" s="22">
        <v>4.4840415116506752E-3</v>
      </c>
      <c r="AN128" s="22">
        <v>6.4495324089003543E-4</v>
      </c>
      <c r="AO128" s="22">
        <v>7.8323869199138434E-5</v>
      </c>
      <c r="AP128" s="22">
        <v>2.3218316672041276E-2</v>
      </c>
      <c r="AQ128" s="22">
        <v>2.3438417857842179E-2</v>
      </c>
      <c r="AR128" s="22">
        <v>1.8703643985811029E-2</v>
      </c>
      <c r="AS128" s="22">
        <v>1.384374388094772E-2</v>
      </c>
      <c r="AT128" s="22">
        <v>1.6123831022250886E-3</v>
      </c>
      <c r="AU128" s="22">
        <v>4.1120031329547682E-4</v>
      </c>
      <c r="AV128" s="22">
        <v>7.6749435665914217E-2</v>
      </c>
      <c r="AW128" s="22">
        <v>0.14395927158801644</v>
      </c>
      <c r="AX128" s="22">
        <v>6.0303128023218314E-2</v>
      </c>
      <c r="AY128" s="22">
        <v>3.2719796357940083E-2</v>
      </c>
    </row>
    <row r="132" spans="1:66">
      <c r="A132" s="13" t="s">
        <v>4</v>
      </c>
      <c r="B132" s="13" t="s">
        <v>5</v>
      </c>
      <c r="C132" s="13" t="s">
        <v>6</v>
      </c>
      <c r="D132" s="13" t="s">
        <v>8</v>
      </c>
      <c r="E132" s="12"/>
      <c r="F132" s="13" t="s">
        <v>9</v>
      </c>
      <c r="G132" s="12"/>
      <c r="H132" s="13" t="s">
        <v>10</v>
      </c>
      <c r="I132" s="12"/>
      <c r="J132" s="13" t="s">
        <v>11</v>
      </c>
      <c r="K132" s="12"/>
      <c r="L132" s="13" t="s">
        <v>12</v>
      </c>
      <c r="M132" s="12"/>
      <c r="N132" s="13" t="s">
        <v>13</v>
      </c>
      <c r="O132" s="12"/>
      <c r="P132" s="13" t="s">
        <v>14</v>
      </c>
      <c r="Q132" s="12"/>
      <c r="R132" s="13" t="s">
        <v>15</v>
      </c>
      <c r="S132" s="12"/>
      <c r="T132" s="13" t="s">
        <v>739</v>
      </c>
      <c r="U132" s="12"/>
      <c r="V132" s="13" t="s">
        <v>740</v>
      </c>
      <c r="W132" s="12"/>
      <c r="X132" s="13" t="s">
        <v>17</v>
      </c>
      <c r="Y132" s="12"/>
      <c r="Z132" s="13" t="s">
        <v>18</v>
      </c>
      <c r="AA132" s="12"/>
      <c r="AB132" s="13" t="s">
        <v>19</v>
      </c>
      <c r="AC132" s="12"/>
      <c r="AD132" s="13" t="s">
        <v>20</v>
      </c>
      <c r="AE132" s="12"/>
      <c r="AF132" s="13" t="s">
        <v>21</v>
      </c>
      <c r="AG132" s="12"/>
      <c r="AH132" s="13" t="s">
        <v>22</v>
      </c>
      <c r="AI132" s="12"/>
      <c r="AJ132" s="13" t="s">
        <v>23</v>
      </c>
      <c r="AK132" s="12"/>
      <c r="AL132" s="13" t="s">
        <v>675</v>
      </c>
      <c r="AM132" s="12"/>
      <c r="AN132" s="13" t="s">
        <v>676</v>
      </c>
      <c r="AO132" s="12"/>
      <c r="AP132" s="13" t="s">
        <v>33</v>
      </c>
      <c r="AQ132" s="12"/>
      <c r="AR132" s="13" t="s">
        <v>34</v>
      </c>
      <c r="AS132" s="12"/>
      <c r="AT132" s="13" t="s">
        <v>35</v>
      </c>
      <c r="AU132" s="12"/>
      <c r="AV132" s="13" t="s">
        <v>36</v>
      </c>
      <c r="AW132" s="12"/>
      <c r="AX132" s="13" t="s">
        <v>37</v>
      </c>
      <c r="AY132" s="12"/>
      <c r="AZ132" s="13"/>
      <c r="BA132" s="12" t="s">
        <v>616</v>
      </c>
      <c r="BB132" s="12" t="s">
        <v>617</v>
      </c>
      <c r="BJ132" s="4"/>
      <c r="BK132" s="4"/>
      <c r="BL132" s="4"/>
      <c r="BM132" s="4"/>
      <c r="BN132" s="4"/>
    </row>
    <row r="133" spans="1:66" s="4" customFormat="1">
      <c r="A133" s="6" t="s">
        <v>625</v>
      </c>
      <c r="B133" s="6" t="s">
        <v>66</v>
      </c>
      <c r="C133" s="6">
        <v>41</v>
      </c>
      <c r="D133" s="25">
        <v>5</v>
      </c>
      <c r="E133" s="26">
        <v>27</v>
      </c>
      <c r="F133" s="25">
        <v>3</v>
      </c>
      <c r="G133" s="26">
        <v>57</v>
      </c>
      <c r="H133" s="25">
        <v>2</v>
      </c>
      <c r="I133" s="26">
        <v>30</v>
      </c>
      <c r="J133" s="25">
        <v>0</v>
      </c>
      <c r="K133" s="26">
        <v>0</v>
      </c>
      <c r="L133" s="25">
        <v>0</v>
      </c>
      <c r="M133" s="26">
        <v>0</v>
      </c>
      <c r="N133" s="25">
        <v>0</v>
      </c>
      <c r="O133" s="26">
        <v>0</v>
      </c>
      <c r="P133" s="25">
        <v>3</v>
      </c>
      <c r="Q133" s="26">
        <v>63</v>
      </c>
      <c r="R133" s="25">
        <v>0</v>
      </c>
      <c r="S133" s="26">
        <v>0</v>
      </c>
      <c r="T133" s="25">
        <v>2</v>
      </c>
      <c r="U133" s="26">
        <v>14</v>
      </c>
      <c r="V133" s="25">
        <v>0</v>
      </c>
      <c r="W133" s="26">
        <v>0</v>
      </c>
      <c r="X133" s="25">
        <v>0</v>
      </c>
      <c r="Y133" s="26">
        <v>0</v>
      </c>
      <c r="Z133" s="25">
        <v>0</v>
      </c>
      <c r="AA133" s="26">
        <v>0</v>
      </c>
      <c r="AB133" s="25">
        <v>0</v>
      </c>
      <c r="AC133" s="26">
        <v>0</v>
      </c>
      <c r="AD133" s="25">
        <v>3</v>
      </c>
      <c r="AE133" s="26">
        <v>40</v>
      </c>
      <c r="AF133" s="25">
        <v>0</v>
      </c>
      <c r="AG133" s="26">
        <v>0</v>
      </c>
      <c r="AH133" s="25">
        <v>0</v>
      </c>
      <c r="AI133" s="26">
        <v>0</v>
      </c>
      <c r="AJ133" s="25">
        <v>0</v>
      </c>
      <c r="AK133" s="26">
        <v>0</v>
      </c>
      <c r="AL133" s="25">
        <v>0</v>
      </c>
      <c r="AM133" s="26">
        <v>0</v>
      </c>
      <c r="AN133" s="25">
        <v>0</v>
      </c>
      <c r="AO133" s="26">
        <v>0</v>
      </c>
      <c r="AP133" s="25">
        <v>1</v>
      </c>
      <c r="AQ133" s="26">
        <v>95</v>
      </c>
      <c r="AR133" s="25">
        <v>0</v>
      </c>
      <c r="AS133" s="26">
        <v>0</v>
      </c>
      <c r="AT133" s="25">
        <v>0</v>
      </c>
      <c r="AU133" s="26">
        <v>0</v>
      </c>
      <c r="AV133" s="25"/>
      <c r="AW133" s="26"/>
      <c r="AX133" s="25"/>
      <c r="AY133" s="26"/>
      <c r="AZ133" s="25"/>
      <c r="BA133" s="26">
        <f>SUM(D133,F133,H133,J133,L133,N133,P133,R133,T133,X133,Z133,AB133,AD133,AF133,AH133,AJ133,AL133,AN133,AP133,AR133,AT133,V133)</f>
        <v>19</v>
      </c>
      <c r="BB133" s="26">
        <f>SUM(E133,G133,I133,K133,M133,O133,Q133,S133,U133,Y133,AA133,AC133,AE133,AG133,AI133,AK133,AM133,AO133,AQ133,AS133,AU133,W133)</f>
        <v>326</v>
      </c>
      <c r="BJ133"/>
      <c r="BK133"/>
      <c r="BL133"/>
      <c r="BM133"/>
      <c r="BN133"/>
    </row>
    <row r="134" spans="1:66">
      <c r="A134" s="2"/>
      <c r="B134" s="2"/>
      <c r="C134" s="2"/>
      <c r="D134" s="11">
        <f>D133/$BA$133</f>
        <v>0.26315789473684209</v>
      </c>
      <c r="E134" s="10">
        <f>E133/$BB$133</f>
        <v>8.2822085889570546E-2</v>
      </c>
      <c r="F134" s="11">
        <f t="shared" ref="F134" si="1328">F133/$BA$133</f>
        <v>0.15789473684210525</v>
      </c>
      <c r="G134" s="10">
        <f t="shared" ref="G134" si="1329">G133/$BB$133</f>
        <v>0.17484662576687116</v>
      </c>
      <c r="H134" s="11">
        <f t="shared" ref="H134" si="1330">H133/$BA$133</f>
        <v>0.10526315789473684</v>
      </c>
      <c r="I134" s="10">
        <f t="shared" ref="I134" si="1331">I133/$BB$133</f>
        <v>9.202453987730061E-2</v>
      </c>
      <c r="J134" s="11">
        <f t="shared" ref="J134" si="1332">J133/$BA$133</f>
        <v>0</v>
      </c>
      <c r="K134" s="10">
        <f t="shared" ref="K134" si="1333">K133/$BB$133</f>
        <v>0</v>
      </c>
      <c r="L134" s="11">
        <f t="shared" ref="L134" si="1334">L133/$BA$133</f>
        <v>0</v>
      </c>
      <c r="M134" s="10">
        <f t="shared" ref="M134" si="1335">M133/$BB$133</f>
        <v>0</v>
      </c>
      <c r="N134" s="11">
        <f t="shared" ref="N134" si="1336">N133/$BA$133</f>
        <v>0</v>
      </c>
      <c r="O134" s="10">
        <f t="shared" ref="O134" si="1337">O133/$BB$133</f>
        <v>0</v>
      </c>
      <c r="P134" s="11">
        <f t="shared" ref="P134" si="1338">P133/$BA$133</f>
        <v>0.15789473684210525</v>
      </c>
      <c r="Q134" s="10">
        <f t="shared" ref="Q134" si="1339">Q133/$BB$133</f>
        <v>0.19325153374233128</v>
      </c>
      <c r="R134" s="11">
        <f t="shared" ref="R134" si="1340">R133/$BA$133</f>
        <v>0</v>
      </c>
      <c r="S134" s="10">
        <f t="shared" ref="S134" si="1341">S133/$BB$133</f>
        <v>0</v>
      </c>
      <c r="T134" s="11">
        <f t="shared" ref="T134:V134" si="1342">T133/$BA$133</f>
        <v>0.10526315789473684</v>
      </c>
      <c r="U134" s="10">
        <f t="shared" ref="U134:W134" si="1343">U133/$BB$133</f>
        <v>4.2944785276073622E-2</v>
      </c>
      <c r="V134" s="11">
        <f t="shared" si="1342"/>
        <v>0</v>
      </c>
      <c r="W134" s="10">
        <f t="shared" si="1343"/>
        <v>0</v>
      </c>
      <c r="X134" s="11">
        <f t="shared" ref="X134" si="1344">X133/$BA$133</f>
        <v>0</v>
      </c>
      <c r="Y134" s="10">
        <f t="shared" ref="Y134" si="1345">Y133/$BB$133</f>
        <v>0</v>
      </c>
      <c r="Z134" s="11">
        <f t="shared" ref="Z134" si="1346">Z133/$BA$133</f>
        <v>0</v>
      </c>
      <c r="AA134" s="10">
        <f t="shared" ref="AA134" si="1347">AA133/$BB$133</f>
        <v>0</v>
      </c>
      <c r="AB134" s="11">
        <f t="shared" ref="AB134" si="1348">AB133/$BA$133</f>
        <v>0</v>
      </c>
      <c r="AC134" s="10">
        <f t="shared" ref="AC134" si="1349">AC133/$BB$133</f>
        <v>0</v>
      </c>
      <c r="AD134" s="11">
        <f t="shared" ref="AD134" si="1350">AD133/$BA$133</f>
        <v>0.15789473684210525</v>
      </c>
      <c r="AE134" s="10">
        <f t="shared" ref="AE134" si="1351">AE133/$BB$133</f>
        <v>0.12269938650306748</v>
      </c>
      <c r="AF134" s="11">
        <f t="shared" ref="AF134" si="1352">AF133/$BA$133</f>
        <v>0</v>
      </c>
      <c r="AG134" s="10">
        <f t="shared" ref="AG134" si="1353">AG133/$BB$133</f>
        <v>0</v>
      </c>
      <c r="AH134" s="11">
        <f t="shared" ref="AH134" si="1354">AH133/$BA$133</f>
        <v>0</v>
      </c>
      <c r="AI134" s="10">
        <f t="shared" ref="AI134" si="1355">AI133/$BB$133</f>
        <v>0</v>
      </c>
      <c r="AJ134" s="11">
        <f t="shared" ref="AJ134" si="1356">AJ133/$BA$133</f>
        <v>0</v>
      </c>
      <c r="AK134" s="10">
        <f t="shared" ref="AK134" si="1357">AK133/$BB$133</f>
        <v>0</v>
      </c>
      <c r="AL134" s="11">
        <f t="shared" ref="AL134" si="1358">AL133/$BA$133</f>
        <v>0</v>
      </c>
      <c r="AM134" s="10">
        <f t="shared" ref="AM134" si="1359">AM133/$BB$133</f>
        <v>0</v>
      </c>
      <c r="AN134" s="11">
        <f t="shared" ref="AN134" si="1360">AN133/$BA$133</f>
        <v>0</v>
      </c>
      <c r="AO134" s="10">
        <f t="shared" ref="AO134" si="1361">AO133/$BB$133</f>
        <v>0</v>
      </c>
      <c r="AP134" s="11">
        <f t="shared" ref="AP134" si="1362">AP133/$BA$133</f>
        <v>5.2631578947368418E-2</v>
      </c>
      <c r="AQ134" s="10">
        <f t="shared" ref="AQ134" si="1363">AQ133/$BB$133</f>
        <v>0.29141104294478526</v>
      </c>
      <c r="AR134" s="11">
        <f t="shared" ref="AR134" si="1364">AR133/$BA$133</f>
        <v>0</v>
      </c>
      <c r="AS134" s="10">
        <f t="shared" ref="AS134" si="1365">AS133/$BB$133</f>
        <v>0</v>
      </c>
      <c r="AT134" s="11">
        <f t="shared" ref="AT134" si="1366">AT133/$BA$133</f>
        <v>0</v>
      </c>
      <c r="AU134" s="10">
        <f t="shared" ref="AU134" si="1367">AU133/$BB$133</f>
        <v>0</v>
      </c>
      <c r="AV134" s="11"/>
      <c r="AW134" s="10"/>
      <c r="AX134" s="11"/>
      <c r="AY134" s="10"/>
      <c r="AZ134" s="11"/>
      <c r="BA134" s="26">
        <f t="shared" ref="BA134:BA197" si="1368">SUM(D134,F134,H134,J134,L134,N134,P134,R134,T134,X134,Z134,AB134,AD134,AF134,AH134,AJ134,AL134,AN134,AP134,AR134,AT134,V134)</f>
        <v>0.99999999999999978</v>
      </c>
      <c r="BB134" s="26">
        <f t="shared" ref="BB134:BB197" si="1369">SUM(E134,G134,I134,K134,M134,O134,Q134,S134,U134,Y134,AA134,AC134,AE134,AG134,AI134,AK134,AM134,AO134,AQ134,AS134,AU134,W134)</f>
        <v>0.99999999999999989</v>
      </c>
    </row>
    <row r="135" spans="1:66">
      <c r="A135" s="2"/>
      <c r="B135" s="2"/>
      <c r="C135" s="2"/>
      <c r="D135" s="11">
        <v>0.26315789473684209</v>
      </c>
      <c r="E135" s="10">
        <v>8.2822085889570546E-2</v>
      </c>
      <c r="F135" s="11">
        <v>0.15789473684210525</v>
      </c>
      <c r="G135" s="10">
        <v>0.17484662576687116</v>
      </c>
      <c r="H135" s="11">
        <v>0.10526315789473684</v>
      </c>
      <c r="I135" s="10">
        <v>9.202453987730061E-2</v>
      </c>
      <c r="J135" s="11">
        <v>0</v>
      </c>
      <c r="K135" s="10">
        <v>0</v>
      </c>
      <c r="L135" s="11">
        <v>0</v>
      </c>
      <c r="M135" s="10">
        <v>0</v>
      </c>
      <c r="N135" s="11">
        <v>0</v>
      </c>
      <c r="O135" s="10">
        <v>0</v>
      </c>
      <c r="P135" s="11">
        <v>0.15789473684210525</v>
      </c>
      <c r="Q135" s="10">
        <v>0.19325153374233128</v>
      </c>
      <c r="R135" s="11">
        <v>0</v>
      </c>
      <c r="S135" s="10">
        <v>0</v>
      </c>
      <c r="T135" s="11">
        <v>0.10526315789473684</v>
      </c>
      <c r="U135" s="10">
        <v>4.2944785276073622E-2</v>
      </c>
      <c r="V135" s="11">
        <v>0</v>
      </c>
      <c r="W135" s="10">
        <v>0</v>
      </c>
      <c r="X135" s="11">
        <v>0</v>
      </c>
      <c r="Y135" s="10">
        <v>0</v>
      </c>
      <c r="Z135" s="11">
        <v>0</v>
      </c>
      <c r="AA135" s="10">
        <v>0</v>
      </c>
      <c r="AB135" s="11">
        <v>0</v>
      </c>
      <c r="AC135" s="10">
        <v>0</v>
      </c>
      <c r="AD135" s="11">
        <v>0.15789473684210525</v>
      </c>
      <c r="AE135" s="10">
        <v>0.12269938650306748</v>
      </c>
      <c r="AF135" s="11">
        <v>0</v>
      </c>
      <c r="AG135" s="10">
        <v>0</v>
      </c>
      <c r="AH135" s="11">
        <v>0</v>
      </c>
      <c r="AI135" s="10">
        <v>0</v>
      </c>
      <c r="AJ135" s="11">
        <v>0</v>
      </c>
      <c r="AK135" s="10">
        <v>0</v>
      </c>
      <c r="AL135" s="11">
        <v>0</v>
      </c>
      <c r="AM135" s="10">
        <v>0</v>
      </c>
      <c r="AN135" s="11">
        <v>0</v>
      </c>
      <c r="AO135" s="10">
        <v>0</v>
      </c>
      <c r="AP135" s="11">
        <v>5.2631578947368418E-2</v>
      </c>
      <c r="AQ135" s="10">
        <v>0.29141104294478526</v>
      </c>
      <c r="AR135" s="11">
        <v>0</v>
      </c>
      <c r="AS135" s="10">
        <v>0</v>
      </c>
      <c r="AT135" s="11">
        <v>0</v>
      </c>
      <c r="AU135" s="10">
        <v>0</v>
      </c>
      <c r="AV135" s="11"/>
      <c r="AW135" s="10"/>
      <c r="AX135" s="11"/>
      <c r="AY135" s="10"/>
      <c r="AZ135" s="11"/>
      <c r="BA135" s="26">
        <f t="shared" si="1368"/>
        <v>0.99999999999999978</v>
      </c>
      <c r="BB135" s="26">
        <f t="shared" si="1369"/>
        <v>0.99999999999999989</v>
      </c>
    </row>
    <row r="136" spans="1:66" s="4" customFormat="1">
      <c r="A136" s="6" t="s">
        <v>695</v>
      </c>
      <c r="B136" s="6" t="s">
        <v>66</v>
      </c>
      <c r="C136" s="6">
        <v>42</v>
      </c>
      <c r="D136" s="25">
        <v>0</v>
      </c>
      <c r="E136" s="26">
        <v>0</v>
      </c>
      <c r="F136" s="25">
        <v>4</v>
      </c>
      <c r="G136" s="26">
        <v>38</v>
      </c>
      <c r="H136" s="25">
        <v>4</v>
      </c>
      <c r="I136" s="26">
        <v>16</v>
      </c>
      <c r="J136" s="25">
        <v>0</v>
      </c>
      <c r="K136" s="26">
        <v>0</v>
      </c>
      <c r="L136" s="25">
        <v>0</v>
      </c>
      <c r="M136" s="26">
        <v>0</v>
      </c>
      <c r="N136" s="25">
        <v>0</v>
      </c>
      <c r="O136" s="26">
        <v>0</v>
      </c>
      <c r="P136" s="25">
        <v>0</v>
      </c>
      <c r="Q136" s="26">
        <v>0</v>
      </c>
      <c r="R136" s="25">
        <v>0</v>
      </c>
      <c r="S136" s="26">
        <v>0</v>
      </c>
      <c r="T136" s="25">
        <v>1</v>
      </c>
      <c r="U136" s="26">
        <v>2</v>
      </c>
      <c r="V136" s="25">
        <v>0</v>
      </c>
      <c r="W136" s="26">
        <v>0</v>
      </c>
      <c r="X136" s="25">
        <v>0</v>
      </c>
      <c r="Y136" s="26">
        <v>0</v>
      </c>
      <c r="Z136" s="25">
        <v>0</v>
      </c>
      <c r="AA136" s="26">
        <v>0</v>
      </c>
      <c r="AB136" s="25">
        <v>0</v>
      </c>
      <c r="AC136" s="26">
        <v>0</v>
      </c>
      <c r="AD136" s="25">
        <v>0</v>
      </c>
      <c r="AE136" s="26">
        <v>0</v>
      </c>
      <c r="AF136" s="25">
        <v>0</v>
      </c>
      <c r="AG136" s="26">
        <v>0</v>
      </c>
      <c r="AH136" s="25">
        <v>0</v>
      </c>
      <c r="AI136" s="26">
        <v>0</v>
      </c>
      <c r="AJ136" s="25">
        <v>0</v>
      </c>
      <c r="AK136" s="26">
        <v>0</v>
      </c>
      <c r="AL136" s="25">
        <v>0</v>
      </c>
      <c r="AM136" s="26">
        <v>0</v>
      </c>
      <c r="AN136" s="25">
        <v>0</v>
      </c>
      <c r="AO136" s="26">
        <v>0</v>
      </c>
      <c r="AP136" s="25">
        <v>2</v>
      </c>
      <c r="AQ136" s="26">
        <v>27</v>
      </c>
      <c r="AR136" s="25">
        <v>0</v>
      </c>
      <c r="AS136" s="26">
        <v>0</v>
      </c>
      <c r="AT136" s="25">
        <v>0</v>
      </c>
      <c r="AU136" s="26">
        <v>0</v>
      </c>
      <c r="AV136" s="25"/>
      <c r="AW136" s="26"/>
      <c r="AX136" s="25"/>
      <c r="AY136" s="26"/>
      <c r="AZ136" s="25"/>
      <c r="BA136" s="26">
        <f t="shared" si="1368"/>
        <v>11</v>
      </c>
      <c r="BB136" s="26">
        <f t="shared" si="1369"/>
        <v>83</v>
      </c>
      <c r="BJ136"/>
      <c r="BK136"/>
      <c r="BL136"/>
      <c r="BM136"/>
      <c r="BN136"/>
    </row>
    <row r="137" spans="1:66">
      <c r="A137" s="2"/>
      <c r="B137" s="2"/>
      <c r="C137" s="2"/>
      <c r="D137" s="11">
        <f>D136/$BA$136</f>
        <v>0</v>
      </c>
      <c r="E137" s="10">
        <f>E136/$BB$136</f>
        <v>0</v>
      </c>
      <c r="F137" s="11">
        <f t="shared" ref="F137" si="1370">F136/$BA$136</f>
        <v>0.36363636363636365</v>
      </c>
      <c r="G137" s="10">
        <f t="shared" ref="G137" si="1371">G136/$BB$136</f>
        <v>0.45783132530120479</v>
      </c>
      <c r="H137" s="11">
        <f t="shared" ref="H137" si="1372">H136/$BA$136</f>
        <v>0.36363636363636365</v>
      </c>
      <c r="I137" s="10">
        <f t="shared" ref="I137" si="1373">I136/$BB$136</f>
        <v>0.19277108433734941</v>
      </c>
      <c r="J137" s="11">
        <f t="shared" ref="J137" si="1374">J136/$BA$136</f>
        <v>0</v>
      </c>
      <c r="K137" s="10">
        <f t="shared" ref="K137" si="1375">K136/$BB$136</f>
        <v>0</v>
      </c>
      <c r="L137" s="11">
        <f t="shared" ref="L137" si="1376">L136/$BA$136</f>
        <v>0</v>
      </c>
      <c r="M137" s="10">
        <f t="shared" ref="M137" si="1377">M136/$BB$136</f>
        <v>0</v>
      </c>
      <c r="N137" s="11">
        <f t="shared" ref="N137" si="1378">N136/$BA$136</f>
        <v>0</v>
      </c>
      <c r="O137" s="10">
        <f t="shared" ref="O137" si="1379">O136/$BB$136</f>
        <v>0</v>
      </c>
      <c r="P137" s="11">
        <f t="shared" ref="P137" si="1380">P136/$BA$136</f>
        <v>0</v>
      </c>
      <c r="Q137" s="10">
        <f t="shared" ref="Q137" si="1381">Q136/$BB$136</f>
        <v>0</v>
      </c>
      <c r="R137" s="11">
        <f t="shared" ref="R137" si="1382">R136/$BA$136</f>
        <v>0</v>
      </c>
      <c r="S137" s="10">
        <f t="shared" ref="S137" si="1383">S136/$BB$136</f>
        <v>0</v>
      </c>
      <c r="T137" s="11">
        <f t="shared" ref="T137:V137" si="1384">T136/$BA$136</f>
        <v>9.0909090909090912E-2</v>
      </c>
      <c r="U137" s="10">
        <f t="shared" ref="U137:W137" si="1385">U136/$BB$136</f>
        <v>2.4096385542168676E-2</v>
      </c>
      <c r="V137" s="11">
        <f t="shared" si="1384"/>
        <v>0</v>
      </c>
      <c r="W137" s="10">
        <f t="shared" si="1385"/>
        <v>0</v>
      </c>
      <c r="X137" s="11">
        <f t="shared" ref="X137" si="1386">X136/$BA$136</f>
        <v>0</v>
      </c>
      <c r="Y137" s="10">
        <f t="shared" ref="Y137" si="1387">Y136/$BB$136</f>
        <v>0</v>
      </c>
      <c r="Z137" s="11">
        <f t="shared" ref="Z137" si="1388">Z136/$BA$136</f>
        <v>0</v>
      </c>
      <c r="AA137" s="10">
        <f t="shared" ref="AA137" si="1389">AA136/$BB$136</f>
        <v>0</v>
      </c>
      <c r="AB137" s="11">
        <f t="shared" ref="AB137" si="1390">AB136/$BA$136</f>
        <v>0</v>
      </c>
      <c r="AC137" s="10">
        <f t="shared" ref="AC137" si="1391">AC136/$BB$136</f>
        <v>0</v>
      </c>
      <c r="AD137" s="11">
        <f t="shared" ref="AD137" si="1392">AD136/$BA$136</f>
        <v>0</v>
      </c>
      <c r="AE137" s="10">
        <f t="shared" ref="AE137" si="1393">AE136/$BB$136</f>
        <v>0</v>
      </c>
      <c r="AF137" s="11">
        <f t="shared" ref="AF137" si="1394">AF136/$BA$136</f>
        <v>0</v>
      </c>
      <c r="AG137" s="10">
        <f t="shared" ref="AG137" si="1395">AG136/$BB$136</f>
        <v>0</v>
      </c>
      <c r="AH137" s="11">
        <f t="shared" ref="AH137" si="1396">AH136/$BA$136</f>
        <v>0</v>
      </c>
      <c r="AI137" s="10">
        <f t="shared" ref="AI137" si="1397">AI136/$BB$136</f>
        <v>0</v>
      </c>
      <c r="AJ137" s="11">
        <f t="shared" ref="AJ137" si="1398">AJ136/$BA$136</f>
        <v>0</v>
      </c>
      <c r="AK137" s="10">
        <f t="shared" ref="AK137" si="1399">AK136/$BB$136</f>
        <v>0</v>
      </c>
      <c r="AL137" s="11">
        <f t="shared" ref="AL137" si="1400">AL136/$BA$136</f>
        <v>0</v>
      </c>
      <c r="AM137" s="10">
        <f t="shared" ref="AM137" si="1401">AM136/$BB$136</f>
        <v>0</v>
      </c>
      <c r="AN137" s="11">
        <f t="shared" ref="AN137" si="1402">AN136/$BA$136</f>
        <v>0</v>
      </c>
      <c r="AO137" s="10">
        <f t="shared" ref="AO137" si="1403">AO136/$BB$136</f>
        <v>0</v>
      </c>
      <c r="AP137" s="11">
        <f t="shared" ref="AP137" si="1404">AP136/$BA$136</f>
        <v>0.18181818181818182</v>
      </c>
      <c r="AQ137" s="10">
        <f t="shared" ref="AQ137" si="1405">AQ136/$BB$136</f>
        <v>0.3253012048192771</v>
      </c>
      <c r="AR137" s="11">
        <f t="shared" ref="AR137" si="1406">AR136/$BA$136</f>
        <v>0</v>
      </c>
      <c r="AS137" s="10">
        <f t="shared" ref="AS137" si="1407">AS136/$BB$136</f>
        <v>0</v>
      </c>
      <c r="AT137" s="11">
        <f t="shared" ref="AT137" si="1408">AT136/$BA$136</f>
        <v>0</v>
      </c>
      <c r="AU137" s="10">
        <f t="shared" ref="AU137" si="1409">AU136/$BB$136</f>
        <v>0</v>
      </c>
      <c r="AV137" s="11"/>
      <c r="AW137" s="10"/>
      <c r="AX137" s="11"/>
      <c r="AY137" s="10"/>
      <c r="AZ137" s="11"/>
      <c r="BA137" s="26">
        <f t="shared" si="1368"/>
        <v>1</v>
      </c>
      <c r="BB137" s="26">
        <f t="shared" si="1369"/>
        <v>1</v>
      </c>
    </row>
    <row r="138" spans="1:66">
      <c r="A138" s="2"/>
      <c r="B138" s="2"/>
      <c r="C138" s="2"/>
      <c r="D138" s="11">
        <v>0</v>
      </c>
      <c r="E138" s="10">
        <v>0</v>
      </c>
      <c r="F138" s="11">
        <v>0.36363636363636365</v>
      </c>
      <c r="G138" s="10">
        <v>0.45783132530120479</v>
      </c>
      <c r="H138" s="11">
        <v>0.36363636363636365</v>
      </c>
      <c r="I138" s="10">
        <v>0.19277108433734941</v>
      </c>
      <c r="J138" s="11">
        <v>0</v>
      </c>
      <c r="K138" s="10">
        <v>0</v>
      </c>
      <c r="L138" s="11">
        <v>0</v>
      </c>
      <c r="M138" s="10">
        <v>0</v>
      </c>
      <c r="N138" s="11">
        <v>0</v>
      </c>
      <c r="O138" s="10">
        <v>0</v>
      </c>
      <c r="P138" s="11">
        <v>0</v>
      </c>
      <c r="Q138" s="10">
        <v>0</v>
      </c>
      <c r="R138" s="11">
        <v>0</v>
      </c>
      <c r="S138" s="10">
        <v>0</v>
      </c>
      <c r="T138" s="11">
        <v>9.0909090909090912E-2</v>
      </c>
      <c r="U138" s="10">
        <v>2.4096385542168676E-2</v>
      </c>
      <c r="V138" s="11">
        <v>0</v>
      </c>
      <c r="W138" s="10">
        <v>0</v>
      </c>
      <c r="X138" s="11">
        <v>0</v>
      </c>
      <c r="Y138" s="10">
        <v>0</v>
      </c>
      <c r="Z138" s="11">
        <v>0</v>
      </c>
      <c r="AA138" s="10">
        <v>0</v>
      </c>
      <c r="AB138" s="11">
        <v>0</v>
      </c>
      <c r="AC138" s="10">
        <v>0</v>
      </c>
      <c r="AD138" s="11">
        <v>0</v>
      </c>
      <c r="AE138" s="10">
        <v>0</v>
      </c>
      <c r="AF138" s="11">
        <v>0</v>
      </c>
      <c r="AG138" s="10">
        <v>0</v>
      </c>
      <c r="AH138" s="11">
        <v>0</v>
      </c>
      <c r="AI138" s="10">
        <v>0</v>
      </c>
      <c r="AJ138" s="11">
        <v>0</v>
      </c>
      <c r="AK138" s="10">
        <v>0</v>
      </c>
      <c r="AL138" s="11">
        <v>0</v>
      </c>
      <c r="AM138" s="10">
        <v>0</v>
      </c>
      <c r="AN138" s="11">
        <v>0</v>
      </c>
      <c r="AO138" s="10">
        <v>0</v>
      </c>
      <c r="AP138" s="11">
        <v>0.18181818181818182</v>
      </c>
      <c r="AQ138" s="10">
        <v>0.3253012048192771</v>
      </c>
      <c r="AR138" s="11">
        <v>0</v>
      </c>
      <c r="AS138" s="10">
        <v>0</v>
      </c>
      <c r="AT138" s="11">
        <v>0</v>
      </c>
      <c r="AU138" s="10">
        <v>0</v>
      </c>
      <c r="AV138" s="11"/>
      <c r="AW138" s="10"/>
      <c r="AX138" s="11"/>
      <c r="AY138" s="10"/>
      <c r="AZ138" s="11"/>
      <c r="BA138" s="26">
        <f t="shared" si="1368"/>
        <v>1</v>
      </c>
      <c r="BB138" s="26">
        <f t="shared" si="1369"/>
        <v>1</v>
      </c>
    </row>
    <row r="139" spans="1:66" s="17" customFormat="1">
      <c r="A139" s="18" t="s">
        <v>696</v>
      </c>
      <c r="B139" s="18" t="s">
        <v>66</v>
      </c>
      <c r="C139" s="18">
        <v>43</v>
      </c>
      <c r="D139" s="19">
        <v>2</v>
      </c>
      <c r="E139" s="20">
        <v>3</v>
      </c>
      <c r="F139" s="19">
        <v>3</v>
      </c>
      <c r="G139" s="20">
        <v>11</v>
      </c>
      <c r="H139" s="19">
        <v>0</v>
      </c>
      <c r="I139" s="20">
        <v>0</v>
      </c>
      <c r="J139" s="19">
        <v>0</v>
      </c>
      <c r="K139" s="20">
        <v>0</v>
      </c>
      <c r="L139" s="19">
        <v>0</v>
      </c>
      <c r="M139" s="20">
        <v>0</v>
      </c>
      <c r="N139" s="19">
        <v>0</v>
      </c>
      <c r="O139" s="20">
        <v>0</v>
      </c>
      <c r="P139" s="19">
        <v>0</v>
      </c>
      <c r="Q139" s="20">
        <v>0</v>
      </c>
      <c r="R139" s="19">
        <v>0</v>
      </c>
      <c r="S139" s="20">
        <v>0</v>
      </c>
      <c r="T139" s="19">
        <v>0</v>
      </c>
      <c r="U139" s="20">
        <v>0</v>
      </c>
      <c r="V139" s="19">
        <v>0</v>
      </c>
      <c r="W139" s="20">
        <v>0</v>
      </c>
      <c r="X139" s="19">
        <v>0</v>
      </c>
      <c r="Y139" s="20">
        <v>0</v>
      </c>
      <c r="Z139" s="19">
        <v>0</v>
      </c>
      <c r="AA139" s="20">
        <v>0</v>
      </c>
      <c r="AB139" s="19">
        <v>0</v>
      </c>
      <c r="AC139" s="20">
        <v>0</v>
      </c>
      <c r="AD139" s="19">
        <v>0</v>
      </c>
      <c r="AE139" s="20">
        <v>0</v>
      </c>
      <c r="AF139" s="19">
        <v>0</v>
      </c>
      <c r="AG139" s="20">
        <v>0</v>
      </c>
      <c r="AH139" s="19">
        <v>0</v>
      </c>
      <c r="AI139" s="20">
        <v>0</v>
      </c>
      <c r="AJ139" s="19">
        <v>0</v>
      </c>
      <c r="AK139" s="20">
        <v>0</v>
      </c>
      <c r="AL139" s="19">
        <v>0</v>
      </c>
      <c r="AM139" s="20">
        <v>0</v>
      </c>
      <c r="AN139" s="19">
        <v>0</v>
      </c>
      <c r="AO139" s="20">
        <v>0</v>
      </c>
      <c r="AP139" s="19">
        <v>0</v>
      </c>
      <c r="AQ139" s="20">
        <v>0</v>
      </c>
      <c r="AR139" s="19">
        <v>0</v>
      </c>
      <c r="AS139" s="20">
        <v>0</v>
      </c>
      <c r="AT139" s="19">
        <v>0</v>
      </c>
      <c r="AU139" s="20">
        <v>0</v>
      </c>
      <c r="AV139" s="19"/>
      <c r="AW139" s="20"/>
      <c r="AX139" s="19"/>
      <c r="AY139" s="20"/>
      <c r="AZ139" s="19"/>
      <c r="BA139" s="26">
        <f t="shared" si="1368"/>
        <v>5</v>
      </c>
      <c r="BB139" s="26">
        <f t="shared" si="1369"/>
        <v>14</v>
      </c>
      <c r="BJ139"/>
      <c r="BK139"/>
      <c r="BL139"/>
      <c r="BM139"/>
      <c r="BN139"/>
    </row>
    <row r="140" spans="1:66">
      <c r="A140" s="2"/>
      <c r="B140" s="2"/>
      <c r="C140" s="2"/>
      <c r="D140" s="11">
        <f>D139/$BA$139</f>
        <v>0.4</v>
      </c>
      <c r="E140" s="10">
        <f>E139/$BB$139</f>
        <v>0.21428571428571427</v>
      </c>
      <c r="F140" s="11">
        <f t="shared" ref="F140" si="1410">F139/$BA$139</f>
        <v>0.6</v>
      </c>
      <c r="G140" s="10">
        <f t="shared" ref="G140" si="1411">G139/$BB$139</f>
        <v>0.7857142857142857</v>
      </c>
      <c r="H140" s="11">
        <f t="shared" ref="H140" si="1412">H139/$BA$139</f>
        <v>0</v>
      </c>
      <c r="I140" s="10">
        <f t="shared" ref="I140" si="1413">I139/$BB$139</f>
        <v>0</v>
      </c>
      <c r="J140" s="11">
        <f t="shared" ref="J140" si="1414">J139/$BA$139</f>
        <v>0</v>
      </c>
      <c r="K140" s="10">
        <f t="shared" ref="K140" si="1415">K139/$BB$139</f>
        <v>0</v>
      </c>
      <c r="L140" s="11">
        <f t="shared" ref="L140" si="1416">L139/$BA$139</f>
        <v>0</v>
      </c>
      <c r="M140" s="10">
        <f t="shared" ref="M140" si="1417">M139/$BB$139</f>
        <v>0</v>
      </c>
      <c r="N140" s="11">
        <f t="shared" ref="N140" si="1418">N139/$BA$139</f>
        <v>0</v>
      </c>
      <c r="O140" s="10">
        <f t="shared" ref="O140" si="1419">O139/$BB$139</f>
        <v>0</v>
      </c>
      <c r="P140" s="11">
        <f t="shared" ref="P140" si="1420">P139/$BA$139</f>
        <v>0</v>
      </c>
      <c r="Q140" s="10">
        <f t="shared" ref="Q140" si="1421">Q139/$BB$139</f>
        <v>0</v>
      </c>
      <c r="R140" s="11">
        <f t="shared" ref="R140" si="1422">R139/$BA$139</f>
        <v>0</v>
      </c>
      <c r="S140" s="10">
        <f t="shared" ref="S140" si="1423">S139/$BB$139</f>
        <v>0</v>
      </c>
      <c r="T140" s="11">
        <f t="shared" ref="T140:V140" si="1424">T139/$BA$139</f>
        <v>0</v>
      </c>
      <c r="U140" s="10">
        <f t="shared" ref="U140:W140" si="1425">U139/$BB$139</f>
        <v>0</v>
      </c>
      <c r="V140" s="11">
        <f t="shared" si="1424"/>
        <v>0</v>
      </c>
      <c r="W140" s="10">
        <f t="shared" si="1425"/>
        <v>0</v>
      </c>
      <c r="X140" s="11">
        <f t="shared" ref="X140" si="1426">X139/$BA$139</f>
        <v>0</v>
      </c>
      <c r="Y140" s="10">
        <f t="shared" ref="Y140" si="1427">Y139/$BB$139</f>
        <v>0</v>
      </c>
      <c r="Z140" s="11">
        <f t="shared" ref="Z140" si="1428">Z139/$BA$139</f>
        <v>0</v>
      </c>
      <c r="AA140" s="10">
        <f t="shared" ref="AA140" si="1429">AA139/$BB$139</f>
        <v>0</v>
      </c>
      <c r="AB140" s="11">
        <f t="shared" ref="AB140" si="1430">AB139/$BA$139</f>
        <v>0</v>
      </c>
      <c r="AC140" s="10">
        <f t="shared" ref="AC140" si="1431">AC139/$BB$139</f>
        <v>0</v>
      </c>
      <c r="AD140" s="11">
        <f t="shared" ref="AD140" si="1432">AD139/$BA$139</f>
        <v>0</v>
      </c>
      <c r="AE140" s="10">
        <f t="shared" ref="AE140" si="1433">AE139/$BB$139</f>
        <v>0</v>
      </c>
      <c r="AF140" s="11">
        <f t="shared" ref="AF140" si="1434">AF139/$BA$139</f>
        <v>0</v>
      </c>
      <c r="AG140" s="10">
        <f t="shared" ref="AG140" si="1435">AG139/$BB$139</f>
        <v>0</v>
      </c>
      <c r="AH140" s="11">
        <f t="shared" ref="AH140" si="1436">AH139/$BA$139</f>
        <v>0</v>
      </c>
      <c r="AI140" s="10">
        <f t="shared" ref="AI140" si="1437">AI139/$BB$139</f>
        <v>0</v>
      </c>
      <c r="AJ140" s="11">
        <f t="shared" ref="AJ140" si="1438">AJ139/$BA$139</f>
        <v>0</v>
      </c>
      <c r="AK140" s="10">
        <f t="shared" ref="AK140" si="1439">AK139/$BB$139</f>
        <v>0</v>
      </c>
      <c r="AL140" s="11">
        <f t="shared" ref="AL140" si="1440">AL139/$BA$139</f>
        <v>0</v>
      </c>
      <c r="AM140" s="10">
        <f t="shared" ref="AM140" si="1441">AM139/$BB$139</f>
        <v>0</v>
      </c>
      <c r="AN140" s="11">
        <f t="shared" ref="AN140" si="1442">AN139/$BA$139</f>
        <v>0</v>
      </c>
      <c r="AO140" s="10">
        <f t="shared" ref="AO140" si="1443">AO139/$BB$139</f>
        <v>0</v>
      </c>
      <c r="AP140" s="11">
        <f t="shared" ref="AP140" si="1444">AP139/$BA$139</f>
        <v>0</v>
      </c>
      <c r="AQ140" s="10">
        <f t="shared" ref="AQ140" si="1445">AQ139/$BB$139</f>
        <v>0</v>
      </c>
      <c r="AR140" s="11">
        <f t="shared" ref="AR140" si="1446">AR139/$BA$139</f>
        <v>0</v>
      </c>
      <c r="AS140" s="10">
        <f t="shared" ref="AS140" si="1447">AS139/$BB$139</f>
        <v>0</v>
      </c>
      <c r="AT140" s="11">
        <f t="shared" ref="AT140" si="1448">AT139/$BA$139</f>
        <v>0</v>
      </c>
      <c r="AU140" s="10">
        <f t="shared" ref="AU140" si="1449">AU139/$BB$139</f>
        <v>0</v>
      </c>
      <c r="AV140" s="11"/>
      <c r="AW140" s="10"/>
      <c r="AX140" s="11"/>
      <c r="AY140" s="10"/>
      <c r="AZ140" s="11"/>
      <c r="BA140" s="26">
        <f t="shared" si="1368"/>
        <v>1</v>
      </c>
      <c r="BB140" s="26">
        <f t="shared" si="1369"/>
        <v>1</v>
      </c>
    </row>
    <row r="141" spans="1:66">
      <c r="A141" s="2"/>
      <c r="B141" s="2"/>
      <c r="C141" s="2"/>
      <c r="D141" s="11">
        <v>0.2</v>
      </c>
      <c r="E141" s="10">
        <v>9.0361445783132526E-3</v>
      </c>
      <c r="F141" s="11">
        <v>0.3</v>
      </c>
      <c r="G141" s="10">
        <v>3.313253012048193E-2</v>
      </c>
      <c r="H141" s="11">
        <v>0</v>
      </c>
      <c r="I141" s="10">
        <v>0</v>
      </c>
      <c r="J141" s="11">
        <v>0</v>
      </c>
      <c r="K141" s="10">
        <v>0</v>
      </c>
      <c r="L141" s="11">
        <v>0</v>
      </c>
      <c r="M141" s="10">
        <v>0</v>
      </c>
      <c r="N141" s="11">
        <v>0</v>
      </c>
      <c r="O141" s="10">
        <v>0</v>
      </c>
      <c r="P141" s="11">
        <v>0</v>
      </c>
      <c r="Q141" s="10">
        <v>0</v>
      </c>
      <c r="R141" s="11">
        <v>0</v>
      </c>
      <c r="S141" s="10">
        <v>0</v>
      </c>
      <c r="T141" s="11">
        <v>0</v>
      </c>
      <c r="U141" s="10">
        <v>0</v>
      </c>
      <c r="V141" s="11">
        <v>0</v>
      </c>
      <c r="W141" s="10">
        <v>0</v>
      </c>
      <c r="X141" s="11">
        <v>0</v>
      </c>
      <c r="Y141" s="10">
        <v>0</v>
      </c>
      <c r="Z141" s="11">
        <v>0</v>
      </c>
      <c r="AA141" s="10">
        <v>0</v>
      </c>
      <c r="AB141" s="11">
        <v>0</v>
      </c>
      <c r="AC141" s="10">
        <v>0</v>
      </c>
      <c r="AD141" s="11">
        <v>0</v>
      </c>
      <c r="AE141" s="10">
        <v>0</v>
      </c>
      <c r="AF141" s="11">
        <v>0</v>
      </c>
      <c r="AG141" s="10">
        <v>0</v>
      </c>
      <c r="AH141" s="11">
        <v>0</v>
      </c>
      <c r="AI141" s="10">
        <v>0</v>
      </c>
      <c r="AJ141" s="11">
        <v>0</v>
      </c>
      <c r="AK141" s="10">
        <v>0</v>
      </c>
      <c r="AL141" s="11">
        <v>0</v>
      </c>
      <c r="AM141" s="10">
        <v>0</v>
      </c>
      <c r="AN141" s="11">
        <v>0</v>
      </c>
      <c r="AO141" s="10">
        <v>0</v>
      </c>
      <c r="AP141" s="11">
        <v>0</v>
      </c>
      <c r="AQ141" s="10">
        <v>0</v>
      </c>
      <c r="AR141" s="11">
        <v>0</v>
      </c>
      <c r="AS141" s="10">
        <v>0</v>
      </c>
      <c r="AT141" s="11">
        <v>0</v>
      </c>
      <c r="AU141" s="10">
        <v>0</v>
      </c>
      <c r="AV141" s="11"/>
      <c r="AW141" s="10"/>
      <c r="AX141" s="11"/>
      <c r="AY141" s="10"/>
      <c r="AZ141" s="11"/>
      <c r="BA141" s="26">
        <f t="shared" si="1368"/>
        <v>0.5</v>
      </c>
      <c r="BB141" s="26">
        <f t="shared" si="1369"/>
        <v>4.2168674698795185E-2</v>
      </c>
    </row>
    <row r="142" spans="1:66">
      <c r="A142" s="2" t="s">
        <v>697</v>
      </c>
      <c r="B142" s="2" t="s">
        <v>66</v>
      </c>
      <c r="C142" s="2">
        <v>44</v>
      </c>
      <c r="D142" s="11">
        <v>1</v>
      </c>
      <c r="E142" s="10">
        <v>1</v>
      </c>
      <c r="F142" s="11">
        <v>12</v>
      </c>
      <c r="G142" s="10">
        <v>206</v>
      </c>
      <c r="H142" s="11">
        <v>0</v>
      </c>
      <c r="I142" s="10">
        <v>0</v>
      </c>
      <c r="J142" s="11">
        <v>0</v>
      </c>
      <c r="K142" s="10">
        <v>0</v>
      </c>
      <c r="L142" s="11">
        <v>0</v>
      </c>
      <c r="M142" s="10">
        <v>0</v>
      </c>
      <c r="N142" s="11">
        <v>0</v>
      </c>
      <c r="O142" s="10">
        <v>0</v>
      </c>
      <c r="P142" s="11">
        <v>0</v>
      </c>
      <c r="Q142" s="10">
        <v>0</v>
      </c>
      <c r="R142" s="11">
        <v>0</v>
      </c>
      <c r="S142" s="10">
        <v>0</v>
      </c>
      <c r="T142" s="11">
        <v>7</v>
      </c>
      <c r="U142" s="10">
        <v>105</v>
      </c>
      <c r="V142" s="11">
        <v>0</v>
      </c>
      <c r="W142" s="10">
        <v>0</v>
      </c>
      <c r="X142" s="11">
        <v>0</v>
      </c>
      <c r="Y142" s="10">
        <v>0</v>
      </c>
      <c r="Z142" s="11">
        <v>0</v>
      </c>
      <c r="AA142" s="10">
        <v>0</v>
      </c>
      <c r="AB142" s="11">
        <v>0</v>
      </c>
      <c r="AC142" s="10">
        <v>0</v>
      </c>
      <c r="AD142" s="11">
        <v>0</v>
      </c>
      <c r="AE142" s="10">
        <v>0</v>
      </c>
      <c r="AF142" s="11">
        <v>0</v>
      </c>
      <c r="AG142" s="10">
        <v>0</v>
      </c>
      <c r="AH142" s="11">
        <v>0</v>
      </c>
      <c r="AI142" s="10">
        <v>0</v>
      </c>
      <c r="AJ142" s="11">
        <v>0</v>
      </c>
      <c r="AK142" s="10">
        <v>0</v>
      </c>
      <c r="AL142" s="11">
        <v>0</v>
      </c>
      <c r="AM142" s="10">
        <v>0</v>
      </c>
      <c r="AN142" s="11">
        <v>0</v>
      </c>
      <c r="AO142" s="10">
        <v>0</v>
      </c>
      <c r="AP142" s="11">
        <v>0</v>
      </c>
      <c r="AQ142" s="10">
        <v>0</v>
      </c>
      <c r="AR142" s="11">
        <v>0</v>
      </c>
      <c r="AS142" s="10">
        <v>0</v>
      </c>
      <c r="AT142" s="11">
        <v>0</v>
      </c>
      <c r="AU142" s="10">
        <v>0</v>
      </c>
      <c r="AV142" s="11"/>
      <c r="AW142" s="10"/>
      <c r="AX142" s="11"/>
      <c r="AY142" s="10"/>
      <c r="AZ142" s="11"/>
      <c r="BA142" s="26">
        <f t="shared" si="1368"/>
        <v>20</v>
      </c>
      <c r="BB142" s="26">
        <f t="shared" si="1369"/>
        <v>312</v>
      </c>
    </row>
    <row r="143" spans="1:66">
      <c r="A143" s="2"/>
      <c r="B143" s="2"/>
      <c r="C143" s="2"/>
      <c r="D143" s="11">
        <f>D142/$BA$142</f>
        <v>0.05</v>
      </c>
      <c r="E143" s="10">
        <f>E142/$BB$142</f>
        <v>3.205128205128205E-3</v>
      </c>
      <c r="F143" s="11">
        <f t="shared" ref="F143" si="1450">F142/$BA$142</f>
        <v>0.6</v>
      </c>
      <c r="G143" s="10">
        <f t="shared" ref="G143" si="1451">G142/$BB$142</f>
        <v>0.66025641025641024</v>
      </c>
      <c r="H143" s="11">
        <f t="shared" ref="H143" si="1452">H142/$BA$142</f>
        <v>0</v>
      </c>
      <c r="I143" s="10">
        <f t="shared" ref="I143" si="1453">I142/$BB$142</f>
        <v>0</v>
      </c>
      <c r="J143" s="11">
        <f t="shared" ref="J143" si="1454">J142/$BA$142</f>
        <v>0</v>
      </c>
      <c r="K143" s="10">
        <f t="shared" ref="K143" si="1455">K142/$BB$142</f>
        <v>0</v>
      </c>
      <c r="L143" s="11">
        <f t="shared" ref="L143" si="1456">L142/$BA$142</f>
        <v>0</v>
      </c>
      <c r="M143" s="10">
        <f t="shared" ref="M143" si="1457">M142/$BB$142</f>
        <v>0</v>
      </c>
      <c r="N143" s="11">
        <f t="shared" ref="N143" si="1458">N142/$BA$142</f>
        <v>0</v>
      </c>
      <c r="O143" s="10">
        <f t="shared" ref="O143" si="1459">O142/$BB$142</f>
        <v>0</v>
      </c>
      <c r="P143" s="11">
        <f t="shared" ref="P143" si="1460">P142/$BA$142</f>
        <v>0</v>
      </c>
      <c r="Q143" s="10">
        <f t="shared" ref="Q143" si="1461">Q142/$BB$142</f>
        <v>0</v>
      </c>
      <c r="R143" s="11">
        <f t="shared" ref="R143" si="1462">R142/$BA$142</f>
        <v>0</v>
      </c>
      <c r="S143" s="10">
        <f t="shared" ref="S143" si="1463">S142/$BB$142</f>
        <v>0</v>
      </c>
      <c r="T143" s="11">
        <f t="shared" ref="T143:V143" si="1464">T142/$BA$142</f>
        <v>0.35</v>
      </c>
      <c r="U143" s="10">
        <f t="shared" ref="U143:W143" si="1465">U142/$BB$142</f>
        <v>0.33653846153846156</v>
      </c>
      <c r="V143" s="11">
        <f t="shared" si="1464"/>
        <v>0</v>
      </c>
      <c r="W143" s="10">
        <f t="shared" si="1465"/>
        <v>0</v>
      </c>
      <c r="X143" s="11">
        <f t="shared" ref="X143" si="1466">X142/$BA$142</f>
        <v>0</v>
      </c>
      <c r="Y143" s="10">
        <f t="shared" ref="Y143" si="1467">Y142/$BB$142</f>
        <v>0</v>
      </c>
      <c r="Z143" s="11">
        <f t="shared" ref="Z143" si="1468">Z142/$BA$142</f>
        <v>0</v>
      </c>
      <c r="AA143" s="10">
        <f t="shared" ref="AA143" si="1469">AA142/$BB$142</f>
        <v>0</v>
      </c>
      <c r="AB143" s="11">
        <f t="shared" ref="AB143" si="1470">AB142/$BA$142</f>
        <v>0</v>
      </c>
      <c r="AC143" s="10">
        <f t="shared" ref="AC143" si="1471">AC142/$BB$142</f>
        <v>0</v>
      </c>
      <c r="AD143" s="11">
        <f t="shared" ref="AD143" si="1472">AD142/$BA$142</f>
        <v>0</v>
      </c>
      <c r="AE143" s="10">
        <f t="shared" ref="AE143" si="1473">AE142/$BB$142</f>
        <v>0</v>
      </c>
      <c r="AF143" s="11">
        <f t="shared" ref="AF143" si="1474">AF142/$BA$142</f>
        <v>0</v>
      </c>
      <c r="AG143" s="10">
        <f t="shared" ref="AG143" si="1475">AG142/$BB$142</f>
        <v>0</v>
      </c>
      <c r="AH143" s="11">
        <f t="shared" ref="AH143" si="1476">AH142/$BA$142</f>
        <v>0</v>
      </c>
      <c r="AI143" s="10">
        <f t="shared" ref="AI143" si="1477">AI142/$BB$142</f>
        <v>0</v>
      </c>
      <c r="AJ143" s="11">
        <f t="shared" ref="AJ143" si="1478">AJ142/$BA$142</f>
        <v>0</v>
      </c>
      <c r="AK143" s="10">
        <f t="shared" ref="AK143" si="1479">AK142/$BB$142</f>
        <v>0</v>
      </c>
      <c r="AL143" s="11">
        <f t="shared" ref="AL143" si="1480">AL142/$BA$142</f>
        <v>0</v>
      </c>
      <c r="AM143" s="10">
        <f t="shared" ref="AM143" si="1481">AM142/$BB$142</f>
        <v>0</v>
      </c>
      <c r="AN143" s="11">
        <f t="shared" ref="AN143" si="1482">AN142/$BA$142</f>
        <v>0</v>
      </c>
      <c r="AO143" s="10">
        <f t="shared" ref="AO143" si="1483">AO142/$BB$142</f>
        <v>0</v>
      </c>
      <c r="AP143" s="11">
        <f t="shared" ref="AP143" si="1484">AP142/$BA$142</f>
        <v>0</v>
      </c>
      <c r="AQ143" s="10">
        <f t="shared" ref="AQ143" si="1485">AQ142/$BB$142</f>
        <v>0</v>
      </c>
      <c r="AR143" s="11">
        <f t="shared" ref="AR143" si="1486">AR142/$BA$142</f>
        <v>0</v>
      </c>
      <c r="AS143" s="10">
        <f t="shared" ref="AS143" si="1487">AS142/$BB$142</f>
        <v>0</v>
      </c>
      <c r="AT143" s="11">
        <f t="shared" ref="AT143" si="1488">AT142/$BA$142</f>
        <v>0</v>
      </c>
      <c r="AU143" s="10">
        <f t="shared" ref="AU143" si="1489">AU142/$BB$142</f>
        <v>0</v>
      </c>
      <c r="AV143" s="11"/>
      <c r="AW143" s="10"/>
      <c r="AX143" s="11"/>
      <c r="AY143" s="10"/>
      <c r="AZ143" s="11"/>
      <c r="BA143" s="26">
        <f t="shared" si="1368"/>
        <v>1</v>
      </c>
      <c r="BB143" s="26">
        <f t="shared" si="1369"/>
        <v>1</v>
      </c>
    </row>
    <row r="144" spans="1:66">
      <c r="A144" s="2"/>
      <c r="B144" s="2"/>
      <c r="C144" s="2"/>
      <c r="D144" s="11">
        <v>0.05</v>
      </c>
      <c r="E144" s="10">
        <v>3.205128205128205E-3</v>
      </c>
      <c r="F144" s="11">
        <v>0.6</v>
      </c>
      <c r="G144" s="10">
        <v>0.66025641025641024</v>
      </c>
      <c r="H144" s="11">
        <v>0</v>
      </c>
      <c r="I144" s="10">
        <v>0</v>
      </c>
      <c r="J144" s="11">
        <v>0</v>
      </c>
      <c r="K144" s="10">
        <v>0</v>
      </c>
      <c r="L144" s="11">
        <v>0</v>
      </c>
      <c r="M144" s="10">
        <v>0</v>
      </c>
      <c r="N144" s="11">
        <v>0</v>
      </c>
      <c r="O144" s="10">
        <v>0</v>
      </c>
      <c r="P144" s="11">
        <v>0</v>
      </c>
      <c r="Q144" s="10">
        <v>0</v>
      </c>
      <c r="R144" s="11">
        <v>0</v>
      </c>
      <c r="S144" s="10">
        <v>0</v>
      </c>
      <c r="T144" s="11">
        <v>0.35</v>
      </c>
      <c r="U144" s="10">
        <v>0.33653846153846156</v>
      </c>
      <c r="V144" s="11">
        <v>0</v>
      </c>
      <c r="W144" s="10">
        <v>0</v>
      </c>
      <c r="X144" s="11">
        <v>0</v>
      </c>
      <c r="Y144" s="10">
        <v>0</v>
      </c>
      <c r="Z144" s="11">
        <v>0</v>
      </c>
      <c r="AA144" s="10">
        <v>0</v>
      </c>
      <c r="AB144" s="11">
        <v>0</v>
      </c>
      <c r="AC144" s="10">
        <v>0</v>
      </c>
      <c r="AD144" s="11">
        <v>0</v>
      </c>
      <c r="AE144" s="10">
        <v>0</v>
      </c>
      <c r="AF144" s="11">
        <v>0</v>
      </c>
      <c r="AG144" s="10">
        <v>0</v>
      </c>
      <c r="AH144" s="11">
        <v>0</v>
      </c>
      <c r="AI144" s="10">
        <v>0</v>
      </c>
      <c r="AJ144" s="11">
        <v>0</v>
      </c>
      <c r="AK144" s="10">
        <v>0</v>
      </c>
      <c r="AL144" s="11">
        <v>0</v>
      </c>
      <c r="AM144" s="10">
        <v>0</v>
      </c>
      <c r="AN144" s="11">
        <v>0</v>
      </c>
      <c r="AO144" s="10">
        <v>0</v>
      </c>
      <c r="AP144" s="11">
        <v>0</v>
      </c>
      <c r="AQ144" s="10">
        <v>0</v>
      </c>
      <c r="AR144" s="11">
        <v>0</v>
      </c>
      <c r="AS144" s="10">
        <v>0</v>
      </c>
      <c r="AT144" s="11">
        <v>0</v>
      </c>
      <c r="AU144" s="10">
        <v>0</v>
      </c>
      <c r="AV144" s="11"/>
      <c r="AW144" s="10"/>
      <c r="AX144" s="11"/>
      <c r="AY144" s="10"/>
      <c r="AZ144" s="11"/>
      <c r="BA144" s="26">
        <f t="shared" si="1368"/>
        <v>1</v>
      </c>
      <c r="BB144" s="26">
        <f t="shared" si="1369"/>
        <v>1</v>
      </c>
    </row>
    <row r="145" spans="1:66">
      <c r="A145" s="2" t="s">
        <v>626</v>
      </c>
      <c r="B145" s="2" t="s">
        <v>66</v>
      </c>
      <c r="C145" s="2">
        <v>45</v>
      </c>
      <c r="D145" s="11">
        <v>32</v>
      </c>
      <c r="E145" s="10">
        <v>176</v>
      </c>
      <c r="F145" s="11">
        <v>3</v>
      </c>
      <c r="G145" s="10">
        <v>50</v>
      </c>
      <c r="H145" s="11">
        <v>2</v>
      </c>
      <c r="I145" s="10">
        <v>9</v>
      </c>
      <c r="J145" s="11">
        <v>0</v>
      </c>
      <c r="K145" s="10">
        <v>0</v>
      </c>
      <c r="L145" s="11">
        <v>0</v>
      </c>
      <c r="M145" s="10">
        <v>0</v>
      </c>
      <c r="N145" s="11">
        <v>0</v>
      </c>
      <c r="O145" s="10">
        <v>0</v>
      </c>
      <c r="P145" s="11">
        <v>0</v>
      </c>
      <c r="Q145" s="10">
        <v>0</v>
      </c>
      <c r="R145" s="11">
        <v>0</v>
      </c>
      <c r="S145" s="10">
        <v>0</v>
      </c>
      <c r="T145" s="11">
        <v>3</v>
      </c>
      <c r="U145" s="10">
        <v>70</v>
      </c>
      <c r="V145" s="11">
        <v>0</v>
      </c>
      <c r="W145" s="10">
        <v>0</v>
      </c>
      <c r="X145" s="11">
        <v>3</v>
      </c>
      <c r="Y145" s="10">
        <v>24</v>
      </c>
      <c r="Z145" s="11">
        <v>0</v>
      </c>
      <c r="AA145" s="10">
        <v>0</v>
      </c>
      <c r="AB145" s="11">
        <v>0</v>
      </c>
      <c r="AC145" s="10">
        <v>0</v>
      </c>
      <c r="AD145" s="11">
        <v>58</v>
      </c>
      <c r="AE145" s="10">
        <v>800</v>
      </c>
      <c r="AF145" s="11">
        <v>3</v>
      </c>
      <c r="AG145" s="10">
        <v>14</v>
      </c>
      <c r="AH145" s="11">
        <v>0</v>
      </c>
      <c r="AI145" s="10">
        <v>0</v>
      </c>
      <c r="AJ145" s="11">
        <v>0</v>
      </c>
      <c r="AK145" s="10">
        <v>0</v>
      </c>
      <c r="AL145" s="11">
        <v>0</v>
      </c>
      <c r="AM145" s="10">
        <v>0</v>
      </c>
      <c r="AN145" s="11">
        <v>0</v>
      </c>
      <c r="AO145" s="10">
        <v>0</v>
      </c>
      <c r="AP145" s="11">
        <v>2</v>
      </c>
      <c r="AQ145" s="10">
        <v>2</v>
      </c>
      <c r="AR145" s="11">
        <v>17</v>
      </c>
      <c r="AS145" s="10">
        <v>114</v>
      </c>
      <c r="AT145" s="11">
        <v>1</v>
      </c>
      <c r="AU145" s="10">
        <v>5</v>
      </c>
      <c r="AV145" s="11"/>
      <c r="AW145" s="10"/>
      <c r="AX145" s="11"/>
      <c r="AY145" s="10"/>
      <c r="AZ145" s="11"/>
      <c r="BA145" s="26">
        <f t="shared" si="1368"/>
        <v>124</v>
      </c>
      <c r="BB145" s="26">
        <f t="shared" si="1369"/>
        <v>1264</v>
      </c>
    </row>
    <row r="146" spans="1:66">
      <c r="A146" s="2"/>
      <c r="B146" s="2"/>
      <c r="C146" s="2"/>
      <c r="D146" s="11">
        <f>D145/$BA$145</f>
        <v>0.25806451612903225</v>
      </c>
      <c r="E146" s="10">
        <f>E145/$BB$145</f>
        <v>0.13924050632911392</v>
      </c>
      <c r="F146" s="11">
        <f t="shared" ref="F146" si="1490">F145/$BA$145</f>
        <v>2.4193548387096774E-2</v>
      </c>
      <c r="G146" s="10">
        <f t="shared" ref="G146" si="1491">G145/$BB$145</f>
        <v>3.9556962025316458E-2</v>
      </c>
      <c r="H146" s="11">
        <f t="shared" ref="H146" si="1492">H145/$BA$145</f>
        <v>1.6129032258064516E-2</v>
      </c>
      <c r="I146" s="10">
        <f t="shared" ref="I146" si="1493">I145/$BB$145</f>
        <v>7.1202531645569618E-3</v>
      </c>
      <c r="J146" s="11">
        <f t="shared" ref="J146" si="1494">J145/$BA$145</f>
        <v>0</v>
      </c>
      <c r="K146" s="10">
        <f t="shared" ref="K146" si="1495">K145/$BB$145</f>
        <v>0</v>
      </c>
      <c r="L146" s="11">
        <f t="shared" ref="L146" si="1496">L145/$BA$145</f>
        <v>0</v>
      </c>
      <c r="M146" s="10">
        <f t="shared" ref="M146" si="1497">M145/$BB$145</f>
        <v>0</v>
      </c>
      <c r="N146" s="11">
        <f t="shared" ref="N146" si="1498">N145/$BA$145</f>
        <v>0</v>
      </c>
      <c r="O146" s="10">
        <f t="shared" ref="O146" si="1499">O145/$BB$145</f>
        <v>0</v>
      </c>
      <c r="P146" s="11">
        <f t="shared" ref="P146" si="1500">P145/$BA$145</f>
        <v>0</v>
      </c>
      <c r="Q146" s="10">
        <f t="shared" ref="Q146" si="1501">Q145/$BB$145</f>
        <v>0</v>
      </c>
      <c r="R146" s="11">
        <f t="shared" ref="R146" si="1502">R145/$BA$145</f>
        <v>0</v>
      </c>
      <c r="S146" s="10">
        <f t="shared" ref="S146" si="1503">S145/$BB$145</f>
        <v>0</v>
      </c>
      <c r="T146" s="11">
        <f t="shared" ref="T146:V146" si="1504">T145/$BA$145</f>
        <v>2.4193548387096774E-2</v>
      </c>
      <c r="U146" s="10">
        <f t="shared" ref="U146:W146" si="1505">U145/$BB$145</f>
        <v>5.5379746835443035E-2</v>
      </c>
      <c r="V146" s="11">
        <f t="shared" si="1504"/>
        <v>0</v>
      </c>
      <c r="W146" s="10">
        <f t="shared" si="1505"/>
        <v>0</v>
      </c>
      <c r="X146" s="11">
        <f t="shared" ref="X146" si="1506">X145/$BA$145</f>
        <v>2.4193548387096774E-2</v>
      </c>
      <c r="Y146" s="10">
        <f t="shared" ref="Y146" si="1507">Y145/$BB$145</f>
        <v>1.8987341772151899E-2</v>
      </c>
      <c r="Z146" s="11">
        <f t="shared" ref="Z146" si="1508">Z145/$BA$145</f>
        <v>0</v>
      </c>
      <c r="AA146" s="10">
        <f t="shared" ref="AA146" si="1509">AA145/$BB$145</f>
        <v>0</v>
      </c>
      <c r="AB146" s="11">
        <f t="shared" ref="AB146" si="1510">AB145/$BA$145</f>
        <v>0</v>
      </c>
      <c r="AC146" s="10">
        <f t="shared" ref="AC146" si="1511">AC145/$BB$145</f>
        <v>0</v>
      </c>
      <c r="AD146" s="11">
        <f t="shared" ref="AD146" si="1512">AD145/$BA$145</f>
        <v>0.46774193548387094</v>
      </c>
      <c r="AE146" s="10">
        <f t="shared" ref="AE146" si="1513">AE145/$BB$145</f>
        <v>0.63291139240506333</v>
      </c>
      <c r="AF146" s="11">
        <f t="shared" ref="AF146" si="1514">AF145/$BA$145</f>
        <v>2.4193548387096774E-2</v>
      </c>
      <c r="AG146" s="10">
        <f t="shared" ref="AG146" si="1515">AG145/$BB$145</f>
        <v>1.1075949367088608E-2</v>
      </c>
      <c r="AH146" s="11">
        <f t="shared" ref="AH146" si="1516">AH145/$BA$145</f>
        <v>0</v>
      </c>
      <c r="AI146" s="10">
        <f t="shared" ref="AI146" si="1517">AI145/$BB$145</f>
        <v>0</v>
      </c>
      <c r="AJ146" s="11">
        <f t="shared" ref="AJ146" si="1518">AJ145/$BA$145</f>
        <v>0</v>
      </c>
      <c r="AK146" s="10">
        <f t="shared" ref="AK146" si="1519">AK145/$BB$145</f>
        <v>0</v>
      </c>
      <c r="AL146" s="11">
        <f t="shared" ref="AL146" si="1520">AL145/$BA$145</f>
        <v>0</v>
      </c>
      <c r="AM146" s="10">
        <f t="shared" ref="AM146" si="1521">AM145/$BB$145</f>
        <v>0</v>
      </c>
      <c r="AN146" s="11">
        <f t="shared" ref="AN146" si="1522">AN145/$BA$145</f>
        <v>0</v>
      </c>
      <c r="AO146" s="10">
        <f t="shared" ref="AO146" si="1523">AO145/$BB$145</f>
        <v>0</v>
      </c>
      <c r="AP146" s="11">
        <f t="shared" ref="AP146" si="1524">AP145/$BA$145</f>
        <v>1.6129032258064516E-2</v>
      </c>
      <c r="AQ146" s="10">
        <f t="shared" ref="AQ146" si="1525">AQ145/$BB$145</f>
        <v>1.5822784810126582E-3</v>
      </c>
      <c r="AR146" s="11">
        <f t="shared" ref="AR146" si="1526">AR145/$BA$145</f>
        <v>0.13709677419354838</v>
      </c>
      <c r="AS146" s="10">
        <f t="shared" ref="AS146" si="1527">AS145/$BB$145</f>
        <v>9.0189873417721514E-2</v>
      </c>
      <c r="AT146" s="11">
        <f t="shared" ref="AT146" si="1528">AT145/$BA$145</f>
        <v>8.0645161290322578E-3</v>
      </c>
      <c r="AU146" s="10">
        <f t="shared" ref="AU146" si="1529">AU145/$BB$145</f>
        <v>3.9556962025316458E-3</v>
      </c>
      <c r="AV146" s="11"/>
      <c r="AW146" s="10"/>
      <c r="AX146" s="11"/>
      <c r="AY146" s="10"/>
      <c r="AZ146" s="11"/>
      <c r="BA146" s="26">
        <f t="shared" si="1368"/>
        <v>0.99999999999999989</v>
      </c>
      <c r="BB146" s="26">
        <f t="shared" si="1369"/>
        <v>1</v>
      </c>
    </row>
    <row r="147" spans="1:66">
      <c r="A147" s="2"/>
      <c r="B147" s="2"/>
      <c r="C147" s="2"/>
      <c r="D147" s="11">
        <v>0.25806451612903225</v>
      </c>
      <c r="E147" s="10">
        <v>0.13924050632911392</v>
      </c>
      <c r="F147" s="11">
        <v>2.4193548387096774E-2</v>
      </c>
      <c r="G147" s="10">
        <v>3.9556962025316458E-2</v>
      </c>
      <c r="H147" s="11">
        <v>1.6129032258064516E-2</v>
      </c>
      <c r="I147" s="10">
        <v>7.1202531645569618E-3</v>
      </c>
      <c r="J147" s="11">
        <v>0</v>
      </c>
      <c r="K147" s="10">
        <v>0</v>
      </c>
      <c r="L147" s="11">
        <v>0</v>
      </c>
      <c r="M147" s="10">
        <v>0</v>
      </c>
      <c r="N147" s="11">
        <v>0</v>
      </c>
      <c r="O147" s="10">
        <v>0</v>
      </c>
      <c r="P147" s="11">
        <v>0</v>
      </c>
      <c r="Q147" s="10">
        <v>0</v>
      </c>
      <c r="R147" s="11">
        <v>0</v>
      </c>
      <c r="S147" s="10">
        <v>0</v>
      </c>
      <c r="T147" s="11">
        <v>2.4193548387096774E-2</v>
      </c>
      <c r="U147" s="10">
        <v>5.5379746835443035E-2</v>
      </c>
      <c r="V147" s="11">
        <v>0</v>
      </c>
      <c r="W147" s="10">
        <v>0</v>
      </c>
      <c r="X147" s="11">
        <v>2.4193548387096774E-2</v>
      </c>
      <c r="Y147" s="10">
        <v>1.8987341772151899E-2</v>
      </c>
      <c r="Z147" s="11">
        <v>0</v>
      </c>
      <c r="AA147" s="10">
        <v>0</v>
      </c>
      <c r="AB147" s="11">
        <v>0</v>
      </c>
      <c r="AC147" s="10">
        <v>0</v>
      </c>
      <c r="AD147" s="11">
        <v>0.46774193548387094</v>
      </c>
      <c r="AE147" s="10">
        <v>0.63291139240506333</v>
      </c>
      <c r="AF147" s="11">
        <v>2.4193548387096774E-2</v>
      </c>
      <c r="AG147" s="10">
        <v>1.1075949367088608E-2</v>
      </c>
      <c r="AH147" s="11">
        <v>0</v>
      </c>
      <c r="AI147" s="10">
        <v>0</v>
      </c>
      <c r="AJ147" s="11">
        <v>0</v>
      </c>
      <c r="AK147" s="10">
        <v>0</v>
      </c>
      <c r="AL147" s="11">
        <v>0</v>
      </c>
      <c r="AM147" s="10">
        <v>0</v>
      </c>
      <c r="AN147" s="11">
        <v>0</v>
      </c>
      <c r="AO147" s="10">
        <v>0</v>
      </c>
      <c r="AP147" s="11">
        <v>1.6129032258064516E-2</v>
      </c>
      <c r="AQ147" s="10">
        <v>1.5822784810126582E-3</v>
      </c>
      <c r="AR147" s="11">
        <v>0.13709677419354838</v>
      </c>
      <c r="AS147" s="10">
        <v>9.0189873417721514E-2</v>
      </c>
      <c r="AT147" s="11">
        <v>8.0645161290322578E-3</v>
      </c>
      <c r="AU147" s="10">
        <v>3.9556962025316458E-3</v>
      </c>
      <c r="AV147" s="11"/>
      <c r="AW147" s="10"/>
      <c r="AX147" s="11"/>
      <c r="AY147" s="10"/>
      <c r="AZ147" s="11"/>
      <c r="BA147" s="26">
        <f t="shared" si="1368"/>
        <v>0.99999999999999989</v>
      </c>
      <c r="BB147" s="26">
        <f t="shared" si="1369"/>
        <v>1</v>
      </c>
      <c r="BJ147" s="4"/>
      <c r="BK147" s="4"/>
      <c r="BL147" s="4"/>
      <c r="BM147" s="4"/>
      <c r="BN147" s="4"/>
    </row>
    <row r="148" spans="1:66">
      <c r="A148" s="2" t="s">
        <v>698</v>
      </c>
      <c r="B148" s="2" t="s">
        <v>66</v>
      </c>
      <c r="C148" s="2">
        <v>46</v>
      </c>
      <c r="D148" s="11">
        <v>22</v>
      </c>
      <c r="E148" s="10">
        <v>142</v>
      </c>
      <c r="F148" s="11">
        <v>0</v>
      </c>
      <c r="G148" s="10">
        <v>0</v>
      </c>
      <c r="H148" s="11">
        <v>0</v>
      </c>
      <c r="I148" s="10">
        <v>0</v>
      </c>
      <c r="J148" s="11">
        <v>0</v>
      </c>
      <c r="K148" s="10">
        <v>0</v>
      </c>
      <c r="L148" s="11">
        <v>0</v>
      </c>
      <c r="M148" s="10">
        <v>0</v>
      </c>
      <c r="N148" s="11">
        <v>0</v>
      </c>
      <c r="O148" s="10">
        <v>0</v>
      </c>
      <c r="P148" s="11">
        <v>0</v>
      </c>
      <c r="Q148" s="10">
        <v>0</v>
      </c>
      <c r="R148" s="11">
        <v>0</v>
      </c>
      <c r="S148" s="10">
        <v>0</v>
      </c>
      <c r="T148" s="11">
        <v>23</v>
      </c>
      <c r="U148" s="10">
        <v>321</v>
      </c>
      <c r="V148" s="11">
        <v>0</v>
      </c>
      <c r="W148" s="10">
        <v>0</v>
      </c>
      <c r="X148" s="11">
        <v>0</v>
      </c>
      <c r="Y148" s="10">
        <v>0</v>
      </c>
      <c r="Z148" s="11">
        <v>0</v>
      </c>
      <c r="AA148" s="10">
        <v>0</v>
      </c>
      <c r="AB148" s="11">
        <v>10</v>
      </c>
      <c r="AC148" s="10">
        <v>79</v>
      </c>
      <c r="AD148" s="11">
        <v>24</v>
      </c>
      <c r="AE148" s="10">
        <v>414</v>
      </c>
      <c r="AF148" s="11">
        <v>0</v>
      </c>
      <c r="AG148" s="10">
        <v>0</v>
      </c>
      <c r="AH148" s="11">
        <v>4</v>
      </c>
      <c r="AI148" s="10">
        <v>19</v>
      </c>
      <c r="AJ148" s="11">
        <v>0</v>
      </c>
      <c r="AK148" s="10">
        <v>0</v>
      </c>
      <c r="AL148" s="11">
        <v>0</v>
      </c>
      <c r="AM148" s="10">
        <v>0</v>
      </c>
      <c r="AN148" s="11">
        <v>0</v>
      </c>
      <c r="AO148" s="10">
        <v>0</v>
      </c>
      <c r="AP148" s="11">
        <v>0</v>
      </c>
      <c r="AQ148" s="10">
        <v>0</v>
      </c>
      <c r="AR148" s="11">
        <v>2</v>
      </c>
      <c r="AS148" s="10">
        <v>17</v>
      </c>
      <c r="AT148" s="11">
        <v>1</v>
      </c>
      <c r="AU148" s="10">
        <v>9</v>
      </c>
      <c r="AV148" s="11"/>
      <c r="AW148" s="10"/>
      <c r="AX148" s="11"/>
      <c r="AY148" s="10"/>
      <c r="AZ148" s="11"/>
      <c r="BA148" s="26">
        <f t="shared" si="1368"/>
        <v>86</v>
      </c>
      <c r="BB148" s="26">
        <f t="shared" si="1369"/>
        <v>1001</v>
      </c>
    </row>
    <row r="149" spans="1:66">
      <c r="A149" s="2"/>
      <c r="B149" s="2"/>
      <c r="C149" s="2"/>
      <c r="D149" s="11">
        <f>D148/$BA$148</f>
        <v>0.2558139534883721</v>
      </c>
      <c r="E149" s="10">
        <f>E148/$BB$148</f>
        <v>0.14185814185814186</v>
      </c>
      <c r="F149" s="11">
        <f t="shared" ref="F149" si="1530">F148/$BA$148</f>
        <v>0</v>
      </c>
      <c r="G149" s="10">
        <f t="shared" ref="G149" si="1531">G148/$BB$148</f>
        <v>0</v>
      </c>
      <c r="H149" s="11">
        <f t="shared" ref="H149" si="1532">H148/$BA$148</f>
        <v>0</v>
      </c>
      <c r="I149" s="10">
        <f t="shared" ref="I149" si="1533">I148/$BB$148</f>
        <v>0</v>
      </c>
      <c r="J149" s="11">
        <f t="shared" ref="J149" si="1534">J148/$BA$148</f>
        <v>0</v>
      </c>
      <c r="K149" s="10">
        <f t="shared" ref="K149" si="1535">K148/$BB$148</f>
        <v>0</v>
      </c>
      <c r="L149" s="11">
        <f t="shared" ref="L149" si="1536">L148/$BA$148</f>
        <v>0</v>
      </c>
      <c r="M149" s="10">
        <f t="shared" ref="M149" si="1537">M148/$BB$148</f>
        <v>0</v>
      </c>
      <c r="N149" s="11">
        <f t="shared" ref="N149" si="1538">N148/$BA$148</f>
        <v>0</v>
      </c>
      <c r="O149" s="10">
        <f t="shared" ref="O149" si="1539">O148/$BB$148</f>
        <v>0</v>
      </c>
      <c r="P149" s="11">
        <f t="shared" ref="P149" si="1540">P148/$BA$148</f>
        <v>0</v>
      </c>
      <c r="Q149" s="10">
        <f t="shared" ref="Q149" si="1541">Q148/$BB$148</f>
        <v>0</v>
      </c>
      <c r="R149" s="11">
        <f t="shared" ref="R149" si="1542">R148/$BA$148</f>
        <v>0</v>
      </c>
      <c r="S149" s="10">
        <f t="shared" ref="S149" si="1543">S148/$BB$148</f>
        <v>0</v>
      </c>
      <c r="T149" s="11">
        <f t="shared" ref="T149:V149" si="1544">T148/$BA$148</f>
        <v>0.26744186046511625</v>
      </c>
      <c r="U149" s="10">
        <f t="shared" ref="U149:W149" si="1545">U148/$BB$148</f>
        <v>0.3206793206793207</v>
      </c>
      <c r="V149" s="11">
        <f t="shared" si="1544"/>
        <v>0</v>
      </c>
      <c r="W149" s="10">
        <f t="shared" si="1545"/>
        <v>0</v>
      </c>
      <c r="X149" s="11">
        <f t="shared" ref="X149" si="1546">X148/$BA$148</f>
        <v>0</v>
      </c>
      <c r="Y149" s="10">
        <f t="shared" ref="Y149" si="1547">Y148/$BB$148</f>
        <v>0</v>
      </c>
      <c r="Z149" s="11">
        <f t="shared" ref="Z149" si="1548">Z148/$BA$148</f>
        <v>0</v>
      </c>
      <c r="AA149" s="10">
        <f t="shared" ref="AA149" si="1549">AA148/$BB$148</f>
        <v>0</v>
      </c>
      <c r="AB149" s="11">
        <f t="shared" ref="AB149" si="1550">AB148/$BA$148</f>
        <v>0.11627906976744186</v>
      </c>
      <c r="AC149" s="10">
        <f t="shared" ref="AC149" si="1551">AC148/$BB$148</f>
        <v>7.8921078921078927E-2</v>
      </c>
      <c r="AD149" s="11">
        <f t="shared" ref="AD149" si="1552">AD148/$BA$148</f>
        <v>0.27906976744186046</v>
      </c>
      <c r="AE149" s="10">
        <f t="shared" ref="AE149" si="1553">AE148/$BB$148</f>
        <v>0.41358641358641357</v>
      </c>
      <c r="AF149" s="11">
        <f t="shared" ref="AF149" si="1554">AF148/$BA$148</f>
        <v>0</v>
      </c>
      <c r="AG149" s="10">
        <f t="shared" ref="AG149" si="1555">AG148/$BB$148</f>
        <v>0</v>
      </c>
      <c r="AH149" s="11">
        <f t="shared" ref="AH149" si="1556">AH148/$BA$148</f>
        <v>4.6511627906976744E-2</v>
      </c>
      <c r="AI149" s="10">
        <f t="shared" ref="AI149" si="1557">AI148/$BB$148</f>
        <v>1.898101898101898E-2</v>
      </c>
      <c r="AJ149" s="11">
        <f t="shared" ref="AJ149" si="1558">AJ148/$BA$148</f>
        <v>0</v>
      </c>
      <c r="AK149" s="10">
        <f t="shared" ref="AK149" si="1559">AK148/$BB$148</f>
        <v>0</v>
      </c>
      <c r="AL149" s="11">
        <f t="shared" ref="AL149" si="1560">AL148/$BA$148</f>
        <v>0</v>
      </c>
      <c r="AM149" s="10">
        <f t="shared" ref="AM149" si="1561">AM148/$BB$148</f>
        <v>0</v>
      </c>
      <c r="AN149" s="11">
        <f t="shared" ref="AN149" si="1562">AN148/$BA$148</f>
        <v>0</v>
      </c>
      <c r="AO149" s="10">
        <f t="shared" ref="AO149" si="1563">AO148/$BB$148</f>
        <v>0</v>
      </c>
      <c r="AP149" s="11">
        <f t="shared" ref="AP149" si="1564">AP148/$BA$148</f>
        <v>0</v>
      </c>
      <c r="AQ149" s="10">
        <f t="shared" ref="AQ149" si="1565">AQ148/$BB$148</f>
        <v>0</v>
      </c>
      <c r="AR149" s="11">
        <f t="shared" ref="AR149" si="1566">AR148/$BA$148</f>
        <v>2.3255813953488372E-2</v>
      </c>
      <c r="AS149" s="10">
        <f t="shared" ref="AS149" si="1567">AS148/$BB$148</f>
        <v>1.6983016983016984E-2</v>
      </c>
      <c r="AT149" s="11">
        <f t="shared" ref="AT149" si="1568">AT148/$BA$148</f>
        <v>1.1627906976744186E-2</v>
      </c>
      <c r="AU149" s="10">
        <f t="shared" ref="AU149" si="1569">AU148/$BB$148</f>
        <v>8.9910089910089919E-3</v>
      </c>
      <c r="AV149" s="11"/>
      <c r="AW149" s="10"/>
      <c r="AX149" s="11"/>
      <c r="AY149" s="10"/>
      <c r="AZ149" s="11"/>
      <c r="BA149" s="26">
        <f t="shared" si="1368"/>
        <v>1</v>
      </c>
      <c r="BB149" s="26">
        <f t="shared" si="1369"/>
        <v>1</v>
      </c>
    </row>
    <row r="150" spans="1:66">
      <c r="A150" s="2"/>
      <c r="B150" s="2"/>
      <c r="C150" s="2"/>
      <c r="D150" s="11">
        <v>0.2558139534883721</v>
      </c>
      <c r="E150" s="10">
        <v>0.14185814185814186</v>
      </c>
      <c r="F150" s="11">
        <v>0</v>
      </c>
      <c r="G150" s="10">
        <v>0</v>
      </c>
      <c r="H150" s="11">
        <v>0</v>
      </c>
      <c r="I150" s="10">
        <v>0</v>
      </c>
      <c r="J150" s="11">
        <v>0</v>
      </c>
      <c r="K150" s="10">
        <v>0</v>
      </c>
      <c r="L150" s="11">
        <v>0</v>
      </c>
      <c r="M150" s="10">
        <v>0</v>
      </c>
      <c r="N150" s="11">
        <v>0</v>
      </c>
      <c r="O150" s="10">
        <v>0</v>
      </c>
      <c r="P150" s="11">
        <v>0</v>
      </c>
      <c r="Q150" s="10">
        <v>0</v>
      </c>
      <c r="R150" s="11">
        <v>0</v>
      </c>
      <c r="S150" s="10">
        <v>0</v>
      </c>
      <c r="T150" s="11">
        <v>0.26744186046511625</v>
      </c>
      <c r="U150" s="10">
        <v>0.3206793206793207</v>
      </c>
      <c r="V150" s="11">
        <v>0</v>
      </c>
      <c r="W150" s="10">
        <v>0</v>
      </c>
      <c r="X150" s="11">
        <v>0</v>
      </c>
      <c r="Y150" s="10">
        <v>0</v>
      </c>
      <c r="Z150" s="11">
        <v>0</v>
      </c>
      <c r="AA150" s="10">
        <v>0</v>
      </c>
      <c r="AB150" s="11">
        <v>0.11627906976744186</v>
      </c>
      <c r="AC150" s="10">
        <v>7.8921078921078927E-2</v>
      </c>
      <c r="AD150" s="11">
        <v>0.27906976744186046</v>
      </c>
      <c r="AE150" s="10">
        <v>0.41358641358641357</v>
      </c>
      <c r="AF150" s="11">
        <v>0</v>
      </c>
      <c r="AG150" s="10">
        <v>0</v>
      </c>
      <c r="AH150" s="11">
        <v>4.6511627906976744E-2</v>
      </c>
      <c r="AI150" s="10">
        <v>1.898101898101898E-2</v>
      </c>
      <c r="AJ150" s="11">
        <v>0</v>
      </c>
      <c r="AK150" s="10">
        <v>0</v>
      </c>
      <c r="AL150" s="11">
        <v>0</v>
      </c>
      <c r="AM150" s="10">
        <v>0</v>
      </c>
      <c r="AN150" s="11">
        <v>0</v>
      </c>
      <c r="AO150" s="10">
        <v>0</v>
      </c>
      <c r="AP150" s="11">
        <v>0</v>
      </c>
      <c r="AQ150" s="10">
        <v>0</v>
      </c>
      <c r="AR150" s="11">
        <v>2.3255813953488372E-2</v>
      </c>
      <c r="AS150" s="10">
        <v>1.6983016983016984E-2</v>
      </c>
      <c r="AT150" s="11">
        <v>1.1627906976744186E-2</v>
      </c>
      <c r="AU150" s="10">
        <v>8.9910089910089919E-3</v>
      </c>
      <c r="AV150" s="11"/>
      <c r="AW150" s="10"/>
      <c r="AX150" s="11"/>
      <c r="AY150" s="10"/>
      <c r="AZ150" s="11"/>
      <c r="BA150" s="26">
        <f t="shared" si="1368"/>
        <v>1</v>
      </c>
      <c r="BB150" s="26">
        <f t="shared" si="1369"/>
        <v>1</v>
      </c>
    </row>
    <row r="151" spans="1:66" s="17" customFormat="1">
      <c r="A151" s="18" t="s">
        <v>627</v>
      </c>
      <c r="B151" s="18" t="s">
        <v>66</v>
      </c>
      <c r="C151" s="18">
        <v>47</v>
      </c>
      <c r="D151" s="19">
        <v>0</v>
      </c>
      <c r="E151" s="20">
        <v>0</v>
      </c>
      <c r="F151" s="19">
        <v>0</v>
      </c>
      <c r="G151" s="20">
        <v>0</v>
      </c>
      <c r="H151" s="19">
        <v>0</v>
      </c>
      <c r="I151" s="20">
        <v>0</v>
      </c>
      <c r="J151" s="19">
        <v>0</v>
      </c>
      <c r="K151" s="20">
        <v>0</v>
      </c>
      <c r="L151" s="19">
        <v>0</v>
      </c>
      <c r="M151" s="20">
        <v>0</v>
      </c>
      <c r="N151" s="19">
        <v>0</v>
      </c>
      <c r="O151" s="20">
        <v>0</v>
      </c>
      <c r="P151" s="19">
        <v>0</v>
      </c>
      <c r="Q151" s="20">
        <v>0</v>
      </c>
      <c r="R151" s="19">
        <v>0</v>
      </c>
      <c r="S151" s="20">
        <v>0</v>
      </c>
      <c r="T151" s="19">
        <v>0</v>
      </c>
      <c r="U151" s="20">
        <v>0</v>
      </c>
      <c r="V151" s="19">
        <v>0</v>
      </c>
      <c r="W151" s="20">
        <v>0</v>
      </c>
      <c r="X151" s="19">
        <v>0</v>
      </c>
      <c r="Y151" s="20">
        <v>0</v>
      </c>
      <c r="Z151" s="19">
        <v>0</v>
      </c>
      <c r="AA151" s="20">
        <v>0</v>
      </c>
      <c r="AB151" s="19">
        <v>1</v>
      </c>
      <c r="AC151" s="20">
        <v>6</v>
      </c>
      <c r="AD151" s="19">
        <v>4</v>
      </c>
      <c r="AE151" s="20">
        <v>52</v>
      </c>
      <c r="AF151" s="19">
        <v>0</v>
      </c>
      <c r="AG151" s="20">
        <v>0</v>
      </c>
      <c r="AH151" s="19">
        <v>0</v>
      </c>
      <c r="AI151" s="20">
        <v>0</v>
      </c>
      <c r="AJ151" s="19">
        <v>0</v>
      </c>
      <c r="AK151" s="20">
        <v>0</v>
      </c>
      <c r="AL151" s="19">
        <v>0</v>
      </c>
      <c r="AM151" s="20">
        <v>0</v>
      </c>
      <c r="AN151" s="19">
        <v>1</v>
      </c>
      <c r="AO151" s="20">
        <v>3</v>
      </c>
      <c r="AP151" s="19">
        <v>3</v>
      </c>
      <c r="AQ151" s="20">
        <v>49</v>
      </c>
      <c r="AR151" s="19">
        <v>0</v>
      </c>
      <c r="AS151" s="20">
        <v>0</v>
      </c>
      <c r="AT151" s="19">
        <v>0</v>
      </c>
      <c r="AU151" s="20">
        <v>0</v>
      </c>
      <c r="AV151" s="19"/>
      <c r="AW151" s="20"/>
      <c r="AX151" s="19"/>
      <c r="AY151" s="20"/>
      <c r="AZ151" s="19"/>
      <c r="BA151" s="26">
        <f t="shared" si="1368"/>
        <v>9</v>
      </c>
      <c r="BB151" s="26">
        <f t="shared" si="1369"/>
        <v>110</v>
      </c>
      <c r="BJ151"/>
      <c r="BK151"/>
      <c r="BL151"/>
      <c r="BM151"/>
      <c r="BN151"/>
    </row>
    <row r="152" spans="1:66">
      <c r="A152" s="2"/>
      <c r="B152" s="2"/>
      <c r="C152" s="2"/>
      <c r="D152" s="11">
        <f>D151/$BA$151</f>
        <v>0</v>
      </c>
      <c r="E152" s="10">
        <f>E151/$BB$151</f>
        <v>0</v>
      </c>
      <c r="F152" s="11">
        <f t="shared" ref="F152" si="1570">F151/$BA$151</f>
        <v>0</v>
      </c>
      <c r="G152" s="10">
        <f t="shared" ref="G152" si="1571">G151/$BB$151</f>
        <v>0</v>
      </c>
      <c r="H152" s="11">
        <f t="shared" ref="H152" si="1572">H151/$BA$151</f>
        <v>0</v>
      </c>
      <c r="I152" s="10">
        <f t="shared" ref="I152" si="1573">I151/$BB$151</f>
        <v>0</v>
      </c>
      <c r="J152" s="11">
        <f t="shared" ref="J152" si="1574">J151/$BA$151</f>
        <v>0</v>
      </c>
      <c r="K152" s="10">
        <f t="shared" ref="K152" si="1575">K151/$BB$151</f>
        <v>0</v>
      </c>
      <c r="L152" s="11">
        <f t="shared" ref="L152" si="1576">L151/$BA$151</f>
        <v>0</v>
      </c>
      <c r="M152" s="10">
        <f t="shared" ref="M152" si="1577">M151/$BB$151</f>
        <v>0</v>
      </c>
      <c r="N152" s="11">
        <f t="shared" ref="N152" si="1578">N151/$BA$151</f>
        <v>0</v>
      </c>
      <c r="O152" s="10">
        <f t="shared" ref="O152" si="1579">O151/$BB$151</f>
        <v>0</v>
      </c>
      <c r="P152" s="11">
        <f t="shared" ref="P152" si="1580">P151/$BA$151</f>
        <v>0</v>
      </c>
      <c r="Q152" s="10">
        <f t="shared" ref="Q152" si="1581">Q151/$BB$151</f>
        <v>0</v>
      </c>
      <c r="R152" s="11">
        <f t="shared" ref="R152" si="1582">R151/$BA$151</f>
        <v>0</v>
      </c>
      <c r="S152" s="10">
        <f t="shared" ref="S152" si="1583">S151/$BB$151</f>
        <v>0</v>
      </c>
      <c r="T152" s="11">
        <f t="shared" ref="T152:V152" si="1584">T151/$BA$151</f>
        <v>0</v>
      </c>
      <c r="U152" s="10">
        <f t="shared" ref="U152:W152" si="1585">U151/$BB$151</f>
        <v>0</v>
      </c>
      <c r="V152" s="11">
        <f t="shared" si="1584"/>
        <v>0</v>
      </c>
      <c r="W152" s="10">
        <f t="shared" si="1585"/>
        <v>0</v>
      </c>
      <c r="X152" s="11">
        <f t="shared" ref="X152" si="1586">X151/$BA$151</f>
        <v>0</v>
      </c>
      <c r="Y152" s="10">
        <f t="shared" ref="Y152" si="1587">Y151/$BB$151</f>
        <v>0</v>
      </c>
      <c r="Z152" s="11">
        <f t="shared" ref="Z152" si="1588">Z151/$BA$151</f>
        <v>0</v>
      </c>
      <c r="AA152" s="10">
        <f t="shared" ref="AA152" si="1589">AA151/$BB$151</f>
        <v>0</v>
      </c>
      <c r="AB152" s="11">
        <f t="shared" ref="AB152" si="1590">AB151/$BA$151</f>
        <v>0.1111111111111111</v>
      </c>
      <c r="AC152" s="10">
        <f t="shared" ref="AC152" si="1591">AC151/$BB$151</f>
        <v>5.4545454545454543E-2</v>
      </c>
      <c r="AD152" s="11">
        <f t="shared" ref="AD152" si="1592">AD151/$BA$151</f>
        <v>0.44444444444444442</v>
      </c>
      <c r="AE152" s="10">
        <f t="shared" ref="AE152" si="1593">AE151/$BB$151</f>
        <v>0.47272727272727272</v>
      </c>
      <c r="AF152" s="11">
        <f t="shared" ref="AF152" si="1594">AF151/$BA$151</f>
        <v>0</v>
      </c>
      <c r="AG152" s="10">
        <f t="shared" ref="AG152" si="1595">AG151/$BB$151</f>
        <v>0</v>
      </c>
      <c r="AH152" s="11">
        <f t="shared" ref="AH152" si="1596">AH151/$BA$151</f>
        <v>0</v>
      </c>
      <c r="AI152" s="10">
        <f t="shared" ref="AI152" si="1597">AI151/$BB$151</f>
        <v>0</v>
      </c>
      <c r="AJ152" s="11">
        <f t="shared" ref="AJ152" si="1598">AJ151/$BA$151</f>
        <v>0</v>
      </c>
      <c r="AK152" s="10">
        <f t="shared" ref="AK152" si="1599">AK151/$BB$151</f>
        <v>0</v>
      </c>
      <c r="AL152" s="11">
        <f t="shared" ref="AL152" si="1600">AL151/$BA$151</f>
        <v>0</v>
      </c>
      <c r="AM152" s="10">
        <f t="shared" ref="AM152" si="1601">AM151/$BB$151</f>
        <v>0</v>
      </c>
      <c r="AN152" s="11">
        <f t="shared" ref="AN152" si="1602">AN151/$BA$151</f>
        <v>0.1111111111111111</v>
      </c>
      <c r="AO152" s="10">
        <f t="shared" ref="AO152" si="1603">AO151/$BB$151</f>
        <v>2.7272727272727271E-2</v>
      </c>
      <c r="AP152" s="11">
        <f t="shared" ref="AP152" si="1604">AP151/$BA$151</f>
        <v>0.33333333333333331</v>
      </c>
      <c r="AQ152" s="10">
        <f t="shared" ref="AQ152" si="1605">AQ151/$BB$151</f>
        <v>0.44545454545454544</v>
      </c>
      <c r="AR152" s="11">
        <f t="shared" ref="AR152" si="1606">AR151/$BA$151</f>
        <v>0</v>
      </c>
      <c r="AS152" s="10">
        <f t="shared" ref="AS152" si="1607">AS151/$BB$151</f>
        <v>0</v>
      </c>
      <c r="AT152" s="11">
        <f t="shared" ref="AT152" si="1608">AT151/$BA$151</f>
        <v>0</v>
      </c>
      <c r="AU152" s="10">
        <f t="shared" ref="AU152" si="1609">AU151/$BB$151</f>
        <v>0</v>
      </c>
      <c r="AV152" s="11"/>
      <c r="AW152" s="10"/>
      <c r="AX152" s="11"/>
      <c r="AY152" s="10"/>
      <c r="AZ152" s="11"/>
      <c r="BA152" s="26">
        <f t="shared" si="1368"/>
        <v>1</v>
      </c>
      <c r="BB152" s="26">
        <f t="shared" si="1369"/>
        <v>0.99999999999999989</v>
      </c>
    </row>
    <row r="153" spans="1:66">
      <c r="A153" s="2"/>
      <c r="B153" s="2"/>
      <c r="C153" s="2"/>
      <c r="D153" s="11">
        <v>0</v>
      </c>
      <c r="E153" s="10">
        <v>0</v>
      </c>
      <c r="F153" s="11">
        <v>0</v>
      </c>
      <c r="G153" s="10">
        <v>0</v>
      </c>
      <c r="H153" s="11">
        <v>0</v>
      </c>
      <c r="I153" s="10">
        <v>0</v>
      </c>
      <c r="J153" s="11">
        <v>0</v>
      </c>
      <c r="K153" s="10">
        <v>0</v>
      </c>
      <c r="L153" s="11">
        <v>0</v>
      </c>
      <c r="M153" s="10">
        <v>0</v>
      </c>
      <c r="N153" s="11">
        <v>0</v>
      </c>
      <c r="O153" s="10">
        <v>0</v>
      </c>
      <c r="P153" s="11">
        <v>0</v>
      </c>
      <c r="Q153" s="10">
        <v>0</v>
      </c>
      <c r="R153" s="11">
        <v>0</v>
      </c>
      <c r="S153" s="10">
        <v>0</v>
      </c>
      <c r="T153" s="11">
        <v>0</v>
      </c>
      <c r="U153" s="10">
        <v>0</v>
      </c>
      <c r="V153" s="11">
        <v>0</v>
      </c>
      <c r="W153" s="10">
        <v>0</v>
      </c>
      <c r="X153" s="11">
        <v>0</v>
      </c>
      <c r="Y153" s="10">
        <v>0</v>
      </c>
      <c r="Z153" s="11">
        <v>0</v>
      </c>
      <c r="AA153" s="10">
        <v>0</v>
      </c>
      <c r="AB153" s="11">
        <v>0.1111111111111111</v>
      </c>
      <c r="AC153" s="10">
        <v>5.4545454545454543E-2</v>
      </c>
      <c r="AD153" s="11">
        <v>0.44444444444444442</v>
      </c>
      <c r="AE153" s="10">
        <v>0.47272727272727272</v>
      </c>
      <c r="AF153" s="11">
        <v>0</v>
      </c>
      <c r="AG153" s="10">
        <v>0</v>
      </c>
      <c r="AH153" s="11">
        <v>0</v>
      </c>
      <c r="AI153" s="10">
        <v>0</v>
      </c>
      <c r="AJ153" s="11">
        <v>0</v>
      </c>
      <c r="AK153" s="10">
        <v>0</v>
      </c>
      <c r="AL153" s="11">
        <v>0</v>
      </c>
      <c r="AM153" s="10">
        <v>0</v>
      </c>
      <c r="AN153" s="11">
        <v>0.1111111111111111</v>
      </c>
      <c r="AO153" s="10">
        <v>2.7272727272727271E-2</v>
      </c>
      <c r="AP153" s="11">
        <v>0.33333333333333331</v>
      </c>
      <c r="AQ153" s="10">
        <v>0.44545454545454544</v>
      </c>
      <c r="AR153" s="11">
        <v>0</v>
      </c>
      <c r="AS153" s="10">
        <v>0</v>
      </c>
      <c r="AT153" s="11">
        <v>0</v>
      </c>
      <c r="AU153" s="10">
        <v>0</v>
      </c>
      <c r="AV153" s="11"/>
      <c r="AW153" s="10"/>
      <c r="AX153" s="11"/>
      <c r="AY153" s="10"/>
      <c r="AZ153" s="11"/>
      <c r="BA153" s="26">
        <f t="shared" si="1368"/>
        <v>1</v>
      </c>
      <c r="BB153" s="26">
        <f t="shared" si="1369"/>
        <v>0.99999999999999989</v>
      </c>
    </row>
    <row r="154" spans="1:66">
      <c r="A154" s="2" t="s">
        <v>291</v>
      </c>
      <c r="B154" s="2" t="s">
        <v>66</v>
      </c>
      <c r="C154" s="2">
        <v>48</v>
      </c>
      <c r="D154" s="11">
        <v>32</v>
      </c>
      <c r="E154" s="10">
        <v>279</v>
      </c>
      <c r="F154" s="11">
        <v>0</v>
      </c>
      <c r="G154" s="10">
        <v>0</v>
      </c>
      <c r="H154" s="11">
        <v>6</v>
      </c>
      <c r="I154" s="10">
        <v>30</v>
      </c>
      <c r="J154" s="11">
        <v>0</v>
      </c>
      <c r="K154" s="10">
        <v>0</v>
      </c>
      <c r="L154" s="11">
        <v>0</v>
      </c>
      <c r="M154" s="10">
        <v>0</v>
      </c>
      <c r="N154" s="11">
        <v>0</v>
      </c>
      <c r="O154" s="10">
        <v>0</v>
      </c>
      <c r="P154" s="11">
        <v>1</v>
      </c>
      <c r="Q154" s="10">
        <v>241</v>
      </c>
      <c r="R154" s="11">
        <v>0</v>
      </c>
      <c r="S154" s="10">
        <v>0</v>
      </c>
      <c r="T154" s="11">
        <v>0</v>
      </c>
      <c r="U154" s="10">
        <v>0</v>
      </c>
      <c r="V154" s="11">
        <v>0</v>
      </c>
      <c r="W154" s="10">
        <v>0</v>
      </c>
      <c r="X154" s="11">
        <v>4</v>
      </c>
      <c r="Y154" s="10">
        <v>27</v>
      </c>
      <c r="Z154" s="11">
        <v>0</v>
      </c>
      <c r="AA154" s="10">
        <v>0</v>
      </c>
      <c r="AB154" s="11">
        <v>7</v>
      </c>
      <c r="AC154" s="10">
        <v>35</v>
      </c>
      <c r="AD154" s="11">
        <v>218</v>
      </c>
      <c r="AE154" s="10">
        <v>9288</v>
      </c>
      <c r="AF154" s="11">
        <v>11</v>
      </c>
      <c r="AG154" s="10">
        <v>85</v>
      </c>
      <c r="AH154" s="11">
        <v>11</v>
      </c>
      <c r="AI154" s="10">
        <v>86</v>
      </c>
      <c r="AJ154" s="11">
        <v>0</v>
      </c>
      <c r="AK154" s="10">
        <v>0</v>
      </c>
      <c r="AL154" s="11">
        <v>6</v>
      </c>
      <c r="AM154" s="10">
        <v>75</v>
      </c>
      <c r="AN154" s="11">
        <v>0</v>
      </c>
      <c r="AO154" s="10">
        <v>0</v>
      </c>
      <c r="AP154" s="11">
        <v>2</v>
      </c>
      <c r="AQ154" s="10">
        <v>6</v>
      </c>
      <c r="AR154" s="11">
        <v>0</v>
      </c>
      <c r="AS154" s="10">
        <v>0</v>
      </c>
      <c r="AT154" s="11">
        <v>0</v>
      </c>
      <c r="AU154" s="10">
        <v>0</v>
      </c>
      <c r="AV154" s="11"/>
      <c r="AW154" s="10"/>
      <c r="AX154" s="11"/>
      <c r="AY154" s="10"/>
      <c r="AZ154" s="11"/>
      <c r="BA154" s="26">
        <f t="shared" si="1368"/>
        <v>298</v>
      </c>
      <c r="BB154" s="26">
        <f t="shared" si="1369"/>
        <v>10152</v>
      </c>
    </row>
    <row r="155" spans="1:66">
      <c r="A155" s="2"/>
      <c r="B155" s="2"/>
      <c r="C155" s="2"/>
      <c r="D155" s="11">
        <f>D154/$BA$154</f>
        <v>0.10738255033557047</v>
      </c>
      <c r="E155" s="10">
        <f>E154/$BB$154</f>
        <v>2.7482269503546101E-2</v>
      </c>
      <c r="F155" s="11">
        <f t="shared" ref="F155" si="1610">F154/$BA$154</f>
        <v>0</v>
      </c>
      <c r="G155" s="10">
        <f t="shared" ref="G155" si="1611">G154/$BB$154</f>
        <v>0</v>
      </c>
      <c r="H155" s="11">
        <f t="shared" ref="H155" si="1612">H154/$BA$154</f>
        <v>2.0134228187919462E-2</v>
      </c>
      <c r="I155" s="10">
        <f t="shared" ref="I155" si="1613">I154/$BB$154</f>
        <v>2.9550827423167848E-3</v>
      </c>
      <c r="J155" s="11">
        <f t="shared" ref="J155" si="1614">J154/$BA$154</f>
        <v>0</v>
      </c>
      <c r="K155" s="10">
        <f t="shared" ref="K155" si="1615">K154/$BB$154</f>
        <v>0</v>
      </c>
      <c r="L155" s="11">
        <f t="shared" ref="L155" si="1616">L154/$BA$154</f>
        <v>0</v>
      </c>
      <c r="M155" s="10">
        <f t="shared" ref="M155" si="1617">M154/$BB$154</f>
        <v>0</v>
      </c>
      <c r="N155" s="11">
        <f t="shared" ref="N155" si="1618">N154/$BA$154</f>
        <v>0</v>
      </c>
      <c r="O155" s="10">
        <f t="shared" ref="O155" si="1619">O154/$BB$154</f>
        <v>0</v>
      </c>
      <c r="P155" s="11">
        <f t="shared" ref="P155" si="1620">P154/$BA$154</f>
        <v>3.3557046979865771E-3</v>
      </c>
      <c r="Q155" s="10">
        <f t="shared" ref="Q155" si="1621">Q154/$BB$154</f>
        <v>2.3739164696611505E-2</v>
      </c>
      <c r="R155" s="11">
        <f t="shared" ref="R155" si="1622">R154/$BA$154</f>
        <v>0</v>
      </c>
      <c r="S155" s="10">
        <f t="shared" ref="S155" si="1623">S154/$BB$154</f>
        <v>0</v>
      </c>
      <c r="T155" s="11">
        <f t="shared" ref="T155:V155" si="1624">T154/$BA$154</f>
        <v>0</v>
      </c>
      <c r="U155" s="10">
        <f t="shared" ref="U155:W155" si="1625">U154/$BB$154</f>
        <v>0</v>
      </c>
      <c r="V155" s="11">
        <f t="shared" si="1624"/>
        <v>0</v>
      </c>
      <c r="W155" s="10">
        <f t="shared" si="1625"/>
        <v>0</v>
      </c>
      <c r="X155" s="11">
        <f t="shared" ref="X155" si="1626">X154/$BA$154</f>
        <v>1.3422818791946308E-2</v>
      </c>
      <c r="Y155" s="10">
        <f t="shared" ref="Y155" si="1627">Y154/$BB$154</f>
        <v>2.6595744680851063E-3</v>
      </c>
      <c r="Z155" s="11">
        <f t="shared" ref="Z155" si="1628">Z154/$BA$154</f>
        <v>0</v>
      </c>
      <c r="AA155" s="10">
        <f t="shared" ref="AA155" si="1629">AA154/$BB$154</f>
        <v>0</v>
      </c>
      <c r="AB155" s="11">
        <f t="shared" ref="AB155" si="1630">AB154/$BA$154</f>
        <v>2.3489932885906041E-2</v>
      </c>
      <c r="AC155" s="10">
        <f t="shared" ref="AC155" si="1631">AC154/$BB$154</f>
        <v>3.4475965327029159E-3</v>
      </c>
      <c r="AD155" s="11">
        <f t="shared" ref="AD155" si="1632">AD154/$BA$154</f>
        <v>0.73154362416107388</v>
      </c>
      <c r="AE155" s="10">
        <f t="shared" ref="AE155" si="1633">AE154/$BB$154</f>
        <v>0.91489361702127658</v>
      </c>
      <c r="AF155" s="11">
        <f t="shared" ref="AF155" si="1634">AF154/$BA$154</f>
        <v>3.6912751677852351E-2</v>
      </c>
      <c r="AG155" s="10">
        <f t="shared" ref="AG155" si="1635">AG154/$BB$154</f>
        <v>8.3727344365642237E-3</v>
      </c>
      <c r="AH155" s="11">
        <f t="shared" ref="AH155" si="1636">AH154/$BA$154</f>
        <v>3.6912751677852351E-2</v>
      </c>
      <c r="AI155" s="10">
        <f t="shared" ref="AI155" si="1637">AI154/$BB$154</f>
        <v>8.47123719464145E-3</v>
      </c>
      <c r="AJ155" s="11">
        <f t="shared" ref="AJ155" si="1638">AJ154/$BA$154</f>
        <v>0</v>
      </c>
      <c r="AK155" s="10">
        <f t="shared" ref="AK155" si="1639">AK154/$BB$154</f>
        <v>0</v>
      </c>
      <c r="AL155" s="11">
        <f t="shared" ref="AL155" si="1640">AL154/$BA$154</f>
        <v>2.0134228187919462E-2</v>
      </c>
      <c r="AM155" s="10">
        <f t="shared" ref="AM155" si="1641">AM154/$BB$154</f>
        <v>7.3877068557919624E-3</v>
      </c>
      <c r="AN155" s="11">
        <f t="shared" ref="AN155" si="1642">AN154/$BA$154</f>
        <v>0</v>
      </c>
      <c r="AO155" s="10">
        <f t="shared" ref="AO155" si="1643">AO154/$BB$154</f>
        <v>0</v>
      </c>
      <c r="AP155" s="11">
        <f t="shared" ref="AP155" si="1644">AP154/$BA$154</f>
        <v>6.7114093959731542E-3</v>
      </c>
      <c r="AQ155" s="10">
        <f t="shared" ref="AQ155" si="1645">AQ154/$BB$154</f>
        <v>5.9101654846335696E-4</v>
      </c>
      <c r="AR155" s="11">
        <f t="shared" ref="AR155" si="1646">AR154/$BA$154</f>
        <v>0</v>
      </c>
      <c r="AS155" s="10">
        <f t="shared" ref="AS155" si="1647">AS154/$BB$154</f>
        <v>0</v>
      </c>
      <c r="AT155" s="11">
        <f t="shared" ref="AT155" si="1648">AT154/$BA$154</f>
        <v>0</v>
      </c>
      <c r="AU155" s="10">
        <f t="shared" ref="AU155" si="1649">AU154/$BB$154</f>
        <v>0</v>
      </c>
      <c r="AV155" s="11"/>
      <c r="AW155" s="10"/>
      <c r="AX155" s="11"/>
      <c r="AY155" s="10"/>
      <c r="AZ155" s="11"/>
      <c r="BA155" s="26">
        <f t="shared" si="1368"/>
        <v>1</v>
      </c>
      <c r="BB155" s="26">
        <f t="shared" si="1369"/>
        <v>1</v>
      </c>
    </row>
    <row r="156" spans="1:66">
      <c r="A156" s="2"/>
      <c r="B156" s="2"/>
      <c r="C156" s="2"/>
      <c r="D156" s="11">
        <v>0.10738255033557047</v>
      </c>
      <c r="E156" s="10">
        <v>2.7482269503546101E-2</v>
      </c>
      <c r="F156" s="11">
        <v>0</v>
      </c>
      <c r="G156" s="10">
        <v>0</v>
      </c>
      <c r="H156" s="11">
        <v>2.0134228187919462E-2</v>
      </c>
      <c r="I156" s="10">
        <v>2.9550827423167848E-3</v>
      </c>
      <c r="J156" s="11">
        <v>0</v>
      </c>
      <c r="K156" s="10">
        <v>0</v>
      </c>
      <c r="L156" s="11">
        <v>0</v>
      </c>
      <c r="M156" s="10">
        <v>0</v>
      </c>
      <c r="N156" s="11">
        <v>0</v>
      </c>
      <c r="O156" s="10">
        <v>0</v>
      </c>
      <c r="P156" s="11">
        <v>3.3557046979865771E-3</v>
      </c>
      <c r="Q156" s="10">
        <v>2.3739164696611505E-2</v>
      </c>
      <c r="R156" s="11">
        <v>0</v>
      </c>
      <c r="S156" s="10">
        <v>0</v>
      </c>
      <c r="T156" s="11">
        <v>0</v>
      </c>
      <c r="U156" s="10">
        <v>0</v>
      </c>
      <c r="V156" s="11">
        <v>0</v>
      </c>
      <c r="W156" s="10">
        <v>0</v>
      </c>
      <c r="X156" s="11">
        <v>1.3422818791946308E-2</v>
      </c>
      <c r="Y156" s="10">
        <v>2.6595744680851063E-3</v>
      </c>
      <c r="Z156" s="11">
        <v>0</v>
      </c>
      <c r="AA156" s="10">
        <v>0</v>
      </c>
      <c r="AB156" s="11">
        <v>2.3489932885906041E-2</v>
      </c>
      <c r="AC156" s="10">
        <v>3.4475965327029159E-3</v>
      </c>
      <c r="AD156" s="11">
        <v>0.73154362416107388</v>
      </c>
      <c r="AE156" s="10">
        <v>0.91489361702127658</v>
      </c>
      <c r="AF156" s="11">
        <v>3.6912751677852351E-2</v>
      </c>
      <c r="AG156" s="10">
        <v>8.3727344365642237E-3</v>
      </c>
      <c r="AH156" s="11">
        <v>3.6912751677852351E-2</v>
      </c>
      <c r="AI156" s="10">
        <v>8.47123719464145E-3</v>
      </c>
      <c r="AJ156" s="11">
        <v>0</v>
      </c>
      <c r="AK156" s="10">
        <v>0</v>
      </c>
      <c r="AL156" s="11">
        <v>2.0134228187919462E-2</v>
      </c>
      <c r="AM156" s="10">
        <v>7.3877068557919624E-3</v>
      </c>
      <c r="AN156" s="11">
        <v>0</v>
      </c>
      <c r="AO156" s="10">
        <v>0</v>
      </c>
      <c r="AP156" s="11">
        <v>6.7114093959731542E-3</v>
      </c>
      <c r="AQ156" s="10">
        <v>5.9101654846335696E-4</v>
      </c>
      <c r="AR156" s="11">
        <v>0</v>
      </c>
      <c r="AS156" s="10">
        <v>0</v>
      </c>
      <c r="AT156" s="11">
        <v>0</v>
      </c>
      <c r="AU156" s="10">
        <v>0</v>
      </c>
      <c r="AV156" s="11"/>
      <c r="AW156" s="10"/>
      <c r="AX156" s="11"/>
      <c r="AY156" s="10"/>
      <c r="AZ156" s="11"/>
      <c r="BA156" s="26">
        <f t="shared" si="1368"/>
        <v>1</v>
      </c>
      <c r="BB156" s="26">
        <f t="shared" si="1369"/>
        <v>1</v>
      </c>
    </row>
    <row r="157" spans="1:66" s="17" customFormat="1">
      <c r="A157" s="18" t="s">
        <v>699</v>
      </c>
      <c r="B157" s="18" t="s">
        <v>66</v>
      </c>
      <c r="C157" s="18">
        <v>49</v>
      </c>
      <c r="D157" s="19">
        <v>1</v>
      </c>
      <c r="E157" s="20">
        <v>16</v>
      </c>
      <c r="F157" s="19">
        <v>0</v>
      </c>
      <c r="G157" s="20">
        <v>0</v>
      </c>
      <c r="H157" s="19">
        <v>0</v>
      </c>
      <c r="I157" s="20">
        <v>0</v>
      </c>
      <c r="J157" s="19">
        <v>0</v>
      </c>
      <c r="K157" s="20">
        <v>0</v>
      </c>
      <c r="L157" s="19">
        <v>0</v>
      </c>
      <c r="M157" s="20">
        <v>0</v>
      </c>
      <c r="N157" s="19">
        <v>0</v>
      </c>
      <c r="O157" s="20">
        <v>0</v>
      </c>
      <c r="P157" s="19">
        <v>0</v>
      </c>
      <c r="Q157" s="20">
        <v>0</v>
      </c>
      <c r="R157" s="19">
        <v>0</v>
      </c>
      <c r="S157" s="20">
        <v>0</v>
      </c>
      <c r="T157" s="19">
        <v>0</v>
      </c>
      <c r="U157" s="20">
        <v>0</v>
      </c>
      <c r="V157" s="19">
        <v>0</v>
      </c>
      <c r="W157" s="20">
        <v>0</v>
      </c>
      <c r="X157" s="19">
        <v>0</v>
      </c>
      <c r="Y157" s="20">
        <v>0</v>
      </c>
      <c r="Z157" s="19">
        <v>0</v>
      </c>
      <c r="AA157" s="20">
        <v>0</v>
      </c>
      <c r="AB157" s="19">
        <v>0</v>
      </c>
      <c r="AC157" s="20">
        <v>0</v>
      </c>
      <c r="AD157" s="19">
        <v>7</v>
      </c>
      <c r="AE157" s="20">
        <v>153</v>
      </c>
      <c r="AF157" s="19">
        <v>0</v>
      </c>
      <c r="AG157" s="20">
        <v>0</v>
      </c>
      <c r="AH157" s="19">
        <v>0</v>
      </c>
      <c r="AI157" s="20">
        <v>0</v>
      </c>
      <c r="AJ157" s="19">
        <v>0</v>
      </c>
      <c r="AK157" s="20">
        <v>0</v>
      </c>
      <c r="AL157" s="19">
        <v>0</v>
      </c>
      <c r="AM157" s="20">
        <v>0</v>
      </c>
      <c r="AN157" s="19">
        <v>0</v>
      </c>
      <c r="AO157" s="20">
        <v>0</v>
      </c>
      <c r="AP157" s="19">
        <v>0</v>
      </c>
      <c r="AQ157" s="20">
        <v>0</v>
      </c>
      <c r="AR157" s="19">
        <v>0</v>
      </c>
      <c r="AS157" s="20">
        <v>0</v>
      </c>
      <c r="AT157" s="19">
        <v>0</v>
      </c>
      <c r="AU157" s="20">
        <v>0</v>
      </c>
      <c r="AV157" s="19"/>
      <c r="AW157" s="20"/>
      <c r="AX157" s="19"/>
      <c r="AY157" s="20"/>
      <c r="AZ157" s="19"/>
      <c r="BA157" s="26">
        <f t="shared" si="1368"/>
        <v>8</v>
      </c>
      <c r="BB157" s="26">
        <f t="shared" si="1369"/>
        <v>169</v>
      </c>
      <c r="BJ157"/>
      <c r="BK157"/>
      <c r="BL157"/>
      <c r="BM157"/>
      <c r="BN157"/>
    </row>
    <row r="158" spans="1:66">
      <c r="A158" s="18"/>
      <c r="B158" s="18"/>
      <c r="C158" s="18"/>
      <c r="D158" s="11">
        <f>D157/$BA$157</f>
        <v>0.125</v>
      </c>
      <c r="E158" s="10">
        <f>E157/$BB$157</f>
        <v>9.4674556213017749E-2</v>
      </c>
      <c r="F158" s="11">
        <f t="shared" ref="F158" si="1650">F157/$BA$157</f>
        <v>0</v>
      </c>
      <c r="G158" s="10">
        <f t="shared" ref="G158" si="1651">G157/$BB$157</f>
        <v>0</v>
      </c>
      <c r="H158" s="11">
        <f t="shared" ref="H158" si="1652">H157/$BA$157</f>
        <v>0</v>
      </c>
      <c r="I158" s="10">
        <f t="shared" ref="I158" si="1653">I157/$BB$157</f>
        <v>0</v>
      </c>
      <c r="J158" s="11">
        <f t="shared" ref="J158" si="1654">J157/$BA$157</f>
        <v>0</v>
      </c>
      <c r="K158" s="10">
        <f t="shared" ref="K158" si="1655">K157/$BB$157</f>
        <v>0</v>
      </c>
      <c r="L158" s="11">
        <f t="shared" ref="L158" si="1656">L157/$BA$157</f>
        <v>0</v>
      </c>
      <c r="M158" s="10">
        <f t="shared" ref="M158" si="1657">M157/$BB$157</f>
        <v>0</v>
      </c>
      <c r="N158" s="11">
        <f t="shared" ref="N158" si="1658">N157/$BA$157</f>
        <v>0</v>
      </c>
      <c r="O158" s="10">
        <f t="shared" ref="O158" si="1659">O157/$BB$157</f>
        <v>0</v>
      </c>
      <c r="P158" s="11">
        <f t="shared" ref="P158" si="1660">P157/$BA$157</f>
        <v>0</v>
      </c>
      <c r="Q158" s="10">
        <f t="shared" ref="Q158" si="1661">Q157/$BB$157</f>
        <v>0</v>
      </c>
      <c r="R158" s="11">
        <f t="shared" ref="R158" si="1662">R157/$BA$157</f>
        <v>0</v>
      </c>
      <c r="S158" s="10">
        <f t="shared" ref="S158" si="1663">S157/$BB$157</f>
        <v>0</v>
      </c>
      <c r="T158" s="11">
        <f t="shared" ref="T158:V158" si="1664">T157/$BA$157</f>
        <v>0</v>
      </c>
      <c r="U158" s="10">
        <f t="shared" ref="U158:W158" si="1665">U157/$BB$157</f>
        <v>0</v>
      </c>
      <c r="V158" s="11">
        <f t="shared" si="1664"/>
        <v>0</v>
      </c>
      <c r="W158" s="10">
        <f t="shared" si="1665"/>
        <v>0</v>
      </c>
      <c r="X158" s="11">
        <f t="shared" ref="X158" si="1666">X157/$BA$157</f>
        <v>0</v>
      </c>
      <c r="Y158" s="10">
        <f t="shared" ref="Y158" si="1667">Y157/$BB$157</f>
        <v>0</v>
      </c>
      <c r="Z158" s="11">
        <f t="shared" ref="Z158" si="1668">Z157/$BA$157</f>
        <v>0</v>
      </c>
      <c r="AA158" s="10">
        <f t="shared" ref="AA158" si="1669">AA157/$BB$157</f>
        <v>0</v>
      </c>
      <c r="AB158" s="11">
        <f t="shared" ref="AB158" si="1670">AB157/$BA$157</f>
        <v>0</v>
      </c>
      <c r="AC158" s="10">
        <f t="shared" ref="AC158" si="1671">AC157/$BB$157</f>
        <v>0</v>
      </c>
      <c r="AD158" s="11">
        <f t="shared" ref="AD158" si="1672">AD157/$BA$157</f>
        <v>0.875</v>
      </c>
      <c r="AE158" s="10">
        <f t="shared" ref="AE158" si="1673">AE157/$BB$157</f>
        <v>0.90532544378698221</v>
      </c>
      <c r="AF158" s="11">
        <f t="shared" ref="AF158" si="1674">AF157/$BA$157</f>
        <v>0</v>
      </c>
      <c r="AG158" s="10">
        <f t="shared" ref="AG158" si="1675">AG157/$BB$157</f>
        <v>0</v>
      </c>
      <c r="AH158" s="11">
        <f t="shared" ref="AH158" si="1676">AH157/$BA$157</f>
        <v>0</v>
      </c>
      <c r="AI158" s="10">
        <f t="shared" ref="AI158" si="1677">AI157/$BB$157</f>
        <v>0</v>
      </c>
      <c r="AJ158" s="11">
        <f t="shared" ref="AJ158" si="1678">AJ157/$BA$157</f>
        <v>0</v>
      </c>
      <c r="AK158" s="10">
        <f t="shared" ref="AK158" si="1679">AK157/$BB$157</f>
        <v>0</v>
      </c>
      <c r="AL158" s="11">
        <f t="shared" ref="AL158" si="1680">AL157/$BA$157</f>
        <v>0</v>
      </c>
      <c r="AM158" s="10">
        <f t="shared" ref="AM158" si="1681">AM157/$BB$157</f>
        <v>0</v>
      </c>
      <c r="AN158" s="11">
        <f t="shared" ref="AN158" si="1682">AN157/$BA$157</f>
        <v>0</v>
      </c>
      <c r="AO158" s="10">
        <f t="shared" ref="AO158" si="1683">AO157/$BB$157</f>
        <v>0</v>
      </c>
      <c r="AP158" s="11">
        <f t="shared" ref="AP158" si="1684">AP157/$BA$157</f>
        <v>0</v>
      </c>
      <c r="AQ158" s="10">
        <f t="shared" ref="AQ158" si="1685">AQ157/$BB$157</f>
        <v>0</v>
      </c>
      <c r="AR158" s="11">
        <f t="shared" ref="AR158" si="1686">AR157/$BA$157</f>
        <v>0</v>
      </c>
      <c r="AS158" s="10">
        <f t="shared" ref="AS158" si="1687">AS157/$BB$157</f>
        <v>0</v>
      </c>
      <c r="AT158" s="11">
        <f t="shared" ref="AT158" si="1688">AT157/$BA$157</f>
        <v>0</v>
      </c>
      <c r="AU158" s="10">
        <f t="shared" ref="AU158" si="1689">AU157/$BB$157</f>
        <v>0</v>
      </c>
      <c r="AV158" s="11"/>
      <c r="AW158" s="10"/>
      <c r="AX158" s="11"/>
      <c r="AY158" s="10"/>
      <c r="AZ158" s="11"/>
      <c r="BA158" s="26">
        <f t="shared" si="1368"/>
        <v>1</v>
      </c>
      <c r="BB158" s="26">
        <f t="shared" si="1369"/>
        <v>1</v>
      </c>
    </row>
    <row r="159" spans="1:66">
      <c r="A159" s="18"/>
      <c r="B159" s="18"/>
      <c r="C159" s="18"/>
      <c r="D159" s="19">
        <v>0.125</v>
      </c>
      <c r="E159" s="20">
        <v>9.4674556213017749E-2</v>
      </c>
      <c r="F159" s="19">
        <v>0</v>
      </c>
      <c r="G159" s="20">
        <v>0</v>
      </c>
      <c r="H159" s="19">
        <v>0</v>
      </c>
      <c r="I159" s="20">
        <v>0</v>
      </c>
      <c r="J159" s="19">
        <v>0</v>
      </c>
      <c r="K159" s="20">
        <v>0</v>
      </c>
      <c r="L159" s="19">
        <v>0</v>
      </c>
      <c r="M159" s="20">
        <v>0</v>
      </c>
      <c r="N159" s="19">
        <v>0</v>
      </c>
      <c r="O159" s="20">
        <v>0</v>
      </c>
      <c r="P159" s="19">
        <v>0</v>
      </c>
      <c r="Q159" s="20">
        <v>0</v>
      </c>
      <c r="R159" s="19">
        <v>0</v>
      </c>
      <c r="S159" s="20">
        <v>0</v>
      </c>
      <c r="T159" s="19">
        <v>0</v>
      </c>
      <c r="U159" s="20">
        <v>0</v>
      </c>
      <c r="V159" s="19">
        <v>0</v>
      </c>
      <c r="W159" s="20">
        <v>0</v>
      </c>
      <c r="X159" s="19">
        <v>0</v>
      </c>
      <c r="Y159" s="20">
        <v>0</v>
      </c>
      <c r="Z159" s="19">
        <v>0</v>
      </c>
      <c r="AA159" s="20">
        <v>0</v>
      </c>
      <c r="AB159" s="19">
        <v>0</v>
      </c>
      <c r="AC159" s="20">
        <v>0</v>
      </c>
      <c r="AD159" s="19">
        <v>0.875</v>
      </c>
      <c r="AE159" s="20">
        <v>0.90532544378698221</v>
      </c>
      <c r="AF159" s="19">
        <v>0</v>
      </c>
      <c r="AG159" s="20">
        <v>0</v>
      </c>
      <c r="AH159" s="19">
        <v>0</v>
      </c>
      <c r="AI159" s="20">
        <v>0</v>
      </c>
      <c r="AJ159" s="19">
        <v>0</v>
      </c>
      <c r="AK159" s="20">
        <v>0</v>
      </c>
      <c r="AL159" s="19">
        <v>0</v>
      </c>
      <c r="AM159" s="20">
        <v>0</v>
      </c>
      <c r="AN159" s="19">
        <v>0</v>
      </c>
      <c r="AO159" s="20">
        <v>0</v>
      </c>
      <c r="AP159" s="19">
        <v>0</v>
      </c>
      <c r="AQ159" s="20">
        <v>0</v>
      </c>
      <c r="AR159" s="19">
        <v>0</v>
      </c>
      <c r="AS159" s="20">
        <v>0</v>
      </c>
      <c r="AT159" s="19">
        <v>0</v>
      </c>
      <c r="AU159" s="20">
        <v>0</v>
      </c>
      <c r="AV159" s="19"/>
      <c r="AW159" s="20"/>
      <c r="AX159" s="19"/>
      <c r="AY159" s="20"/>
      <c r="AZ159" s="11"/>
      <c r="BA159" s="26">
        <f t="shared" si="1368"/>
        <v>1</v>
      </c>
      <c r="BB159" s="26">
        <f t="shared" si="1369"/>
        <v>1</v>
      </c>
    </row>
    <row r="160" spans="1:66">
      <c r="A160" s="2" t="s">
        <v>628</v>
      </c>
      <c r="B160" s="2" t="s">
        <v>66</v>
      </c>
      <c r="C160" s="2">
        <v>50</v>
      </c>
      <c r="D160" s="11">
        <v>92</v>
      </c>
      <c r="E160" s="10">
        <v>574</v>
      </c>
      <c r="F160" s="11">
        <v>0</v>
      </c>
      <c r="G160" s="10">
        <v>0</v>
      </c>
      <c r="H160" s="11">
        <v>12</v>
      </c>
      <c r="I160" s="10">
        <v>119</v>
      </c>
      <c r="J160" s="11">
        <v>0</v>
      </c>
      <c r="K160" s="10">
        <v>0</v>
      </c>
      <c r="L160" s="11">
        <v>0</v>
      </c>
      <c r="M160" s="10">
        <v>0</v>
      </c>
      <c r="N160" s="11">
        <v>0</v>
      </c>
      <c r="O160" s="10">
        <v>0</v>
      </c>
      <c r="P160" s="11">
        <v>0</v>
      </c>
      <c r="Q160" s="10">
        <v>0</v>
      </c>
      <c r="R160" s="11">
        <v>0</v>
      </c>
      <c r="S160" s="10">
        <v>0</v>
      </c>
      <c r="T160" s="11">
        <v>54</v>
      </c>
      <c r="U160" s="10">
        <v>510</v>
      </c>
      <c r="V160" s="11">
        <v>0</v>
      </c>
      <c r="W160" s="10">
        <v>0</v>
      </c>
      <c r="X160" s="11">
        <v>0</v>
      </c>
      <c r="Y160" s="10">
        <v>0</v>
      </c>
      <c r="Z160" s="11">
        <v>0</v>
      </c>
      <c r="AA160" s="10">
        <v>0</v>
      </c>
      <c r="AB160" s="11">
        <v>5</v>
      </c>
      <c r="AC160" s="10">
        <v>80</v>
      </c>
      <c r="AD160" s="11">
        <v>55</v>
      </c>
      <c r="AE160" s="10">
        <v>1719</v>
      </c>
      <c r="AF160" s="11">
        <v>5</v>
      </c>
      <c r="AG160" s="10">
        <v>15</v>
      </c>
      <c r="AH160" s="11">
        <v>34</v>
      </c>
      <c r="AI160" s="10">
        <v>286</v>
      </c>
      <c r="AJ160" s="11">
        <v>0</v>
      </c>
      <c r="AK160" s="10">
        <v>0</v>
      </c>
      <c r="AL160" s="11">
        <v>2</v>
      </c>
      <c r="AM160" s="10">
        <v>26</v>
      </c>
      <c r="AN160" s="11">
        <v>1</v>
      </c>
      <c r="AO160" s="10">
        <v>1</v>
      </c>
      <c r="AP160" s="11">
        <v>1</v>
      </c>
      <c r="AQ160" s="10">
        <v>8</v>
      </c>
      <c r="AR160" s="11">
        <v>6</v>
      </c>
      <c r="AS160" s="10">
        <v>85</v>
      </c>
      <c r="AT160" s="11">
        <v>1</v>
      </c>
      <c r="AU160" s="10">
        <v>4</v>
      </c>
      <c r="AV160" s="11"/>
      <c r="AW160" s="10"/>
      <c r="AX160" s="11"/>
      <c r="AY160" s="10"/>
      <c r="AZ160" s="11"/>
      <c r="BA160" s="26">
        <f t="shared" si="1368"/>
        <v>268</v>
      </c>
      <c r="BB160" s="26">
        <f t="shared" si="1369"/>
        <v>3427</v>
      </c>
    </row>
    <row r="161" spans="1:66">
      <c r="A161" s="2"/>
      <c r="B161" s="2"/>
      <c r="C161" s="2"/>
      <c r="D161" s="11">
        <f>D160/$BA$160</f>
        <v>0.34328358208955223</v>
      </c>
      <c r="E161" s="10">
        <f>E160/$BB$160</f>
        <v>0.16749343449080828</v>
      </c>
      <c r="F161" s="11">
        <f t="shared" ref="F161" si="1690">F160/$BA$160</f>
        <v>0</v>
      </c>
      <c r="G161" s="10">
        <f t="shared" ref="G161" si="1691">G160/$BB$160</f>
        <v>0</v>
      </c>
      <c r="H161" s="11">
        <f t="shared" ref="H161" si="1692">H160/$BA$160</f>
        <v>4.4776119402985072E-2</v>
      </c>
      <c r="I161" s="10">
        <f t="shared" ref="I161" si="1693">I160/$BB$160</f>
        <v>3.4724248613948058E-2</v>
      </c>
      <c r="J161" s="11">
        <f t="shared" ref="J161" si="1694">J160/$BA$160</f>
        <v>0</v>
      </c>
      <c r="K161" s="10">
        <f t="shared" ref="K161" si="1695">K160/$BB$160</f>
        <v>0</v>
      </c>
      <c r="L161" s="11">
        <f t="shared" ref="L161" si="1696">L160/$BA$160</f>
        <v>0</v>
      </c>
      <c r="M161" s="10">
        <f t="shared" ref="M161" si="1697">M160/$BB$160</f>
        <v>0</v>
      </c>
      <c r="N161" s="11">
        <f t="shared" ref="N161" si="1698">N160/$BA$160</f>
        <v>0</v>
      </c>
      <c r="O161" s="10">
        <f t="shared" ref="O161" si="1699">O160/$BB$160</f>
        <v>0</v>
      </c>
      <c r="P161" s="11">
        <f t="shared" ref="P161" si="1700">P160/$BA$160</f>
        <v>0</v>
      </c>
      <c r="Q161" s="10">
        <f t="shared" ref="Q161" si="1701">Q160/$BB$160</f>
        <v>0</v>
      </c>
      <c r="R161" s="11">
        <f t="shared" ref="R161" si="1702">R160/$BA$160</f>
        <v>0</v>
      </c>
      <c r="S161" s="10">
        <f t="shared" ref="S161" si="1703">S160/$BB$160</f>
        <v>0</v>
      </c>
      <c r="T161" s="11">
        <f t="shared" ref="T161:V161" si="1704">T160/$BA$160</f>
        <v>0.20149253731343283</v>
      </c>
      <c r="U161" s="10">
        <f t="shared" ref="U161:W161" si="1705">U160/$BB$160</f>
        <v>0.14881820834549167</v>
      </c>
      <c r="V161" s="11">
        <f t="shared" si="1704"/>
        <v>0</v>
      </c>
      <c r="W161" s="10">
        <f t="shared" si="1705"/>
        <v>0</v>
      </c>
      <c r="X161" s="11">
        <f t="shared" ref="X161" si="1706">X160/$BA$160</f>
        <v>0</v>
      </c>
      <c r="Y161" s="10">
        <f t="shared" ref="Y161" si="1707">Y160/$BB$160</f>
        <v>0</v>
      </c>
      <c r="Z161" s="11">
        <f t="shared" ref="Z161" si="1708">Z160/$BA$160</f>
        <v>0</v>
      </c>
      <c r="AA161" s="10">
        <f t="shared" ref="AA161" si="1709">AA160/$BB$160</f>
        <v>0</v>
      </c>
      <c r="AB161" s="11">
        <f t="shared" ref="AB161" si="1710">AB160/$BA$160</f>
        <v>1.8656716417910446E-2</v>
      </c>
      <c r="AC161" s="10">
        <f t="shared" ref="AC161" si="1711">AC160/$BB$160</f>
        <v>2.3344032681645754E-2</v>
      </c>
      <c r="AD161" s="11">
        <f t="shared" ref="AD161" si="1712">AD160/$BA$160</f>
        <v>0.20522388059701493</v>
      </c>
      <c r="AE161" s="10">
        <f t="shared" ref="AE161" si="1713">AE160/$BB$160</f>
        <v>0.50160490224686316</v>
      </c>
      <c r="AF161" s="11">
        <f t="shared" ref="AF161" si="1714">AF160/$BA$160</f>
        <v>1.8656716417910446E-2</v>
      </c>
      <c r="AG161" s="10">
        <f t="shared" ref="AG161" si="1715">AG160/$BB$160</f>
        <v>4.377006127808579E-3</v>
      </c>
      <c r="AH161" s="11">
        <f t="shared" ref="AH161" si="1716">AH160/$BA$160</f>
        <v>0.12686567164179105</v>
      </c>
      <c r="AI161" s="10">
        <f t="shared" ref="AI161" si="1717">AI160/$BB$160</f>
        <v>8.3454916836883566E-2</v>
      </c>
      <c r="AJ161" s="11">
        <f t="shared" ref="AJ161" si="1718">AJ160/$BA$160</f>
        <v>0</v>
      </c>
      <c r="AK161" s="10">
        <f t="shared" ref="AK161" si="1719">AK160/$BB$160</f>
        <v>0</v>
      </c>
      <c r="AL161" s="11">
        <f t="shared" ref="AL161" si="1720">AL160/$BA$160</f>
        <v>7.462686567164179E-3</v>
      </c>
      <c r="AM161" s="10">
        <f t="shared" ref="AM161" si="1721">AM160/$BB$160</f>
        <v>7.5868106215348698E-3</v>
      </c>
      <c r="AN161" s="11">
        <f t="shared" ref="AN161" si="1722">AN160/$BA$160</f>
        <v>3.7313432835820895E-3</v>
      </c>
      <c r="AO161" s="10">
        <f t="shared" ref="AO161" si="1723">AO160/$BB$160</f>
        <v>2.9180040852057191E-4</v>
      </c>
      <c r="AP161" s="11">
        <f t="shared" ref="AP161" si="1724">AP160/$BA$160</f>
        <v>3.7313432835820895E-3</v>
      </c>
      <c r="AQ161" s="10">
        <f t="shared" ref="AQ161" si="1725">AQ160/$BB$160</f>
        <v>2.3344032681645753E-3</v>
      </c>
      <c r="AR161" s="11">
        <f t="shared" ref="AR161" si="1726">AR160/$BA$160</f>
        <v>2.2388059701492536E-2</v>
      </c>
      <c r="AS161" s="10">
        <f t="shared" ref="AS161" si="1727">AS160/$BB$160</f>
        <v>2.4803034724248614E-2</v>
      </c>
      <c r="AT161" s="11">
        <f t="shared" ref="AT161" si="1728">AT160/$BA$160</f>
        <v>3.7313432835820895E-3</v>
      </c>
      <c r="AU161" s="10">
        <f t="shared" ref="AU161" si="1729">AU160/$BB$160</f>
        <v>1.1672016340822876E-3</v>
      </c>
      <c r="AV161" s="11"/>
      <c r="AW161" s="10"/>
      <c r="AX161" s="11"/>
      <c r="AY161" s="10"/>
      <c r="AZ161" s="11"/>
      <c r="BA161" s="26">
        <f t="shared" si="1368"/>
        <v>0.99999999999999989</v>
      </c>
      <c r="BB161" s="26">
        <f t="shared" si="1369"/>
        <v>1</v>
      </c>
    </row>
    <row r="162" spans="1:66">
      <c r="A162" s="2"/>
      <c r="B162" s="2"/>
      <c r="C162" s="2"/>
      <c r="D162" s="11">
        <v>0.34328358208955223</v>
      </c>
      <c r="E162" s="10">
        <v>0.16749343449080828</v>
      </c>
      <c r="F162" s="11">
        <v>0</v>
      </c>
      <c r="G162" s="10">
        <v>0</v>
      </c>
      <c r="H162" s="11">
        <v>4.4776119402985072E-2</v>
      </c>
      <c r="I162" s="10">
        <v>3.4724248613948058E-2</v>
      </c>
      <c r="J162" s="11">
        <v>0</v>
      </c>
      <c r="K162" s="10">
        <v>0</v>
      </c>
      <c r="L162" s="11">
        <v>0</v>
      </c>
      <c r="M162" s="10">
        <v>0</v>
      </c>
      <c r="N162" s="11">
        <v>0</v>
      </c>
      <c r="O162" s="10">
        <v>0</v>
      </c>
      <c r="P162" s="11">
        <v>0</v>
      </c>
      <c r="Q162" s="10">
        <v>0</v>
      </c>
      <c r="R162" s="11">
        <v>0</v>
      </c>
      <c r="S162" s="10">
        <v>0</v>
      </c>
      <c r="T162" s="11">
        <v>0.20149253731343283</v>
      </c>
      <c r="U162" s="10">
        <v>0.14881820834549167</v>
      </c>
      <c r="V162" s="11">
        <v>0</v>
      </c>
      <c r="W162" s="10">
        <v>0</v>
      </c>
      <c r="X162" s="11">
        <v>0</v>
      </c>
      <c r="Y162" s="10">
        <v>0</v>
      </c>
      <c r="Z162" s="11">
        <v>0</v>
      </c>
      <c r="AA162" s="10">
        <v>0</v>
      </c>
      <c r="AB162" s="11">
        <v>1.8656716417910446E-2</v>
      </c>
      <c r="AC162" s="10">
        <v>2.3344032681645754E-2</v>
      </c>
      <c r="AD162" s="11">
        <v>0.20522388059701493</v>
      </c>
      <c r="AE162" s="10">
        <v>0.50160490224686316</v>
      </c>
      <c r="AF162" s="11">
        <v>1.8656716417910446E-2</v>
      </c>
      <c r="AG162" s="10">
        <v>4.377006127808579E-3</v>
      </c>
      <c r="AH162" s="11">
        <v>0.12686567164179105</v>
      </c>
      <c r="AI162" s="10">
        <v>8.3454916836883566E-2</v>
      </c>
      <c r="AJ162" s="11">
        <v>0</v>
      </c>
      <c r="AK162" s="10">
        <v>0</v>
      </c>
      <c r="AL162" s="11">
        <v>7.462686567164179E-3</v>
      </c>
      <c r="AM162" s="10">
        <v>7.5868106215348698E-3</v>
      </c>
      <c r="AN162" s="11">
        <v>3.7313432835820895E-3</v>
      </c>
      <c r="AO162" s="10">
        <v>2.9180040852057191E-4</v>
      </c>
      <c r="AP162" s="11">
        <v>3.7313432835820895E-3</v>
      </c>
      <c r="AQ162" s="10">
        <v>2.3344032681645753E-3</v>
      </c>
      <c r="AR162" s="11">
        <v>2.2388059701492536E-2</v>
      </c>
      <c r="AS162" s="10">
        <v>2.4803034724248614E-2</v>
      </c>
      <c r="AT162" s="11">
        <v>3.7313432835820895E-3</v>
      </c>
      <c r="AU162" s="10">
        <v>1.1672016340822876E-3</v>
      </c>
      <c r="AV162" s="11"/>
      <c r="AW162" s="10"/>
      <c r="AX162" s="11"/>
      <c r="AY162" s="10"/>
      <c r="AZ162" s="11"/>
      <c r="BA162" s="26">
        <f t="shared" si="1368"/>
        <v>0.99999999999999989</v>
      </c>
      <c r="BB162" s="26">
        <f t="shared" si="1369"/>
        <v>1</v>
      </c>
    </row>
    <row r="163" spans="1:66">
      <c r="A163" s="2" t="s">
        <v>312</v>
      </c>
      <c r="B163" s="2" t="s">
        <v>66</v>
      </c>
      <c r="C163" s="2">
        <v>51</v>
      </c>
      <c r="D163" s="11">
        <v>16</v>
      </c>
      <c r="E163" s="10">
        <v>52</v>
      </c>
      <c r="F163" s="11">
        <v>0</v>
      </c>
      <c r="G163" s="10">
        <v>0</v>
      </c>
      <c r="H163" s="11">
        <v>4</v>
      </c>
      <c r="I163" s="10">
        <v>53</v>
      </c>
      <c r="J163" s="11">
        <v>0</v>
      </c>
      <c r="K163" s="10">
        <v>0</v>
      </c>
      <c r="L163" s="11">
        <v>0</v>
      </c>
      <c r="M163" s="10">
        <v>0</v>
      </c>
      <c r="N163" s="11">
        <v>0</v>
      </c>
      <c r="O163" s="10">
        <v>0</v>
      </c>
      <c r="P163" s="11">
        <v>2</v>
      </c>
      <c r="Q163" s="10">
        <v>40</v>
      </c>
      <c r="R163" s="11">
        <v>0</v>
      </c>
      <c r="S163" s="10">
        <v>0</v>
      </c>
      <c r="T163" s="11">
        <v>33</v>
      </c>
      <c r="U163" s="10">
        <v>389</v>
      </c>
      <c r="V163" s="11">
        <v>0</v>
      </c>
      <c r="W163" s="10">
        <v>0</v>
      </c>
      <c r="X163" s="11">
        <v>0</v>
      </c>
      <c r="Y163" s="10">
        <v>0</v>
      </c>
      <c r="Z163" s="11">
        <v>0</v>
      </c>
      <c r="AA163" s="10">
        <v>0</v>
      </c>
      <c r="AB163" s="11">
        <v>25</v>
      </c>
      <c r="AC163" s="10">
        <v>294</v>
      </c>
      <c r="AD163" s="11">
        <v>149</v>
      </c>
      <c r="AE163" s="10">
        <v>1115</v>
      </c>
      <c r="AF163" s="11">
        <v>6</v>
      </c>
      <c r="AG163" s="10">
        <v>26</v>
      </c>
      <c r="AH163" s="11">
        <v>7</v>
      </c>
      <c r="AI163" s="10">
        <v>50</v>
      </c>
      <c r="AJ163" s="11">
        <v>0</v>
      </c>
      <c r="AK163" s="10">
        <v>0</v>
      </c>
      <c r="AL163" s="11">
        <v>0</v>
      </c>
      <c r="AM163" s="10">
        <v>0</v>
      </c>
      <c r="AN163" s="11">
        <v>0</v>
      </c>
      <c r="AO163" s="10">
        <v>0</v>
      </c>
      <c r="AP163" s="11">
        <v>11</v>
      </c>
      <c r="AQ163" s="10">
        <v>153</v>
      </c>
      <c r="AR163" s="11">
        <v>22</v>
      </c>
      <c r="AS163" s="10">
        <v>317</v>
      </c>
      <c r="AT163" s="11">
        <v>0</v>
      </c>
      <c r="AU163" s="10">
        <v>0</v>
      </c>
      <c r="AV163" s="11"/>
      <c r="AW163" s="10"/>
      <c r="AX163" s="11"/>
      <c r="AY163" s="10"/>
      <c r="AZ163" s="11"/>
      <c r="BA163" s="26">
        <f t="shared" si="1368"/>
        <v>275</v>
      </c>
      <c r="BB163" s="26">
        <f t="shared" si="1369"/>
        <v>2489</v>
      </c>
    </row>
    <row r="164" spans="1:66">
      <c r="A164" s="2"/>
      <c r="B164" s="2"/>
      <c r="C164" s="2"/>
      <c r="D164" s="11">
        <f>D163/$BA$163</f>
        <v>5.8181818181818182E-2</v>
      </c>
      <c r="E164" s="10">
        <f>E163/$BB$163</f>
        <v>2.0891924467657693E-2</v>
      </c>
      <c r="F164" s="11">
        <f t="shared" ref="F164" si="1730">F163/$BA$163</f>
        <v>0</v>
      </c>
      <c r="G164" s="10">
        <f t="shared" ref="G164" si="1731">G163/$BB$163</f>
        <v>0</v>
      </c>
      <c r="H164" s="11">
        <f t="shared" ref="H164" si="1732">H163/$BA$163</f>
        <v>1.4545454545454545E-2</v>
      </c>
      <c r="I164" s="10">
        <f t="shared" ref="I164" si="1733">I163/$BB$163</f>
        <v>2.129369224588188E-2</v>
      </c>
      <c r="J164" s="11">
        <f t="shared" ref="J164" si="1734">J163/$BA$163</f>
        <v>0</v>
      </c>
      <c r="K164" s="10">
        <f t="shared" ref="K164" si="1735">K163/$BB$163</f>
        <v>0</v>
      </c>
      <c r="L164" s="11">
        <f t="shared" ref="L164" si="1736">L163/$BA$163</f>
        <v>0</v>
      </c>
      <c r="M164" s="10">
        <f t="shared" ref="M164" si="1737">M163/$BB$163</f>
        <v>0</v>
      </c>
      <c r="N164" s="11">
        <f t="shared" ref="N164" si="1738">N163/$BA$163</f>
        <v>0</v>
      </c>
      <c r="O164" s="10">
        <f t="shared" ref="O164" si="1739">O163/$BB$163</f>
        <v>0</v>
      </c>
      <c r="P164" s="11">
        <f t="shared" ref="P164" si="1740">P163/$BA$163</f>
        <v>7.2727272727272727E-3</v>
      </c>
      <c r="Q164" s="10">
        <f t="shared" ref="Q164" si="1741">Q163/$BB$163</f>
        <v>1.6070711128967456E-2</v>
      </c>
      <c r="R164" s="11">
        <f t="shared" ref="R164" si="1742">R163/$BA$163</f>
        <v>0</v>
      </c>
      <c r="S164" s="10">
        <f t="shared" ref="S164" si="1743">S163/$BB$163</f>
        <v>0</v>
      </c>
      <c r="T164" s="11">
        <f t="shared" ref="T164:V164" si="1744">T163/$BA$163</f>
        <v>0.12</v>
      </c>
      <c r="U164" s="10">
        <f t="shared" ref="U164:W164" si="1745">U163/$BB$163</f>
        <v>0.15628766572920852</v>
      </c>
      <c r="V164" s="11">
        <f t="shared" si="1744"/>
        <v>0</v>
      </c>
      <c r="W164" s="10">
        <f t="shared" si="1745"/>
        <v>0</v>
      </c>
      <c r="X164" s="11">
        <f t="shared" ref="X164" si="1746">X163/$BA$163</f>
        <v>0</v>
      </c>
      <c r="Y164" s="10">
        <f t="shared" ref="Y164" si="1747">Y163/$BB$163</f>
        <v>0</v>
      </c>
      <c r="Z164" s="11">
        <f t="shared" ref="Z164" si="1748">Z163/$BA$163</f>
        <v>0</v>
      </c>
      <c r="AA164" s="10">
        <f t="shared" ref="AA164" si="1749">AA163/$BB$163</f>
        <v>0</v>
      </c>
      <c r="AB164" s="11">
        <f t="shared" ref="AB164" si="1750">AB163/$BA$163</f>
        <v>9.0909090909090912E-2</v>
      </c>
      <c r="AC164" s="10">
        <f t="shared" ref="AC164" si="1751">AC163/$BB$163</f>
        <v>0.1181197267979108</v>
      </c>
      <c r="AD164" s="11">
        <f t="shared" ref="AD164" si="1752">AD163/$BA$163</f>
        <v>0.54181818181818187</v>
      </c>
      <c r="AE164" s="10">
        <f t="shared" ref="AE164" si="1753">AE163/$BB$163</f>
        <v>0.44797107271996783</v>
      </c>
      <c r="AF164" s="11">
        <f t="shared" ref="AF164" si="1754">AF163/$BA$163</f>
        <v>2.181818181818182E-2</v>
      </c>
      <c r="AG164" s="10">
        <f t="shared" ref="AG164" si="1755">AG163/$BB$163</f>
        <v>1.0445962233828847E-2</v>
      </c>
      <c r="AH164" s="11">
        <f t="shared" ref="AH164" si="1756">AH163/$BA$163</f>
        <v>2.5454545454545455E-2</v>
      </c>
      <c r="AI164" s="10">
        <f t="shared" ref="AI164" si="1757">AI163/$BB$163</f>
        <v>2.0088388911209322E-2</v>
      </c>
      <c r="AJ164" s="11">
        <f t="shared" ref="AJ164" si="1758">AJ163/$BA$163</f>
        <v>0</v>
      </c>
      <c r="AK164" s="10">
        <f t="shared" ref="AK164" si="1759">AK163/$BB$163</f>
        <v>0</v>
      </c>
      <c r="AL164" s="11">
        <f t="shared" ref="AL164" si="1760">AL163/$BA$163</f>
        <v>0</v>
      </c>
      <c r="AM164" s="10">
        <f t="shared" ref="AM164" si="1761">AM163/$BB$163</f>
        <v>0</v>
      </c>
      <c r="AN164" s="11">
        <f t="shared" ref="AN164" si="1762">AN163/$BA$163</f>
        <v>0</v>
      </c>
      <c r="AO164" s="10">
        <f t="shared" ref="AO164" si="1763">AO163/$BB$163</f>
        <v>0</v>
      </c>
      <c r="AP164" s="11">
        <f t="shared" ref="AP164" si="1764">AP163/$BA$163</f>
        <v>0.04</v>
      </c>
      <c r="AQ164" s="10">
        <f t="shared" ref="AQ164" si="1765">AQ163/$BB$163</f>
        <v>6.1470470068300524E-2</v>
      </c>
      <c r="AR164" s="11">
        <f t="shared" ref="AR164" si="1766">AR163/$BA$163</f>
        <v>0.08</v>
      </c>
      <c r="AS164" s="10">
        <f t="shared" ref="AS164" si="1767">AS163/$BB$163</f>
        <v>0.12736038569706709</v>
      </c>
      <c r="AT164" s="11">
        <f t="shared" ref="AT164" si="1768">AT163/$BA$163</f>
        <v>0</v>
      </c>
      <c r="AU164" s="10">
        <f t="shared" ref="AU164" si="1769">AU163/$BB$163</f>
        <v>0</v>
      </c>
      <c r="AV164" s="11"/>
      <c r="AW164" s="10"/>
      <c r="AX164" s="11"/>
      <c r="AY164" s="10"/>
      <c r="AZ164" s="11"/>
      <c r="BA164" s="26">
        <f t="shared" si="1368"/>
        <v>1.0000000000000002</v>
      </c>
      <c r="BB164" s="26">
        <f t="shared" si="1369"/>
        <v>1</v>
      </c>
    </row>
    <row r="165" spans="1:66">
      <c r="A165" s="2"/>
      <c r="B165" s="2"/>
      <c r="C165" s="2"/>
      <c r="D165" s="11">
        <v>5.8181818181818182E-2</v>
      </c>
      <c r="E165" s="10">
        <v>2.0891924467657693E-2</v>
      </c>
      <c r="F165" s="11">
        <v>0</v>
      </c>
      <c r="G165" s="10">
        <v>0</v>
      </c>
      <c r="H165" s="11">
        <v>1.4545454545454545E-2</v>
      </c>
      <c r="I165" s="10">
        <v>2.129369224588188E-2</v>
      </c>
      <c r="J165" s="11">
        <v>0</v>
      </c>
      <c r="K165" s="10">
        <v>0</v>
      </c>
      <c r="L165" s="11">
        <v>0</v>
      </c>
      <c r="M165" s="10">
        <v>0</v>
      </c>
      <c r="N165" s="11">
        <v>0</v>
      </c>
      <c r="O165" s="10">
        <v>0</v>
      </c>
      <c r="P165" s="11">
        <v>7.2727272727272727E-3</v>
      </c>
      <c r="Q165" s="10">
        <v>1.6070711128967456E-2</v>
      </c>
      <c r="R165" s="11">
        <v>0</v>
      </c>
      <c r="S165" s="10">
        <v>0</v>
      </c>
      <c r="T165" s="11">
        <v>0.12</v>
      </c>
      <c r="U165" s="10">
        <v>0.15628766572920852</v>
      </c>
      <c r="V165" s="11">
        <v>0</v>
      </c>
      <c r="W165" s="10">
        <v>0</v>
      </c>
      <c r="X165" s="11">
        <v>0</v>
      </c>
      <c r="Y165" s="10">
        <v>0</v>
      </c>
      <c r="Z165" s="11">
        <v>0</v>
      </c>
      <c r="AA165" s="10">
        <v>0</v>
      </c>
      <c r="AB165" s="11">
        <v>9.0909090909090912E-2</v>
      </c>
      <c r="AC165" s="10">
        <v>0.1181197267979108</v>
      </c>
      <c r="AD165" s="11">
        <v>0.54181818181818187</v>
      </c>
      <c r="AE165" s="10">
        <v>0.44797107271996783</v>
      </c>
      <c r="AF165" s="11">
        <v>2.181818181818182E-2</v>
      </c>
      <c r="AG165" s="10">
        <v>1.0445962233828847E-2</v>
      </c>
      <c r="AH165" s="11">
        <v>2.5454545454545455E-2</v>
      </c>
      <c r="AI165" s="10">
        <v>2.0088388911209322E-2</v>
      </c>
      <c r="AJ165" s="11">
        <v>0</v>
      </c>
      <c r="AK165" s="10">
        <v>0</v>
      </c>
      <c r="AL165" s="11">
        <v>0</v>
      </c>
      <c r="AM165" s="10">
        <v>0</v>
      </c>
      <c r="AN165" s="11">
        <v>0</v>
      </c>
      <c r="AO165" s="10">
        <v>0</v>
      </c>
      <c r="AP165" s="11">
        <v>0.04</v>
      </c>
      <c r="AQ165" s="10">
        <v>6.1470470068300524E-2</v>
      </c>
      <c r="AR165" s="11">
        <v>0.08</v>
      </c>
      <c r="AS165" s="10">
        <v>0.12736038569706709</v>
      </c>
      <c r="AT165" s="11">
        <v>0</v>
      </c>
      <c r="AU165" s="10">
        <v>0</v>
      </c>
      <c r="AV165" s="11"/>
      <c r="AW165" s="10"/>
      <c r="AX165" s="11"/>
      <c r="AY165" s="10"/>
      <c r="AZ165" s="11"/>
      <c r="BA165" s="26">
        <f t="shared" si="1368"/>
        <v>1.0000000000000002</v>
      </c>
      <c r="BB165" s="26">
        <f t="shared" si="1369"/>
        <v>1</v>
      </c>
    </row>
    <row r="166" spans="1:66">
      <c r="A166" s="2" t="s">
        <v>700</v>
      </c>
      <c r="B166" s="2" t="s">
        <v>66</v>
      </c>
      <c r="C166" s="2">
        <v>52</v>
      </c>
      <c r="D166" s="11">
        <v>18</v>
      </c>
      <c r="E166" s="10">
        <v>107</v>
      </c>
      <c r="F166" s="11">
        <v>2</v>
      </c>
      <c r="G166" s="10">
        <v>11</v>
      </c>
      <c r="H166" s="11">
        <v>1</v>
      </c>
      <c r="I166" s="10">
        <v>10</v>
      </c>
      <c r="J166" s="11">
        <v>0</v>
      </c>
      <c r="K166" s="10">
        <v>0</v>
      </c>
      <c r="L166" s="11">
        <v>0</v>
      </c>
      <c r="M166" s="10">
        <v>0</v>
      </c>
      <c r="N166" s="11">
        <v>0</v>
      </c>
      <c r="O166" s="10">
        <v>0</v>
      </c>
      <c r="P166" s="11">
        <v>1</v>
      </c>
      <c r="Q166" s="10">
        <v>4</v>
      </c>
      <c r="R166" s="11">
        <v>0</v>
      </c>
      <c r="S166" s="10">
        <v>0</v>
      </c>
      <c r="T166" s="11">
        <v>0</v>
      </c>
      <c r="U166" s="10">
        <v>0</v>
      </c>
      <c r="V166" s="11">
        <v>18</v>
      </c>
      <c r="W166" s="10">
        <v>158</v>
      </c>
      <c r="X166" s="11">
        <v>0</v>
      </c>
      <c r="Y166" s="10">
        <v>0</v>
      </c>
      <c r="Z166" s="11">
        <v>0</v>
      </c>
      <c r="AA166" s="10">
        <v>0</v>
      </c>
      <c r="AB166" s="11">
        <v>1</v>
      </c>
      <c r="AC166" s="10">
        <v>1</v>
      </c>
      <c r="AD166" s="11">
        <v>24</v>
      </c>
      <c r="AE166" s="10">
        <v>408</v>
      </c>
      <c r="AF166" s="11">
        <v>0</v>
      </c>
      <c r="AG166" s="10">
        <v>0</v>
      </c>
      <c r="AH166" s="11">
        <v>0</v>
      </c>
      <c r="AI166" s="10">
        <v>0</v>
      </c>
      <c r="AJ166" s="11">
        <v>0</v>
      </c>
      <c r="AK166" s="10">
        <v>0</v>
      </c>
      <c r="AL166" s="11">
        <v>0</v>
      </c>
      <c r="AM166" s="10">
        <v>0</v>
      </c>
      <c r="AN166" s="11">
        <v>0</v>
      </c>
      <c r="AO166" s="10">
        <v>0</v>
      </c>
      <c r="AP166" s="11">
        <v>0</v>
      </c>
      <c r="AQ166" s="10">
        <v>0</v>
      </c>
      <c r="AR166" s="11">
        <v>0</v>
      </c>
      <c r="AS166" s="10">
        <v>0</v>
      </c>
      <c r="AT166" s="11">
        <v>0</v>
      </c>
      <c r="AU166" s="10">
        <v>0</v>
      </c>
      <c r="AV166" s="11"/>
      <c r="AW166" s="10"/>
      <c r="AX166" s="11"/>
      <c r="AY166" s="10"/>
      <c r="AZ166" s="11"/>
      <c r="BA166" s="26">
        <f t="shared" si="1368"/>
        <v>65</v>
      </c>
      <c r="BB166" s="26">
        <f t="shared" si="1369"/>
        <v>699</v>
      </c>
    </row>
    <row r="167" spans="1:66">
      <c r="A167" s="2"/>
      <c r="B167" s="2"/>
      <c r="C167" s="2"/>
      <c r="D167" s="11">
        <f>D166/$BA$166</f>
        <v>0.27692307692307694</v>
      </c>
      <c r="E167" s="10">
        <f>E166/$BB$166</f>
        <v>0.1530758226037196</v>
      </c>
      <c r="F167" s="11">
        <f t="shared" ref="F167" si="1770">F166/$BA$166</f>
        <v>3.0769230769230771E-2</v>
      </c>
      <c r="G167" s="10">
        <f t="shared" ref="G167" si="1771">G166/$BB$166</f>
        <v>1.5736766809728183E-2</v>
      </c>
      <c r="H167" s="11">
        <f t="shared" ref="H167" si="1772">H166/$BA$166</f>
        <v>1.5384615384615385E-2</v>
      </c>
      <c r="I167" s="10">
        <f t="shared" ref="I167" si="1773">I166/$BB$166</f>
        <v>1.4306151645207439E-2</v>
      </c>
      <c r="J167" s="11">
        <f t="shared" ref="J167" si="1774">J166/$BA$166</f>
        <v>0</v>
      </c>
      <c r="K167" s="10">
        <f t="shared" ref="K167" si="1775">K166/$BB$166</f>
        <v>0</v>
      </c>
      <c r="L167" s="11">
        <f t="shared" ref="L167" si="1776">L166/$BA$166</f>
        <v>0</v>
      </c>
      <c r="M167" s="10">
        <f t="shared" ref="M167" si="1777">M166/$BB$166</f>
        <v>0</v>
      </c>
      <c r="N167" s="11">
        <f t="shared" ref="N167" si="1778">N166/$BA$166</f>
        <v>0</v>
      </c>
      <c r="O167" s="10">
        <f t="shared" ref="O167" si="1779">O166/$BB$166</f>
        <v>0</v>
      </c>
      <c r="P167" s="11">
        <f t="shared" ref="P167" si="1780">P166/$BA$166</f>
        <v>1.5384615384615385E-2</v>
      </c>
      <c r="Q167" s="10">
        <f t="shared" ref="Q167" si="1781">Q166/$BB$166</f>
        <v>5.7224606580829757E-3</v>
      </c>
      <c r="R167" s="11">
        <f t="shared" ref="R167:T167" si="1782">R166/$BA$166</f>
        <v>0</v>
      </c>
      <c r="S167" s="10">
        <f t="shared" ref="S167:U167" si="1783">S166/$BB$166</f>
        <v>0</v>
      </c>
      <c r="T167" s="11">
        <f t="shared" si="1782"/>
        <v>0</v>
      </c>
      <c r="U167" s="10">
        <f t="shared" si="1783"/>
        <v>0</v>
      </c>
      <c r="V167" s="11">
        <f t="shared" ref="V167" si="1784">V166/$BA$166</f>
        <v>0.27692307692307694</v>
      </c>
      <c r="W167" s="10">
        <f t="shared" ref="W167" si="1785">W166/$BB$166</f>
        <v>0.22603719599427755</v>
      </c>
      <c r="X167" s="11">
        <f t="shared" ref="X167" si="1786">X166/$BA$166</f>
        <v>0</v>
      </c>
      <c r="Y167" s="10">
        <f t="shared" ref="Y167" si="1787">Y166/$BB$166</f>
        <v>0</v>
      </c>
      <c r="Z167" s="11">
        <f t="shared" ref="Z167" si="1788">Z166/$BA$166</f>
        <v>0</v>
      </c>
      <c r="AA167" s="10">
        <f t="shared" ref="AA167" si="1789">AA166/$BB$166</f>
        <v>0</v>
      </c>
      <c r="AB167" s="11">
        <f t="shared" ref="AB167" si="1790">AB166/$BA$166</f>
        <v>1.5384615384615385E-2</v>
      </c>
      <c r="AC167" s="10">
        <f t="shared" ref="AC167" si="1791">AC166/$BB$166</f>
        <v>1.4306151645207439E-3</v>
      </c>
      <c r="AD167" s="11">
        <f t="shared" ref="AD167" si="1792">AD166/$BA$166</f>
        <v>0.36923076923076925</v>
      </c>
      <c r="AE167" s="10">
        <f t="shared" ref="AE167" si="1793">AE166/$BB$166</f>
        <v>0.58369098712446355</v>
      </c>
      <c r="AF167" s="11">
        <f t="shared" ref="AF167" si="1794">AF166/$BA$166</f>
        <v>0</v>
      </c>
      <c r="AG167" s="10">
        <f t="shared" ref="AG167" si="1795">AG166/$BB$166</f>
        <v>0</v>
      </c>
      <c r="AH167" s="11">
        <f t="shared" ref="AH167" si="1796">AH166/$BA$166</f>
        <v>0</v>
      </c>
      <c r="AI167" s="10">
        <f t="shared" ref="AI167" si="1797">AI166/$BB$166</f>
        <v>0</v>
      </c>
      <c r="AJ167" s="11">
        <f t="shared" ref="AJ167" si="1798">AJ166/$BA$166</f>
        <v>0</v>
      </c>
      <c r="AK167" s="10">
        <f t="shared" ref="AK167" si="1799">AK166/$BB$166</f>
        <v>0</v>
      </c>
      <c r="AL167" s="11">
        <f t="shared" ref="AL167" si="1800">AL166/$BA$166</f>
        <v>0</v>
      </c>
      <c r="AM167" s="10">
        <f t="shared" ref="AM167" si="1801">AM166/$BB$166</f>
        <v>0</v>
      </c>
      <c r="AN167" s="11">
        <f t="shared" ref="AN167" si="1802">AN166/$BA$166</f>
        <v>0</v>
      </c>
      <c r="AO167" s="10">
        <f t="shared" ref="AO167" si="1803">AO166/$BB$166</f>
        <v>0</v>
      </c>
      <c r="AP167" s="11">
        <f t="shared" ref="AP167" si="1804">AP166/$BA$166</f>
        <v>0</v>
      </c>
      <c r="AQ167" s="10">
        <f t="shared" ref="AQ167" si="1805">AQ166/$BB$166</f>
        <v>0</v>
      </c>
      <c r="AR167" s="11">
        <f t="shared" ref="AR167" si="1806">AR166/$BA$166</f>
        <v>0</v>
      </c>
      <c r="AS167" s="10">
        <f t="shared" ref="AS167" si="1807">AS166/$BB$166</f>
        <v>0</v>
      </c>
      <c r="AT167" s="11">
        <f t="shared" ref="AT167" si="1808">AT166/$BA$166</f>
        <v>0</v>
      </c>
      <c r="AU167" s="10">
        <f t="shared" ref="AU167" si="1809">AU166/$BB$166</f>
        <v>0</v>
      </c>
      <c r="AV167" s="11"/>
      <c r="AW167" s="10"/>
      <c r="AX167" s="11"/>
      <c r="AY167" s="10"/>
      <c r="AZ167" s="11"/>
      <c r="BA167" s="26">
        <f t="shared" si="1368"/>
        <v>1</v>
      </c>
      <c r="BB167" s="26">
        <f t="shared" si="1369"/>
        <v>1</v>
      </c>
    </row>
    <row r="168" spans="1:66">
      <c r="A168" s="2"/>
      <c r="B168" s="2"/>
      <c r="C168" s="2"/>
      <c r="D168" s="11">
        <v>0.27692307692307694</v>
      </c>
      <c r="E168" s="10">
        <v>0.1530758226037196</v>
      </c>
      <c r="F168" s="11">
        <v>3.0769230769230771E-2</v>
      </c>
      <c r="G168" s="10">
        <v>1.5736766809728183E-2</v>
      </c>
      <c r="H168" s="11">
        <v>1.5384615384615385E-2</v>
      </c>
      <c r="I168" s="10">
        <v>1.4306151645207439E-2</v>
      </c>
      <c r="J168" s="11">
        <v>0</v>
      </c>
      <c r="K168" s="10">
        <v>0</v>
      </c>
      <c r="L168" s="11">
        <v>0</v>
      </c>
      <c r="M168" s="10">
        <v>0</v>
      </c>
      <c r="N168" s="11">
        <v>0</v>
      </c>
      <c r="O168" s="10">
        <v>0</v>
      </c>
      <c r="P168" s="11">
        <v>1.5384615384615385E-2</v>
      </c>
      <c r="Q168" s="10">
        <v>5.7224606580829757E-3</v>
      </c>
      <c r="R168" s="11">
        <v>0</v>
      </c>
      <c r="S168" s="10">
        <v>0</v>
      </c>
      <c r="T168" s="11">
        <v>0</v>
      </c>
      <c r="U168" s="10">
        <v>0</v>
      </c>
      <c r="V168" s="11">
        <v>0.27692307692307694</v>
      </c>
      <c r="W168" s="10">
        <v>0.22603719599427755</v>
      </c>
      <c r="X168" s="11">
        <v>0</v>
      </c>
      <c r="Y168" s="10">
        <v>0</v>
      </c>
      <c r="Z168" s="11">
        <v>0</v>
      </c>
      <c r="AA168" s="10">
        <v>0</v>
      </c>
      <c r="AB168" s="11">
        <v>1.5384615384615385E-2</v>
      </c>
      <c r="AC168" s="10">
        <v>1.4306151645207439E-3</v>
      </c>
      <c r="AD168" s="11">
        <v>0.36923076923076925</v>
      </c>
      <c r="AE168" s="10">
        <v>0.58369098712446355</v>
      </c>
      <c r="AF168" s="11">
        <v>0</v>
      </c>
      <c r="AG168" s="10">
        <v>0</v>
      </c>
      <c r="AH168" s="11">
        <v>0</v>
      </c>
      <c r="AI168" s="10">
        <v>0</v>
      </c>
      <c r="AJ168" s="11">
        <v>0</v>
      </c>
      <c r="AK168" s="10">
        <v>0</v>
      </c>
      <c r="AL168" s="11">
        <v>0</v>
      </c>
      <c r="AM168" s="10">
        <v>0</v>
      </c>
      <c r="AN168" s="11">
        <v>0</v>
      </c>
      <c r="AO168" s="10">
        <v>0</v>
      </c>
      <c r="AP168" s="11">
        <v>0</v>
      </c>
      <c r="AQ168" s="10">
        <v>0</v>
      </c>
      <c r="AR168" s="11">
        <v>0</v>
      </c>
      <c r="AS168" s="10">
        <v>0</v>
      </c>
      <c r="AT168" s="11">
        <v>0</v>
      </c>
      <c r="AU168" s="10">
        <v>0</v>
      </c>
      <c r="AV168" s="11"/>
      <c r="AW168" s="10"/>
      <c r="AX168" s="11"/>
      <c r="AY168" s="10"/>
      <c r="AZ168" s="11"/>
      <c r="BA168" s="26">
        <f t="shared" si="1368"/>
        <v>1</v>
      </c>
      <c r="BB168" s="26">
        <f t="shared" si="1369"/>
        <v>1</v>
      </c>
    </row>
    <row r="169" spans="1:66">
      <c r="A169" s="2" t="s">
        <v>334</v>
      </c>
      <c r="B169" s="2" t="s">
        <v>66</v>
      </c>
      <c r="C169" s="2">
        <v>53</v>
      </c>
      <c r="D169" s="11">
        <v>89</v>
      </c>
      <c r="E169" s="10">
        <v>665</v>
      </c>
      <c r="F169" s="11">
        <v>8</v>
      </c>
      <c r="G169" s="10">
        <v>38</v>
      </c>
      <c r="H169" s="11">
        <v>9</v>
      </c>
      <c r="I169" s="10">
        <v>87</v>
      </c>
      <c r="J169" s="11">
        <v>0</v>
      </c>
      <c r="K169" s="10">
        <v>0</v>
      </c>
      <c r="L169" s="11">
        <v>0</v>
      </c>
      <c r="M169" s="10">
        <v>0</v>
      </c>
      <c r="N169" s="11">
        <v>0</v>
      </c>
      <c r="O169" s="10">
        <v>0</v>
      </c>
      <c r="P169" s="11">
        <v>0</v>
      </c>
      <c r="Q169" s="10">
        <v>0</v>
      </c>
      <c r="R169" s="11">
        <v>0</v>
      </c>
      <c r="S169" s="10">
        <v>0</v>
      </c>
      <c r="T169" s="11">
        <v>93</v>
      </c>
      <c r="U169" s="10">
        <v>740</v>
      </c>
      <c r="V169" s="11">
        <v>0</v>
      </c>
      <c r="W169" s="10">
        <v>0</v>
      </c>
      <c r="X169" s="11">
        <v>19</v>
      </c>
      <c r="Y169" s="10">
        <v>81</v>
      </c>
      <c r="Z169" s="11">
        <v>1</v>
      </c>
      <c r="AA169" s="10">
        <v>2</v>
      </c>
      <c r="AB169" s="11">
        <v>9</v>
      </c>
      <c r="AC169" s="10">
        <v>283</v>
      </c>
      <c r="AD169" s="11">
        <v>303</v>
      </c>
      <c r="AE169" s="10">
        <v>6218</v>
      </c>
      <c r="AF169" s="11">
        <v>71</v>
      </c>
      <c r="AG169" s="10">
        <v>574</v>
      </c>
      <c r="AH169" s="11">
        <v>58</v>
      </c>
      <c r="AI169" s="10">
        <v>742</v>
      </c>
      <c r="AJ169" s="11">
        <v>26</v>
      </c>
      <c r="AK169" s="10">
        <v>394</v>
      </c>
      <c r="AL169" s="11">
        <v>1</v>
      </c>
      <c r="AM169" s="10">
        <v>13</v>
      </c>
      <c r="AN169" s="11">
        <v>0</v>
      </c>
      <c r="AO169" s="10">
        <v>0</v>
      </c>
      <c r="AP169" s="11">
        <v>7</v>
      </c>
      <c r="AQ169" s="10">
        <v>119</v>
      </c>
      <c r="AR169" s="11">
        <v>8</v>
      </c>
      <c r="AS169" s="10">
        <v>156</v>
      </c>
      <c r="AT169" s="11">
        <v>0</v>
      </c>
      <c r="AU169" s="10">
        <v>0</v>
      </c>
      <c r="AV169" s="11"/>
      <c r="AW169" s="10"/>
      <c r="AX169" s="11"/>
      <c r="AY169" s="10"/>
      <c r="AZ169" s="11"/>
      <c r="BA169" s="26">
        <f t="shared" si="1368"/>
        <v>702</v>
      </c>
      <c r="BB169" s="26">
        <f t="shared" si="1369"/>
        <v>10112</v>
      </c>
    </row>
    <row r="170" spans="1:66">
      <c r="A170" s="2"/>
      <c r="B170" s="2"/>
      <c r="C170" s="2"/>
      <c r="D170" s="11">
        <f>D169/$BA$169</f>
        <v>0.12678062678062679</v>
      </c>
      <c r="E170" s="10">
        <f>E169/$BB$169</f>
        <v>6.5763449367088611E-2</v>
      </c>
      <c r="F170" s="11">
        <f t="shared" ref="F170" si="1810">F169/$BA$169</f>
        <v>1.1396011396011397E-2</v>
      </c>
      <c r="G170" s="10">
        <f t="shared" ref="G170" si="1811">G169/$BB$169</f>
        <v>3.7579113924050634E-3</v>
      </c>
      <c r="H170" s="11">
        <f t="shared" ref="H170" si="1812">H169/$BA$169</f>
        <v>1.282051282051282E-2</v>
      </c>
      <c r="I170" s="10">
        <f t="shared" ref="I170" si="1813">I169/$BB$169</f>
        <v>8.6036392405063299E-3</v>
      </c>
      <c r="J170" s="11">
        <f t="shared" ref="J170" si="1814">J169/$BA$169</f>
        <v>0</v>
      </c>
      <c r="K170" s="10">
        <f t="shared" ref="K170" si="1815">K169/$BB$169</f>
        <v>0</v>
      </c>
      <c r="L170" s="11">
        <f t="shared" ref="L170" si="1816">L169/$BA$169</f>
        <v>0</v>
      </c>
      <c r="M170" s="10">
        <f t="shared" ref="M170" si="1817">M169/$BB$169</f>
        <v>0</v>
      </c>
      <c r="N170" s="11">
        <f t="shared" ref="N170" si="1818">N169/$BA$169</f>
        <v>0</v>
      </c>
      <c r="O170" s="10">
        <f t="shared" ref="O170" si="1819">O169/$BB$169</f>
        <v>0</v>
      </c>
      <c r="P170" s="11">
        <f t="shared" ref="P170" si="1820">P169/$BA$169</f>
        <v>0</v>
      </c>
      <c r="Q170" s="10">
        <f t="shared" ref="Q170" si="1821">Q169/$BB$169</f>
        <v>0</v>
      </c>
      <c r="R170" s="11">
        <f t="shared" ref="R170" si="1822">R169/$BA$169</f>
        <v>0</v>
      </c>
      <c r="S170" s="10">
        <f t="shared" ref="S170" si="1823">S169/$BB$169</f>
        <v>0</v>
      </c>
      <c r="T170" s="11">
        <f t="shared" ref="T170:V170" si="1824">T169/$BA$169</f>
        <v>0.13247863247863248</v>
      </c>
      <c r="U170" s="10">
        <f t="shared" ref="U170:W170" si="1825">U169/$BB$169</f>
        <v>7.3180379746835444E-2</v>
      </c>
      <c r="V170" s="11">
        <f t="shared" si="1824"/>
        <v>0</v>
      </c>
      <c r="W170" s="10">
        <f t="shared" si="1825"/>
        <v>0</v>
      </c>
      <c r="X170" s="11">
        <f t="shared" ref="X170" si="1826">X169/$BA$169</f>
        <v>2.7065527065527065E-2</v>
      </c>
      <c r="Y170" s="10">
        <f t="shared" ref="Y170" si="1827">Y169/$BB$169</f>
        <v>8.0102848101265816E-3</v>
      </c>
      <c r="Z170" s="11">
        <f t="shared" ref="Z170" si="1828">Z169/$BA$169</f>
        <v>1.4245014245014246E-3</v>
      </c>
      <c r="AA170" s="10">
        <f t="shared" ref="AA170" si="1829">AA169/$BB$169</f>
        <v>1.9778481012658228E-4</v>
      </c>
      <c r="AB170" s="11">
        <f t="shared" ref="AB170" si="1830">AB169/$BA$169</f>
        <v>1.282051282051282E-2</v>
      </c>
      <c r="AC170" s="10">
        <f t="shared" ref="AC170" si="1831">AC169/$BB$169</f>
        <v>2.7986550632911392E-2</v>
      </c>
      <c r="AD170" s="11">
        <f t="shared" ref="AD170" si="1832">AD169/$BA$169</f>
        <v>0.43162393162393164</v>
      </c>
      <c r="AE170" s="10">
        <f t="shared" ref="AE170" si="1833">AE169/$BB$169</f>
        <v>0.61491297468354433</v>
      </c>
      <c r="AF170" s="11">
        <f t="shared" ref="AF170" si="1834">AF169/$BA$169</f>
        <v>0.10113960113960115</v>
      </c>
      <c r="AG170" s="10">
        <f t="shared" ref="AG170" si="1835">AG169/$BB$169</f>
        <v>5.6764240506329111E-2</v>
      </c>
      <c r="AH170" s="11">
        <f t="shared" ref="AH170" si="1836">AH169/$BA$169</f>
        <v>8.2621082621082614E-2</v>
      </c>
      <c r="AI170" s="10">
        <f t="shared" ref="AI170" si="1837">AI169/$BB$169</f>
        <v>7.3378164556962028E-2</v>
      </c>
      <c r="AJ170" s="11">
        <f t="shared" ref="AJ170" si="1838">AJ169/$BA$169</f>
        <v>3.7037037037037035E-2</v>
      </c>
      <c r="AK170" s="10">
        <f t="shared" ref="AK170" si="1839">AK169/$BB$169</f>
        <v>3.8963607594936708E-2</v>
      </c>
      <c r="AL170" s="11">
        <f t="shared" ref="AL170" si="1840">AL169/$BA$169</f>
        <v>1.4245014245014246E-3</v>
      </c>
      <c r="AM170" s="10">
        <f t="shared" ref="AM170" si="1841">AM169/$BB$169</f>
        <v>1.2856012658227847E-3</v>
      </c>
      <c r="AN170" s="11">
        <f t="shared" ref="AN170" si="1842">AN169/$BA$169</f>
        <v>0</v>
      </c>
      <c r="AO170" s="10">
        <f t="shared" ref="AO170" si="1843">AO169/$BB$169</f>
        <v>0</v>
      </c>
      <c r="AP170" s="11">
        <f t="shared" ref="AP170" si="1844">AP169/$BA$169</f>
        <v>9.9715099715099714E-3</v>
      </c>
      <c r="AQ170" s="10">
        <f t="shared" ref="AQ170" si="1845">AQ169/$BB$169</f>
        <v>1.1768196202531646E-2</v>
      </c>
      <c r="AR170" s="11">
        <f t="shared" ref="AR170" si="1846">AR169/$BA$169</f>
        <v>1.1396011396011397E-2</v>
      </c>
      <c r="AS170" s="10">
        <f t="shared" ref="AS170" si="1847">AS169/$BB$169</f>
        <v>1.5427215189873418E-2</v>
      </c>
      <c r="AT170" s="11">
        <f t="shared" ref="AT170" si="1848">AT169/$BA$169</f>
        <v>0</v>
      </c>
      <c r="AU170" s="10">
        <f t="shared" ref="AU170" si="1849">AU169/$BB$169</f>
        <v>0</v>
      </c>
      <c r="AV170" s="11"/>
      <c r="AW170" s="10"/>
      <c r="AX170" s="11"/>
      <c r="AY170" s="10"/>
      <c r="AZ170" s="11"/>
      <c r="BA170" s="26">
        <f t="shared" si="1368"/>
        <v>1</v>
      </c>
      <c r="BB170" s="26">
        <f t="shared" si="1369"/>
        <v>1</v>
      </c>
    </row>
    <row r="171" spans="1:66">
      <c r="A171" s="2"/>
      <c r="B171" s="2"/>
      <c r="C171" s="2"/>
      <c r="D171" s="11">
        <v>0.12678062678062679</v>
      </c>
      <c r="E171" s="10">
        <v>6.5763449367088611E-2</v>
      </c>
      <c r="F171" s="11">
        <v>1.1396011396011397E-2</v>
      </c>
      <c r="G171" s="10">
        <v>3.7579113924050634E-3</v>
      </c>
      <c r="H171" s="11">
        <v>1.282051282051282E-2</v>
      </c>
      <c r="I171" s="10">
        <v>8.6036392405063299E-3</v>
      </c>
      <c r="J171" s="11">
        <v>0</v>
      </c>
      <c r="K171" s="10">
        <v>0</v>
      </c>
      <c r="L171" s="11">
        <v>0</v>
      </c>
      <c r="M171" s="10">
        <v>0</v>
      </c>
      <c r="N171" s="11">
        <v>0</v>
      </c>
      <c r="O171" s="10">
        <v>0</v>
      </c>
      <c r="P171" s="11">
        <v>0</v>
      </c>
      <c r="Q171" s="10">
        <v>0</v>
      </c>
      <c r="R171" s="11">
        <v>0</v>
      </c>
      <c r="S171" s="10">
        <v>0</v>
      </c>
      <c r="T171" s="11">
        <v>0.13247863247863248</v>
      </c>
      <c r="U171" s="10">
        <v>7.3180379746835444E-2</v>
      </c>
      <c r="V171" s="11">
        <v>0</v>
      </c>
      <c r="W171" s="10">
        <v>0</v>
      </c>
      <c r="X171" s="11">
        <v>2.7065527065527065E-2</v>
      </c>
      <c r="Y171" s="10">
        <v>8.0102848101265816E-3</v>
      </c>
      <c r="Z171" s="11">
        <v>1.4245014245014246E-3</v>
      </c>
      <c r="AA171" s="10">
        <v>1.9778481012658228E-4</v>
      </c>
      <c r="AB171" s="11">
        <v>1.282051282051282E-2</v>
      </c>
      <c r="AC171" s="10">
        <v>2.7986550632911392E-2</v>
      </c>
      <c r="AD171" s="11">
        <v>0.43162393162393164</v>
      </c>
      <c r="AE171" s="10">
        <v>0.61491297468354433</v>
      </c>
      <c r="AF171" s="11">
        <v>0.10113960113960115</v>
      </c>
      <c r="AG171" s="10">
        <v>5.6764240506329111E-2</v>
      </c>
      <c r="AH171" s="11">
        <v>8.2621082621082614E-2</v>
      </c>
      <c r="AI171" s="10">
        <v>7.3378164556962028E-2</v>
      </c>
      <c r="AJ171" s="11">
        <v>3.7037037037037035E-2</v>
      </c>
      <c r="AK171" s="10">
        <v>3.8963607594936708E-2</v>
      </c>
      <c r="AL171" s="11">
        <v>1.4245014245014246E-3</v>
      </c>
      <c r="AM171" s="10">
        <v>1.2856012658227847E-3</v>
      </c>
      <c r="AN171" s="11">
        <v>0</v>
      </c>
      <c r="AO171" s="10">
        <v>0</v>
      </c>
      <c r="AP171" s="11">
        <v>9.9715099715099714E-3</v>
      </c>
      <c r="AQ171" s="10">
        <v>1.1768196202531646E-2</v>
      </c>
      <c r="AR171" s="11">
        <v>1.1396011396011397E-2</v>
      </c>
      <c r="AS171" s="10">
        <v>1.5427215189873418E-2</v>
      </c>
      <c r="AT171" s="11">
        <v>0</v>
      </c>
      <c r="AU171" s="10">
        <v>0</v>
      </c>
      <c r="AV171" s="11"/>
      <c r="AW171" s="10"/>
      <c r="AX171" s="11"/>
      <c r="AY171" s="10"/>
      <c r="AZ171" s="11"/>
      <c r="BA171" s="26">
        <f t="shared" si="1368"/>
        <v>1</v>
      </c>
      <c r="BB171" s="26">
        <f t="shared" si="1369"/>
        <v>1</v>
      </c>
    </row>
    <row r="172" spans="1:66" s="4" customFormat="1">
      <c r="A172" s="6" t="s">
        <v>629</v>
      </c>
      <c r="B172" s="6" t="s">
        <v>66</v>
      </c>
      <c r="C172" s="6">
        <v>54</v>
      </c>
      <c r="D172" s="25">
        <v>0</v>
      </c>
      <c r="E172" s="26">
        <v>0</v>
      </c>
      <c r="F172" s="25">
        <v>0</v>
      </c>
      <c r="G172" s="26">
        <v>0</v>
      </c>
      <c r="H172" s="25">
        <v>0</v>
      </c>
      <c r="I172" s="26">
        <v>0</v>
      </c>
      <c r="J172" s="25">
        <v>0</v>
      </c>
      <c r="K172" s="26">
        <v>0</v>
      </c>
      <c r="L172" s="25">
        <v>0</v>
      </c>
      <c r="M172" s="26">
        <v>0</v>
      </c>
      <c r="N172" s="25">
        <v>0</v>
      </c>
      <c r="O172" s="26">
        <v>0</v>
      </c>
      <c r="P172" s="25">
        <v>0</v>
      </c>
      <c r="Q172" s="26">
        <v>0</v>
      </c>
      <c r="R172" s="25">
        <v>0</v>
      </c>
      <c r="S172" s="26">
        <v>0</v>
      </c>
      <c r="T172" s="25">
        <v>0</v>
      </c>
      <c r="U172" s="26">
        <v>0</v>
      </c>
      <c r="V172" s="25">
        <v>0</v>
      </c>
      <c r="W172" s="26">
        <v>0</v>
      </c>
      <c r="X172" s="25">
        <v>0</v>
      </c>
      <c r="Y172" s="26">
        <v>0</v>
      </c>
      <c r="Z172" s="25">
        <v>0</v>
      </c>
      <c r="AA172" s="26">
        <v>0</v>
      </c>
      <c r="AB172" s="25">
        <v>0</v>
      </c>
      <c r="AC172" s="26">
        <v>0</v>
      </c>
      <c r="AD172" s="25">
        <v>16</v>
      </c>
      <c r="AE172" s="26">
        <v>126</v>
      </c>
      <c r="AF172" s="25">
        <v>0</v>
      </c>
      <c r="AG172" s="26">
        <v>0</v>
      </c>
      <c r="AH172" s="25">
        <v>0</v>
      </c>
      <c r="AI172" s="26">
        <v>0</v>
      </c>
      <c r="AJ172" s="25">
        <v>0</v>
      </c>
      <c r="AK172" s="26">
        <v>0</v>
      </c>
      <c r="AL172" s="25">
        <v>0</v>
      </c>
      <c r="AM172" s="26">
        <v>0</v>
      </c>
      <c r="AN172" s="25">
        <v>0</v>
      </c>
      <c r="AO172" s="26">
        <v>0</v>
      </c>
      <c r="AP172" s="25">
        <v>1</v>
      </c>
      <c r="AQ172" s="26">
        <v>38</v>
      </c>
      <c r="AR172" s="25">
        <v>0</v>
      </c>
      <c r="AS172" s="26">
        <v>0</v>
      </c>
      <c r="AT172" s="25">
        <v>0</v>
      </c>
      <c r="AU172" s="26">
        <v>0</v>
      </c>
      <c r="AV172" s="25"/>
      <c r="AW172" s="26"/>
      <c r="AX172" s="25"/>
      <c r="AY172" s="26"/>
      <c r="AZ172" s="25"/>
      <c r="BA172" s="26">
        <f t="shared" si="1368"/>
        <v>17</v>
      </c>
      <c r="BB172" s="26">
        <f t="shared" si="1369"/>
        <v>164</v>
      </c>
      <c r="BJ172"/>
      <c r="BK172"/>
      <c r="BL172"/>
      <c r="BM172"/>
      <c r="BN172"/>
    </row>
    <row r="173" spans="1:66">
      <c r="A173" s="2"/>
      <c r="B173" s="2"/>
      <c r="C173" s="2"/>
      <c r="D173" s="11">
        <f>D172/$BA$172</f>
        <v>0</v>
      </c>
      <c r="E173" s="10">
        <f>E172/$BB$172</f>
        <v>0</v>
      </c>
      <c r="F173" s="11">
        <f t="shared" ref="F173" si="1850">F172/$BA$172</f>
        <v>0</v>
      </c>
      <c r="G173" s="10">
        <f t="shared" ref="G173" si="1851">G172/$BB$172</f>
        <v>0</v>
      </c>
      <c r="H173" s="11">
        <f t="shared" ref="H173" si="1852">H172/$BA$172</f>
        <v>0</v>
      </c>
      <c r="I173" s="10">
        <f t="shared" ref="I173" si="1853">I172/$BB$172</f>
        <v>0</v>
      </c>
      <c r="J173" s="11">
        <f t="shared" ref="J173" si="1854">J172/$BA$172</f>
        <v>0</v>
      </c>
      <c r="K173" s="10">
        <f t="shared" ref="K173" si="1855">K172/$BB$172</f>
        <v>0</v>
      </c>
      <c r="L173" s="11">
        <f t="shared" ref="L173" si="1856">L172/$BA$172</f>
        <v>0</v>
      </c>
      <c r="M173" s="10">
        <f t="shared" ref="M173" si="1857">M172/$BB$172</f>
        <v>0</v>
      </c>
      <c r="N173" s="11">
        <f t="shared" ref="N173" si="1858">N172/$BA$172</f>
        <v>0</v>
      </c>
      <c r="O173" s="10">
        <f t="shared" ref="O173" si="1859">O172/$BB$172</f>
        <v>0</v>
      </c>
      <c r="P173" s="11">
        <f t="shared" ref="P173" si="1860">P172/$BA$172</f>
        <v>0</v>
      </c>
      <c r="Q173" s="10">
        <f t="shared" ref="Q173" si="1861">Q172/$BB$172</f>
        <v>0</v>
      </c>
      <c r="R173" s="11">
        <f t="shared" ref="R173" si="1862">R172/$BA$172</f>
        <v>0</v>
      </c>
      <c r="S173" s="10">
        <f t="shared" ref="S173" si="1863">S172/$BB$172</f>
        <v>0</v>
      </c>
      <c r="T173" s="11">
        <f t="shared" ref="T173:V173" si="1864">T172/$BA$172</f>
        <v>0</v>
      </c>
      <c r="U173" s="10">
        <f t="shared" ref="U173:W173" si="1865">U172/$BB$172</f>
        <v>0</v>
      </c>
      <c r="V173" s="11">
        <f t="shared" si="1864"/>
        <v>0</v>
      </c>
      <c r="W173" s="10">
        <f t="shared" si="1865"/>
        <v>0</v>
      </c>
      <c r="X173" s="11">
        <f t="shared" ref="X173" si="1866">X172/$BA$172</f>
        <v>0</v>
      </c>
      <c r="Y173" s="10">
        <f t="shared" ref="Y173" si="1867">Y172/$BB$172</f>
        <v>0</v>
      </c>
      <c r="Z173" s="11">
        <f t="shared" ref="Z173" si="1868">Z172/$BA$172</f>
        <v>0</v>
      </c>
      <c r="AA173" s="10">
        <f t="shared" ref="AA173" si="1869">AA172/$BB$172</f>
        <v>0</v>
      </c>
      <c r="AB173" s="11">
        <f t="shared" ref="AB173" si="1870">AB172/$BA$172</f>
        <v>0</v>
      </c>
      <c r="AC173" s="10">
        <f t="shared" ref="AC173" si="1871">AC172/$BB$172</f>
        <v>0</v>
      </c>
      <c r="AD173" s="11">
        <f t="shared" ref="AD173" si="1872">AD172/$BA$172</f>
        <v>0.94117647058823528</v>
      </c>
      <c r="AE173" s="10">
        <f t="shared" ref="AE173" si="1873">AE172/$BB$172</f>
        <v>0.76829268292682928</v>
      </c>
      <c r="AF173" s="11">
        <f t="shared" ref="AF173" si="1874">AF172/$BA$172</f>
        <v>0</v>
      </c>
      <c r="AG173" s="10">
        <f t="shared" ref="AG173" si="1875">AG172/$BB$172</f>
        <v>0</v>
      </c>
      <c r="AH173" s="11">
        <f t="shared" ref="AH173" si="1876">AH172/$BA$172</f>
        <v>0</v>
      </c>
      <c r="AI173" s="10">
        <f t="shared" ref="AI173" si="1877">AI172/$BB$172</f>
        <v>0</v>
      </c>
      <c r="AJ173" s="11">
        <f t="shared" ref="AJ173" si="1878">AJ172/$BA$172</f>
        <v>0</v>
      </c>
      <c r="AK173" s="10">
        <f t="shared" ref="AK173" si="1879">AK172/$BB$172</f>
        <v>0</v>
      </c>
      <c r="AL173" s="11">
        <f t="shared" ref="AL173" si="1880">AL172/$BA$172</f>
        <v>0</v>
      </c>
      <c r="AM173" s="10">
        <f t="shared" ref="AM173" si="1881">AM172/$BB$172</f>
        <v>0</v>
      </c>
      <c r="AN173" s="11">
        <f t="shared" ref="AN173" si="1882">AN172/$BA$172</f>
        <v>0</v>
      </c>
      <c r="AO173" s="10">
        <f t="shared" ref="AO173" si="1883">AO172/$BB$172</f>
        <v>0</v>
      </c>
      <c r="AP173" s="11">
        <f t="shared" ref="AP173" si="1884">AP172/$BA$172</f>
        <v>5.8823529411764705E-2</v>
      </c>
      <c r="AQ173" s="10">
        <f t="shared" ref="AQ173" si="1885">AQ172/$BB$172</f>
        <v>0.23170731707317074</v>
      </c>
      <c r="AR173" s="11">
        <f t="shared" ref="AR173" si="1886">AR172/$BA$172</f>
        <v>0</v>
      </c>
      <c r="AS173" s="10">
        <f t="shared" ref="AS173" si="1887">AS172/$BB$172</f>
        <v>0</v>
      </c>
      <c r="AT173" s="11">
        <f t="shared" ref="AT173" si="1888">AT172/$BA$172</f>
        <v>0</v>
      </c>
      <c r="AU173" s="10">
        <f t="shared" ref="AU173" si="1889">AU172/$BB$172</f>
        <v>0</v>
      </c>
      <c r="AV173" s="11"/>
      <c r="AW173" s="10"/>
      <c r="AX173" s="11"/>
      <c r="AY173" s="10"/>
      <c r="AZ173" s="11"/>
      <c r="BA173" s="26">
        <f t="shared" si="1368"/>
        <v>1</v>
      </c>
      <c r="BB173" s="26">
        <f t="shared" si="1369"/>
        <v>1</v>
      </c>
    </row>
    <row r="174" spans="1:66">
      <c r="A174" s="2"/>
      <c r="B174" s="2"/>
      <c r="C174" s="2"/>
      <c r="D174" s="11">
        <v>0</v>
      </c>
      <c r="E174" s="10">
        <v>0</v>
      </c>
      <c r="F174" s="11">
        <v>0</v>
      </c>
      <c r="G174" s="10">
        <v>0</v>
      </c>
      <c r="H174" s="11">
        <v>0</v>
      </c>
      <c r="I174" s="10">
        <v>0</v>
      </c>
      <c r="J174" s="11">
        <v>0</v>
      </c>
      <c r="K174" s="10">
        <v>0</v>
      </c>
      <c r="L174" s="11">
        <v>0</v>
      </c>
      <c r="M174" s="10">
        <v>0</v>
      </c>
      <c r="N174" s="11">
        <v>0</v>
      </c>
      <c r="O174" s="10">
        <v>0</v>
      </c>
      <c r="P174" s="11">
        <v>0</v>
      </c>
      <c r="Q174" s="10">
        <v>0</v>
      </c>
      <c r="R174" s="11">
        <v>0</v>
      </c>
      <c r="S174" s="10">
        <v>0</v>
      </c>
      <c r="T174" s="11">
        <v>0</v>
      </c>
      <c r="U174" s="10">
        <v>0</v>
      </c>
      <c r="V174" s="11">
        <v>0</v>
      </c>
      <c r="W174" s="10">
        <v>0</v>
      </c>
      <c r="X174" s="11">
        <v>0</v>
      </c>
      <c r="Y174" s="10">
        <v>0</v>
      </c>
      <c r="Z174" s="11">
        <v>0</v>
      </c>
      <c r="AA174" s="10">
        <v>0</v>
      </c>
      <c r="AB174" s="11">
        <v>0</v>
      </c>
      <c r="AC174" s="10">
        <v>0</v>
      </c>
      <c r="AD174" s="11">
        <v>0.94117647058823528</v>
      </c>
      <c r="AE174" s="10">
        <v>0.76829268292682928</v>
      </c>
      <c r="AF174" s="11">
        <v>0</v>
      </c>
      <c r="AG174" s="10">
        <v>0</v>
      </c>
      <c r="AH174" s="11">
        <v>0</v>
      </c>
      <c r="AI174" s="10">
        <v>0</v>
      </c>
      <c r="AJ174" s="11">
        <v>0</v>
      </c>
      <c r="AK174" s="10">
        <v>0</v>
      </c>
      <c r="AL174" s="11">
        <v>0</v>
      </c>
      <c r="AM174" s="10">
        <v>0</v>
      </c>
      <c r="AN174" s="11">
        <v>0</v>
      </c>
      <c r="AO174" s="10">
        <v>0</v>
      </c>
      <c r="AP174" s="11">
        <v>5.8823529411764705E-2</v>
      </c>
      <c r="AQ174" s="10">
        <v>0.23170731707317074</v>
      </c>
      <c r="AR174" s="11">
        <v>0</v>
      </c>
      <c r="AS174" s="10">
        <v>0</v>
      </c>
      <c r="AT174" s="11">
        <v>0</v>
      </c>
      <c r="AU174" s="10">
        <v>0</v>
      </c>
      <c r="AV174" s="11"/>
      <c r="AW174" s="10"/>
      <c r="AX174" s="11"/>
      <c r="AY174" s="10"/>
      <c r="AZ174" s="11"/>
      <c r="BA174" s="26">
        <f t="shared" si="1368"/>
        <v>1</v>
      </c>
      <c r="BB174" s="26">
        <f t="shared" si="1369"/>
        <v>1</v>
      </c>
    </row>
    <row r="175" spans="1:66" s="4" customFormat="1">
      <c r="A175" s="6" t="s">
        <v>701</v>
      </c>
      <c r="B175" s="6" t="s">
        <v>66</v>
      </c>
      <c r="C175" s="6">
        <v>55</v>
      </c>
      <c r="D175" s="25">
        <v>0</v>
      </c>
      <c r="E175" s="26">
        <v>0</v>
      </c>
      <c r="F175" s="25">
        <v>0</v>
      </c>
      <c r="G175" s="26">
        <v>0</v>
      </c>
      <c r="H175" s="25">
        <v>3</v>
      </c>
      <c r="I175" s="26">
        <v>144</v>
      </c>
      <c r="J175" s="25">
        <v>0</v>
      </c>
      <c r="K175" s="26">
        <v>0</v>
      </c>
      <c r="L175" s="25">
        <v>0</v>
      </c>
      <c r="M175" s="26">
        <v>0</v>
      </c>
      <c r="N175" s="25">
        <v>0</v>
      </c>
      <c r="O175" s="26">
        <v>0</v>
      </c>
      <c r="P175" s="25">
        <v>0</v>
      </c>
      <c r="Q175" s="26">
        <v>0</v>
      </c>
      <c r="R175" s="25">
        <v>0</v>
      </c>
      <c r="S175" s="26">
        <v>0</v>
      </c>
      <c r="T175" s="25">
        <v>8</v>
      </c>
      <c r="U175" s="26">
        <v>126</v>
      </c>
      <c r="V175" s="25">
        <v>0</v>
      </c>
      <c r="W175" s="26">
        <v>0</v>
      </c>
      <c r="X175" s="25">
        <v>0</v>
      </c>
      <c r="Y175" s="26">
        <v>0</v>
      </c>
      <c r="Z175" s="25">
        <v>0</v>
      </c>
      <c r="AA175" s="26">
        <v>0</v>
      </c>
      <c r="AB175" s="25">
        <v>0</v>
      </c>
      <c r="AC175" s="26">
        <v>0</v>
      </c>
      <c r="AD175" s="25">
        <v>1</v>
      </c>
      <c r="AE175" s="26">
        <v>11</v>
      </c>
      <c r="AF175" s="25">
        <v>0</v>
      </c>
      <c r="AG175" s="26">
        <v>0</v>
      </c>
      <c r="AH175" s="25">
        <v>0</v>
      </c>
      <c r="AI175" s="26">
        <v>0</v>
      </c>
      <c r="AJ175" s="25">
        <v>0</v>
      </c>
      <c r="AK175" s="26">
        <v>0</v>
      </c>
      <c r="AL175" s="25">
        <v>0</v>
      </c>
      <c r="AM175" s="26">
        <v>0</v>
      </c>
      <c r="AN175" s="25">
        <v>0</v>
      </c>
      <c r="AO175" s="26">
        <v>0</v>
      </c>
      <c r="AP175" s="25">
        <v>0</v>
      </c>
      <c r="AQ175" s="26">
        <v>0</v>
      </c>
      <c r="AR175" s="25">
        <v>0</v>
      </c>
      <c r="AS175" s="26">
        <v>0</v>
      </c>
      <c r="AT175" s="25">
        <v>0</v>
      </c>
      <c r="AU175" s="26">
        <v>0</v>
      </c>
      <c r="AV175" s="25"/>
      <c r="AW175" s="26"/>
      <c r="AX175" s="25"/>
      <c r="AY175" s="26"/>
      <c r="AZ175" s="25"/>
      <c r="BA175" s="26">
        <f t="shared" si="1368"/>
        <v>12</v>
      </c>
      <c r="BB175" s="26">
        <f t="shared" si="1369"/>
        <v>281</v>
      </c>
      <c r="BJ175"/>
      <c r="BK175"/>
      <c r="BL175"/>
      <c r="BM175"/>
      <c r="BN175"/>
    </row>
    <row r="176" spans="1:66">
      <c r="A176" s="2"/>
      <c r="B176" s="2"/>
      <c r="C176" s="2"/>
      <c r="D176" s="11">
        <f>D175/$BA$175</f>
        <v>0</v>
      </c>
      <c r="E176" s="10">
        <f>E175/$BB$175</f>
        <v>0</v>
      </c>
      <c r="F176" s="11">
        <f t="shared" ref="F176" si="1890">F175/$BA$175</f>
        <v>0</v>
      </c>
      <c r="G176" s="10">
        <f t="shared" ref="G176" si="1891">G175/$BB$175</f>
        <v>0</v>
      </c>
      <c r="H176" s="11">
        <f t="shared" ref="H176" si="1892">H175/$BA$175</f>
        <v>0.25</v>
      </c>
      <c r="I176" s="10">
        <f t="shared" ref="I176" si="1893">I175/$BB$175</f>
        <v>0.51245551601423489</v>
      </c>
      <c r="J176" s="11">
        <f t="shared" ref="J176" si="1894">J175/$BA$175</f>
        <v>0</v>
      </c>
      <c r="K176" s="10">
        <f t="shared" ref="K176" si="1895">K175/$BB$175</f>
        <v>0</v>
      </c>
      <c r="L176" s="11">
        <f t="shared" ref="L176" si="1896">L175/$BA$175</f>
        <v>0</v>
      </c>
      <c r="M176" s="10">
        <f t="shared" ref="M176" si="1897">M175/$BB$175</f>
        <v>0</v>
      </c>
      <c r="N176" s="11">
        <f t="shared" ref="N176" si="1898">N175/$BA$175</f>
        <v>0</v>
      </c>
      <c r="O176" s="10">
        <f t="shared" ref="O176" si="1899">O175/$BB$175</f>
        <v>0</v>
      </c>
      <c r="P176" s="11">
        <f t="shared" ref="P176" si="1900">P175/$BA$175</f>
        <v>0</v>
      </c>
      <c r="Q176" s="10">
        <f t="shared" ref="Q176" si="1901">Q175/$BB$175</f>
        <v>0</v>
      </c>
      <c r="R176" s="11">
        <f t="shared" ref="R176" si="1902">R175/$BA$175</f>
        <v>0</v>
      </c>
      <c r="S176" s="10">
        <f t="shared" ref="S176" si="1903">S175/$BB$175</f>
        <v>0</v>
      </c>
      <c r="T176" s="11">
        <f t="shared" ref="T176:V176" si="1904">T175/$BA$175</f>
        <v>0.66666666666666663</v>
      </c>
      <c r="U176" s="10">
        <f t="shared" ref="U176:W176" si="1905">U175/$BB$175</f>
        <v>0.44839857651245552</v>
      </c>
      <c r="V176" s="11">
        <f t="shared" si="1904"/>
        <v>0</v>
      </c>
      <c r="W176" s="10">
        <f t="shared" si="1905"/>
        <v>0</v>
      </c>
      <c r="X176" s="11">
        <f t="shared" ref="X176" si="1906">X175/$BA$175</f>
        <v>0</v>
      </c>
      <c r="Y176" s="10">
        <f t="shared" ref="Y176" si="1907">Y175/$BB$175</f>
        <v>0</v>
      </c>
      <c r="Z176" s="11">
        <f t="shared" ref="Z176" si="1908">Z175/$BA$175</f>
        <v>0</v>
      </c>
      <c r="AA176" s="10">
        <f t="shared" ref="AA176" si="1909">AA175/$BB$175</f>
        <v>0</v>
      </c>
      <c r="AB176" s="11">
        <f t="shared" ref="AB176" si="1910">AB175/$BA$175</f>
        <v>0</v>
      </c>
      <c r="AC176" s="10">
        <f t="shared" ref="AC176" si="1911">AC175/$BB$175</f>
        <v>0</v>
      </c>
      <c r="AD176" s="11">
        <f t="shared" ref="AD176" si="1912">AD175/$BA$175</f>
        <v>8.3333333333333329E-2</v>
      </c>
      <c r="AE176" s="10">
        <f t="shared" ref="AE176" si="1913">AE175/$BB$175</f>
        <v>3.9145907473309607E-2</v>
      </c>
      <c r="AF176" s="11">
        <f t="shared" ref="AF176" si="1914">AF175/$BA$175</f>
        <v>0</v>
      </c>
      <c r="AG176" s="10">
        <f t="shared" ref="AG176" si="1915">AG175/$BB$175</f>
        <v>0</v>
      </c>
      <c r="AH176" s="11">
        <f t="shared" ref="AH176" si="1916">AH175/$BA$175</f>
        <v>0</v>
      </c>
      <c r="AI176" s="10">
        <f t="shared" ref="AI176" si="1917">AI175/$BB$175</f>
        <v>0</v>
      </c>
      <c r="AJ176" s="11">
        <f t="shared" ref="AJ176" si="1918">AJ175/$BA$175</f>
        <v>0</v>
      </c>
      <c r="AK176" s="10">
        <f t="shared" ref="AK176" si="1919">AK175/$BB$175</f>
        <v>0</v>
      </c>
      <c r="AL176" s="11">
        <f t="shared" ref="AL176" si="1920">AL175/$BA$175</f>
        <v>0</v>
      </c>
      <c r="AM176" s="10">
        <f t="shared" ref="AM176" si="1921">AM175/$BB$175</f>
        <v>0</v>
      </c>
      <c r="AN176" s="11">
        <f t="shared" ref="AN176" si="1922">AN175/$BA$175</f>
        <v>0</v>
      </c>
      <c r="AO176" s="10">
        <f t="shared" ref="AO176" si="1923">AO175/$BB$175</f>
        <v>0</v>
      </c>
      <c r="AP176" s="11">
        <f t="shared" ref="AP176" si="1924">AP175/$BA$175</f>
        <v>0</v>
      </c>
      <c r="AQ176" s="10">
        <f t="shared" ref="AQ176" si="1925">AQ175/$BB$175</f>
        <v>0</v>
      </c>
      <c r="AR176" s="11">
        <f t="shared" ref="AR176" si="1926">AR175/$BA$175</f>
        <v>0</v>
      </c>
      <c r="AS176" s="10">
        <f t="shared" ref="AS176" si="1927">AS175/$BB$175</f>
        <v>0</v>
      </c>
      <c r="AT176" s="11">
        <f t="shared" ref="AT176" si="1928">AT175/$BA$175</f>
        <v>0</v>
      </c>
      <c r="AU176" s="10">
        <f t="shared" ref="AU176" si="1929">AU175/$BB$175</f>
        <v>0</v>
      </c>
      <c r="AV176" s="11"/>
      <c r="AW176" s="10"/>
      <c r="AX176" s="11"/>
      <c r="AY176" s="10"/>
      <c r="AZ176" s="11"/>
      <c r="BA176" s="26">
        <f t="shared" si="1368"/>
        <v>1</v>
      </c>
      <c r="BB176" s="26">
        <f t="shared" si="1369"/>
        <v>1</v>
      </c>
    </row>
    <row r="177" spans="1:54">
      <c r="A177" s="2"/>
      <c r="B177" s="2"/>
      <c r="C177" s="2"/>
      <c r="D177" s="11">
        <v>0</v>
      </c>
      <c r="E177" s="10">
        <v>0</v>
      </c>
      <c r="F177" s="11">
        <v>0</v>
      </c>
      <c r="G177" s="10">
        <v>0</v>
      </c>
      <c r="H177" s="11">
        <v>0.25</v>
      </c>
      <c r="I177" s="10">
        <v>0.51245551601423489</v>
      </c>
      <c r="J177" s="11">
        <v>0</v>
      </c>
      <c r="K177" s="10">
        <v>0</v>
      </c>
      <c r="L177" s="11">
        <v>0</v>
      </c>
      <c r="M177" s="10">
        <v>0</v>
      </c>
      <c r="N177" s="11">
        <v>0</v>
      </c>
      <c r="O177" s="10">
        <v>0</v>
      </c>
      <c r="P177" s="11">
        <v>0</v>
      </c>
      <c r="Q177" s="10">
        <v>0</v>
      </c>
      <c r="R177" s="11">
        <v>0</v>
      </c>
      <c r="S177" s="10">
        <v>0</v>
      </c>
      <c r="T177" s="11">
        <v>0.66666666666666663</v>
      </c>
      <c r="U177" s="10">
        <v>0.44839857651245552</v>
      </c>
      <c r="V177" s="11">
        <v>0</v>
      </c>
      <c r="W177" s="10">
        <v>0</v>
      </c>
      <c r="X177" s="11">
        <v>0</v>
      </c>
      <c r="Y177" s="10">
        <v>0</v>
      </c>
      <c r="Z177" s="11">
        <v>0</v>
      </c>
      <c r="AA177" s="10">
        <v>0</v>
      </c>
      <c r="AB177" s="11">
        <v>0</v>
      </c>
      <c r="AC177" s="10">
        <v>0</v>
      </c>
      <c r="AD177" s="11">
        <v>8.3333333333333329E-2</v>
      </c>
      <c r="AE177" s="10">
        <v>3.9145907473309607E-2</v>
      </c>
      <c r="AF177" s="11">
        <v>0</v>
      </c>
      <c r="AG177" s="10">
        <v>0</v>
      </c>
      <c r="AH177" s="11">
        <v>0</v>
      </c>
      <c r="AI177" s="10">
        <v>0</v>
      </c>
      <c r="AJ177" s="11">
        <v>0</v>
      </c>
      <c r="AK177" s="10">
        <v>0</v>
      </c>
      <c r="AL177" s="11">
        <v>0</v>
      </c>
      <c r="AM177" s="10">
        <v>0</v>
      </c>
      <c r="AN177" s="11">
        <v>0</v>
      </c>
      <c r="AO177" s="10">
        <v>0</v>
      </c>
      <c r="AP177" s="11">
        <v>0</v>
      </c>
      <c r="AQ177" s="10">
        <v>0</v>
      </c>
      <c r="AR177" s="11">
        <v>0</v>
      </c>
      <c r="AS177" s="10">
        <v>0</v>
      </c>
      <c r="AT177" s="11">
        <v>0</v>
      </c>
      <c r="AU177" s="10">
        <v>0</v>
      </c>
      <c r="AV177" s="11"/>
      <c r="AW177" s="10"/>
      <c r="AX177" s="11"/>
      <c r="AY177" s="10"/>
      <c r="AZ177" s="11"/>
      <c r="BA177" s="26">
        <f t="shared" si="1368"/>
        <v>1</v>
      </c>
      <c r="BB177" s="26">
        <f t="shared" si="1369"/>
        <v>1</v>
      </c>
    </row>
    <row r="178" spans="1:54">
      <c r="A178" s="18" t="s">
        <v>702</v>
      </c>
      <c r="B178" s="18" t="s">
        <v>66</v>
      </c>
      <c r="C178" s="18">
        <v>56</v>
      </c>
      <c r="D178" s="19">
        <v>0</v>
      </c>
      <c r="E178" s="20">
        <v>0</v>
      </c>
      <c r="F178" s="19">
        <v>2</v>
      </c>
      <c r="G178" s="20">
        <v>16</v>
      </c>
      <c r="H178" s="19">
        <v>1</v>
      </c>
      <c r="I178" s="20">
        <v>10</v>
      </c>
      <c r="J178" s="19">
        <v>0</v>
      </c>
      <c r="K178" s="20">
        <v>0</v>
      </c>
      <c r="L178" s="19">
        <v>0</v>
      </c>
      <c r="M178" s="20">
        <v>0</v>
      </c>
      <c r="N178" s="19">
        <v>0</v>
      </c>
      <c r="O178" s="20">
        <v>0</v>
      </c>
      <c r="P178" s="19">
        <v>0</v>
      </c>
      <c r="Q178" s="20">
        <v>0</v>
      </c>
      <c r="R178" s="19">
        <v>0</v>
      </c>
      <c r="S178" s="20">
        <v>0</v>
      </c>
      <c r="T178" s="19">
        <v>2</v>
      </c>
      <c r="U178" s="20">
        <v>13</v>
      </c>
      <c r="V178" s="19">
        <v>0</v>
      </c>
      <c r="W178" s="20">
        <v>0</v>
      </c>
      <c r="X178" s="19">
        <v>0</v>
      </c>
      <c r="Y178" s="20">
        <v>0</v>
      </c>
      <c r="Z178" s="19">
        <v>0</v>
      </c>
      <c r="AA178" s="20">
        <v>0</v>
      </c>
      <c r="AB178" s="19">
        <v>0</v>
      </c>
      <c r="AC178" s="20">
        <v>0</v>
      </c>
      <c r="AD178" s="19">
        <v>1</v>
      </c>
      <c r="AE178" s="20">
        <v>16</v>
      </c>
      <c r="AF178" s="19">
        <v>0</v>
      </c>
      <c r="AG178" s="20">
        <v>0</v>
      </c>
      <c r="AH178" s="19">
        <v>0</v>
      </c>
      <c r="AI178" s="20">
        <v>0</v>
      </c>
      <c r="AJ178" s="19">
        <v>0</v>
      </c>
      <c r="AK178" s="20">
        <v>0</v>
      </c>
      <c r="AL178" s="19">
        <v>0</v>
      </c>
      <c r="AM178" s="20">
        <v>0</v>
      </c>
      <c r="AN178" s="19">
        <v>0</v>
      </c>
      <c r="AO178" s="20">
        <v>0</v>
      </c>
      <c r="AP178" s="19">
        <v>1</v>
      </c>
      <c r="AQ178" s="20">
        <v>17</v>
      </c>
      <c r="AR178" s="19">
        <v>0</v>
      </c>
      <c r="AS178" s="20">
        <v>0</v>
      </c>
      <c r="AT178" s="19">
        <v>0</v>
      </c>
      <c r="AU178" s="20">
        <v>0</v>
      </c>
      <c r="AV178" s="19"/>
      <c r="AW178" s="20"/>
      <c r="AX178" s="19"/>
      <c r="AY178" s="20"/>
      <c r="AZ178" s="11"/>
      <c r="BA178" s="26">
        <f t="shared" si="1368"/>
        <v>7</v>
      </c>
      <c r="BB178" s="26">
        <f t="shared" si="1369"/>
        <v>72</v>
      </c>
    </row>
    <row r="179" spans="1:54">
      <c r="A179" s="18"/>
      <c r="B179" s="18"/>
      <c r="C179" s="18"/>
      <c r="D179" s="11">
        <f>D178/$BA$178</f>
        <v>0</v>
      </c>
      <c r="E179" s="10">
        <f>E178/$BB$178</f>
        <v>0</v>
      </c>
      <c r="F179" s="11">
        <f t="shared" ref="F179" si="1930">F178/$BA$178</f>
        <v>0.2857142857142857</v>
      </c>
      <c r="G179" s="10">
        <f t="shared" ref="G179" si="1931">G178/$BB$178</f>
        <v>0.22222222222222221</v>
      </c>
      <c r="H179" s="11">
        <f t="shared" ref="H179" si="1932">H178/$BA$178</f>
        <v>0.14285714285714285</v>
      </c>
      <c r="I179" s="10">
        <f t="shared" ref="I179" si="1933">I178/$BB$178</f>
        <v>0.1388888888888889</v>
      </c>
      <c r="J179" s="11">
        <f t="shared" ref="J179" si="1934">J178/$BA$178</f>
        <v>0</v>
      </c>
      <c r="K179" s="10">
        <f t="shared" ref="K179" si="1935">K178/$BB$178</f>
        <v>0</v>
      </c>
      <c r="L179" s="11">
        <f t="shared" ref="L179" si="1936">L178/$BA$178</f>
        <v>0</v>
      </c>
      <c r="M179" s="10">
        <f t="shared" ref="M179" si="1937">M178/$BB$178</f>
        <v>0</v>
      </c>
      <c r="N179" s="11">
        <f t="shared" ref="N179" si="1938">N178/$BA$178</f>
        <v>0</v>
      </c>
      <c r="O179" s="10">
        <f t="shared" ref="O179" si="1939">O178/$BB$178</f>
        <v>0</v>
      </c>
      <c r="P179" s="11">
        <f t="shared" ref="P179" si="1940">P178/$BA$178</f>
        <v>0</v>
      </c>
      <c r="Q179" s="10">
        <f t="shared" ref="Q179" si="1941">Q178/$BB$178</f>
        <v>0</v>
      </c>
      <c r="R179" s="11">
        <f t="shared" ref="R179" si="1942">R178/$BA$178</f>
        <v>0</v>
      </c>
      <c r="S179" s="10">
        <f t="shared" ref="S179" si="1943">S178/$BB$178</f>
        <v>0</v>
      </c>
      <c r="T179" s="11">
        <f t="shared" ref="T179:V179" si="1944">T178/$BA$178</f>
        <v>0.2857142857142857</v>
      </c>
      <c r="U179" s="10">
        <f t="shared" ref="U179:W179" si="1945">U178/$BB$178</f>
        <v>0.18055555555555555</v>
      </c>
      <c r="V179" s="11">
        <f t="shared" si="1944"/>
        <v>0</v>
      </c>
      <c r="W179" s="10">
        <f t="shared" si="1945"/>
        <v>0</v>
      </c>
      <c r="X179" s="11">
        <f t="shared" ref="X179" si="1946">X178/$BA$178</f>
        <v>0</v>
      </c>
      <c r="Y179" s="10">
        <f t="shared" ref="Y179" si="1947">Y178/$BB$178</f>
        <v>0</v>
      </c>
      <c r="Z179" s="11">
        <f t="shared" ref="Z179" si="1948">Z178/$BA$178</f>
        <v>0</v>
      </c>
      <c r="AA179" s="10">
        <f t="shared" ref="AA179" si="1949">AA178/$BB$178</f>
        <v>0</v>
      </c>
      <c r="AB179" s="11">
        <f t="shared" ref="AB179" si="1950">AB178/$BA$178</f>
        <v>0</v>
      </c>
      <c r="AC179" s="10">
        <f t="shared" ref="AC179" si="1951">AC178/$BB$178</f>
        <v>0</v>
      </c>
      <c r="AD179" s="11">
        <f t="shared" ref="AD179" si="1952">AD178/$BA$178</f>
        <v>0.14285714285714285</v>
      </c>
      <c r="AE179" s="10">
        <f t="shared" ref="AE179" si="1953">AE178/$BB$178</f>
        <v>0.22222222222222221</v>
      </c>
      <c r="AF179" s="11">
        <f t="shared" ref="AF179" si="1954">AF178/$BA$178</f>
        <v>0</v>
      </c>
      <c r="AG179" s="10">
        <f t="shared" ref="AG179" si="1955">AG178/$BB$178</f>
        <v>0</v>
      </c>
      <c r="AH179" s="11">
        <f t="shared" ref="AH179" si="1956">AH178/$BA$178</f>
        <v>0</v>
      </c>
      <c r="AI179" s="10">
        <f t="shared" ref="AI179" si="1957">AI178/$BB$178</f>
        <v>0</v>
      </c>
      <c r="AJ179" s="11">
        <f t="shared" ref="AJ179" si="1958">AJ178/$BA$178</f>
        <v>0</v>
      </c>
      <c r="AK179" s="10">
        <f t="shared" ref="AK179" si="1959">AK178/$BB$178</f>
        <v>0</v>
      </c>
      <c r="AL179" s="11">
        <f t="shared" ref="AL179" si="1960">AL178/$BA$178</f>
        <v>0</v>
      </c>
      <c r="AM179" s="10">
        <f t="shared" ref="AM179" si="1961">AM178/$BB$178</f>
        <v>0</v>
      </c>
      <c r="AN179" s="11">
        <f t="shared" ref="AN179" si="1962">AN178/$BA$178</f>
        <v>0</v>
      </c>
      <c r="AO179" s="10">
        <f t="shared" ref="AO179" si="1963">AO178/$BB$178</f>
        <v>0</v>
      </c>
      <c r="AP179" s="11">
        <f t="shared" ref="AP179" si="1964">AP178/$BA$178</f>
        <v>0.14285714285714285</v>
      </c>
      <c r="AQ179" s="10">
        <f t="shared" ref="AQ179" si="1965">AQ178/$BB$178</f>
        <v>0.2361111111111111</v>
      </c>
      <c r="AR179" s="11">
        <f t="shared" ref="AR179" si="1966">AR178/$BA$178</f>
        <v>0</v>
      </c>
      <c r="AS179" s="10">
        <f t="shared" ref="AS179" si="1967">AS178/$BB$178</f>
        <v>0</v>
      </c>
      <c r="AT179" s="11">
        <f t="shared" ref="AT179" si="1968">AT178/$BA$178</f>
        <v>0</v>
      </c>
      <c r="AU179" s="10">
        <f t="shared" ref="AU179" si="1969">AU178/$BB$178</f>
        <v>0</v>
      </c>
      <c r="AV179" s="11"/>
      <c r="AW179" s="10"/>
      <c r="AX179" s="11"/>
      <c r="AY179" s="10"/>
      <c r="AZ179" s="11"/>
      <c r="BA179" s="26">
        <f t="shared" si="1368"/>
        <v>0.99999999999999978</v>
      </c>
      <c r="BB179" s="26">
        <f t="shared" si="1369"/>
        <v>1</v>
      </c>
    </row>
    <row r="180" spans="1:54">
      <c r="A180" s="18"/>
      <c r="B180" s="18"/>
      <c r="C180" s="18"/>
      <c r="D180" s="19">
        <v>0</v>
      </c>
      <c r="E180" s="20">
        <v>0</v>
      </c>
      <c r="F180" s="19">
        <v>0.2857142857142857</v>
      </c>
      <c r="G180" s="20">
        <v>0.22222222222222221</v>
      </c>
      <c r="H180" s="19">
        <v>0.14285714285714285</v>
      </c>
      <c r="I180" s="20">
        <v>0.1388888888888889</v>
      </c>
      <c r="J180" s="19">
        <v>0</v>
      </c>
      <c r="K180" s="20">
        <v>0</v>
      </c>
      <c r="L180" s="19">
        <v>0</v>
      </c>
      <c r="M180" s="20">
        <v>0</v>
      </c>
      <c r="N180" s="19">
        <v>0</v>
      </c>
      <c r="O180" s="20">
        <v>0</v>
      </c>
      <c r="P180" s="19">
        <v>0</v>
      </c>
      <c r="Q180" s="20">
        <v>0</v>
      </c>
      <c r="R180" s="19">
        <v>0</v>
      </c>
      <c r="S180" s="20">
        <v>0</v>
      </c>
      <c r="T180" s="19">
        <v>0.2857142857142857</v>
      </c>
      <c r="U180" s="20">
        <v>0.18055555555555555</v>
      </c>
      <c r="V180" s="19">
        <v>0</v>
      </c>
      <c r="W180" s="20">
        <v>0</v>
      </c>
      <c r="X180" s="19">
        <v>0</v>
      </c>
      <c r="Y180" s="20">
        <v>0</v>
      </c>
      <c r="Z180" s="19">
        <v>0</v>
      </c>
      <c r="AA180" s="20">
        <v>0</v>
      </c>
      <c r="AB180" s="19">
        <v>0</v>
      </c>
      <c r="AC180" s="20">
        <v>0</v>
      </c>
      <c r="AD180" s="19">
        <v>0.14285714285714285</v>
      </c>
      <c r="AE180" s="20">
        <v>0.22222222222222221</v>
      </c>
      <c r="AF180" s="19">
        <v>0</v>
      </c>
      <c r="AG180" s="20">
        <v>0</v>
      </c>
      <c r="AH180" s="19">
        <v>0</v>
      </c>
      <c r="AI180" s="20">
        <v>0</v>
      </c>
      <c r="AJ180" s="19">
        <v>0</v>
      </c>
      <c r="AK180" s="20">
        <v>0</v>
      </c>
      <c r="AL180" s="19">
        <v>0</v>
      </c>
      <c r="AM180" s="20">
        <v>0</v>
      </c>
      <c r="AN180" s="19">
        <v>0</v>
      </c>
      <c r="AO180" s="20">
        <v>0</v>
      </c>
      <c r="AP180" s="19">
        <v>0.14285714285714285</v>
      </c>
      <c r="AQ180" s="20">
        <v>0.2361111111111111</v>
      </c>
      <c r="AR180" s="19">
        <v>0</v>
      </c>
      <c r="AS180" s="20">
        <v>0</v>
      </c>
      <c r="AT180" s="19">
        <v>0</v>
      </c>
      <c r="AU180" s="20">
        <v>0</v>
      </c>
      <c r="AV180" s="19"/>
      <c r="AW180" s="20"/>
      <c r="AX180" s="19"/>
      <c r="AY180" s="20"/>
      <c r="AZ180" s="11"/>
      <c r="BA180" s="26">
        <f t="shared" si="1368"/>
        <v>0.99999999999999978</v>
      </c>
      <c r="BB180" s="26">
        <f t="shared" si="1369"/>
        <v>1</v>
      </c>
    </row>
    <row r="181" spans="1:54">
      <c r="A181" s="2" t="s">
        <v>703</v>
      </c>
      <c r="B181" s="2" t="s">
        <v>66</v>
      </c>
      <c r="C181" s="2">
        <v>57</v>
      </c>
      <c r="D181" s="11">
        <v>3</v>
      </c>
      <c r="E181" s="10">
        <v>19</v>
      </c>
      <c r="F181" s="11">
        <v>2</v>
      </c>
      <c r="G181" s="10">
        <v>58</v>
      </c>
      <c r="H181" s="11">
        <v>0</v>
      </c>
      <c r="I181" s="10">
        <v>0</v>
      </c>
      <c r="J181" s="11">
        <v>1</v>
      </c>
      <c r="K181" s="10">
        <v>5</v>
      </c>
      <c r="L181" s="11">
        <v>0</v>
      </c>
      <c r="M181" s="10">
        <v>0</v>
      </c>
      <c r="N181" s="11">
        <v>0</v>
      </c>
      <c r="O181" s="10">
        <v>0</v>
      </c>
      <c r="P181" s="11">
        <v>0</v>
      </c>
      <c r="Q181" s="10">
        <v>0</v>
      </c>
      <c r="R181" s="11">
        <v>0</v>
      </c>
      <c r="S181" s="10">
        <v>0</v>
      </c>
      <c r="T181" s="11">
        <v>22</v>
      </c>
      <c r="U181" s="10">
        <v>489</v>
      </c>
      <c r="V181" s="11">
        <v>0</v>
      </c>
      <c r="W181" s="10">
        <v>0</v>
      </c>
      <c r="X181" s="11">
        <v>2</v>
      </c>
      <c r="Y181" s="10">
        <v>17</v>
      </c>
      <c r="Z181" s="11">
        <v>0</v>
      </c>
      <c r="AA181" s="10">
        <v>0</v>
      </c>
      <c r="AB181" s="11">
        <v>0</v>
      </c>
      <c r="AC181" s="10">
        <v>0</v>
      </c>
      <c r="AD181" s="11">
        <v>0</v>
      </c>
      <c r="AE181" s="10">
        <v>0</v>
      </c>
      <c r="AF181" s="11">
        <v>6</v>
      </c>
      <c r="AG181" s="10">
        <v>37</v>
      </c>
      <c r="AH181" s="11">
        <v>0</v>
      </c>
      <c r="AI181" s="10">
        <v>0</v>
      </c>
      <c r="AJ181" s="11">
        <v>0</v>
      </c>
      <c r="AK181" s="10">
        <v>0</v>
      </c>
      <c r="AL181" s="11">
        <v>0</v>
      </c>
      <c r="AM181" s="10">
        <v>0</v>
      </c>
      <c r="AN181" s="11">
        <v>0</v>
      </c>
      <c r="AO181" s="10">
        <v>0</v>
      </c>
      <c r="AP181" s="11">
        <v>0</v>
      </c>
      <c r="AQ181" s="10">
        <v>0</v>
      </c>
      <c r="AR181" s="11">
        <v>0</v>
      </c>
      <c r="AS181" s="10">
        <v>0</v>
      </c>
      <c r="AT181" s="11">
        <v>0</v>
      </c>
      <c r="AU181" s="10">
        <v>0</v>
      </c>
      <c r="AV181" s="11"/>
      <c r="AW181" s="10"/>
      <c r="AX181" s="11"/>
      <c r="AY181" s="10"/>
      <c r="AZ181" s="11"/>
      <c r="BA181" s="26">
        <f t="shared" si="1368"/>
        <v>36</v>
      </c>
      <c r="BB181" s="26">
        <f t="shared" si="1369"/>
        <v>625</v>
      </c>
    </row>
    <row r="182" spans="1:54">
      <c r="A182" s="2"/>
      <c r="B182" s="2"/>
      <c r="C182" s="2"/>
      <c r="D182" s="11">
        <f>D181/$BA$181</f>
        <v>8.3333333333333329E-2</v>
      </c>
      <c r="E182" s="10">
        <f>E181/$BB$181</f>
        <v>3.04E-2</v>
      </c>
      <c r="F182" s="11">
        <f t="shared" ref="F182" si="1970">F181/$BA$181</f>
        <v>5.5555555555555552E-2</v>
      </c>
      <c r="G182" s="10">
        <f t="shared" ref="G182" si="1971">G181/$BB$181</f>
        <v>9.2799999999999994E-2</v>
      </c>
      <c r="H182" s="11">
        <f t="shared" ref="H182" si="1972">H181/$BA$181</f>
        <v>0</v>
      </c>
      <c r="I182" s="10">
        <f t="shared" ref="I182" si="1973">I181/$BB$181</f>
        <v>0</v>
      </c>
      <c r="J182" s="11">
        <f t="shared" ref="J182" si="1974">J181/$BA$181</f>
        <v>2.7777777777777776E-2</v>
      </c>
      <c r="K182" s="10">
        <f t="shared" ref="K182" si="1975">K181/$BB$181</f>
        <v>8.0000000000000002E-3</v>
      </c>
      <c r="L182" s="11">
        <f t="shared" ref="L182" si="1976">L181/$BA$181</f>
        <v>0</v>
      </c>
      <c r="M182" s="10">
        <f t="shared" ref="M182" si="1977">M181/$BB$181</f>
        <v>0</v>
      </c>
      <c r="N182" s="11">
        <f t="shared" ref="N182" si="1978">N181/$BA$181</f>
        <v>0</v>
      </c>
      <c r="O182" s="10">
        <f t="shared" ref="O182" si="1979">O181/$BB$181</f>
        <v>0</v>
      </c>
      <c r="P182" s="11">
        <f t="shared" ref="P182" si="1980">P181/$BA$181</f>
        <v>0</v>
      </c>
      <c r="Q182" s="10">
        <f t="shared" ref="Q182" si="1981">Q181/$BB$181</f>
        <v>0</v>
      </c>
      <c r="R182" s="11">
        <f t="shared" ref="R182" si="1982">R181/$BA$181</f>
        <v>0</v>
      </c>
      <c r="S182" s="10">
        <f t="shared" ref="S182" si="1983">S181/$BB$181</f>
        <v>0</v>
      </c>
      <c r="T182" s="11">
        <f t="shared" ref="T182:V182" si="1984">T181/$BA$181</f>
        <v>0.61111111111111116</v>
      </c>
      <c r="U182" s="10">
        <f t="shared" ref="U182:W182" si="1985">U181/$BB$181</f>
        <v>0.78239999999999998</v>
      </c>
      <c r="V182" s="11">
        <f t="shared" si="1984"/>
        <v>0</v>
      </c>
      <c r="W182" s="10">
        <f t="shared" si="1985"/>
        <v>0</v>
      </c>
      <c r="X182" s="11">
        <f t="shared" ref="X182" si="1986">X181/$BA$181</f>
        <v>5.5555555555555552E-2</v>
      </c>
      <c r="Y182" s="10">
        <f t="shared" ref="Y182" si="1987">Y181/$BB$181</f>
        <v>2.7199999999999998E-2</v>
      </c>
      <c r="Z182" s="11">
        <f t="shared" ref="Z182" si="1988">Z181/$BA$181</f>
        <v>0</v>
      </c>
      <c r="AA182" s="10">
        <f t="shared" ref="AA182" si="1989">AA181/$BB$181</f>
        <v>0</v>
      </c>
      <c r="AB182" s="11">
        <f t="shared" ref="AB182" si="1990">AB181/$BA$181</f>
        <v>0</v>
      </c>
      <c r="AC182" s="10">
        <f t="shared" ref="AC182" si="1991">AC181/$BB$181</f>
        <v>0</v>
      </c>
      <c r="AD182" s="11">
        <f t="shared" ref="AD182" si="1992">AD181/$BA$181</f>
        <v>0</v>
      </c>
      <c r="AE182" s="10">
        <f t="shared" ref="AE182" si="1993">AE181/$BB$181</f>
        <v>0</v>
      </c>
      <c r="AF182" s="11">
        <f t="shared" ref="AF182" si="1994">AF181/$BA$181</f>
        <v>0.16666666666666666</v>
      </c>
      <c r="AG182" s="10">
        <f t="shared" ref="AG182" si="1995">AG181/$BB$181</f>
        <v>5.9200000000000003E-2</v>
      </c>
      <c r="AH182" s="11">
        <f t="shared" ref="AH182" si="1996">AH181/$BA$181</f>
        <v>0</v>
      </c>
      <c r="AI182" s="10">
        <f t="shared" ref="AI182" si="1997">AI181/$BB$181</f>
        <v>0</v>
      </c>
      <c r="AJ182" s="11">
        <f t="shared" ref="AJ182" si="1998">AJ181/$BA$181</f>
        <v>0</v>
      </c>
      <c r="AK182" s="10">
        <f t="shared" ref="AK182" si="1999">AK181/$BB$181</f>
        <v>0</v>
      </c>
      <c r="AL182" s="11">
        <f t="shared" ref="AL182" si="2000">AL181/$BA$181</f>
        <v>0</v>
      </c>
      <c r="AM182" s="10">
        <f t="shared" ref="AM182" si="2001">AM181/$BB$181</f>
        <v>0</v>
      </c>
      <c r="AN182" s="11">
        <f t="shared" ref="AN182" si="2002">AN181/$BA$181</f>
        <v>0</v>
      </c>
      <c r="AO182" s="10">
        <f t="shared" ref="AO182" si="2003">AO181/$BB$181</f>
        <v>0</v>
      </c>
      <c r="AP182" s="11">
        <f t="shared" ref="AP182" si="2004">AP181/$BA$181</f>
        <v>0</v>
      </c>
      <c r="AQ182" s="10">
        <f t="shared" ref="AQ182" si="2005">AQ181/$BB$181</f>
        <v>0</v>
      </c>
      <c r="AR182" s="11">
        <f t="shared" ref="AR182" si="2006">AR181/$BA$181</f>
        <v>0</v>
      </c>
      <c r="AS182" s="10">
        <f t="shared" ref="AS182" si="2007">AS181/$BB$181</f>
        <v>0</v>
      </c>
      <c r="AT182" s="11">
        <f t="shared" ref="AT182" si="2008">AT181/$BA$181</f>
        <v>0</v>
      </c>
      <c r="AU182" s="10">
        <f t="shared" ref="AU182" si="2009">AU181/$BB$181</f>
        <v>0</v>
      </c>
      <c r="AV182" s="11"/>
      <c r="AW182" s="10"/>
      <c r="AX182" s="11"/>
      <c r="AY182" s="10"/>
      <c r="AZ182" s="11"/>
      <c r="BA182" s="26">
        <f t="shared" si="1368"/>
        <v>1.0000000000000002</v>
      </c>
      <c r="BB182" s="26">
        <f t="shared" si="1369"/>
        <v>1</v>
      </c>
    </row>
    <row r="183" spans="1:54">
      <c r="A183" s="2"/>
      <c r="B183" s="2"/>
      <c r="C183" s="2"/>
      <c r="D183" s="11">
        <v>8.3333333333333329E-2</v>
      </c>
      <c r="E183" s="10">
        <v>3.04E-2</v>
      </c>
      <c r="F183" s="11">
        <v>5.5555555555555552E-2</v>
      </c>
      <c r="G183" s="10">
        <v>9.2799999999999994E-2</v>
      </c>
      <c r="H183" s="11">
        <v>0</v>
      </c>
      <c r="I183" s="10">
        <v>0</v>
      </c>
      <c r="J183" s="11">
        <v>2.7777777777777776E-2</v>
      </c>
      <c r="K183" s="10">
        <v>8.0000000000000002E-3</v>
      </c>
      <c r="L183" s="11">
        <v>0</v>
      </c>
      <c r="M183" s="10">
        <v>0</v>
      </c>
      <c r="N183" s="11">
        <v>0</v>
      </c>
      <c r="O183" s="10">
        <v>0</v>
      </c>
      <c r="P183" s="11">
        <v>0</v>
      </c>
      <c r="Q183" s="10">
        <v>0</v>
      </c>
      <c r="R183" s="11">
        <v>0</v>
      </c>
      <c r="S183" s="10">
        <v>0</v>
      </c>
      <c r="T183" s="11">
        <v>0.61111111111111116</v>
      </c>
      <c r="U183" s="10">
        <v>0.78239999999999998</v>
      </c>
      <c r="V183" s="11">
        <v>0</v>
      </c>
      <c r="W183" s="10">
        <v>0</v>
      </c>
      <c r="X183" s="11">
        <v>5.5555555555555552E-2</v>
      </c>
      <c r="Y183" s="10">
        <v>2.7199999999999998E-2</v>
      </c>
      <c r="Z183" s="11">
        <v>0</v>
      </c>
      <c r="AA183" s="10">
        <v>0</v>
      </c>
      <c r="AB183" s="11">
        <v>0</v>
      </c>
      <c r="AC183" s="10">
        <v>0</v>
      </c>
      <c r="AD183" s="11">
        <v>0</v>
      </c>
      <c r="AE183" s="10">
        <v>0</v>
      </c>
      <c r="AF183" s="11">
        <v>0.16666666666666666</v>
      </c>
      <c r="AG183" s="10">
        <v>5.9200000000000003E-2</v>
      </c>
      <c r="AH183" s="11">
        <v>0</v>
      </c>
      <c r="AI183" s="10">
        <v>0</v>
      </c>
      <c r="AJ183" s="11">
        <v>0</v>
      </c>
      <c r="AK183" s="10">
        <v>0</v>
      </c>
      <c r="AL183" s="11">
        <v>0</v>
      </c>
      <c r="AM183" s="10">
        <v>0</v>
      </c>
      <c r="AN183" s="11">
        <v>0</v>
      </c>
      <c r="AO183" s="10">
        <v>0</v>
      </c>
      <c r="AP183" s="11">
        <v>0</v>
      </c>
      <c r="AQ183" s="10">
        <v>0</v>
      </c>
      <c r="AR183" s="11">
        <v>0</v>
      </c>
      <c r="AS183" s="10">
        <v>0</v>
      </c>
      <c r="AT183" s="11">
        <v>0</v>
      </c>
      <c r="AU183" s="10">
        <v>0</v>
      </c>
      <c r="AV183" s="11"/>
      <c r="AW183" s="10"/>
      <c r="AX183" s="11"/>
      <c r="AY183" s="10"/>
      <c r="AZ183" s="11"/>
      <c r="BA183" s="26">
        <f t="shared" si="1368"/>
        <v>1.0000000000000002</v>
      </c>
      <c r="BB183" s="26">
        <f t="shared" si="1369"/>
        <v>1</v>
      </c>
    </row>
    <row r="184" spans="1:54">
      <c r="A184" s="2" t="s">
        <v>349</v>
      </c>
      <c r="B184" s="2" t="s">
        <v>66</v>
      </c>
      <c r="C184" s="2">
        <v>58</v>
      </c>
      <c r="D184" s="11">
        <v>0</v>
      </c>
      <c r="E184" s="10">
        <v>0</v>
      </c>
      <c r="F184" s="11">
        <v>27</v>
      </c>
      <c r="G184" s="10">
        <v>1034</v>
      </c>
      <c r="H184" s="11">
        <v>0</v>
      </c>
      <c r="I184" s="10">
        <v>0</v>
      </c>
      <c r="J184" s="11">
        <v>0</v>
      </c>
      <c r="K184" s="10">
        <v>0</v>
      </c>
      <c r="L184" s="11">
        <v>0</v>
      </c>
      <c r="M184" s="10">
        <v>0</v>
      </c>
      <c r="N184" s="11">
        <v>0</v>
      </c>
      <c r="O184" s="10">
        <v>0</v>
      </c>
      <c r="P184" s="11">
        <v>0</v>
      </c>
      <c r="Q184" s="10">
        <v>0</v>
      </c>
      <c r="R184" s="11">
        <v>0</v>
      </c>
      <c r="S184" s="10">
        <v>0</v>
      </c>
      <c r="T184" s="11">
        <v>2</v>
      </c>
      <c r="U184" s="10">
        <v>63</v>
      </c>
      <c r="V184" s="11">
        <v>0</v>
      </c>
      <c r="W184" s="10">
        <v>0</v>
      </c>
      <c r="X184" s="11">
        <v>0</v>
      </c>
      <c r="Y184" s="10">
        <v>0</v>
      </c>
      <c r="Z184" s="11">
        <v>0</v>
      </c>
      <c r="AA184" s="10">
        <v>0</v>
      </c>
      <c r="AB184" s="11">
        <v>0</v>
      </c>
      <c r="AC184" s="10">
        <v>0</v>
      </c>
      <c r="AD184" s="11">
        <v>0</v>
      </c>
      <c r="AE184" s="10">
        <v>0</v>
      </c>
      <c r="AF184" s="11">
        <v>0</v>
      </c>
      <c r="AG184" s="10">
        <v>0</v>
      </c>
      <c r="AH184" s="11">
        <v>0</v>
      </c>
      <c r="AI184" s="10">
        <v>0</v>
      </c>
      <c r="AJ184" s="11">
        <v>0</v>
      </c>
      <c r="AK184" s="10">
        <v>0</v>
      </c>
      <c r="AL184" s="11">
        <v>0</v>
      </c>
      <c r="AM184" s="10">
        <v>0</v>
      </c>
      <c r="AN184" s="11">
        <v>0</v>
      </c>
      <c r="AO184" s="10">
        <v>0</v>
      </c>
      <c r="AP184" s="11">
        <v>0</v>
      </c>
      <c r="AQ184" s="10">
        <v>0</v>
      </c>
      <c r="AR184" s="11">
        <v>0</v>
      </c>
      <c r="AS184" s="10">
        <v>0</v>
      </c>
      <c r="AT184" s="11">
        <v>0</v>
      </c>
      <c r="AU184" s="10">
        <v>0</v>
      </c>
      <c r="AV184" s="11"/>
      <c r="AW184" s="10"/>
      <c r="AX184" s="11"/>
      <c r="AY184" s="10"/>
      <c r="AZ184" s="11"/>
      <c r="BA184" s="26">
        <f t="shared" si="1368"/>
        <v>29</v>
      </c>
      <c r="BB184" s="26">
        <f t="shared" si="1369"/>
        <v>1097</v>
      </c>
    </row>
    <row r="185" spans="1:54">
      <c r="A185" s="2"/>
      <c r="B185" s="2"/>
      <c r="C185" s="2"/>
      <c r="D185" s="11">
        <f>D184/$BA$184</f>
        <v>0</v>
      </c>
      <c r="E185" s="10">
        <f>E184/$BB$184</f>
        <v>0</v>
      </c>
      <c r="F185" s="11">
        <f t="shared" ref="F185" si="2010">F184/$BA$184</f>
        <v>0.93103448275862066</v>
      </c>
      <c r="G185" s="10">
        <f t="shared" ref="G185" si="2011">G184/$BB$184</f>
        <v>0.94257064721969008</v>
      </c>
      <c r="H185" s="11">
        <f t="shared" ref="H185" si="2012">H184/$BA$184</f>
        <v>0</v>
      </c>
      <c r="I185" s="10">
        <f t="shared" ref="I185" si="2013">I184/$BB$184</f>
        <v>0</v>
      </c>
      <c r="J185" s="11">
        <f t="shared" ref="J185" si="2014">J184/$BA$184</f>
        <v>0</v>
      </c>
      <c r="K185" s="10">
        <f t="shared" ref="K185" si="2015">K184/$BB$184</f>
        <v>0</v>
      </c>
      <c r="L185" s="11">
        <f t="shared" ref="L185" si="2016">L184/$BA$184</f>
        <v>0</v>
      </c>
      <c r="M185" s="10">
        <f t="shared" ref="M185" si="2017">M184/$BB$184</f>
        <v>0</v>
      </c>
      <c r="N185" s="11">
        <f t="shared" ref="N185" si="2018">N184/$BA$184</f>
        <v>0</v>
      </c>
      <c r="O185" s="10">
        <f t="shared" ref="O185" si="2019">O184/$BB$184</f>
        <v>0</v>
      </c>
      <c r="P185" s="11">
        <f t="shared" ref="P185" si="2020">P184/$BA$184</f>
        <v>0</v>
      </c>
      <c r="Q185" s="10">
        <f t="shared" ref="Q185" si="2021">Q184/$BB$184</f>
        <v>0</v>
      </c>
      <c r="R185" s="11">
        <f t="shared" ref="R185" si="2022">R184/$BA$184</f>
        <v>0</v>
      </c>
      <c r="S185" s="10">
        <f t="shared" ref="S185" si="2023">S184/$BB$184</f>
        <v>0</v>
      </c>
      <c r="T185" s="11">
        <f t="shared" ref="T185:V185" si="2024">T184/$BA$184</f>
        <v>6.8965517241379309E-2</v>
      </c>
      <c r="U185" s="10">
        <f t="shared" ref="U185:W185" si="2025">U184/$BB$184</f>
        <v>5.7429352780309938E-2</v>
      </c>
      <c r="V185" s="11">
        <f t="shared" si="2024"/>
        <v>0</v>
      </c>
      <c r="W185" s="10">
        <f t="shared" si="2025"/>
        <v>0</v>
      </c>
      <c r="X185" s="11">
        <f t="shared" ref="X185" si="2026">X184/$BA$184</f>
        <v>0</v>
      </c>
      <c r="Y185" s="10">
        <f t="shared" ref="Y185" si="2027">Y184/$BB$184</f>
        <v>0</v>
      </c>
      <c r="Z185" s="11">
        <f t="shared" ref="Z185" si="2028">Z184/$BA$184</f>
        <v>0</v>
      </c>
      <c r="AA185" s="10">
        <f t="shared" ref="AA185" si="2029">AA184/$BB$184</f>
        <v>0</v>
      </c>
      <c r="AB185" s="11">
        <f t="shared" ref="AB185" si="2030">AB184/$BA$184</f>
        <v>0</v>
      </c>
      <c r="AC185" s="10">
        <f t="shared" ref="AC185" si="2031">AC184/$BB$184</f>
        <v>0</v>
      </c>
      <c r="AD185" s="11">
        <f t="shared" ref="AD185" si="2032">AD184/$BA$184</f>
        <v>0</v>
      </c>
      <c r="AE185" s="10">
        <f t="shared" ref="AE185" si="2033">AE184/$BB$184</f>
        <v>0</v>
      </c>
      <c r="AF185" s="11">
        <f t="shared" ref="AF185" si="2034">AF184/$BA$184</f>
        <v>0</v>
      </c>
      <c r="AG185" s="10">
        <f t="shared" ref="AG185" si="2035">AG184/$BB$184</f>
        <v>0</v>
      </c>
      <c r="AH185" s="11">
        <f t="shared" ref="AH185" si="2036">AH184/$BA$184</f>
        <v>0</v>
      </c>
      <c r="AI185" s="10">
        <f t="shared" ref="AI185" si="2037">AI184/$BB$184</f>
        <v>0</v>
      </c>
      <c r="AJ185" s="11">
        <f t="shared" ref="AJ185" si="2038">AJ184/$BA$184</f>
        <v>0</v>
      </c>
      <c r="AK185" s="10">
        <f t="shared" ref="AK185" si="2039">AK184/$BB$184</f>
        <v>0</v>
      </c>
      <c r="AL185" s="11">
        <f t="shared" ref="AL185" si="2040">AL184/$BA$184</f>
        <v>0</v>
      </c>
      <c r="AM185" s="10">
        <f t="shared" ref="AM185" si="2041">AM184/$BB$184</f>
        <v>0</v>
      </c>
      <c r="AN185" s="11">
        <f t="shared" ref="AN185" si="2042">AN184/$BA$184</f>
        <v>0</v>
      </c>
      <c r="AO185" s="10">
        <f t="shared" ref="AO185" si="2043">AO184/$BB$184</f>
        <v>0</v>
      </c>
      <c r="AP185" s="11">
        <f t="shared" ref="AP185" si="2044">AP184/$BA$184</f>
        <v>0</v>
      </c>
      <c r="AQ185" s="10">
        <f t="shared" ref="AQ185" si="2045">AQ184/$BB$184</f>
        <v>0</v>
      </c>
      <c r="AR185" s="11">
        <f t="shared" ref="AR185" si="2046">AR184/$BA$184</f>
        <v>0</v>
      </c>
      <c r="AS185" s="10">
        <f t="shared" ref="AS185" si="2047">AS184/$BB$184</f>
        <v>0</v>
      </c>
      <c r="AT185" s="11">
        <f t="shared" ref="AT185" si="2048">AT184/$BA$184</f>
        <v>0</v>
      </c>
      <c r="AU185" s="10">
        <f t="shared" ref="AU185" si="2049">AU184/$BB$184</f>
        <v>0</v>
      </c>
      <c r="AV185" s="11"/>
      <c r="AW185" s="10"/>
      <c r="AX185" s="11"/>
      <c r="AY185" s="10"/>
      <c r="AZ185" s="11"/>
      <c r="BA185" s="26">
        <f t="shared" si="1368"/>
        <v>1</v>
      </c>
      <c r="BB185" s="26">
        <f t="shared" si="1369"/>
        <v>1</v>
      </c>
    </row>
    <row r="186" spans="1:54">
      <c r="A186" s="2"/>
      <c r="B186" s="2"/>
      <c r="C186" s="2"/>
      <c r="D186" s="11">
        <v>0</v>
      </c>
      <c r="E186" s="10">
        <v>0</v>
      </c>
      <c r="F186" s="11">
        <v>0.93103448275862066</v>
      </c>
      <c r="G186" s="10">
        <v>0.94257064721969008</v>
      </c>
      <c r="H186" s="11">
        <v>0</v>
      </c>
      <c r="I186" s="10">
        <v>0</v>
      </c>
      <c r="J186" s="11">
        <v>0</v>
      </c>
      <c r="K186" s="10">
        <v>0</v>
      </c>
      <c r="L186" s="11">
        <v>0</v>
      </c>
      <c r="M186" s="10">
        <v>0</v>
      </c>
      <c r="N186" s="11">
        <v>0</v>
      </c>
      <c r="O186" s="10">
        <v>0</v>
      </c>
      <c r="P186" s="11">
        <v>0</v>
      </c>
      <c r="Q186" s="10">
        <v>0</v>
      </c>
      <c r="R186" s="11">
        <v>0</v>
      </c>
      <c r="S186" s="10">
        <v>0</v>
      </c>
      <c r="T186" s="11">
        <v>6.8965517241379309E-2</v>
      </c>
      <c r="U186" s="10">
        <v>5.7429352780309938E-2</v>
      </c>
      <c r="V186" s="11">
        <v>0</v>
      </c>
      <c r="W186" s="10">
        <v>0</v>
      </c>
      <c r="X186" s="11">
        <v>0</v>
      </c>
      <c r="Y186" s="10">
        <v>0</v>
      </c>
      <c r="Z186" s="11">
        <v>0</v>
      </c>
      <c r="AA186" s="10">
        <v>0</v>
      </c>
      <c r="AB186" s="11">
        <v>0</v>
      </c>
      <c r="AC186" s="10">
        <v>0</v>
      </c>
      <c r="AD186" s="11">
        <v>0</v>
      </c>
      <c r="AE186" s="10">
        <v>0</v>
      </c>
      <c r="AF186" s="11">
        <v>0</v>
      </c>
      <c r="AG186" s="10">
        <v>0</v>
      </c>
      <c r="AH186" s="11">
        <v>0</v>
      </c>
      <c r="AI186" s="10">
        <v>0</v>
      </c>
      <c r="AJ186" s="11">
        <v>0</v>
      </c>
      <c r="AK186" s="10">
        <v>0</v>
      </c>
      <c r="AL186" s="11">
        <v>0</v>
      </c>
      <c r="AM186" s="10">
        <v>0</v>
      </c>
      <c r="AN186" s="11">
        <v>0</v>
      </c>
      <c r="AO186" s="10">
        <v>0</v>
      </c>
      <c r="AP186" s="11">
        <v>0</v>
      </c>
      <c r="AQ186" s="10">
        <v>0</v>
      </c>
      <c r="AR186" s="11">
        <v>0</v>
      </c>
      <c r="AS186" s="10">
        <v>0</v>
      </c>
      <c r="AT186" s="11">
        <v>0</v>
      </c>
      <c r="AU186" s="10">
        <v>0</v>
      </c>
      <c r="AV186" s="11"/>
      <c r="AW186" s="10"/>
      <c r="AX186" s="11"/>
      <c r="AY186" s="10"/>
      <c r="AZ186" s="11"/>
      <c r="BA186" s="26">
        <f t="shared" si="1368"/>
        <v>1</v>
      </c>
      <c r="BB186" s="26">
        <f t="shared" si="1369"/>
        <v>1</v>
      </c>
    </row>
    <row r="187" spans="1:54">
      <c r="A187" s="2" t="s">
        <v>351</v>
      </c>
      <c r="B187" s="2" t="s">
        <v>66</v>
      </c>
      <c r="C187" s="2">
        <v>59</v>
      </c>
      <c r="D187" s="11">
        <v>0</v>
      </c>
      <c r="E187" s="10">
        <v>0</v>
      </c>
      <c r="F187" s="11">
        <v>6</v>
      </c>
      <c r="G187" s="10">
        <v>101</v>
      </c>
      <c r="H187" s="11">
        <v>26</v>
      </c>
      <c r="I187" s="10">
        <v>614</v>
      </c>
      <c r="J187" s="11">
        <v>0</v>
      </c>
      <c r="K187" s="10">
        <v>0</v>
      </c>
      <c r="L187" s="11">
        <v>0</v>
      </c>
      <c r="M187" s="10">
        <v>0</v>
      </c>
      <c r="N187" s="11">
        <v>0</v>
      </c>
      <c r="O187" s="10">
        <v>0</v>
      </c>
      <c r="P187" s="11">
        <v>1</v>
      </c>
      <c r="Q187" s="10">
        <v>8</v>
      </c>
      <c r="R187" s="11">
        <v>0</v>
      </c>
      <c r="S187" s="10">
        <v>0</v>
      </c>
      <c r="T187" s="11">
        <v>4</v>
      </c>
      <c r="U187" s="10">
        <v>51</v>
      </c>
      <c r="V187" s="11">
        <v>0</v>
      </c>
      <c r="W187" s="10">
        <v>0</v>
      </c>
      <c r="X187" s="11">
        <v>0</v>
      </c>
      <c r="Y187" s="10">
        <v>0</v>
      </c>
      <c r="Z187" s="11">
        <v>0</v>
      </c>
      <c r="AA187" s="10">
        <v>0</v>
      </c>
      <c r="AB187" s="11">
        <v>0</v>
      </c>
      <c r="AC187" s="10">
        <v>0</v>
      </c>
      <c r="AD187" s="11">
        <v>0</v>
      </c>
      <c r="AE187" s="10">
        <v>0</v>
      </c>
      <c r="AF187" s="11">
        <v>0</v>
      </c>
      <c r="AG187" s="10">
        <v>0</v>
      </c>
      <c r="AH187" s="11">
        <v>0</v>
      </c>
      <c r="AI187" s="10">
        <v>0</v>
      </c>
      <c r="AJ187" s="11">
        <v>0</v>
      </c>
      <c r="AK187" s="10">
        <v>0</v>
      </c>
      <c r="AL187" s="11">
        <v>0</v>
      </c>
      <c r="AM187" s="10">
        <v>0</v>
      </c>
      <c r="AN187" s="11">
        <v>0</v>
      </c>
      <c r="AO187" s="10">
        <v>0</v>
      </c>
      <c r="AP187" s="11">
        <v>0</v>
      </c>
      <c r="AQ187" s="10">
        <v>0</v>
      </c>
      <c r="AR187" s="11">
        <v>0</v>
      </c>
      <c r="AS187" s="10">
        <v>0</v>
      </c>
      <c r="AT187" s="11">
        <v>0</v>
      </c>
      <c r="AU187" s="10">
        <v>0</v>
      </c>
      <c r="AV187" s="11"/>
      <c r="AW187" s="10"/>
      <c r="AX187" s="11"/>
      <c r="AY187" s="10"/>
      <c r="AZ187" s="11"/>
      <c r="BA187" s="26">
        <f t="shared" si="1368"/>
        <v>37</v>
      </c>
      <c r="BB187" s="26">
        <f t="shared" si="1369"/>
        <v>774</v>
      </c>
    </row>
    <row r="188" spans="1:54">
      <c r="A188" s="2"/>
      <c r="B188" s="2"/>
      <c r="C188" s="2"/>
      <c r="D188" s="11">
        <f>D187/$BA$187</f>
        <v>0</v>
      </c>
      <c r="E188" s="10">
        <f>E187/$BB$187</f>
        <v>0</v>
      </c>
      <c r="F188" s="11">
        <f t="shared" ref="F188" si="2050">F187/$BA$187</f>
        <v>0.16216216216216217</v>
      </c>
      <c r="G188" s="10">
        <f t="shared" ref="G188" si="2051">G187/$BB$187</f>
        <v>0.13049095607235142</v>
      </c>
      <c r="H188" s="11">
        <f t="shared" ref="H188" si="2052">H187/$BA$187</f>
        <v>0.70270270270270274</v>
      </c>
      <c r="I188" s="10">
        <f t="shared" ref="I188" si="2053">I187/$BB$187</f>
        <v>0.79328165374677007</v>
      </c>
      <c r="J188" s="11">
        <f t="shared" ref="J188" si="2054">J187/$BA$187</f>
        <v>0</v>
      </c>
      <c r="K188" s="10">
        <f t="shared" ref="K188" si="2055">K187/$BB$187</f>
        <v>0</v>
      </c>
      <c r="L188" s="11">
        <f t="shared" ref="L188" si="2056">L187/$BA$187</f>
        <v>0</v>
      </c>
      <c r="M188" s="10">
        <f t="shared" ref="M188" si="2057">M187/$BB$187</f>
        <v>0</v>
      </c>
      <c r="N188" s="11">
        <f t="shared" ref="N188" si="2058">N187/$BA$187</f>
        <v>0</v>
      </c>
      <c r="O188" s="10">
        <f t="shared" ref="O188" si="2059">O187/$BB$187</f>
        <v>0</v>
      </c>
      <c r="P188" s="11">
        <f t="shared" ref="P188" si="2060">P187/$BA$187</f>
        <v>2.7027027027027029E-2</v>
      </c>
      <c r="Q188" s="10">
        <f t="shared" ref="Q188" si="2061">Q187/$BB$187</f>
        <v>1.0335917312661499E-2</v>
      </c>
      <c r="R188" s="11">
        <f t="shared" ref="R188" si="2062">R187/$BA$187</f>
        <v>0</v>
      </c>
      <c r="S188" s="10">
        <f t="shared" ref="S188" si="2063">S187/$BB$187</f>
        <v>0</v>
      </c>
      <c r="T188" s="11">
        <f t="shared" ref="T188:V188" si="2064">T187/$BA$187</f>
        <v>0.10810810810810811</v>
      </c>
      <c r="U188" s="10">
        <f t="shared" ref="U188:W188" si="2065">U187/$BB$187</f>
        <v>6.589147286821706E-2</v>
      </c>
      <c r="V188" s="11">
        <f t="shared" si="2064"/>
        <v>0</v>
      </c>
      <c r="W188" s="10">
        <f t="shared" si="2065"/>
        <v>0</v>
      </c>
      <c r="X188" s="11">
        <f t="shared" ref="X188" si="2066">X187/$BA$187</f>
        <v>0</v>
      </c>
      <c r="Y188" s="10">
        <f t="shared" ref="Y188" si="2067">Y187/$BB$187</f>
        <v>0</v>
      </c>
      <c r="Z188" s="11">
        <f t="shared" ref="Z188" si="2068">Z187/$BA$187</f>
        <v>0</v>
      </c>
      <c r="AA188" s="10">
        <f t="shared" ref="AA188" si="2069">AA187/$BB$187</f>
        <v>0</v>
      </c>
      <c r="AB188" s="11">
        <f t="shared" ref="AB188" si="2070">AB187/$BA$187</f>
        <v>0</v>
      </c>
      <c r="AC188" s="10">
        <f t="shared" ref="AC188" si="2071">AC187/$BB$187</f>
        <v>0</v>
      </c>
      <c r="AD188" s="11">
        <f t="shared" ref="AD188" si="2072">AD187/$BA$187</f>
        <v>0</v>
      </c>
      <c r="AE188" s="10">
        <f t="shared" ref="AE188" si="2073">AE187/$BB$187</f>
        <v>0</v>
      </c>
      <c r="AF188" s="11">
        <f t="shared" ref="AF188" si="2074">AF187/$BA$187</f>
        <v>0</v>
      </c>
      <c r="AG188" s="10">
        <f t="shared" ref="AG188" si="2075">AG187/$BB$187</f>
        <v>0</v>
      </c>
      <c r="AH188" s="11">
        <f t="shared" ref="AH188" si="2076">AH187/$BA$187</f>
        <v>0</v>
      </c>
      <c r="AI188" s="10">
        <f t="shared" ref="AI188" si="2077">AI187/$BB$187</f>
        <v>0</v>
      </c>
      <c r="AJ188" s="11">
        <f t="shared" ref="AJ188" si="2078">AJ187/$BA$187</f>
        <v>0</v>
      </c>
      <c r="AK188" s="10">
        <f t="shared" ref="AK188" si="2079">AK187/$BB$187</f>
        <v>0</v>
      </c>
      <c r="AL188" s="11">
        <f t="shared" ref="AL188" si="2080">AL187/$BA$187</f>
        <v>0</v>
      </c>
      <c r="AM188" s="10">
        <f t="shared" ref="AM188" si="2081">AM187/$BB$187</f>
        <v>0</v>
      </c>
      <c r="AN188" s="11">
        <f t="shared" ref="AN188" si="2082">AN187/$BA$187</f>
        <v>0</v>
      </c>
      <c r="AO188" s="10">
        <f t="shared" ref="AO188" si="2083">AO187/$BB$187</f>
        <v>0</v>
      </c>
      <c r="AP188" s="11">
        <f t="shared" ref="AP188" si="2084">AP187/$BA$187</f>
        <v>0</v>
      </c>
      <c r="AQ188" s="10">
        <f t="shared" ref="AQ188" si="2085">AQ187/$BB$187</f>
        <v>0</v>
      </c>
      <c r="AR188" s="11">
        <f t="shared" ref="AR188" si="2086">AR187/$BA$187</f>
        <v>0</v>
      </c>
      <c r="AS188" s="10">
        <f t="shared" ref="AS188" si="2087">AS187/$BB$187</f>
        <v>0</v>
      </c>
      <c r="AT188" s="11">
        <f t="shared" ref="AT188" si="2088">AT187/$BA$187</f>
        <v>0</v>
      </c>
      <c r="AU188" s="10">
        <f t="shared" ref="AU188" si="2089">AU187/$BB$187</f>
        <v>0</v>
      </c>
      <c r="AV188" s="11"/>
      <c r="AW188" s="10"/>
      <c r="AX188" s="11"/>
      <c r="AY188" s="10"/>
      <c r="AZ188" s="11"/>
      <c r="BA188" s="26">
        <f t="shared" si="1368"/>
        <v>1</v>
      </c>
      <c r="BB188" s="26">
        <f t="shared" si="1369"/>
        <v>1</v>
      </c>
    </row>
    <row r="189" spans="1:54">
      <c r="A189" s="2"/>
      <c r="B189" s="2"/>
      <c r="C189" s="2"/>
      <c r="D189" s="11">
        <v>0</v>
      </c>
      <c r="E189" s="10">
        <v>0</v>
      </c>
      <c r="F189" s="11">
        <v>0.16216216216216217</v>
      </c>
      <c r="G189" s="10">
        <v>0.13049095607235142</v>
      </c>
      <c r="H189" s="11">
        <v>0.70270270270270274</v>
      </c>
      <c r="I189" s="10">
        <v>0.79328165374677007</v>
      </c>
      <c r="J189" s="11">
        <v>0</v>
      </c>
      <c r="K189" s="10">
        <v>0</v>
      </c>
      <c r="L189" s="11">
        <v>0</v>
      </c>
      <c r="M189" s="10">
        <v>0</v>
      </c>
      <c r="N189" s="11">
        <v>0</v>
      </c>
      <c r="O189" s="10">
        <v>0</v>
      </c>
      <c r="P189" s="11">
        <v>2.7027027027027029E-2</v>
      </c>
      <c r="Q189" s="10">
        <v>1.0335917312661499E-2</v>
      </c>
      <c r="R189" s="11">
        <v>0</v>
      </c>
      <c r="S189" s="10">
        <v>0</v>
      </c>
      <c r="T189" s="11">
        <v>0.10810810810810811</v>
      </c>
      <c r="U189" s="10">
        <v>6.589147286821706E-2</v>
      </c>
      <c r="V189" s="11">
        <v>0</v>
      </c>
      <c r="W189" s="10">
        <v>0</v>
      </c>
      <c r="X189" s="11">
        <v>0</v>
      </c>
      <c r="Y189" s="10">
        <v>0</v>
      </c>
      <c r="Z189" s="11">
        <v>0</v>
      </c>
      <c r="AA189" s="10">
        <v>0</v>
      </c>
      <c r="AB189" s="11">
        <v>0</v>
      </c>
      <c r="AC189" s="10">
        <v>0</v>
      </c>
      <c r="AD189" s="11">
        <v>0</v>
      </c>
      <c r="AE189" s="10">
        <v>0</v>
      </c>
      <c r="AF189" s="11">
        <v>0</v>
      </c>
      <c r="AG189" s="10">
        <v>0</v>
      </c>
      <c r="AH189" s="11">
        <v>0</v>
      </c>
      <c r="AI189" s="10">
        <v>0</v>
      </c>
      <c r="AJ189" s="11">
        <v>0</v>
      </c>
      <c r="AK189" s="10">
        <v>0</v>
      </c>
      <c r="AL189" s="11">
        <v>0</v>
      </c>
      <c r="AM189" s="10">
        <v>0</v>
      </c>
      <c r="AN189" s="11">
        <v>0</v>
      </c>
      <c r="AO189" s="10">
        <v>0</v>
      </c>
      <c r="AP189" s="11">
        <v>0</v>
      </c>
      <c r="AQ189" s="10">
        <v>0</v>
      </c>
      <c r="AR189" s="11">
        <v>0</v>
      </c>
      <c r="AS189" s="10">
        <v>0</v>
      </c>
      <c r="AT189" s="11">
        <v>0</v>
      </c>
      <c r="AU189" s="10">
        <v>0</v>
      </c>
      <c r="AV189" s="11"/>
      <c r="AW189" s="10"/>
      <c r="AX189" s="11"/>
      <c r="AY189" s="10"/>
      <c r="AZ189" s="11"/>
      <c r="BA189" s="26">
        <f t="shared" si="1368"/>
        <v>1</v>
      </c>
      <c r="BB189" s="26">
        <f t="shared" si="1369"/>
        <v>1</v>
      </c>
    </row>
    <row r="190" spans="1:54">
      <c r="A190" s="2" t="s">
        <v>354</v>
      </c>
      <c r="B190" s="2" t="s">
        <v>66</v>
      </c>
      <c r="C190" s="2">
        <v>60</v>
      </c>
      <c r="D190" s="11">
        <v>4</v>
      </c>
      <c r="E190" s="10">
        <v>30</v>
      </c>
      <c r="F190" s="11">
        <v>84</v>
      </c>
      <c r="G190" s="10">
        <v>843</v>
      </c>
      <c r="H190" s="11">
        <v>25</v>
      </c>
      <c r="I190" s="10">
        <v>394</v>
      </c>
      <c r="J190" s="11">
        <v>1</v>
      </c>
      <c r="K190" s="10">
        <v>4</v>
      </c>
      <c r="L190" s="11">
        <v>0</v>
      </c>
      <c r="M190" s="10">
        <v>0</v>
      </c>
      <c r="N190" s="11">
        <v>0</v>
      </c>
      <c r="O190" s="10">
        <v>0</v>
      </c>
      <c r="P190" s="11">
        <v>1</v>
      </c>
      <c r="Q190" s="10">
        <v>12</v>
      </c>
      <c r="R190" s="11">
        <v>0</v>
      </c>
      <c r="S190" s="10">
        <v>0</v>
      </c>
      <c r="T190" s="11">
        <v>0</v>
      </c>
      <c r="U190" s="10">
        <v>0</v>
      </c>
      <c r="V190" s="11">
        <v>0</v>
      </c>
      <c r="W190" s="10">
        <v>0</v>
      </c>
      <c r="X190" s="11">
        <v>2</v>
      </c>
      <c r="Y190" s="10">
        <v>1</v>
      </c>
      <c r="Z190" s="11">
        <v>0</v>
      </c>
      <c r="AA190" s="10">
        <v>0</v>
      </c>
      <c r="AB190" s="11">
        <v>0</v>
      </c>
      <c r="AC190" s="10">
        <v>0</v>
      </c>
      <c r="AD190" s="11">
        <v>15</v>
      </c>
      <c r="AE190" s="10">
        <v>80</v>
      </c>
      <c r="AF190" s="11">
        <v>0</v>
      </c>
      <c r="AG190" s="10">
        <v>0</v>
      </c>
      <c r="AH190" s="11">
        <v>0</v>
      </c>
      <c r="AI190" s="10">
        <v>0</v>
      </c>
      <c r="AJ190" s="11">
        <v>0</v>
      </c>
      <c r="AK190" s="10">
        <v>0</v>
      </c>
      <c r="AL190" s="11">
        <v>0</v>
      </c>
      <c r="AM190" s="10">
        <v>0</v>
      </c>
      <c r="AN190" s="11">
        <v>0</v>
      </c>
      <c r="AO190" s="10">
        <v>0</v>
      </c>
      <c r="AP190" s="11">
        <v>2</v>
      </c>
      <c r="AQ190" s="10">
        <v>12</v>
      </c>
      <c r="AR190" s="11">
        <v>0</v>
      </c>
      <c r="AS190" s="10">
        <v>0</v>
      </c>
      <c r="AT190" s="11">
        <v>0</v>
      </c>
      <c r="AU190" s="10">
        <v>0</v>
      </c>
      <c r="AV190" s="11"/>
      <c r="AW190" s="10"/>
      <c r="AX190" s="11"/>
      <c r="AY190" s="10"/>
      <c r="AZ190" s="11"/>
      <c r="BA190" s="26">
        <f t="shared" si="1368"/>
        <v>134</v>
      </c>
      <c r="BB190" s="26">
        <f t="shared" si="1369"/>
        <v>1376</v>
      </c>
    </row>
    <row r="191" spans="1:54">
      <c r="A191" s="2"/>
      <c r="B191" s="2"/>
      <c r="C191" s="2"/>
      <c r="D191" s="11">
        <f>D190/$BA$190</f>
        <v>2.9850746268656716E-2</v>
      </c>
      <c r="E191" s="10">
        <f>E190/$BB$190</f>
        <v>2.1802325581395349E-2</v>
      </c>
      <c r="F191" s="11">
        <f t="shared" ref="F191" si="2090">F190/$BA$190</f>
        <v>0.62686567164179108</v>
      </c>
      <c r="G191" s="10">
        <f t="shared" ref="G191" si="2091">G190/$BB$190</f>
        <v>0.61264534883720934</v>
      </c>
      <c r="H191" s="11">
        <f t="shared" ref="H191" si="2092">H190/$BA$190</f>
        <v>0.18656716417910449</v>
      </c>
      <c r="I191" s="10">
        <f t="shared" ref="I191" si="2093">I190/$BB$190</f>
        <v>0.28633720930232559</v>
      </c>
      <c r="J191" s="11">
        <f t="shared" ref="J191" si="2094">J190/$BA$190</f>
        <v>7.462686567164179E-3</v>
      </c>
      <c r="K191" s="10">
        <f t="shared" ref="K191" si="2095">K190/$BB$190</f>
        <v>2.9069767441860465E-3</v>
      </c>
      <c r="L191" s="11">
        <f t="shared" ref="L191" si="2096">L190/$BA$190</f>
        <v>0</v>
      </c>
      <c r="M191" s="10">
        <f t="shared" ref="M191" si="2097">M190/$BB$190</f>
        <v>0</v>
      </c>
      <c r="N191" s="11">
        <f t="shared" ref="N191" si="2098">N190/$BA$190</f>
        <v>0</v>
      </c>
      <c r="O191" s="10">
        <f t="shared" ref="O191" si="2099">O190/$BB$190</f>
        <v>0</v>
      </c>
      <c r="P191" s="11">
        <f t="shared" ref="P191" si="2100">P190/$BA$190</f>
        <v>7.462686567164179E-3</v>
      </c>
      <c r="Q191" s="10">
        <f t="shared" ref="Q191" si="2101">Q190/$BB$190</f>
        <v>8.7209302325581394E-3</v>
      </c>
      <c r="R191" s="11">
        <f t="shared" ref="R191" si="2102">R190/$BA$190</f>
        <v>0</v>
      </c>
      <c r="S191" s="10">
        <f t="shared" ref="S191" si="2103">S190/$BB$190</f>
        <v>0</v>
      </c>
      <c r="T191" s="11">
        <f t="shared" ref="T191:V191" si="2104">T190/$BA$190</f>
        <v>0</v>
      </c>
      <c r="U191" s="10">
        <f t="shared" ref="U191:W191" si="2105">U190/$BB$190</f>
        <v>0</v>
      </c>
      <c r="V191" s="11">
        <f t="shared" si="2104"/>
        <v>0</v>
      </c>
      <c r="W191" s="10">
        <f t="shared" si="2105"/>
        <v>0</v>
      </c>
      <c r="X191" s="11">
        <f t="shared" ref="X191" si="2106">X190/$BA$190</f>
        <v>1.4925373134328358E-2</v>
      </c>
      <c r="Y191" s="10">
        <f t="shared" ref="Y191" si="2107">Y190/$BB$190</f>
        <v>7.2674418604651162E-4</v>
      </c>
      <c r="Z191" s="11">
        <f t="shared" ref="Z191" si="2108">Z190/$BA$190</f>
        <v>0</v>
      </c>
      <c r="AA191" s="10">
        <f t="shared" ref="AA191" si="2109">AA190/$BB$190</f>
        <v>0</v>
      </c>
      <c r="AB191" s="11">
        <f t="shared" ref="AB191" si="2110">AB190/$BA$190</f>
        <v>0</v>
      </c>
      <c r="AC191" s="10">
        <f t="shared" ref="AC191" si="2111">AC190/$BB$190</f>
        <v>0</v>
      </c>
      <c r="AD191" s="11">
        <f t="shared" ref="AD191" si="2112">AD190/$BA$190</f>
        <v>0.11194029850746269</v>
      </c>
      <c r="AE191" s="10">
        <f t="shared" ref="AE191" si="2113">AE190/$BB$190</f>
        <v>5.8139534883720929E-2</v>
      </c>
      <c r="AF191" s="11">
        <f t="shared" ref="AF191" si="2114">AF190/$BA$190</f>
        <v>0</v>
      </c>
      <c r="AG191" s="10">
        <f t="shared" ref="AG191" si="2115">AG190/$BB$190</f>
        <v>0</v>
      </c>
      <c r="AH191" s="11">
        <f t="shared" ref="AH191" si="2116">AH190/$BA$190</f>
        <v>0</v>
      </c>
      <c r="AI191" s="10">
        <f t="shared" ref="AI191" si="2117">AI190/$BB$190</f>
        <v>0</v>
      </c>
      <c r="AJ191" s="11">
        <f t="shared" ref="AJ191" si="2118">AJ190/$BA$190</f>
        <v>0</v>
      </c>
      <c r="AK191" s="10">
        <f t="shared" ref="AK191" si="2119">AK190/$BB$190</f>
        <v>0</v>
      </c>
      <c r="AL191" s="11">
        <f t="shared" ref="AL191" si="2120">AL190/$BA$190</f>
        <v>0</v>
      </c>
      <c r="AM191" s="10">
        <f t="shared" ref="AM191" si="2121">AM190/$BB$190</f>
        <v>0</v>
      </c>
      <c r="AN191" s="11">
        <f t="shared" ref="AN191" si="2122">AN190/$BA$190</f>
        <v>0</v>
      </c>
      <c r="AO191" s="10">
        <f t="shared" ref="AO191" si="2123">AO190/$BB$190</f>
        <v>0</v>
      </c>
      <c r="AP191" s="11">
        <f t="shared" ref="AP191" si="2124">AP190/$BA$190</f>
        <v>1.4925373134328358E-2</v>
      </c>
      <c r="AQ191" s="10">
        <f t="shared" ref="AQ191" si="2125">AQ190/$BB$190</f>
        <v>8.7209302325581394E-3</v>
      </c>
      <c r="AR191" s="11">
        <f t="shared" ref="AR191" si="2126">AR190/$BA$190</f>
        <v>0</v>
      </c>
      <c r="AS191" s="10">
        <f t="shared" ref="AS191" si="2127">AS190/$BB$190</f>
        <v>0</v>
      </c>
      <c r="AT191" s="11">
        <f t="shared" ref="AT191" si="2128">AT190/$BA$190</f>
        <v>0</v>
      </c>
      <c r="AU191" s="10">
        <f t="shared" ref="AU191" si="2129">AU190/$BB$190</f>
        <v>0</v>
      </c>
      <c r="AV191" s="11"/>
      <c r="AW191" s="10"/>
      <c r="AX191" s="11"/>
      <c r="AY191" s="10"/>
      <c r="AZ191" s="11"/>
      <c r="BA191" s="26">
        <f t="shared" si="1368"/>
        <v>1</v>
      </c>
      <c r="BB191" s="26">
        <f t="shared" si="1369"/>
        <v>1</v>
      </c>
    </row>
    <row r="192" spans="1:54">
      <c r="A192" s="2"/>
      <c r="B192" s="2"/>
      <c r="C192" s="2"/>
      <c r="D192" s="11">
        <v>2.9850746268656716E-2</v>
      </c>
      <c r="E192" s="10">
        <v>2.1802325581395349E-2</v>
      </c>
      <c r="F192" s="11">
        <v>0.62686567164179108</v>
      </c>
      <c r="G192" s="10">
        <v>0.61264534883720934</v>
      </c>
      <c r="H192" s="11">
        <v>0.18656716417910449</v>
      </c>
      <c r="I192" s="10">
        <v>0.28633720930232559</v>
      </c>
      <c r="J192" s="11">
        <v>7.462686567164179E-3</v>
      </c>
      <c r="K192" s="10">
        <v>2.9069767441860465E-3</v>
      </c>
      <c r="L192" s="11">
        <v>0</v>
      </c>
      <c r="M192" s="10">
        <v>0</v>
      </c>
      <c r="N192" s="11">
        <v>0</v>
      </c>
      <c r="O192" s="10">
        <v>0</v>
      </c>
      <c r="P192" s="11">
        <v>7.462686567164179E-3</v>
      </c>
      <c r="Q192" s="10">
        <v>8.7209302325581394E-3</v>
      </c>
      <c r="R192" s="11">
        <v>0</v>
      </c>
      <c r="S192" s="10">
        <v>0</v>
      </c>
      <c r="T192" s="11">
        <v>0</v>
      </c>
      <c r="U192" s="10">
        <v>0</v>
      </c>
      <c r="V192" s="11">
        <v>0</v>
      </c>
      <c r="W192" s="10">
        <v>0</v>
      </c>
      <c r="X192" s="11">
        <v>1.4925373134328358E-2</v>
      </c>
      <c r="Y192" s="10">
        <v>7.2674418604651162E-4</v>
      </c>
      <c r="Z192" s="11">
        <v>0</v>
      </c>
      <c r="AA192" s="10">
        <v>0</v>
      </c>
      <c r="AB192" s="11">
        <v>0</v>
      </c>
      <c r="AC192" s="10">
        <v>0</v>
      </c>
      <c r="AD192" s="11">
        <v>0.11194029850746269</v>
      </c>
      <c r="AE192" s="10">
        <v>5.8139534883720929E-2</v>
      </c>
      <c r="AF192" s="11">
        <v>0</v>
      </c>
      <c r="AG192" s="10">
        <v>0</v>
      </c>
      <c r="AH192" s="11">
        <v>0</v>
      </c>
      <c r="AI192" s="10">
        <v>0</v>
      </c>
      <c r="AJ192" s="11">
        <v>0</v>
      </c>
      <c r="AK192" s="10">
        <v>0</v>
      </c>
      <c r="AL192" s="11">
        <v>0</v>
      </c>
      <c r="AM192" s="10">
        <v>0</v>
      </c>
      <c r="AN192" s="11">
        <v>0</v>
      </c>
      <c r="AO192" s="10">
        <v>0</v>
      </c>
      <c r="AP192" s="11">
        <v>1.4925373134328358E-2</v>
      </c>
      <c r="AQ192" s="10">
        <v>8.7209302325581394E-3</v>
      </c>
      <c r="AR192" s="11">
        <v>0</v>
      </c>
      <c r="AS192" s="10">
        <v>0</v>
      </c>
      <c r="AT192" s="11">
        <v>0</v>
      </c>
      <c r="AU192" s="10">
        <v>0</v>
      </c>
      <c r="AV192" s="11"/>
      <c r="AW192" s="10"/>
      <c r="AX192" s="11"/>
      <c r="AY192" s="10"/>
      <c r="AZ192" s="11"/>
      <c r="BA192" s="26">
        <f t="shared" si="1368"/>
        <v>1</v>
      </c>
      <c r="BB192" s="26">
        <f t="shared" si="1369"/>
        <v>1</v>
      </c>
    </row>
    <row r="193" spans="1:66">
      <c r="A193" s="2" t="s">
        <v>630</v>
      </c>
      <c r="B193" s="2" t="s">
        <v>66</v>
      </c>
      <c r="C193" s="2">
        <v>61</v>
      </c>
      <c r="D193" s="11">
        <v>3</v>
      </c>
      <c r="E193" s="10">
        <v>8</v>
      </c>
      <c r="F193" s="11">
        <v>73</v>
      </c>
      <c r="G193" s="10">
        <v>569</v>
      </c>
      <c r="H193" s="11">
        <v>6</v>
      </c>
      <c r="I193" s="10">
        <v>91</v>
      </c>
      <c r="J193" s="11">
        <v>1</v>
      </c>
      <c r="K193" s="10">
        <v>7</v>
      </c>
      <c r="L193" s="11">
        <v>0</v>
      </c>
      <c r="M193" s="10">
        <v>0</v>
      </c>
      <c r="N193" s="11">
        <v>0</v>
      </c>
      <c r="O193" s="10">
        <v>0</v>
      </c>
      <c r="P193" s="11">
        <v>0</v>
      </c>
      <c r="Q193" s="10">
        <v>0</v>
      </c>
      <c r="R193" s="11">
        <v>0</v>
      </c>
      <c r="S193" s="10">
        <v>0</v>
      </c>
      <c r="T193" s="11">
        <v>1</v>
      </c>
      <c r="U193" s="10">
        <v>9</v>
      </c>
      <c r="V193" s="11">
        <v>0</v>
      </c>
      <c r="W193" s="10">
        <v>0</v>
      </c>
      <c r="X193" s="11">
        <v>0</v>
      </c>
      <c r="Y193" s="10">
        <v>0</v>
      </c>
      <c r="Z193" s="11">
        <v>0</v>
      </c>
      <c r="AA193" s="10">
        <v>0</v>
      </c>
      <c r="AB193" s="11">
        <v>1</v>
      </c>
      <c r="AC193" s="10">
        <v>52</v>
      </c>
      <c r="AD193" s="11">
        <v>0</v>
      </c>
      <c r="AE193" s="10">
        <v>0</v>
      </c>
      <c r="AF193" s="11">
        <v>0</v>
      </c>
      <c r="AG193" s="10">
        <v>0</v>
      </c>
      <c r="AH193" s="11">
        <v>0</v>
      </c>
      <c r="AI193" s="10">
        <v>0</v>
      </c>
      <c r="AJ193" s="11">
        <v>0</v>
      </c>
      <c r="AK193" s="10">
        <v>0</v>
      </c>
      <c r="AL193" s="11">
        <v>0</v>
      </c>
      <c r="AM193" s="10">
        <v>0</v>
      </c>
      <c r="AN193" s="11">
        <v>0</v>
      </c>
      <c r="AO193" s="10">
        <v>0</v>
      </c>
      <c r="AP193" s="11">
        <v>11</v>
      </c>
      <c r="AQ193" s="10">
        <v>80</v>
      </c>
      <c r="AR193" s="11">
        <v>0</v>
      </c>
      <c r="AS193" s="10">
        <v>0</v>
      </c>
      <c r="AT193" s="11">
        <v>0</v>
      </c>
      <c r="AU193" s="10">
        <v>0</v>
      </c>
      <c r="AV193" s="11"/>
      <c r="AW193" s="10"/>
      <c r="AX193" s="11"/>
      <c r="AY193" s="10"/>
      <c r="AZ193" s="11"/>
      <c r="BA193" s="26">
        <f t="shared" si="1368"/>
        <v>96</v>
      </c>
      <c r="BB193" s="26">
        <f t="shared" si="1369"/>
        <v>816</v>
      </c>
    </row>
    <row r="194" spans="1:66">
      <c r="A194" s="2"/>
      <c r="B194" s="2"/>
      <c r="C194" s="2"/>
      <c r="D194" s="11">
        <f>D193/$BA$193</f>
        <v>3.125E-2</v>
      </c>
      <c r="E194" s="10">
        <f>E193/$BB$193</f>
        <v>9.8039215686274508E-3</v>
      </c>
      <c r="F194" s="11">
        <f t="shared" ref="F194" si="2130">F193/$BA$193</f>
        <v>0.76041666666666663</v>
      </c>
      <c r="G194" s="10">
        <f t="shared" ref="G194" si="2131">G193/$BB$193</f>
        <v>0.69730392156862742</v>
      </c>
      <c r="H194" s="11">
        <f t="shared" ref="H194" si="2132">H193/$BA$193</f>
        <v>6.25E-2</v>
      </c>
      <c r="I194" s="10">
        <f t="shared" ref="I194" si="2133">I193/$BB$193</f>
        <v>0.11151960784313726</v>
      </c>
      <c r="J194" s="11">
        <f t="shared" ref="J194" si="2134">J193/$BA$193</f>
        <v>1.0416666666666666E-2</v>
      </c>
      <c r="K194" s="10">
        <f t="shared" ref="K194" si="2135">K193/$BB$193</f>
        <v>8.5784313725490204E-3</v>
      </c>
      <c r="L194" s="11">
        <f t="shared" ref="L194" si="2136">L193/$BA$193</f>
        <v>0</v>
      </c>
      <c r="M194" s="10">
        <f t="shared" ref="M194" si="2137">M193/$BB$193</f>
        <v>0</v>
      </c>
      <c r="N194" s="11">
        <f t="shared" ref="N194" si="2138">N193/$BA$193</f>
        <v>0</v>
      </c>
      <c r="O194" s="10">
        <f t="shared" ref="O194" si="2139">O193/$BB$193</f>
        <v>0</v>
      </c>
      <c r="P194" s="11">
        <f t="shared" ref="P194" si="2140">P193/$BA$193</f>
        <v>0</v>
      </c>
      <c r="Q194" s="10">
        <f t="shared" ref="Q194" si="2141">Q193/$BB$193</f>
        <v>0</v>
      </c>
      <c r="R194" s="11">
        <f t="shared" ref="R194" si="2142">R193/$BA$193</f>
        <v>0</v>
      </c>
      <c r="S194" s="10">
        <f t="shared" ref="S194" si="2143">S193/$BB$193</f>
        <v>0</v>
      </c>
      <c r="T194" s="11">
        <f t="shared" ref="T194:V194" si="2144">T193/$BA$193</f>
        <v>1.0416666666666666E-2</v>
      </c>
      <c r="U194" s="10">
        <f t="shared" ref="U194:W194" si="2145">U193/$BB$193</f>
        <v>1.1029411764705883E-2</v>
      </c>
      <c r="V194" s="11">
        <f t="shared" si="2144"/>
        <v>0</v>
      </c>
      <c r="W194" s="10">
        <f t="shared" si="2145"/>
        <v>0</v>
      </c>
      <c r="X194" s="11">
        <f t="shared" ref="X194" si="2146">X193/$BA$193</f>
        <v>0</v>
      </c>
      <c r="Y194" s="10">
        <f t="shared" ref="Y194" si="2147">Y193/$BB$193</f>
        <v>0</v>
      </c>
      <c r="Z194" s="11">
        <f t="shared" ref="Z194" si="2148">Z193/$BA$193</f>
        <v>0</v>
      </c>
      <c r="AA194" s="10">
        <f t="shared" ref="AA194" si="2149">AA193/$BB$193</f>
        <v>0</v>
      </c>
      <c r="AB194" s="11">
        <f t="shared" ref="AB194" si="2150">AB193/$BA$193</f>
        <v>1.0416666666666666E-2</v>
      </c>
      <c r="AC194" s="10">
        <f t="shared" ref="AC194" si="2151">AC193/$BB$193</f>
        <v>6.3725490196078427E-2</v>
      </c>
      <c r="AD194" s="11">
        <f t="shared" ref="AD194" si="2152">AD193/$BA$193</f>
        <v>0</v>
      </c>
      <c r="AE194" s="10">
        <f t="shared" ref="AE194" si="2153">AE193/$BB$193</f>
        <v>0</v>
      </c>
      <c r="AF194" s="11">
        <f t="shared" ref="AF194" si="2154">AF193/$BA$193</f>
        <v>0</v>
      </c>
      <c r="AG194" s="10">
        <f t="shared" ref="AG194" si="2155">AG193/$BB$193</f>
        <v>0</v>
      </c>
      <c r="AH194" s="11">
        <f t="shared" ref="AH194" si="2156">AH193/$BA$193</f>
        <v>0</v>
      </c>
      <c r="AI194" s="10">
        <f t="shared" ref="AI194" si="2157">AI193/$BB$193</f>
        <v>0</v>
      </c>
      <c r="AJ194" s="11">
        <f t="shared" ref="AJ194" si="2158">AJ193/$BA$193</f>
        <v>0</v>
      </c>
      <c r="AK194" s="10">
        <f t="shared" ref="AK194" si="2159">AK193/$BB$193</f>
        <v>0</v>
      </c>
      <c r="AL194" s="11">
        <f t="shared" ref="AL194" si="2160">AL193/$BA$193</f>
        <v>0</v>
      </c>
      <c r="AM194" s="10">
        <f t="shared" ref="AM194" si="2161">AM193/$BB$193</f>
        <v>0</v>
      </c>
      <c r="AN194" s="11">
        <f t="shared" ref="AN194" si="2162">AN193/$BA$193</f>
        <v>0</v>
      </c>
      <c r="AO194" s="10">
        <f t="shared" ref="AO194" si="2163">AO193/$BB$193</f>
        <v>0</v>
      </c>
      <c r="AP194" s="11">
        <f t="shared" ref="AP194" si="2164">AP193/$BA$193</f>
        <v>0.11458333333333333</v>
      </c>
      <c r="AQ194" s="10">
        <f t="shared" ref="AQ194" si="2165">AQ193/$BB$193</f>
        <v>9.8039215686274508E-2</v>
      </c>
      <c r="AR194" s="11">
        <f t="shared" ref="AR194" si="2166">AR193/$BA$193</f>
        <v>0</v>
      </c>
      <c r="AS194" s="10">
        <f t="shared" ref="AS194" si="2167">AS193/$BB$193</f>
        <v>0</v>
      </c>
      <c r="AT194" s="11">
        <f t="shared" ref="AT194" si="2168">AT193/$BA$193</f>
        <v>0</v>
      </c>
      <c r="AU194" s="10">
        <f t="shared" ref="AU194" si="2169">AU193/$BB$193</f>
        <v>0</v>
      </c>
      <c r="AV194" s="11"/>
      <c r="AW194" s="10"/>
      <c r="AX194" s="11"/>
      <c r="AY194" s="10"/>
      <c r="AZ194" s="11"/>
      <c r="BA194" s="26">
        <f t="shared" si="1368"/>
        <v>0.99999999999999989</v>
      </c>
      <c r="BB194" s="26">
        <f t="shared" si="1369"/>
        <v>0.99999999999999989</v>
      </c>
    </row>
    <row r="195" spans="1:66">
      <c r="A195" s="2"/>
      <c r="B195" s="2"/>
      <c r="C195" s="2"/>
      <c r="D195" s="11">
        <v>3.125E-2</v>
      </c>
      <c r="E195" s="10">
        <v>9.8039215686274508E-3</v>
      </c>
      <c r="F195" s="11">
        <v>0.76041666666666663</v>
      </c>
      <c r="G195" s="10">
        <v>0.69730392156862742</v>
      </c>
      <c r="H195" s="11">
        <v>6.25E-2</v>
      </c>
      <c r="I195" s="10">
        <v>0.11151960784313726</v>
      </c>
      <c r="J195" s="11">
        <v>1.0416666666666666E-2</v>
      </c>
      <c r="K195" s="10">
        <v>8.5784313725490204E-3</v>
      </c>
      <c r="L195" s="11">
        <v>0</v>
      </c>
      <c r="M195" s="10">
        <v>0</v>
      </c>
      <c r="N195" s="11">
        <v>0</v>
      </c>
      <c r="O195" s="10">
        <v>0</v>
      </c>
      <c r="P195" s="11">
        <v>0</v>
      </c>
      <c r="Q195" s="10">
        <v>0</v>
      </c>
      <c r="R195" s="11">
        <v>0</v>
      </c>
      <c r="S195" s="10">
        <v>0</v>
      </c>
      <c r="T195" s="11">
        <v>1.0416666666666666E-2</v>
      </c>
      <c r="U195" s="10">
        <v>1.1029411764705883E-2</v>
      </c>
      <c r="V195" s="11">
        <v>0</v>
      </c>
      <c r="W195" s="10">
        <v>0</v>
      </c>
      <c r="X195" s="11">
        <v>0</v>
      </c>
      <c r="Y195" s="10">
        <v>0</v>
      </c>
      <c r="Z195" s="11">
        <v>0</v>
      </c>
      <c r="AA195" s="10">
        <v>0</v>
      </c>
      <c r="AB195" s="11">
        <v>1.0416666666666666E-2</v>
      </c>
      <c r="AC195" s="10">
        <v>6.3725490196078427E-2</v>
      </c>
      <c r="AD195" s="11">
        <v>0</v>
      </c>
      <c r="AE195" s="10">
        <v>0</v>
      </c>
      <c r="AF195" s="11">
        <v>0</v>
      </c>
      <c r="AG195" s="10">
        <v>0</v>
      </c>
      <c r="AH195" s="11">
        <v>0</v>
      </c>
      <c r="AI195" s="10">
        <v>0</v>
      </c>
      <c r="AJ195" s="11">
        <v>0</v>
      </c>
      <c r="AK195" s="10">
        <v>0</v>
      </c>
      <c r="AL195" s="11">
        <v>0</v>
      </c>
      <c r="AM195" s="10">
        <v>0</v>
      </c>
      <c r="AN195" s="11">
        <v>0</v>
      </c>
      <c r="AO195" s="10">
        <v>0</v>
      </c>
      <c r="AP195" s="11">
        <v>0.11458333333333333</v>
      </c>
      <c r="AQ195" s="10">
        <v>9.8039215686274508E-2</v>
      </c>
      <c r="AR195" s="11">
        <v>0</v>
      </c>
      <c r="AS195" s="10">
        <v>0</v>
      </c>
      <c r="AT195" s="11">
        <v>0</v>
      </c>
      <c r="AU195" s="10">
        <v>0</v>
      </c>
      <c r="AV195" s="11"/>
      <c r="AW195" s="10"/>
      <c r="AX195" s="11"/>
      <c r="AY195" s="10"/>
      <c r="AZ195" s="11"/>
      <c r="BA195" s="26">
        <f t="shared" si="1368"/>
        <v>0.99999999999999989</v>
      </c>
      <c r="BB195" s="26">
        <f t="shared" si="1369"/>
        <v>0.99999999999999989</v>
      </c>
    </row>
    <row r="196" spans="1:66" s="4" customFormat="1">
      <c r="A196" s="6" t="s">
        <v>364</v>
      </c>
      <c r="B196" s="6" t="s">
        <v>66</v>
      </c>
      <c r="C196" s="6">
        <v>62</v>
      </c>
      <c r="D196" s="25">
        <v>0</v>
      </c>
      <c r="E196" s="26">
        <v>0</v>
      </c>
      <c r="F196" s="25">
        <v>1</v>
      </c>
      <c r="G196" s="26">
        <v>4</v>
      </c>
      <c r="H196" s="25">
        <v>1</v>
      </c>
      <c r="I196" s="26">
        <v>2</v>
      </c>
      <c r="J196" s="25">
        <v>0</v>
      </c>
      <c r="K196" s="26">
        <v>0</v>
      </c>
      <c r="L196" s="25">
        <v>0</v>
      </c>
      <c r="M196" s="26">
        <v>0</v>
      </c>
      <c r="N196" s="25">
        <v>0</v>
      </c>
      <c r="O196" s="26">
        <v>0</v>
      </c>
      <c r="P196" s="25">
        <v>0</v>
      </c>
      <c r="Q196" s="26">
        <v>0</v>
      </c>
      <c r="R196" s="25">
        <v>0</v>
      </c>
      <c r="S196" s="26">
        <v>0</v>
      </c>
      <c r="T196" s="25">
        <v>0</v>
      </c>
      <c r="U196" s="26">
        <v>0</v>
      </c>
      <c r="V196" s="25">
        <v>0</v>
      </c>
      <c r="W196" s="26">
        <v>0</v>
      </c>
      <c r="X196" s="25">
        <v>0</v>
      </c>
      <c r="Y196" s="26">
        <v>0</v>
      </c>
      <c r="Z196" s="25">
        <v>0</v>
      </c>
      <c r="AA196" s="26">
        <v>0</v>
      </c>
      <c r="AB196" s="25">
        <v>0</v>
      </c>
      <c r="AC196" s="26">
        <v>0</v>
      </c>
      <c r="AD196" s="25">
        <v>3</v>
      </c>
      <c r="AE196" s="26">
        <v>71</v>
      </c>
      <c r="AF196" s="25">
        <v>8</v>
      </c>
      <c r="AG196" s="26">
        <v>18</v>
      </c>
      <c r="AH196" s="25">
        <v>0</v>
      </c>
      <c r="AI196" s="26">
        <v>0</v>
      </c>
      <c r="AJ196" s="25">
        <v>0</v>
      </c>
      <c r="AK196" s="26">
        <v>0</v>
      </c>
      <c r="AL196" s="25">
        <v>0</v>
      </c>
      <c r="AM196" s="26">
        <v>0</v>
      </c>
      <c r="AN196" s="25">
        <v>0</v>
      </c>
      <c r="AO196" s="26">
        <v>0</v>
      </c>
      <c r="AP196" s="25">
        <v>0</v>
      </c>
      <c r="AQ196" s="26">
        <v>0</v>
      </c>
      <c r="AR196" s="25">
        <v>0</v>
      </c>
      <c r="AS196" s="26">
        <v>0</v>
      </c>
      <c r="AT196" s="25">
        <v>0</v>
      </c>
      <c r="AU196" s="26">
        <v>0</v>
      </c>
      <c r="AV196" s="25"/>
      <c r="AW196" s="26"/>
      <c r="AX196" s="25"/>
      <c r="AY196" s="26"/>
      <c r="AZ196" s="25"/>
      <c r="BA196" s="26">
        <f t="shared" si="1368"/>
        <v>13</v>
      </c>
      <c r="BB196" s="26">
        <f t="shared" si="1369"/>
        <v>95</v>
      </c>
      <c r="BJ196"/>
      <c r="BK196"/>
      <c r="BL196"/>
      <c r="BM196"/>
      <c r="BN196"/>
    </row>
    <row r="197" spans="1:66">
      <c r="A197" s="2"/>
      <c r="B197" s="2"/>
      <c r="C197" s="2"/>
      <c r="D197" s="11">
        <f>D196/$BA$196</f>
        <v>0</v>
      </c>
      <c r="E197" s="10">
        <f>E196/$BB$196</f>
        <v>0</v>
      </c>
      <c r="F197" s="11">
        <f t="shared" ref="F197" si="2170">F196/$BA$196</f>
        <v>7.6923076923076927E-2</v>
      </c>
      <c r="G197" s="10">
        <f t="shared" ref="G197" si="2171">G196/$BB$196</f>
        <v>4.2105263157894736E-2</v>
      </c>
      <c r="H197" s="11">
        <f t="shared" ref="H197" si="2172">H196/$BA$196</f>
        <v>7.6923076923076927E-2</v>
      </c>
      <c r="I197" s="10">
        <f t="shared" ref="I197" si="2173">I196/$BB$196</f>
        <v>2.1052631578947368E-2</v>
      </c>
      <c r="J197" s="11">
        <f t="shared" ref="J197" si="2174">J196/$BA$196</f>
        <v>0</v>
      </c>
      <c r="K197" s="10">
        <f t="shared" ref="K197" si="2175">K196/$BB$196</f>
        <v>0</v>
      </c>
      <c r="L197" s="11">
        <f t="shared" ref="L197" si="2176">L196/$BA$196</f>
        <v>0</v>
      </c>
      <c r="M197" s="10">
        <f t="shared" ref="M197" si="2177">M196/$BB$196</f>
        <v>0</v>
      </c>
      <c r="N197" s="11">
        <f t="shared" ref="N197" si="2178">N196/$BA$196</f>
        <v>0</v>
      </c>
      <c r="O197" s="10">
        <f t="shared" ref="O197" si="2179">O196/$BB$196</f>
        <v>0</v>
      </c>
      <c r="P197" s="11">
        <f t="shared" ref="P197" si="2180">P196/$BA$196</f>
        <v>0</v>
      </c>
      <c r="Q197" s="10">
        <f t="shared" ref="Q197" si="2181">Q196/$BB$196</f>
        <v>0</v>
      </c>
      <c r="R197" s="11">
        <f t="shared" ref="R197" si="2182">R196/$BA$196</f>
        <v>0</v>
      </c>
      <c r="S197" s="10">
        <f t="shared" ref="S197" si="2183">S196/$BB$196</f>
        <v>0</v>
      </c>
      <c r="T197" s="11">
        <f t="shared" ref="T197:V197" si="2184">T196/$BA$196</f>
        <v>0</v>
      </c>
      <c r="U197" s="10">
        <f t="shared" ref="U197:W197" si="2185">U196/$BB$196</f>
        <v>0</v>
      </c>
      <c r="V197" s="11">
        <f t="shared" si="2184"/>
        <v>0</v>
      </c>
      <c r="W197" s="10">
        <f t="shared" si="2185"/>
        <v>0</v>
      </c>
      <c r="X197" s="11">
        <f t="shared" ref="X197" si="2186">X196/$BA$196</f>
        <v>0</v>
      </c>
      <c r="Y197" s="10">
        <f t="shared" ref="Y197" si="2187">Y196/$BB$196</f>
        <v>0</v>
      </c>
      <c r="Z197" s="11">
        <f t="shared" ref="Z197" si="2188">Z196/$BA$196</f>
        <v>0</v>
      </c>
      <c r="AA197" s="10">
        <f t="shared" ref="AA197" si="2189">AA196/$BB$196</f>
        <v>0</v>
      </c>
      <c r="AB197" s="11">
        <f t="shared" ref="AB197" si="2190">AB196/$BA$196</f>
        <v>0</v>
      </c>
      <c r="AC197" s="10">
        <f t="shared" ref="AC197" si="2191">AC196/$BB$196</f>
        <v>0</v>
      </c>
      <c r="AD197" s="11">
        <f t="shared" ref="AD197" si="2192">AD196/$BA$196</f>
        <v>0.23076923076923078</v>
      </c>
      <c r="AE197" s="10">
        <f t="shared" ref="AE197" si="2193">AE196/$BB$196</f>
        <v>0.74736842105263157</v>
      </c>
      <c r="AF197" s="11">
        <f t="shared" ref="AF197" si="2194">AF196/$BA$196</f>
        <v>0.61538461538461542</v>
      </c>
      <c r="AG197" s="10">
        <f t="shared" ref="AG197" si="2195">AG196/$BB$196</f>
        <v>0.18947368421052632</v>
      </c>
      <c r="AH197" s="11">
        <f t="shared" ref="AH197" si="2196">AH196/$BA$196</f>
        <v>0</v>
      </c>
      <c r="AI197" s="10">
        <f t="shared" ref="AI197" si="2197">AI196/$BB$196</f>
        <v>0</v>
      </c>
      <c r="AJ197" s="11">
        <f t="shared" ref="AJ197" si="2198">AJ196/$BA$196</f>
        <v>0</v>
      </c>
      <c r="AK197" s="10">
        <f t="shared" ref="AK197" si="2199">AK196/$BB$196</f>
        <v>0</v>
      </c>
      <c r="AL197" s="11">
        <f t="shared" ref="AL197" si="2200">AL196/$BA$196</f>
        <v>0</v>
      </c>
      <c r="AM197" s="10">
        <f t="shared" ref="AM197" si="2201">AM196/$BB$196</f>
        <v>0</v>
      </c>
      <c r="AN197" s="11">
        <f t="shared" ref="AN197" si="2202">AN196/$BA$196</f>
        <v>0</v>
      </c>
      <c r="AO197" s="10">
        <f t="shared" ref="AO197" si="2203">AO196/$BB$196</f>
        <v>0</v>
      </c>
      <c r="AP197" s="11">
        <f t="shared" ref="AP197" si="2204">AP196/$BA$196</f>
        <v>0</v>
      </c>
      <c r="AQ197" s="10">
        <f t="shared" ref="AQ197" si="2205">AQ196/$BB$196</f>
        <v>0</v>
      </c>
      <c r="AR197" s="11">
        <f t="shared" ref="AR197" si="2206">AR196/$BA$196</f>
        <v>0</v>
      </c>
      <c r="AS197" s="10">
        <f t="shared" ref="AS197" si="2207">AS196/$BB$196</f>
        <v>0</v>
      </c>
      <c r="AT197" s="11">
        <f t="shared" ref="AT197" si="2208">AT196/$BA$196</f>
        <v>0</v>
      </c>
      <c r="AU197" s="10">
        <f t="shared" ref="AU197" si="2209">AU196/$BB$196</f>
        <v>0</v>
      </c>
      <c r="AV197" s="11"/>
      <c r="AW197" s="10"/>
      <c r="AX197" s="11"/>
      <c r="AY197" s="10"/>
      <c r="AZ197" s="11"/>
      <c r="BA197" s="26">
        <f t="shared" si="1368"/>
        <v>1</v>
      </c>
      <c r="BB197" s="26">
        <f t="shared" si="1369"/>
        <v>1</v>
      </c>
    </row>
    <row r="198" spans="1:66">
      <c r="A198" s="2"/>
      <c r="B198" s="2"/>
      <c r="C198" s="2"/>
      <c r="D198" s="11">
        <v>0</v>
      </c>
      <c r="E198" s="10">
        <v>0</v>
      </c>
      <c r="F198" s="11">
        <v>7.6923076923076927E-2</v>
      </c>
      <c r="G198" s="10">
        <v>4.2105263157894736E-2</v>
      </c>
      <c r="H198" s="11">
        <v>7.6923076923076927E-2</v>
      </c>
      <c r="I198" s="10">
        <v>2.1052631578947368E-2</v>
      </c>
      <c r="J198" s="11">
        <v>0</v>
      </c>
      <c r="K198" s="10">
        <v>0</v>
      </c>
      <c r="L198" s="11">
        <v>0</v>
      </c>
      <c r="M198" s="10">
        <v>0</v>
      </c>
      <c r="N198" s="11">
        <v>0</v>
      </c>
      <c r="O198" s="10">
        <v>0</v>
      </c>
      <c r="P198" s="11">
        <v>0</v>
      </c>
      <c r="Q198" s="10">
        <v>0</v>
      </c>
      <c r="R198" s="11">
        <v>0</v>
      </c>
      <c r="S198" s="10">
        <v>0</v>
      </c>
      <c r="T198" s="11">
        <v>0</v>
      </c>
      <c r="U198" s="10">
        <v>0</v>
      </c>
      <c r="V198" s="11">
        <v>0</v>
      </c>
      <c r="W198" s="10">
        <v>0</v>
      </c>
      <c r="X198" s="11">
        <v>0</v>
      </c>
      <c r="Y198" s="10">
        <v>0</v>
      </c>
      <c r="Z198" s="11">
        <v>0</v>
      </c>
      <c r="AA198" s="10">
        <v>0</v>
      </c>
      <c r="AB198" s="11">
        <v>0</v>
      </c>
      <c r="AC198" s="10">
        <v>0</v>
      </c>
      <c r="AD198" s="11">
        <v>0.23076923076923078</v>
      </c>
      <c r="AE198" s="10">
        <v>0.74736842105263157</v>
      </c>
      <c r="AF198" s="11">
        <v>0.61538461538461542</v>
      </c>
      <c r="AG198" s="10">
        <v>0.18947368421052632</v>
      </c>
      <c r="AH198" s="11">
        <v>0</v>
      </c>
      <c r="AI198" s="10">
        <v>0</v>
      </c>
      <c r="AJ198" s="11">
        <v>0</v>
      </c>
      <c r="AK198" s="10">
        <v>0</v>
      </c>
      <c r="AL198" s="11">
        <v>0</v>
      </c>
      <c r="AM198" s="10">
        <v>0</v>
      </c>
      <c r="AN198" s="11">
        <v>0</v>
      </c>
      <c r="AO198" s="10">
        <v>0</v>
      </c>
      <c r="AP198" s="11">
        <v>0</v>
      </c>
      <c r="AQ198" s="10">
        <v>0</v>
      </c>
      <c r="AR198" s="11">
        <v>0</v>
      </c>
      <c r="AS198" s="10">
        <v>0</v>
      </c>
      <c r="AT198" s="11">
        <v>0</v>
      </c>
      <c r="AU198" s="10">
        <v>0</v>
      </c>
      <c r="AV198" s="11"/>
      <c r="AW198" s="10"/>
      <c r="AX198" s="11"/>
      <c r="AY198" s="10"/>
      <c r="AZ198" s="11"/>
      <c r="BA198" s="26">
        <f t="shared" ref="BA198:BA219" si="2210">SUM(D198,F198,H198,J198,L198,N198,P198,R198,T198,X198,Z198,AB198,AD198,AF198,AH198,AJ198,AL198,AN198,AP198,AR198,AT198,V198)</f>
        <v>1</v>
      </c>
      <c r="BB198" s="26">
        <f t="shared" ref="BB198:BB219" si="2211">SUM(E198,G198,I198,K198,M198,O198,Q198,S198,U198,Y198,AA198,AC198,AE198,AG198,AI198,AK198,AM198,AO198,AQ198,AS198,AU198,W198)</f>
        <v>1</v>
      </c>
    </row>
    <row r="199" spans="1:66">
      <c r="A199" s="2" t="s">
        <v>368</v>
      </c>
      <c r="B199" s="2" t="s">
        <v>66</v>
      </c>
      <c r="C199" s="2">
        <v>63</v>
      </c>
      <c r="D199" s="11">
        <v>0</v>
      </c>
      <c r="E199" s="10">
        <v>0</v>
      </c>
      <c r="F199" s="11">
        <v>12</v>
      </c>
      <c r="G199" s="10">
        <v>120</v>
      </c>
      <c r="H199" s="11">
        <v>3</v>
      </c>
      <c r="I199" s="10">
        <v>24</v>
      </c>
      <c r="J199" s="11">
        <v>0</v>
      </c>
      <c r="K199" s="10">
        <v>0</v>
      </c>
      <c r="L199" s="11">
        <v>0</v>
      </c>
      <c r="M199" s="10">
        <v>0</v>
      </c>
      <c r="N199" s="11">
        <v>0</v>
      </c>
      <c r="O199" s="10">
        <v>0</v>
      </c>
      <c r="P199" s="11">
        <v>0</v>
      </c>
      <c r="Q199" s="10">
        <v>0</v>
      </c>
      <c r="R199" s="11">
        <v>0</v>
      </c>
      <c r="S199" s="10">
        <v>0</v>
      </c>
      <c r="T199" s="11">
        <v>9</v>
      </c>
      <c r="U199" s="10">
        <v>121</v>
      </c>
      <c r="V199" s="11">
        <v>3</v>
      </c>
      <c r="W199" s="10">
        <v>23</v>
      </c>
      <c r="X199" s="11">
        <v>0</v>
      </c>
      <c r="Y199" s="10">
        <v>0</v>
      </c>
      <c r="Z199" s="11">
        <v>0</v>
      </c>
      <c r="AA199" s="10">
        <v>0</v>
      </c>
      <c r="AB199" s="11">
        <v>0</v>
      </c>
      <c r="AC199" s="10">
        <v>0</v>
      </c>
      <c r="AD199" s="11">
        <v>0</v>
      </c>
      <c r="AE199" s="10">
        <v>0</v>
      </c>
      <c r="AF199" s="11">
        <v>29</v>
      </c>
      <c r="AG199" s="10">
        <v>403</v>
      </c>
      <c r="AH199" s="11">
        <v>1</v>
      </c>
      <c r="AI199" s="10">
        <v>14</v>
      </c>
      <c r="AJ199" s="11">
        <v>0</v>
      </c>
      <c r="AK199" s="10">
        <v>0</v>
      </c>
      <c r="AL199" s="11">
        <v>0</v>
      </c>
      <c r="AM199" s="10">
        <v>0</v>
      </c>
      <c r="AN199" s="11">
        <v>0</v>
      </c>
      <c r="AO199" s="10">
        <v>0</v>
      </c>
      <c r="AP199" s="11">
        <v>4</v>
      </c>
      <c r="AQ199" s="10">
        <v>86</v>
      </c>
      <c r="AR199" s="11">
        <v>1</v>
      </c>
      <c r="AS199" s="10">
        <v>3</v>
      </c>
      <c r="AT199" s="11">
        <v>0</v>
      </c>
      <c r="AU199" s="10">
        <v>0</v>
      </c>
      <c r="AV199" s="11"/>
      <c r="AW199" s="10"/>
      <c r="AX199" s="11"/>
      <c r="AY199" s="10"/>
      <c r="AZ199" s="11"/>
      <c r="BA199" s="26">
        <f t="shared" si="2210"/>
        <v>62</v>
      </c>
      <c r="BB199" s="26">
        <f t="shared" si="2211"/>
        <v>794</v>
      </c>
    </row>
    <row r="200" spans="1:66">
      <c r="A200" s="2"/>
      <c r="B200" s="2"/>
      <c r="C200" s="2"/>
      <c r="D200" s="11">
        <f>D199/$BA$199</f>
        <v>0</v>
      </c>
      <c r="E200" s="10">
        <f>E199/$BB$199</f>
        <v>0</v>
      </c>
      <c r="F200" s="11">
        <f t="shared" ref="F200" si="2212">F199/$BA$199</f>
        <v>0.19354838709677419</v>
      </c>
      <c r="G200" s="10">
        <f t="shared" ref="G200" si="2213">G199/$BB$199</f>
        <v>0.15113350125944586</v>
      </c>
      <c r="H200" s="11">
        <f t="shared" ref="H200" si="2214">H199/$BA$199</f>
        <v>4.8387096774193547E-2</v>
      </c>
      <c r="I200" s="10">
        <f t="shared" ref="I200" si="2215">I199/$BB$199</f>
        <v>3.0226700251889168E-2</v>
      </c>
      <c r="J200" s="11">
        <f t="shared" ref="J200" si="2216">J199/$BA$199</f>
        <v>0</v>
      </c>
      <c r="K200" s="10">
        <f t="shared" ref="K200" si="2217">K199/$BB$199</f>
        <v>0</v>
      </c>
      <c r="L200" s="11">
        <f t="shared" ref="L200" si="2218">L199/$BA$199</f>
        <v>0</v>
      </c>
      <c r="M200" s="10">
        <f t="shared" ref="M200" si="2219">M199/$BB$199</f>
        <v>0</v>
      </c>
      <c r="N200" s="11">
        <f t="shared" ref="N200" si="2220">N199/$BA$199</f>
        <v>0</v>
      </c>
      <c r="O200" s="10">
        <f t="shared" ref="O200" si="2221">O199/$BB$199</f>
        <v>0</v>
      </c>
      <c r="P200" s="11">
        <f t="shared" ref="P200" si="2222">P199/$BA$199</f>
        <v>0</v>
      </c>
      <c r="Q200" s="10">
        <f t="shared" ref="Q200" si="2223">Q199/$BB$199</f>
        <v>0</v>
      </c>
      <c r="R200" s="11">
        <f t="shared" ref="R200" si="2224">R199/$BA$199</f>
        <v>0</v>
      </c>
      <c r="S200" s="10">
        <f t="shared" ref="S200" si="2225">S199/$BB$199</f>
        <v>0</v>
      </c>
      <c r="T200" s="11">
        <f t="shared" ref="T200:V200" si="2226">T199/$BA$199</f>
        <v>0.14516129032258066</v>
      </c>
      <c r="U200" s="10">
        <f t="shared" ref="U200:W200" si="2227">U199/$BB$199</f>
        <v>0.15239294710327456</v>
      </c>
      <c r="V200" s="11">
        <f t="shared" si="2226"/>
        <v>4.8387096774193547E-2</v>
      </c>
      <c r="W200" s="10">
        <f t="shared" si="2227"/>
        <v>2.8967254408060455E-2</v>
      </c>
      <c r="X200" s="11">
        <f t="shared" ref="X200" si="2228">X199/$BA$199</f>
        <v>0</v>
      </c>
      <c r="Y200" s="10">
        <f t="shared" ref="Y200" si="2229">Y199/$BB$199</f>
        <v>0</v>
      </c>
      <c r="Z200" s="11">
        <f t="shared" ref="Z200" si="2230">Z199/$BA$199</f>
        <v>0</v>
      </c>
      <c r="AA200" s="10">
        <f t="shared" ref="AA200" si="2231">AA199/$BB$199</f>
        <v>0</v>
      </c>
      <c r="AB200" s="11">
        <f t="shared" ref="AB200" si="2232">AB199/$BA$199</f>
        <v>0</v>
      </c>
      <c r="AC200" s="10">
        <f t="shared" ref="AC200" si="2233">AC199/$BB$199</f>
        <v>0</v>
      </c>
      <c r="AD200" s="11">
        <f t="shared" ref="AD200" si="2234">AD199/$BA$199</f>
        <v>0</v>
      </c>
      <c r="AE200" s="10">
        <f t="shared" ref="AE200" si="2235">AE199/$BB$199</f>
        <v>0</v>
      </c>
      <c r="AF200" s="11">
        <f t="shared" ref="AF200" si="2236">AF199/$BA$199</f>
        <v>0.46774193548387094</v>
      </c>
      <c r="AG200" s="10">
        <f t="shared" ref="AG200" si="2237">AG199/$BB$199</f>
        <v>0.50755667506297231</v>
      </c>
      <c r="AH200" s="11">
        <f t="shared" ref="AH200" si="2238">AH199/$BA$199</f>
        <v>1.6129032258064516E-2</v>
      </c>
      <c r="AI200" s="10">
        <f t="shared" ref="AI200" si="2239">AI199/$BB$199</f>
        <v>1.7632241813602016E-2</v>
      </c>
      <c r="AJ200" s="11">
        <f t="shared" ref="AJ200" si="2240">AJ199/$BA$199</f>
        <v>0</v>
      </c>
      <c r="AK200" s="10">
        <f t="shared" ref="AK200" si="2241">AK199/$BB$199</f>
        <v>0</v>
      </c>
      <c r="AL200" s="11">
        <f t="shared" ref="AL200" si="2242">AL199/$BA$199</f>
        <v>0</v>
      </c>
      <c r="AM200" s="10">
        <f t="shared" ref="AM200" si="2243">AM199/$BB$199</f>
        <v>0</v>
      </c>
      <c r="AN200" s="11">
        <f t="shared" ref="AN200" si="2244">AN199/$BA$199</f>
        <v>0</v>
      </c>
      <c r="AO200" s="10">
        <f t="shared" ref="AO200" si="2245">AO199/$BB$199</f>
        <v>0</v>
      </c>
      <c r="AP200" s="11">
        <f t="shared" ref="AP200" si="2246">AP199/$BA$199</f>
        <v>6.4516129032258063E-2</v>
      </c>
      <c r="AQ200" s="10">
        <f t="shared" ref="AQ200" si="2247">AQ199/$BB$199</f>
        <v>0.10831234256926953</v>
      </c>
      <c r="AR200" s="11">
        <f t="shared" ref="AR200" si="2248">AR199/$BA$199</f>
        <v>1.6129032258064516E-2</v>
      </c>
      <c r="AS200" s="10">
        <f t="shared" ref="AS200" si="2249">AS199/$BB$199</f>
        <v>3.778337531486146E-3</v>
      </c>
      <c r="AT200" s="11">
        <f t="shared" ref="AT200" si="2250">AT199/$BA$199</f>
        <v>0</v>
      </c>
      <c r="AU200" s="10">
        <f t="shared" ref="AU200" si="2251">AU199/$BB$199</f>
        <v>0</v>
      </c>
      <c r="AV200" s="11"/>
      <c r="AW200" s="10"/>
      <c r="AX200" s="11"/>
      <c r="AY200" s="10"/>
      <c r="AZ200" s="11"/>
      <c r="BA200" s="26">
        <f t="shared" si="2210"/>
        <v>0.99999999999999978</v>
      </c>
      <c r="BB200" s="26">
        <f t="shared" si="2211"/>
        <v>1</v>
      </c>
    </row>
    <row r="201" spans="1:66">
      <c r="A201" s="2"/>
      <c r="B201" s="2"/>
      <c r="C201" s="2"/>
      <c r="D201" s="11">
        <v>0</v>
      </c>
      <c r="E201" s="10">
        <v>0</v>
      </c>
      <c r="F201" s="11">
        <v>0.19354838709677419</v>
      </c>
      <c r="G201" s="10">
        <v>0.15113350125944586</v>
      </c>
      <c r="H201" s="11">
        <v>4.8387096774193547E-2</v>
      </c>
      <c r="I201" s="10">
        <v>3.0226700251889168E-2</v>
      </c>
      <c r="J201" s="11">
        <v>0</v>
      </c>
      <c r="K201" s="10">
        <v>0</v>
      </c>
      <c r="L201" s="11">
        <v>0</v>
      </c>
      <c r="M201" s="10">
        <v>0</v>
      </c>
      <c r="N201" s="11">
        <v>0</v>
      </c>
      <c r="O201" s="10">
        <v>0</v>
      </c>
      <c r="P201" s="11">
        <v>0</v>
      </c>
      <c r="Q201" s="10">
        <v>0</v>
      </c>
      <c r="R201" s="11">
        <v>0</v>
      </c>
      <c r="S201" s="10">
        <v>0</v>
      </c>
      <c r="T201" s="11">
        <v>0.14516129032258066</v>
      </c>
      <c r="U201" s="10">
        <v>0.15239294710327456</v>
      </c>
      <c r="V201" s="11">
        <v>4.8387096774193547E-2</v>
      </c>
      <c r="W201" s="10">
        <v>2.8967254408060455E-2</v>
      </c>
      <c r="X201" s="11">
        <v>0</v>
      </c>
      <c r="Y201" s="10">
        <v>0</v>
      </c>
      <c r="Z201" s="11">
        <v>0</v>
      </c>
      <c r="AA201" s="10">
        <v>0</v>
      </c>
      <c r="AB201" s="11">
        <v>0</v>
      </c>
      <c r="AC201" s="10">
        <v>0</v>
      </c>
      <c r="AD201" s="11">
        <v>0</v>
      </c>
      <c r="AE201" s="10">
        <v>0</v>
      </c>
      <c r="AF201" s="11">
        <v>0.46774193548387094</v>
      </c>
      <c r="AG201" s="10">
        <v>0.50755667506297231</v>
      </c>
      <c r="AH201" s="11">
        <v>1.6129032258064516E-2</v>
      </c>
      <c r="AI201" s="10">
        <v>1.7632241813602016E-2</v>
      </c>
      <c r="AJ201" s="11">
        <v>0</v>
      </c>
      <c r="AK201" s="10">
        <v>0</v>
      </c>
      <c r="AL201" s="11">
        <v>0</v>
      </c>
      <c r="AM201" s="10">
        <v>0</v>
      </c>
      <c r="AN201" s="11">
        <v>0</v>
      </c>
      <c r="AO201" s="10">
        <v>0</v>
      </c>
      <c r="AP201" s="11">
        <v>6.4516129032258063E-2</v>
      </c>
      <c r="AQ201" s="10">
        <v>0.10831234256926953</v>
      </c>
      <c r="AR201" s="11">
        <v>1.6129032258064516E-2</v>
      </c>
      <c r="AS201" s="10">
        <v>3.778337531486146E-3</v>
      </c>
      <c r="AT201" s="11">
        <v>0</v>
      </c>
      <c r="AU201" s="10">
        <v>0</v>
      </c>
      <c r="AV201" s="11"/>
      <c r="AW201" s="10"/>
      <c r="AX201" s="11"/>
      <c r="AY201" s="10"/>
      <c r="AZ201" s="11"/>
      <c r="BA201" s="26">
        <f t="shared" si="2210"/>
        <v>0.99999999999999978</v>
      </c>
      <c r="BB201" s="26">
        <f t="shared" si="2211"/>
        <v>1</v>
      </c>
    </row>
    <row r="202" spans="1:66">
      <c r="A202" s="2" t="s">
        <v>631</v>
      </c>
      <c r="B202" s="2" t="s">
        <v>66</v>
      </c>
      <c r="C202" s="2">
        <v>64</v>
      </c>
      <c r="D202" s="11">
        <v>0</v>
      </c>
      <c r="E202" s="10">
        <v>0</v>
      </c>
      <c r="F202" s="11">
        <v>12</v>
      </c>
      <c r="G202" s="10">
        <v>67</v>
      </c>
      <c r="H202" s="11">
        <v>13</v>
      </c>
      <c r="I202" s="10">
        <v>123</v>
      </c>
      <c r="J202" s="11">
        <v>14</v>
      </c>
      <c r="K202" s="10">
        <v>122</v>
      </c>
      <c r="L202" s="11">
        <v>0</v>
      </c>
      <c r="M202" s="10">
        <v>0</v>
      </c>
      <c r="N202" s="11">
        <v>0</v>
      </c>
      <c r="O202" s="10">
        <v>0</v>
      </c>
      <c r="P202" s="11">
        <v>0</v>
      </c>
      <c r="Q202" s="10">
        <v>0</v>
      </c>
      <c r="R202" s="11">
        <v>0</v>
      </c>
      <c r="S202" s="10">
        <v>0</v>
      </c>
      <c r="T202" s="11">
        <v>0</v>
      </c>
      <c r="U202" s="10">
        <v>0</v>
      </c>
      <c r="V202" s="11">
        <v>0</v>
      </c>
      <c r="W202" s="10">
        <v>0</v>
      </c>
      <c r="X202" s="11">
        <v>0</v>
      </c>
      <c r="Y202" s="10">
        <v>0</v>
      </c>
      <c r="Z202" s="11">
        <v>0</v>
      </c>
      <c r="AA202" s="10">
        <v>0</v>
      </c>
      <c r="AB202" s="11">
        <v>0</v>
      </c>
      <c r="AC202" s="10">
        <v>0</v>
      </c>
      <c r="AD202" s="11">
        <v>1</v>
      </c>
      <c r="AE202" s="10">
        <v>8</v>
      </c>
      <c r="AF202" s="11">
        <v>2</v>
      </c>
      <c r="AG202" s="10">
        <v>9</v>
      </c>
      <c r="AH202" s="11">
        <v>0</v>
      </c>
      <c r="AI202" s="10">
        <v>0</v>
      </c>
      <c r="AJ202" s="11">
        <v>0</v>
      </c>
      <c r="AK202" s="10">
        <v>0</v>
      </c>
      <c r="AL202" s="11">
        <v>0</v>
      </c>
      <c r="AM202" s="10">
        <v>0</v>
      </c>
      <c r="AN202" s="11">
        <v>0</v>
      </c>
      <c r="AO202" s="10">
        <v>0</v>
      </c>
      <c r="AP202" s="11">
        <v>10</v>
      </c>
      <c r="AQ202" s="10">
        <v>83</v>
      </c>
      <c r="AR202" s="11">
        <v>0</v>
      </c>
      <c r="AS202" s="10">
        <v>0</v>
      </c>
      <c r="AT202" s="11">
        <v>2</v>
      </c>
      <c r="AU202" s="10">
        <v>3</v>
      </c>
      <c r="AV202" s="11"/>
      <c r="AW202" s="10"/>
      <c r="AX202" s="11"/>
      <c r="AY202" s="10"/>
      <c r="AZ202" s="11"/>
      <c r="BA202" s="26">
        <f t="shared" si="2210"/>
        <v>54</v>
      </c>
      <c r="BB202" s="26">
        <f t="shared" si="2211"/>
        <v>415</v>
      </c>
    </row>
    <row r="203" spans="1:66">
      <c r="A203" s="2"/>
      <c r="B203" s="2"/>
      <c r="C203" s="2"/>
      <c r="D203" s="11">
        <f>D202/$BA$202</f>
        <v>0</v>
      </c>
      <c r="E203" s="10">
        <f>E202/$BB$202</f>
        <v>0</v>
      </c>
      <c r="F203" s="11">
        <f t="shared" ref="F203" si="2252">F202/$BA$202</f>
        <v>0.22222222222222221</v>
      </c>
      <c r="G203" s="10">
        <f t="shared" ref="G203" si="2253">G202/$BB$202</f>
        <v>0.16144578313253011</v>
      </c>
      <c r="H203" s="11">
        <f t="shared" ref="H203" si="2254">H202/$BA$202</f>
        <v>0.24074074074074073</v>
      </c>
      <c r="I203" s="10">
        <f t="shared" ref="I203" si="2255">I202/$BB$202</f>
        <v>0.29638554216867469</v>
      </c>
      <c r="J203" s="11">
        <f t="shared" ref="J203" si="2256">J202/$BA$202</f>
        <v>0.25925925925925924</v>
      </c>
      <c r="K203" s="10">
        <f t="shared" ref="K203" si="2257">K202/$BB$202</f>
        <v>0.29397590361445786</v>
      </c>
      <c r="L203" s="11">
        <f t="shared" ref="L203" si="2258">L202/$BA$202</f>
        <v>0</v>
      </c>
      <c r="M203" s="10">
        <f t="shared" ref="M203" si="2259">M202/$BB$202</f>
        <v>0</v>
      </c>
      <c r="N203" s="11">
        <f t="shared" ref="N203" si="2260">N202/$BA$202</f>
        <v>0</v>
      </c>
      <c r="O203" s="10">
        <f t="shared" ref="O203" si="2261">O202/$BB$202</f>
        <v>0</v>
      </c>
      <c r="P203" s="11">
        <f t="shared" ref="P203" si="2262">P202/$BA$202</f>
        <v>0</v>
      </c>
      <c r="Q203" s="10">
        <f t="shared" ref="Q203" si="2263">Q202/$BB$202</f>
        <v>0</v>
      </c>
      <c r="R203" s="11">
        <f t="shared" ref="R203" si="2264">R202/$BA$202</f>
        <v>0</v>
      </c>
      <c r="S203" s="10">
        <f t="shared" ref="S203" si="2265">S202/$BB$202</f>
        <v>0</v>
      </c>
      <c r="T203" s="11">
        <f t="shared" ref="T203:V203" si="2266">T202/$BA$202</f>
        <v>0</v>
      </c>
      <c r="U203" s="10">
        <f t="shared" ref="U203:W203" si="2267">U202/$BB$202</f>
        <v>0</v>
      </c>
      <c r="V203" s="11">
        <f t="shared" si="2266"/>
        <v>0</v>
      </c>
      <c r="W203" s="10">
        <f t="shared" si="2267"/>
        <v>0</v>
      </c>
      <c r="X203" s="11">
        <f t="shared" ref="X203" si="2268">X202/$BA$202</f>
        <v>0</v>
      </c>
      <c r="Y203" s="10">
        <f t="shared" ref="Y203" si="2269">Y202/$BB$202</f>
        <v>0</v>
      </c>
      <c r="Z203" s="11">
        <f t="shared" ref="Z203" si="2270">Z202/$BA$202</f>
        <v>0</v>
      </c>
      <c r="AA203" s="10">
        <f t="shared" ref="AA203" si="2271">AA202/$BB$202</f>
        <v>0</v>
      </c>
      <c r="AB203" s="11">
        <f t="shared" ref="AB203" si="2272">AB202/$BA$202</f>
        <v>0</v>
      </c>
      <c r="AC203" s="10">
        <f t="shared" ref="AC203" si="2273">AC202/$BB$202</f>
        <v>0</v>
      </c>
      <c r="AD203" s="11">
        <f t="shared" ref="AD203" si="2274">AD202/$BA$202</f>
        <v>1.8518518518518517E-2</v>
      </c>
      <c r="AE203" s="10">
        <f t="shared" ref="AE203" si="2275">AE202/$BB$202</f>
        <v>1.9277108433734941E-2</v>
      </c>
      <c r="AF203" s="11">
        <f t="shared" ref="AF203" si="2276">AF202/$BA$202</f>
        <v>3.7037037037037035E-2</v>
      </c>
      <c r="AG203" s="10">
        <f t="shared" ref="AG203" si="2277">AG202/$BB$202</f>
        <v>2.1686746987951807E-2</v>
      </c>
      <c r="AH203" s="11">
        <f t="shared" ref="AH203" si="2278">AH202/$BA$202</f>
        <v>0</v>
      </c>
      <c r="AI203" s="10">
        <f t="shared" ref="AI203" si="2279">AI202/$BB$202</f>
        <v>0</v>
      </c>
      <c r="AJ203" s="11">
        <f t="shared" ref="AJ203" si="2280">AJ202/$BA$202</f>
        <v>0</v>
      </c>
      <c r="AK203" s="10">
        <f t="shared" ref="AK203" si="2281">AK202/$BB$202</f>
        <v>0</v>
      </c>
      <c r="AL203" s="11">
        <f t="shared" ref="AL203" si="2282">AL202/$BA$202</f>
        <v>0</v>
      </c>
      <c r="AM203" s="10">
        <f t="shared" ref="AM203" si="2283">AM202/$BB$202</f>
        <v>0</v>
      </c>
      <c r="AN203" s="11">
        <f t="shared" ref="AN203" si="2284">AN202/$BA$202</f>
        <v>0</v>
      </c>
      <c r="AO203" s="10">
        <f t="shared" ref="AO203" si="2285">AO202/$BB$202</f>
        <v>0</v>
      </c>
      <c r="AP203" s="11">
        <f t="shared" ref="AP203" si="2286">AP202/$BA$202</f>
        <v>0.18518518518518517</v>
      </c>
      <c r="AQ203" s="10">
        <f t="shared" ref="AQ203" si="2287">AQ202/$BB$202</f>
        <v>0.2</v>
      </c>
      <c r="AR203" s="11">
        <f t="shared" ref="AR203" si="2288">AR202/$BA$202</f>
        <v>0</v>
      </c>
      <c r="AS203" s="10">
        <f t="shared" ref="AS203" si="2289">AS202/$BB$202</f>
        <v>0</v>
      </c>
      <c r="AT203" s="11">
        <f t="shared" ref="AT203" si="2290">AT202/$BA$202</f>
        <v>3.7037037037037035E-2</v>
      </c>
      <c r="AU203" s="10">
        <f t="shared" ref="AU203" si="2291">AU202/$BB$202</f>
        <v>7.2289156626506026E-3</v>
      </c>
      <c r="AV203" s="11"/>
      <c r="AW203" s="10"/>
      <c r="AX203" s="11"/>
      <c r="AY203" s="10"/>
      <c r="AZ203" s="11"/>
      <c r="BA203" s="26">
        <f t="shared" si="2210"/>
        <v>0.99999999999999978</v>
      </c>
      <c r="BB203" s="26">
        <f t="shared" si="2211"/>
        <v>1</v>
      </c>
    </row>
    <row r="204" spans="1:66">
      <c r="A204" s="2"/>
      <c r="B204" s="2"/>
      <c r="C204" s="2"/>
      <c r="D204" s="11">
        <v>0</v>
      </c>
      <c r="E204" s="10">
        <v>0</v>
      </c>
      <c r="F204" s="11">
        <v>0.22222222222222221</v>
      </c>
      <c r="G204" s="10">
        <v>0.16144578313253011</v>
      </c>
      <c r="H204" s="11">
        <v>0.24074074074074073</v>
      </c>
      <c r="I204" s="10">
        <v>0.29638554216867469</v>
      </c>
      <c r="J204" s="11">
        <v>0.25925925925925924</v>
      </c>
      <c r="K204" s="10">
        <v>0.29397590361445786</v>
      </c>
      <c r="L204" s="11">
        <v>0</v>
      </c>
      <c r="M204" s="10">
        <v>0</v>
      </c>
      <c r="N204" s="11">
        <v>0</v>
      </c>
      <c r="O204" s="10">
        <v>0</v>
      </c>
      <c r="P204" s="11">
        <v>0</v>
      </c>
      <c r="Q204" s="10">
        <v>0</v>
      </c>
      <c r="R204" s="11">
        <v>0</v>
      </c>
      <c r="S204" s="10">
        <v>0</v>
      </c>
      <c r="T204" s="11">
        <v>0</v>
      </c>
      <c r="U204" s="10">
        <v>0</v>
      </c>
      <c r="V204" s="11">
        <v>0</v>
      </c>
      <c r="W204" s="10">
        <v>0</v>
      </c>
      <c r="X204" s="11">
        <v>0</v>
      </c>
      <c r="Y204" s="10">
        <v>0</v>
      </c>
      <c r="Z204" s="11">
        <v>0</v>
      </c>
      <c r="AA204" s="10">
        <v>0</v>
      </c>
      <c r="AB204" s="11">
        <v>0</v>
      </c>
      <c r="AC204" s="10">
        <v>0</v>
      </c>
      <c r="AD204" s="11">
        <v>1.8518518518518517E-2</v>
      </c>
      <c r="AE204" s="10">
        <v>1.9277108433734941E-2</v>
      </c>
      <c r="AF204" s="11">
        <v>3.7037037037037035E-2</v>
      </c>
      <c r="AG204" s="10">
        <v>2.1686746987951807E-2</v>
      </c>
      <c r="AH204" s="11">
        <v>0</v>
      </c>
      <c r="AI204" s="10">
        <v>0</v>
      </c>
      <c r="AJ204" s="11">
        <v>0</v>
      </c>
      <c r="AK204" s="10">
        <v>0</v>
      </c>
      <c r="AL204" s="11">
        <v>0</v>
      </c>
      <c r="AM204" s="10">
        <v>0</v>
      </c>
      <c r="AN204" s="11">
        <v>0</v>
      </c>
      <c r="AO204" s="10">
        <v>0</v>
      </c>
      <c r="AP204" s="11">
        <v>0.18518518518518517</v>
      </c>
      <c r="AQ204" s="10">
        <v>0.2</v>
      </c>
      <c r="AR204" s="11">
        <v>0</v>
      </c>
      <c r="AS204" s="10">
        <v>0</v>
      </c>
      <c r="AT204" s="11">
        <v>3.7037037037037035E-2</v>
      </c>
      <c r="AU204" s="10">
        <v>7.2289156626506026E-3</v>
      </c>
      <c r="AV204" s="11"/>
      <c r="AW204" s="10"/>
      <c r="AX204" s="11"/>
      <c r="AY204" s="10"/>
      <c r="AZ204" s="11"/>
      <c r="BA204" s="26">
        <f t="shared" si="2210"/>
        <v>0.99999999999999978</v>
      </c>
      <c r="BB204" s="26">
        <f t="shared" si="2211"/>
        <v>1</v>
      </c>
    </row>
    <row r="205" spans="1:66">
      <c r="A205" s="2" t="s">
        <v>632</v>
      </c>
      <c r="B205" s="2" t="s">
        <v>66</v>
      </c>
      <c r="C205" s="2">
        <v>65</v>
      </c>
      <c r="D205" s="11">
        <v>0</v>
      </c>
      <c r="E205" s="10">
        <v>0</v>
      </c>
      <c r="F205" s="11">
        <v>37</v>
      </c>
      <c r="G205" s="10">
        <v>1320</v>
      </c>
      <c r="H205" s="11">
        <v>44</v>
      </c>
      <c r="I205" s="10">
        <v>868</v>
      </c>
      <c r="J205" s="11">
        <v>2</v>
      </c>
      <c r="K205" s="10">
        <v>28</v>
      </c>
      <c r="L205" s="11">
        <v>1</v>
      </c>
      <c r="M205" s="10">
        <v>14</v>
      </c>
      <c r="N205" s="11">
        <v>0</v>
      </c>
      <c r="O205" s="10">
        <v>0</v>
      </c>
      <c r="P205" s="11">
        <v>0</v>
      </c>
      <c r="Q205" s="10">
        <v>0</v>
      </c>
      <c r="R205" s="11">
        <v>0</v>
      </c>
      <c r="S205" s="10">
        <v>0</v>
      </c>
      <c r="T205" s="11">
        <v>0</v>
      </c>
      <c r="U205" s="10">
        <v>0</v>
      </c>
      <c r="V205" s="11">
        <v>0</v>
      </c>
      <c r="W205" s="10">
        <v>0</v>
      </c>
      <c r="X205" s="11">
        <v>0</v>
      </c>
      <c r="Y205" s="10">
        <v>0</v>
      </c>
      <c r="Z205" s="11">
        <v>0</v>
      </c>
      <c r="AA205" s="10">
        <v>0</v>
      </c>
      <c r="AB205" s="11">
        <v>0</v>
      </c>
      <c r="AC205" s="10">
        <v>0</v>
      </c>
      <c r="AD205" s="11">
        <v>15</v>
      </c>
      <c r="AE205" s="10">
        <v>290</v>
      </c>
      <c r="AF205" s="11">
        <v>0</v>
      </c>
      <c r="AG205" s="10">
        <v>0</v>
      </c>
      <c r="AH205" s="11">
        <v>0</v>
      </c>
      <c r="AI205" s="10">
        <v>0</v>
      </c>
      <c r="AJ205" s="11">
        <v>0</v>
      </c>
      <c r="AK205" s="10">
        <v>0</v>
      </c>
      <c r="AL205" s="11">
        <v>10</v>
      </c>
      <c r="AM205" s="10">
        <v>115</v>
      </c>
      <c r="AN205" s="11">
        <v>0</v>
      </c>
      <c r="AO205" s="10">
        <v>0</v>
      </c>
      <c r="AP205" s="11">
        <v>8</v>
      </c>
      <c r="AQ205" s="10">
        <v>121</v>
      </c>
      <c r="AR205" s="11">
        <v>0</v>
      </c>
      <c r="AS205" s="10">
        <v>0</v>
      </c>
      <c r="AT205" s="11">
        <v>0</v>
      </c>
      <c r="AU205" s="10">
        <v>0</v>
      </c>
      <c r="AV205" s="11"/>
      <c r="AW205" s="10"/>
      <c r="AX205" s="11"/>
      <c r="AY205" s="10"/>
      <c r="AZ205" s="11"/>
      <c r="BA205" s="26">
        <f t="shared" si="2210"/>
        <v>117</v>
      </c>
      <c r="BB205" s="26">
        <f t="shared" si="2211"/>
        <v>2756</v>
      </c>
    </row>
    <row r="206" spans="1:66">
      <c r="A206" s="2"/>
      <c r="B206" s="2"/>
      <c r="C206" s="2"/>
      <c r="D206" s="11">
        <f>D205/$BA$205</f>
        <v>0</v>
      </c>
      <c r="E206" s="10">
        <f>E205/$BB$205</f>
        <v>0</v>
      </c>
      <c r="F206" s="11">
        <f t="shared" ref="F206" si="2292">F205/$BA$205</f>
        <v>0.31623931623931623</v>
      </c>
      <c r="G206" s="10">
        <f t="shared" ref="G206" si="2293">G205/$BB$205</f>
        <v>0.47895500725689405</v>
      </c>
      <c r="H206" s="11">
        <f t="shared" ref="H206" si="2294">H205/$BA$205</f>
        <v>0.37606837606837606</v>
      </c>
      <c r="I206" s="10">
        <f t="shared" ref="I206" si="2295">I205/$BB$205</f>
        <v>0.31494920174165458</v>
      </c>
      <c r="J206" s="11">
        <f t="shared" ref="J206" si="2296">J205/$BA$205</f>
        <v>1.7094017094017096E-2</v>
      </c>
      <c r="K206" s="10">
        <f t="shared" ref="K206" si="2297">K205/$BB$205</f>
        <v>1.0159651669085631E-2</v>
      </c>
      <c r="L206" s="11">
        <f t="shared" ref="L206" si="2298">L205/$BA$205</f>
        <v>8.5470085470085479E-3</v>
      </c>
      <c r="M206" s="10">
        <f t="shared" ref="M206" si="2299">M205/$BB$205</f>
        <v>5.0798258345428155E-3</v>
      </c>
      <c r="N206" s="11">
        <f t="shared" ref="N206" si="2300">N205/$BA$205</f>
        <v>0</v>
      </c>
      <c r="O206" s="10">
        <f t="shared" ref="O206" si="2301">O205/$BB$205</f>
        <v>0</v>
      </c>
      <c r="P206" s="11">
        <f t="shared" ref="P206" si="2302">P205/$BA$205</f>
        <v>0</v>
      </c>
      <c r="Q206" s="10">
        <f t="shared" ref="Q206" si="2303">Q205/$BB$205</f>
        <v>0</v>
      </c>
      <c r="R206" s="11">
        <f t="shared" ref="R206" si="2304">R205/$BA$205</f>
        <v>0</v>
      </c>
      <c r="S206" s="10">
        <f t="shared" ref="S206" si="2305">S205/$BB$205</f>
        <v>0</v>
      </c>
      <c r="T206" s="11">
        <f t="shared" ref="T206:V206" si="2306">T205/$BA$205</f>
        <v>0</v>
      </c>
      <c r="U206" s="10">
        <f t="shared" ref="U206:W206" si="2307">U205/$BB$205</f>
        <v>0</v>
      </c>
      <c r="V206" s="11">
        <f t="shared" si="2306"/>
        <v>0</v>
      </c>
      <c r="W206" s="10">
        <f t="shared" si="2307"/>
        <v>0</v>
      </c>
      <c r="X206" s="11">
        <f t="shared" ref="X206" si="2308">X205/$BA$205</f>
        <v>0</v>
      </c>
      <c r="Y206" s="10">
        <f t="shared" ref="Y206" si="2309">Y205/$BB$205</f>
        <v>0</v>
      </c>
      <c r="Z206" s="11">
        <f t="shared" ref="Z206" si="2310">Z205/$BA$205</f>
        <v>0</v>
      </c>
      <c r="AA206" s="10">
        <f t="shared" ref="AA206" si="2311">AA205/$BB$205</f>
        <v>0</v>
      </c>
      <c r="AB206" s="11">
        <f t="shared" ref="AB206" si="2312">AB205/$BA$205</f>
        <v>0</v>
      </c>
      <c r="AC206" s="10">
        <f t="shared" ref="AC206" si="2313">AC205/$BB$205</f>
        <v>0</v>
      </c>
      <c r="AD206" s="11">
        <f t="shared" ref="AD206" si="2314">AD205/$BA$205</f>
        <v>0.12820512820512819</v>
      </c>
      <c r="AE206" s="10">
        <f t="shared" ref="AE206" si="2315">AE205/$BB$205</f>
        <v>0.10522496371552975</v>
      </c>
      <c r="AF206" s="11">
        <f t="shared" ref="AF206" si="2316">AF205/$BA$205</f>
        <v>0</v>
      </c>
      <c r="AG206" s="10">
        <f t="shared" ref="AG206" si="2317">AG205/$BB$205</f>
        <v>0</v>
      </c>
      <c r="AH206" s="11">
        <f t="shared" ref="AH206" si="2318">AH205/$BA$205</f>
        <v>0</v>
      </c>
      <c r="AI206" s="10">
        <f t="shared" ref="AI206" si="2319">AI205/$BB$205</f>
        <v>0</v>
      </c>
      <c r="AJ206" s="11">
        <f t="shared" ref="AJ206" si="2320">AJ205/$BA$205</f>
        <v>0</v>
      </c>
      <c r="AK206" s="10">
        <f t="shared" ref="AK206" si="2321">AK205/$BB$205</f>
        <v>0</v>
      </c>
      <c r="AL206" s="11">
        <f t="shared" ref="AL206" si="2322">AL205/$BA$205</f>
        <v>8.5470085470085472E-2</v>
      </c>
      <c r="AM206" s="10">
        <f t="shared" ref="AM206" si="2323">AM205/$BB$205</f>
        <v>4.1727140783744558E-2</v>
      </c>
      <c r="AN206" s="11">
        <f t="shared" ref="AN206" si="2324">AN205/$BA$205</f>
        <v>0</v>
      </c>
      <c r="AO206" s="10">
        <f t="shared" ref="AO206" si="2325">AO205/$BB$205</f>
        <v>0</v>
      </c>
      <c r="AP206" s="11">
        <f t="shared" ref="AP206" si="2326">AP205/$BA$205</f>
        <v>6.8376068376068383E-2</v>
      </c>
      <c r="AQ206" s="10">
        <f t="shared" ref="AQ206" si="2327">AQ205/$BB$205</f>
        <v>4.3904208998548619E-2</v>
      </c>
      <c r="AR206" s="11">
        <f t="shared" ref="AR206" si="2328">AR205/$BA$205</f>
        <v>0</v>
      </c>
      <c r="AS206" s="10">
        <f t="shared" ref="AS206" si="2329">AS205/$BB$205</f>
        <v>0</v>
      </c>
      <c r="AT206" s="11">
        <f t="shared" ref="AT206" si="2330">AT205/$BA$205</f>
        <v>0</v>
      </c>
      <c r="AU206" s="10">
        <f t="shared" ref="AU206" si="2331">AU205/$BB$205</f>
        <v>0</v>
      </c>
      <c r="AV206" s="11"/>
      <c r="AW206" s="10"/>
      <c r="AX206" s="11"/>
      <c r="AY206" s="10"/>
      <c r="AZ206" s="11"/>
      <c r="BA206" s="26">
        <f t="shared" si="2210"/>
        <v>1</v>
      </c>
      <c r="BB206" s="26">
        <f t="shared" si="2211"/>
        <v>1</v>
      </c>
    </row>
    <row r="207" spans="1:66">
      <c r="A207" s="2"/>
      <c r="B207" s="2"/>
      <c r="C207" s="2"/>
      <c r="D207" s="11">
        <v>0</v>
      </c>
      <c r="E207" s="10">
        <v>0</v>
      </c>
      <c r="F207" s="11">
        <v>0.31623931623931623</v>
      </c>
      <c r="G207" s="10">
        <v>0.47895500725689405</v>
      </c>
      <c r="H207" s="11">
        <v>0.37606837606837606</v>
      </c>
      <c r="I207" s="10">
        <v>0.31494920174165458</v>
      </c>
      <c r="J207" s="11">
        <v>1.7094017094017096E-2</v>
      </c>
      <c r="K207" s="10">
        <v>1.0159651669085631E-2</v>
      </c>
      <c r="L207" s="11">
        <v>8.5470085470085479E-3</v>
      </c>
      <c r="M207" s="10">
        <v>5.0798258345428155E-3</v>
      </c>
      <c r="N207" s="11">
        <v>0</v>
      </c>
      <c r="O207" s="10">
        <v>0</v>
      </c>
      <c r="P207" s="11">
        <v>0</v>
      </c>
      <c r="Q207" s="10">
        <v>0</v>
      </c>
      <c r="R207" s="11">
        <v>0</v>
      </c>
      <c r="S207" s="10">
        <v>0</v>
      </c>
      <c r="T207" s="11">
        <v>0</v>
      </c>
      <c r="U207" s="10">
        <v>0</v>
      </c>
      <c r="V207" s="11">
        <v>0</v>
      </c>
      <c r="W207" s="10">
        <v>0</v>
      </c>
      <c r="X207" s="11">
        <v>0</v>
      </c>
      <c r="Y207" s="10">
        <v>0</v>
      </c>
      <c r="Z207" s="11">
        <v>0</v>
      </c>
      <c r="AA207" s="10">
        <v>0</v>
      </c>
      <c r="AB207" s="11">
        <v>0</v>
      </c>
      <c r="AC207" s="10">
        <v>0</v>
      </c>
      <c r="AD207" s="11">
        <v>0.12820512820512819</v>
      </c>
      <c r="AE207" s="10">
        <v>0.10522496371552975</v>
      </c>
      <c r="AF207" s="11">
        <v>0</v>
      </c>
      <c r="AG207" s="10">
        <v>0</v>
      </c>
      <c r="AH207" s="11">
        <v>0</v>
      </c>
      <c r="AI207" s="10">
        <v>0</v>
      </c>
      <c r="AJ207" s="11">
        <v>0</v>
      </c>
      <c r="AK207" s="10">
        <v>0</v>
      </c>
      <c r="AL207" s="11">
        <v>8.5470085470085472E-2</v>
      </c>
      <c r="AM207" s="10">
        <v>4.1727140783744558E-2</v>
      </c>
      <c r="AN207" s="11">
        <v>0</v>
      </c>
      <c r="AO207" s="10">
        <v>0</v>
      </c>
      <c r="AP207" s="11">
        <v>6.8376068376068383E-2</v>
      </c>
      <c r="AQ207" s="10">
        <v>4.3904208998548619E-2</v>
      </c>
      <c r="AR207" s="11">
        <v>0</v>
      </c>
      <c r="AS207" s="10">
        <v>0</v>
      </c>
      <c r="AT207" s="11">
        <v>0</v>
      </c>
      <c r="AU207" s="10">
        <v>0</v>
      </c>
      <c r="AV207" s="11"/>
      <c r="AW207" s="10"/>
      <c r="AX207" s="11"/>
      <c r="AY207" s="10"/>
      <c r="AZ207" s="11"/>
      <c r="BA207" s="26">
        <f t="shared" si="2210"/>
        <v>1</v>
      </c>
      <c r="BB207" s="26">
        <f t="shared" si="2211"/>
        <v>1</v>
      </c>
    </row>
    <row r="208" spans="1:66">
      <c r="A208" s="2" t="s">
        <v>704</v>
      </c>
      <c r="B208" s="2" t="s">
        <v>66</v>
      </c>
      <c r="C208" s="2">
        <v>66</v>
      </c>
      <c r="D208" s="11">
        <v>0</v>
      </c>
      <c r="E208" s="10">
        <v>0</v>
      </c>
      <c r="F208" s="11">
        <v>19</v>
      </c>
      <c r="G208" s="10">
        <v>323</v>
      </c>
      <c r="H208" s="11">
        <v>39</v>
      </c>
      <c r="I208" s="10">
        <v>693</v>
      </c>
      <c r="J208" s="11">
        <v>0</v>
      </c>
      <c r="K208" s="10">
        <v>0</v>
      </c>
      <c r="L208" s="11">
        <v>0</v>
      </c>
      <c r="M208" s="10">
        <v>0</v>
      </c>
      <c r="N208" s="11">
        <v>0</v>
      </c>
      <c r="O208" s="10">
        <v>0</v>
      </c>
      <c r="P208" s="11">
        <v>0</v>
      </c>
      <c r="Q208" s="10">
        <v>0</v>
      </c>
      <c r="R208" s="11">
        <v>0</v>
      </c>
      <c r="S208" s="10">
        <v>0</v>
      </c>
      <c r="T208" s="11">
        <v>0</v>
      </c>
      <c r="U208" s="10">
        <v>0</v>
      </c>
      <c r="V208" s="11">
        <v>0</v>
      </c>
      <c r="W208" s="10">
        <v>0</v>
      </c>
      <c r="X208" s="11">
        <v>0</v>
      </c>
      <c r="Y208" s="10">
        <v>0</v>
      </c>
      <c r="Z208" s="11">
        <v>8</v>
      </c>
      <c r="AA208" s="10">
        <v>94</v>
      </c>
      <c r="AB208" s="11">
        <v>0</v>
      </c>
      <c r="AC208" s="10">
        <v>0</v>
      </c>
      <c r="AD208" s="11">
        <v>10</v>
      </c>
      <c r="AE208" s="10">
        <v>115</v>
      </c>
      <c r="AF208" s="11">
        <v>63</v>
      </c>
      <c r="AG208" s="10">
        <v>683</v>
      </c>
      <c r="AH208" s="11">
        <v>5</v>
      </c>
      <c r="AI208" s="10">
        <v>40</v>
      </c>
      <c r="AJ208" s="11">
        <v>0</v>
      </c>
      <c r="AK208" s="10">
        <v>0</v>
      </c>
      <c r="AL208" s="11">
        <v>0</v>
      </c>
      <c r="AM208" s="10">
        <v>0</v>
      </c>
      <c r="AN208" s="11">
        <v>0</v>
      </c>
      <c r="AO208" s="10">
        <v>0</v>
      </c>
      <c r="AP208" s="11">
        <v>2</v>
      </c>
      <c r="AQ208" s="10">
        <v>8</v>
      </c>
      <c r="AR208" s="11">
        <v>2</v>
      </c>
      <c r="AS208" s="10">
        <v>15</v>
      </c>
      <c r="AT208" s="11">
        <v>0</v>
      </c>
      <c r="AU208" s="10">
        <v>0</v>
      </c>
      <c r="AV208" s="11"/>
      <c r="AW208" s="10"/>
      <c r="AX208" s="11"/>
      <c r="AY208" s="10"/>
      <c r="AZ208" s="11"/>
      <c r="BA208" s="26">
        <f t="shared" si="2210"/>
        <v>148</v>
      </c>
      <c r="BB208" s="26">
        <f t="shared" si="2211"/>
        <v>1971</v>
      </c>
    </row>
    <row r="209" spans="1:66">
      <c r="A209" s="2"/>
      <c r="B209" s="2"/>
      <c r="C209" s="2"/>
      <c r="D209" s="11">
        <f>D208/$BA$208</f>
        <v>0</v>
      </c>
      <c r="E209" s="10">
        <f>E208/$BB$208</f>
        <v>0</v>
      </c>
      <c r="F209" s="11">
        <f t="shared" ref="F209" si="2332">F208/$BA$208</f>
        <v>0.12837837837837837</v>
      </c>
      <c r="G209" s="10">
        <f t="shared" ref="G209" si="2333">G208/$BB$208</f>
        <v>0.16387620497209537</v>
      </c>
      <c r="H209" s="11">
        <f t="shared" ref="H209" si="2334">H208/$BA$208</f>
        <v>0.26351351351351349</v>
      </c>
      <c r="I209" s="10">
        <f t="shared" ref="I209" si="2335">I208/$BB$208</f>
        <v>0.35159817351598172</v>
      </c>
      <c r="J209" s="11">
        <f t="shared" ref="J209" si="2336">J208/$BA$208</f>
        <v>0</v>
      </c>
      <c r="K209" s="10">
        <f t="shared" ref="K209" si="2337">K208/$BB$208</f>
        <v>0</v>
      </c>
      <c r="L209" s="11">
        <f t="shared" ref="L209" si="2338">L208/$BA$208</f>
        <v>0</v>
      </c>
      <c r="M209" s="10">
        <f t="shared" ref="M209" si="2339">M208/$BB$208</f>
        <v>0</v>
      </c>
      <c r="N209" s="11">
        <f t="shared" ref="N209" si="2340">N208/$BA$208</f>
        <v>0</v>
      </c>
      <c r="O209" s="10">
        <f t="shared" ref="O209" si="2341">O208/$BB$208</f>
        <v>0</v>
      </c>
      <c r="P209" s="11">
        <f t="shared" ref="P209" si="2342">P208/$BA$208</f>
        <v>0</v>
      </c>
      <c r="Q209" s="10">
        <f t="shared" ref="Q209" si="2343">Q208/$BB$208</f>
        <v>0</v>
      </c>
      <c r="R209" s="11">
        <f t="shared" ref="R209" si="2344">R208/$BA$208</f>
        <v>0</v>
      </c>
      <c r="S209" s="10">
        <f t="shared" ref="S209" si="2345">S208/$BB$208</f>
        <v>0</v>
      </c>
      <c r="T209" s="11">
        <f t="shared" ref="T209:V209" si="2346">T208/$BA$208</f>
        <v>0</v>
      </c>
      <c r="U209" s="10">
        <f t="shared" ref="U209:W209" si="2347">U208/$BB$208</f>
        <v>0</v>
      </c>
      <c r="V209" s="11">
        <f t="shared" si="2346"/>
        <v>0</v>
      </c>
      <c r="W209" s="10">
        <f t="shared" si="2347"/>
        <v>0</v>
      </c>
      <c r="X209" s="11">
        <f t="shared" ref="X209" si="2348">X208/$BA$208</f>
        <v>0</v>
      </c>
      <c r="Y209" s="10">
        <f t="shared" ref="Y209" si="2349">Y208/$BB$208</f>
        <v>0</v>
      </c>
      <c r="Z209" s="11">
        <f t="shared" ref="Z209" si="2350">Z208/$BA$208</f>
        <v>5.4054054054054057E-2</v>
      </c>
      <c r="AA209" s="10">
        <f t="shared" ref="AA209" si="2351">AA208/$BB$208</f>
        <v>4.7691527143581935E-2</v>
      </c>
      <c r="AB209" s="11">
        <f t="shared" ref="AB209" si="2352">AB208/$BA$208</f>
        <v>0</v>
      </c>
      <c r="AC209" s="10">
        <f t="shared" ref="AC209" si="2353">AC208/$BB$208</f>
        <v>0</v>
      </c>
      <c r="AD209" s="11">
        <f t="shared" ref="AD209" si="2354">AD208/$BA$208</f>
        <v>6.7567567567567571E-2</v>
      </c>
      <c r="AE209" s="10">
        <f t="shared" ref="AE209" si="2355">AE208/$BB$208</f>
        <v>5.8346017250126836E-2</v>
      </c>
      <c r="AF209" s="11">
        <f t="shared" ref="AF209" si="2356">AF208/$BA$208</f>
        <v>0.42567567567567566</v>
      </c>
      <c r="AG209" s="10">
        <f t="shared" ref="AG209" si="2357">AG208/$BB$208</f>
        <v>0.34652460679857938</v>
      </c>
      <c r="AH209" s="11">
        <f t="shared" ref="AH209" si="2358">AH208/$BA$208</f>
        <v>3.3783783783783786E-2</v>
      </c>
      <c r="AI209" s="10">
        <f t="shared" ref="AI209" si="2359">AI208/$BB$208</f>
        <v>2.0294266869609334E-2</v>
      </c>
      <c r="AJ209" s="11">
        <f t="shared" ref="AJ209" si="2360">AJ208/$BA$208</f>
        <v>0</v>
      </c>
      <c r="AK209" s="10">
        <f t="shared" ref="AK209" si="2361">AK208/$BB$208</f>
        <v>0</v>
      </c>
      <c r="AL209" s="11">
        <f t="shared" ref="AL209" si="2362">AL208/$BA$208</f>
        <v>0</v>
      </c>
      <c r="AM209" s="10">
        <f t="shared" ref="AM209" si="2363">AM208/$BB$208</f>
        <v>0</v>
      </c>
      <c r="AN209" s="11">
        <f t="shared" ref="AN209" si="2364">AN208/$BA$208</f>
        <v>0</v>
      </c>
      <c r="AO209" s="10">
        <f t="shared" ref="AO209" si="2365">AO208/$BB$208</f>
        <v>0</v>
      </c>
      <c r="AP209" s="11">
        <f t="shared" ref="AP209" si="2366">AP208/$BA$208</f>
        <v>1.3513513513513514E-2</v>
      </c>
      <c r="AQ209" s="10">
        <f t="shared" ref="AQ209" si="2367">AQ208/$BB$208</f>
        <v>4.0588533739218668E-3</v>
      </c>
      <c r="AR209" s="11">
        <f t="shared" ref="AR209" si="2368">AR208/$BA$208</f>
        <v>1.3513513513513514E-2</v>
      </c>
      <c r="AS209" s="10">
        <f t="shared" ref="AS209" si="2369">AS208/$BB$208</f>
        <v>7.6103500761035003E-3</v>
      </c>
      <c r="AT209" s="11">
        <f t="shared" ref="AT209" si="2370">AT208/$BA$208</f>
        <v>0</v>
      </c>
      <c r="AU209" s="10">
        <f t="shared" ref="AU209" si="2371">AU208/$BB$208</f>
        <v>0</v>
      </c>
      <c r="AV209" s="11"/>
      <c r="AW209" s="10"/>
      <c r="AX209" s="11"/>
      <c r="AY209" s="10"/>
      <c r="AZ209" s="11"/>
      <c r="BA209" s="26">
        <f t="shared" si="2210"/>
        <v>0.99999999999999989</v>
      </c>
      <c r="BB209" s="26">
        <f t="shared" si="2211"/>
        <v>1</v>
      </c>
    </row>
    <row r="210" spans="1:66">
      <c r="A210" s="2"/>
      <c r="B210" s="2"/>
      <c r="C210" s="2"/>
      <c r="D210" s="11">
        <v>0</v>
      </c>
      <c r="E210" s="10">
        <v>0</v>
      </c>
      <c r="F210" s="11">
        <v>0.12837837837837837</v>
      </c>
      <c r="G210" s="10">
        <v>0.16387620497209537</v>
      </c>
      <c r="H210" s="11">
        <v>0.26351351351351349</v>
      </c>
      <c r="I210" s="10">
        <v>0.35159817351598172</v>
      </c>
      <c r="J210" s="11">
        <v>0</v>
      </c>
      <c r="K210" s="10">
        <v>0</v>
      </c>
      <c r="L210" s="11">
        <v>0</v>
      </c>
      <c r="M210" s="10">
        <v>0</v>
      </c>
      <c r="N210" s="11">
        <v>0</v>
      </c>
      <c r="O210" s="10">
        <v>0</v>
      </c>
      <c r="P210" s="11">
        <v>0</v>
      </c>
      <c r="Q210" s="10">
        <v>0</v>
      </c>
      <c r="R210" s="11">
        <v>0</v>
      </c>
      <c r="S210" s="10">
        <v>0</v>
      </c>
      <c r="T210" s="11">
        <v>0</v>
      </c>
      <c r="U210" s="10">
        <v>0</v>
      </c>
      <c r="V210" s="11">
        <v>0</v>
      </c>
      <c r="W210" s="10">
        <v>0</v>
      </c>
      <c r="X210" s="11">
        <v>0</v>
      </c>
      <c r="Y210" s="10">
        <v>0</v>
      </c>
      <c r="Z210" s="11">
        <v>5.4054054054054057E-2</v>
      </c>
      <c r="AA210" s="10">
        <v>4.7691527143581935E-2</v>
      </c>
      <c r="AB210" s="11">
        <v>0</v>
      </c>
      <c r="AC210" s="10">
        <v>0</v>
      </c>
      <c r="AD210" s="11">
        <v>6.7567567567567571E-2</v>
      </c>
      <c r="AE210" s="10">
        <v>5.8346017250126836E-2</v>
      </c>
      <c r="AF210" s="11">
        <v>0.42567567567567566</v>
      </c>
      <c r="AG210" s="10">
        <v>0.34652460679857938</v>
      </c>
      <c r="AH210" s="11">
        <v>3.3783783783783786E-2</v>
      </c>
      <c r="AI210" s="10">
        <v>2.0294266869609334E-2</v>
      </c>
      <c r="AJ210" s="11">
        <v>0</v>
      </c>
      <c r="AK210" s="10">
        <v>0</v>
      </c>
      <c r="AL210" s="11">
        <v>0</v>
      </c>
      <c r="AM210" s="10">
        <v>0</v>
      </c>
      <c r="AN210" s="11">
        <v>0</v>
      </c>
      <c r="AO210" s="10">
        <v>0</v>
      </c>
      <c r="AP210" s="11">
        <v>1.3513513513513514E-2</v>
      </c>
      <c r="AQ210" s="10">
        <v>4.0588533739218668E-3</v>
      </c>
      <c r="AR210" s="11">
        <v>1.3513513513513514E-2</v>
      </c>
      <c r="AS210" s="10">
        <v>7.6103500761035003E-3</v>
      </c>
      <c r="AT210" s="11">
        <v>0</v>
      </c>
      <c r="AU210" s="10">
        <v>0</v>
      </c>
      <c r="AV210" s="11"/>
      <c r="AW210" s="10"/>
      <c r="AX210" s="11"/>
      <c r="AY210" s="10"/>
      <c r="AZ210" s="11"/>
      <c r="BA210" s="26">
        <f t="shared" si="2210"/>
        <v>0.99999999999999989</v>
      </c>
      <c r="BB210" s="26">
        <f t="shared" si="2211"/>
        <v>1</v>
      </c>
    </row>
    <row r="211" spans="1:66" s="4" customFormat="1">
      <c r="A211" s="6" t="s">
        <v>705</v>
      </c>
      <c r="B211" s="6" t="s">
        <v>66</v>
      </c>
      <c r="C211" s="6">
        <v>67</v>
      </c>
      <c r="D211" s="25">
        <v>0</v>
      </c>
      <c r="E211" s="26">
        <v>0</v>
      </c>
      <c r="F211" s="25">
        <v>4</v>
      </c>
      <c r="G211" s="26">
        <v>63</v>
      </c>
      <c r="H211" s="25">
        <v>4</v>
      </c>
      <c r="I211" s="26">
        <v>68</v>
      </c>
      <c r="J211" s="25">
        <v>0</v>
      </c>
      <c r="K211" s="26">
        <v>0</v>
      </c>
      <c r="L211" s="25">
        <v>0</v>
      </c>
      <c r="M211" s="26">
        <v>0</v>
      </c>
      <c r="N211" s="25">
        <v>0</v>
      </c>
      <c r="O211" s="26">
        <v>0</v>
      </c>
      <c r="P211" s="25">
        <v>0</v>
      </c>
      <c r="Q211" s="26">
        <v>0</v>
      </c>
      <c r="R211" s="25">
        <v>0</v>
      </c>
      <c r="S211" s="26">
        <v>0</v>
      </c>
      <c r="T211" s="25">
        <v>1</v>
      </c>
      <c r="U211" s="26">
        <v>3</v>
      </c>
      <c r="V211" s="25">
        <v>1</v>
      </c>
      <c r="W211" s="26">
        <v>3</v>
      </c>
      <c r="X211" s="25">
        <v>0</v>
      </c>
      <c r="Y211" s="26">
        <v>0</v>
      </c>
      <c r="Z211" s="25">
        <v>0</v>
      </c>
      <c r="AA211" s="26">
        <v>0</v>
      </c>
      <c r="AB211" s="25">
        <v>0</v>
      </c>
      <c r="AC211" s="26">
        <v>0</v>
      </c>
      <c r="AD211" s="25">
        <v>1</v>
      </c>
      <c r="AE211" s="26">
        <v>11</v>
      </c>
      <c r="AF211" s="25">
        <v>0</v>
      </c>
      <c r="AG211" s="26">
        <v>0</v>
      </c>
      <c r="AH211" s="25">
        <v>0</v>
      </c>
      <c r="AI211" s="26">
        <v>0</v>
      </c>
      <c r="AJ211" s="25">
        <v>0</v>
      </c>
      <c r="AK211" s="26">
        <v>0</v>
      </c>
      <c r="AL211" s="25">
        <v>0</v>
      </c>
      <c r="AM211" s="26">
        <v>0</v>
      </c>
      <c r="AN211" s="25">
        <v>0</v>
      </c>
      <c r="AO211" s="26">
        <v>0</v>
      </c>
      <c r="AP211" s="25">
        <v>0</v>
      </c>
      <c r="AQ211" s="26">
        <v>0</v>
      </c>
      <c r="AR211" s="25">
        <v>0</v>
      </c>
      <c r="AS211" s="26">
        <v>0</v>
      </c>
      <c r="AT211" s="25">
        <v>0</v>
      </c>
      <c r="AU211" s="26">
        <v>0</v>
      </c>
      <c r="AV211" s="25"/>
      <c r="AW211" s="26"/>
      <c r="AX211" s="25"/>
      <c r="AY211" s="26"/>
      <c r="AZ211" s="25"/>
      <c r="BA211" s="26">
        <f t="shared" si="2210"/>
        <v>11</v>
      </c>
      <c r="BB211" s="26">
        <f t="shared" si="2211"/>
        <v>148</v>
      </c>
      <c r="BJ211"/>
      <c r="BK211"/>
      <c r="BL211"/>
      <c r="BM211"/>
      <c r="BN211"/>
    </row>
    <row r="212" spans="1:66">
      <c r="A212" s="2"/>
      <c r="B212" s="2"/>
      <c r="C212" s="2"/>
      <c r="D212" s="11">
        <f>D211/$BA$211</f>
        <v>0</v>
      </c>
      <c r="E212" s="10">
        <f>E211/$BB$211</f>
        <v>0</v>
      </c>
      <c r="F212" s="11">
        <f t="shared" ref="F212" si="2372">F211/$BA$211</f>
        <v>0.36363636363636365</v>
      </c>
      <c r="G212" s="10">
        <f t="shared" ref="G212" si="2373">G211/$BB$211</f>
        <v>0.42567567567567566</v>
      </c>
      <c r="H212" s="11">
        <f t="shared" ref="H212" si="2374">H211/$BA$211</f>
        <v>0.36363636363636365</v>
      </c>
      <c r="I212" s="10">
        <f t="shared" ref="I212" si="2375">I211/$BB$211</f>
        <v>0.45945945945945948</v>
      </c>
      <c r="J212" s="11">
        <f t="shared" ref="J212" si="2376">J211/$BA$211</f>
        <v>0</v>
      </c>
      <c r="K212" s="10">
        <f t="shared" ref="K212" si="2377">K211/$BB$211</f>
        <v>0</v>
      </c>
      <c r="L212" s="11">
        <f t="shared" ref="L212" si="2378">L211/$BA$211</f>
        <v>0</v>
      </c>
      <c r="M212" s="10">
        <f t="shared" ref="M212" si="2379">M211/$BB$211</f>
        <v>0</v>
      </c>
      <c r="N212" s="11">
        <f t="shared" ref="N212" si="2380">N211/$BA$211</f>
        <v>0</v>
      </c>
      <c r="O212" s="10">
        <f t="shared" ref="O212" si="2381">O211/$BB$211</f>
        <v>0</v>
      </c>
      <c r="P212" s="11">
        <f t="shared" ref="P212" si="2382">P211/$BA$211</f>
        <v>0</v>
      </c>
      <c r="Q212" s="10">
        <f t="shared" ref="Q212" si="2383">Q211/$BB$211</f>
        <v>0</v>
      </c>
      <c r="R212" s="11">
        <f t="shared" ref="R212" si="2384">R211/$BA$211</f>
        <v>0</v>
      </c>
      <c r="S212" s="10">
        <f t="shared" ref="S212" si="2385">S211/$BB$211</f>
        <v>0</v>
      </c>
      <c r="T212" s="11">
        <f t="shared" ref="T212:V212" si="2386">T211/$BA$211</f>
        <v>9.0909090909090912E-2</v>
      </c>
      <c r="U212" s="10">
        <f t="shared" ref="U212:W212" si="2387">U211/$BB$211</f>
        <v>2.0270270270270271E-2</v>
      </c>
      <c r="V212" s="11">
        <f t="shared" si="2386"/>
        <v>9.0909090909090912E-2</v>
      </c>
      <c r="W212" s="10">
        <f t="shared" si="2387"/>
        <v>2.0270270270270271E-2</v>
      </c>
      <c r="X212" s="11">
        <f t="shared" ref="X212" si="2388">X211/$BA$211</f>
        <v>0</v>
      </c>
      <c r="Y212" s="10">
        <f t="shared" ref="Y212" si="2389">Y211/$BB$211</f>
        <v>0</v>
      </c>
      <c r="Z212" s="11">
        <f t="shared" ref="Z212" si="2390">Z211/$BA$211</f>
        <v>0</v>
      </c>
      <c r="AA212" s="10">
        <f t="shared" ref="AA212" si="2391">AA211/$BB$211</f>
        <v>0</v>
      </c>
      <c r="AB212" s="11">
        <f t="shared" ref="AB212" si="2392">AB211/$BA$211</f>
        <v>0</v>
      </c>
      <c r="AC212" s="10">
        <f t="shared" ref="AC212" si="2393">AC211/$BB$211</f>
        <v>0</v>
      </c>
      <c r="AD212" s="11">
        <f t="shared" ref="AD212" si="2394">AD211/$BA$211</f>
        <v>9.0909090909090912E-2</v>
      </c>
      <c r="AE212" s="10">
        <f t="shared" ref="AE212" si="2395">AE211/$BB$211</f>
        <v>7.4324324324324328E-2</v>
      </c>
      <c r="AF212" s="11">
        <f t="shared" ref="AF212" si="2396">AF211/$BA$211</f>
        <v>0</v>
      </c>
      <c r="AG212" s="10">
        <f t="shared" ref="AG212" si="2397">AG211/$BB$211</f>
        <v>0</v>
      </c>
      <c r="AH212" s="11">
        <f t="shared" ref="AH212" si="2398">AH211/$BA$211</f>
        <v>0</v>
      </c>
      <c r="AI212" s="10">
        <f t="shared" ref="AI212" si="2399">AI211/$BB$211</f>
        <v>0</v>
      </c>
      <c r="AJ212" s="11">
        <f t="shared" ref="AJ212" si="2400">AJ211/$BA$211</f>
        <v>0</v>
      </c>
      <c r="AK212" s="10">
        <f t="shared" ref="AK212" si="2401">AK211/$BB$211</f>
        <v>0</v>
      </c>
      <c r="AL212" s="11">
        <f t="shared" ref="AL212" si="2402">AL211/$BA$211</f>
        <v>0</v>
      </c>
      <c r="AM212" s="10">
        <f t="shared" ref="AM212" si="2403">AM211/$BB$211</f>
        <v>0</v>
      </c>
      <c r="AN212" s="11">
        <f t="shared" ref="AN212" si="2404">AN211/$BA$211</f>
        <v>0</v>
      </c>
      <c r="AO212" s="10">
        <f t="shared" ref="AO212" si="2405">AO211/$BB$211</f>
        <v>0</v>
      </c>
      <c r="AP212" s="11">
        <f t="shared" ref="AP212" si="2406">AP211/$BA$211</f>
        <v>0</v>
      </c>
      <c r="AQ212" s="10">
        <f t="shared" ref="AQ212" si="2407">AQ211/$BB$211</f>
        <v>0</v>
      </c>
      <c r="AR212" s="11">
        <f t="shared" ref="AR212" si="2408">AR211/$BA$211</f>
        <v>0</v>
      </c>
      <c r="AS212" s="10">
        <f t="shared" ref="AS212" si="2409">AS211/$BB$211</f>
        <v>0</v>
      </c>
      <c r="AT212" s="11">
        <f t="shared" ref="AT212" si="2410">AT211/$BA$211</f>
        <v>0</v>
      </c>
      <c r="AU212" s="10">
        <f t="shared" ref="AU212" si="2411">AU211/$BB$211</f>
        <v>0</v>
      </c>
      <c r="AV212" s="11"/>
      <c r="AW212" s="10"/>
      <c r="AX212" s="11"/>
      <c r="AY212" s="10"/>
      <c r="AZ212" s="11"/>
      <c r="BA212" s="26">
        <f t="shared" si="2210"/>
        <v>1</v>
      </c>
      <c r="BB212" s="26">
        <f t="shared" si="2211"/>
        <v>1</v>
      </c>
    </row>
    <row r="213" spans="1:66">
      <c r="A213" s="2"/>
      <c r="B213" s="2"/>
      <c r="C213" s="2"/>
      <c r="D213" s="11">
        <v>0</v>
      </c>
      <c r="E213" s="10">
        <v>0</v>
      </c>
      <c r="F213" s="11">
        <v>0.36363636363636365</v>
      </c>
      <c r="G213" s="10">
        <v>0.42567567567567566</v>
      </c>
      <c r="H213" s="11">
        <v>0.36363636363636365</v>
      </c>
      <c r="I213" s="10">
        <v>0.45945945945945948</v>
      </c>
      <c r="J213" s="11">
        <v>0</v>
      </c>
      <c r="K213" s="10">
        <v>0</v>
      </c>
      <c r="L213" s="11">
        <v>0</v>
      </c>
      <c r="M213" s="10">
        <v>0</v>
      </c>
      <c r="N213" s="11">
        <v>0</v>
      </c>
      <c r="O213" s="10">
        <v>0</v>
      </c>
      <c r="P213" s="11">
        <v>0</v>
      </c>
      <c r="Q213" s="10">
        <v>0</v>
      </c>
      <c r="R213" s="11">
        <v>0</v>
      </c>
      <c r="S213" s="10">
        <v>0</v>
      </c>
      <c r="T213" s="11">
        <v>9.0909090909090912E-2</v>
      </c>
      <c r="U213" s="10">
        <v>2.0270270270270271E-2</v>
      </c>
      <c r="V213" s="11">
        <v>9.0909090909090912E-2</v>
      </c>
      <c r="W213" s="10">
        <v>2.0270270270270271E-2</v>
      </c>
      <c r="X213" s="11">
        <v>0</v>
      </c>
      <c r="Y213" s="10">
        <v>0</v>
      </c>
      <c r="Z213" s="11">
        <v>0</v>
      </c>
      <c r="AA213" s="10">
        <v>0</v>
      </c>
      <c r="AB213" s="11">
        <v>0</v>
      </c>
      <c r="AC213" s="10">
        <v>0</v>
      </c>
      <c r="AD213" s="11">
        <v>9.0909090909090912E-2</v>
      </c>
      <c r="AE213" s="10">
        <v>7.4324324324324328E-2</v>
      </c>
      <c r="AF213" s="11">
        <v>0</v>
      </c>
      <c r="AG213" s="10">
        <v>0</v>
      </c>
      <c r="AH213" s="11">
        <v>0</v>
      </c>
      <c r="AI213" s="10">
        <v>0</v>
      </c>
      <c r="AJ213" s="11">
        <v>0</v>
      </c>
      <c r="AK213" s="10">
        <v>0</v>
      </c>
      <c r="AL213" s="11">
        <v>0</v>
      </c>
      <c r="AM213" s="10">
        <v>0</v>
      </c>
      <c r="AN213" s="11">
        <v>0</v>
      </c>
      <c r="AO213" s="10">
        <v>0</v>
      </c>
      <c r="AP213" s="11">
        <v>0</v>
      </c>
      <c r="AQ213" s="10">
        <v>0</v>
      </c>
      <c r="AR213" s="11">
        <v>0</v>
      </c>
      <c r="AS213" s="10">
        <v>0</v>
      </c>
      <c r="AT213" s="11">
        <v>0</v>
      </c>
      <c r="AU213" s="10">
        <v>0</v>
      </c>
      <c r="AV213" s="11"/>
      <c r="AW213" s="10"/>
      <c r="AX213" s="11"/>
      <c r="AY213" s="10"/>
      <c r="AZ213" s="11"/>
      <c r="BA213" s="26">
        <f t="shared" si="2210"/>
        <v>1</v>
      </c>
      <c r="BB213" s="26">
        <f t="shared" si="2211"/>
        <v>1</v>
      </c>
    </row>
    <row r="214" spans="1:66">
      <c r="A214" s="18" t="s">
        <v>711</v>
      </c>
      <c r="B214" s="18" t="s">
        <v>66</v>
      </c>
      <c r="C214" s="18">
        <v>101</v>
      </c>
      <c r="D214" s="19">
        <v>1</v>
      </c>
      <c r="E214" s="20">
        <v>11</v>
      </c>
      <c r="F214" s="19">
        <v>1</v>
      </c>
      <c r="G214" s="20">
        <v>83</v>
      </c>
      <c r="H214" s="19">
        <v>0</v>
      </c>
      <c r="I214" s="20">
        <v>0</v>
      </c>
      <c r="J214" s="19">
        <v>0</v>
      </c>
      <c r="K214" s="20">
        <v>0</v>
      </c>
      <c r="L214" s="19">
        <v>0</v>
      </c>
      <c r="M214" s="20">
        <v>0</v>
      </c>
      <c r="N214" s="19">
        <v>0</v>
      </c>
      <c r="O214" s="20">
        <v>0</v>
      </c>
      <c r="P214" s="19">
        <v>0</v>
      </c>
      <c r="Q214" s="20">
        <v>0</v>
      </c>
      <c r="R214" s="19">
        <v>0</v>
      </c>
      <c r="S214" s="20">
        <v>0</v>
      </c>
      <c r="T214" s="19">
        <v>0</v>
      </c>
      <c r="U214" s="20">
        <v>0</v>
      </c>
      <c r="V214" s="19">
        <v>0</v>
      </c>
      <c r="W214" s="20">
        <v>0</v>
      </c>
      <c r="X214" s="19">
        <v>0</v>
      </c>
      <c r="Y214" s="20">
        <v>0</v>
      </c>
      <c r="Z214" s="19">
        <v>0</v>
      </c>
      <c r="AA214" s="20">
        <v>0</v>
      </c>
      <c r="AB214" s="19">
        <v>0</v>
      </c>
      <c r="AC214" s="20">
        <v>0</v>
      </c>
      <c r="AD214" s="19">
        <v>0</v>
      </c>
      <c r="AE214" s="20">
        <v>0</v>
      </c>
      <c r="AF214" s="19">
        <v>4</v>
      </c>
      <c r="AG214" s="20">
        <v>38</v>
      </c>
      <c r="AH214" s="19">
        <v>0</v>
      </c>
      <c r="AI214" s="20">
        <v>0</v>
      </c>
      <c r="AJ214" s="19">
        <v>0</v>
      </c>
      <c r="AK214" s="20">
        <v>0</v>
      </c>
      <c r="AL214" s="19">
        <v>0</v>
      </c>
      <c r="AM214" s="20">
        <v>0</v>
      </c>
      <c r="AN214" s="19">
        <v>0</v>
      </c>
      <c r="AO214" s="20">
        <v>0</v>
      </c>
      <c r="AP214" s="19">
        <v>0</v>
      </c>
      <c r="AQ214" s="20">
        <v>0</v>
      </c>
      <c r="AR214" s="19">
        <v>0</v>
      </c>
      <c r="AS214" s="20">
        <v>0</v>
      </c>
      <c r="AT214" s="19">
        <v>0</v>
      </c>
      <c r="AU214" s="20">
        <v>0</v>
      </c>
      <c r="AV214" s="19"/>
      <c r="AW214" s="20"/>
      <c r="AX214" s="19"/>
      <c r="AY214" s="20"/>
      <c r="AZ214" s="11"/>
      <c r="BA214" s="26">
        <f t="shared" si="2210"/>
        <v>6</v>
      </c>
      <c r="BB214" s="26">
        <f t="shared" si="2211"/>
        <v>132</v>
      </c>
    </row>
    <row r="215" spans="1:66">
      <c r="A215" s="18"/>
      <c r="B215" s="18"/>
      <c r="C215" s="18"/>
      <c r="D215" s="11">
        <f>D214/$BA$214</f>
        <v>0.16666666666666666</v>
      </c>
      <c r="E215" s="10">
        <f>E214/$BB$214</f>
        <v>8.3333333333333329E-2</v>
      </c>
      <c r="F215" s="11">
        <f t="shared" ref="F215" si="2412">F214/$BA$214</f>
        <v>0.16666666666666666</v>
      </c>
      <c r="G215" s="10">
        <f t="shared" ref="G215" si="2413">G214/$BB$214</f>
        <v>0.62878787878787878</v>
      </c>
      <c r="H215" s="11">
        <f t="shared" ref="H215" si="2414">H214/$BA$214</f>
        <v>0</v>
      </c>
      <c r="I215" s="10">
        <f t="shared" ref="I215" si="2415">I214/$BB$214</f>
        <v>0</v>
      </c>
      <c r="J215" s="11">
        <f t="shared" ref="J215" si="2416">J214/$BA$214</f>
        <v>0</v>
      </c>
      <c r="K215" s="10">
        <f t="shared" ref="K215" si="2417">K214/$BB$214</f>
        <v>0</v>
      </c>
      <c r="L215" s="11">
        <f t="shared" ref="L215" si="2418">L214/$BA$214</f>
        <v>0</v>
      </c>
      <c r="M215" s="10">
        <f t="shared" ref="M215" si="2419">M214/$BB$214</f>
        <v>0</v>
      </c>
      <c r="N215" s="11">
        <f t="shared" ref="N215" si="2420">N214/$BA$214</f>
        <v>0</v>
      </c>
      <c r="O215" s="10">
        <f t="shared" ref="O215" si="2421">O214/$BB$214</f>
        <v>0</v>
      </c>
      <c r="P215" s="11">
        <f t="shared" ref="P215" si="2422">P214/$BA$214</f>
        <v>0</v>
      </c>
      <c r="Q215" s="10">
        <f t="shared" ref="Q215" si="2423">Q214/$BB$214</f>
        <v>0</v>
      </c>
      <c r="R215" s="11">
        <f t="shared" ref="R215" si="2424">R214/$BA$214</f>
        <v>0</v>
      </c>
      <c r="S215" s="10">
        <f t="shared" ref="S215" si="2425">S214/$BB$214</f>
        <v>0</v>
      </c>
      <c r="T215" s="11">
        <f t="shared" ref="T215:V215" si="2426">T214/$BA$214</f>
        <v>0</v>
      </c>
      <c r="U215" s="10">
        <f t="shared" ref="U215:W215" si="2427">U214/$BB$214</f>
        <v>0</v>
      </c>
      <c r="V215" s="11">
        <f t="shared" si="2426"/>
        <v>0</v>
      </c>
      <c r="W215" s="10">
        <f t="shared" si="2427"/>
        <v>0</v>
      </c>
      <c r="X215" s="11">
        <f t="shared" ref="X215" si="2428">X214/$BA$214</f>
        <v>0</v>
      </c>
      <c r="Y215" s="10">
        <f t="shared" ref="Y215" si="2429">Y214/$BB$214</f>
        <v>0</v>
      </c>
      <c r="Z215" s="11">
        <f t="shared" ref="Z215" si="2430">Z214/$BA$214</f>
        <v>0</v>
      </c>
      <c r="AA215" s="10">
        <f t="shared" ref="AA215" si="2431">AA214/$BB$214</f>
        <v>0</v>
      </c>
      <c r="AB215" s="11">
        <f t="shared" ref="AB215" si="2432">AB214/$BA$214</f>
        <v>0</v>
      </c>
      <c r="AC215" s="10">
        <f t="shared" ref="AC215" si="2433">AC214/$BB$214</f>
        <v>0</v>
      </c>
      <c r="AD215" s="11">
        <f t="shared" ref="AD215" si="2434">AD214/$BA$214</f>
        <v>0</v>
      </c>
      <c r="AE215" s="10">
        <f t="shared" ref="AE215" si="2435">AE214/$BB$214</f>
        <v>0</v>
      </c>
      <c r="AF215" s="11">
        <f t="shared" ref="AF215" si="2436">AF214/$BA$214</f>
        <v>0.66666666666666663</v>
      </c>
      <c r="AG215" s="10">
        <f t="shared" ref="AG215" si="2437">AG214/$BB$214</f>
        <v>0.2878787878787879</v>
      </c>
      <c r="AH215" s="11">
        <f t="shared" ref="AH215" si="2438">AH214/$BA$214</f>
        <v>0</v>
      </c>
      <c r="AI215" s="10">
        <f t="shared" ref="AI215" si="2439">AI214/$BB$214</f>
        <v>0</v>
      </c>
      <c r="AJ215" s="11">
        <f t="shared" ref="AJ215" si="2440">AJ214/$BA$214</f>
        <v>0</v>
      </c>
      <c r="AK215" s="10">
        <f t="shared" ref="AK215" si="2441">AK214/$BB$214</f>
        <v>0</v>
      </c>
      <c r="AL215" s="11">
        <f t="shared" ref="AL215" si="2442">AL214/$BA$214</f>
        <v>0</v>
      </c>
      <c r="AM215" s="10">
        <f t="shared" ref="AM215" si="2443">AM214/$BB$214</f>
        <v>0</v>
      </c>
      <c r="AN215" s="11">
        <f t="shared" ref="AN215" si="2444">AN214/$BA$214</f>
        <v>0</v>
      </c>
      <c r="AO215" s="10">
        <f t="shared" ref="AO215" si="2445">AO214/$BB$214</f>
        <v>0</v>
      </c>
      <c r="AP215" s="11">
        <f t="shared" ref="AP215" si="2446">AP214/$BA$214</f>
        <v>0</v>
      </c>
      <c r="AQ215" s="10">
        <f t="shared" ref="AQ215" si="2447">AQ214/$BB$214</f>
        <v>0</v>
      </c>
      <c r="AR215" s="11">
        <f t="shared" ref="AR215" si="2448">AR214/$BA$214</f>
        <v>0</v>
      </c>
      <c r="AS215" s="10">
        <f t="shared" ref="AS215" si="2449">AS214/$BB$214</f>
        <v>0</v>
      </c>
      <c r="AT215" s="11">
        <f t="shared" ref="AT215" si="2450">AT214/$BA$214</f>
        <v>0</v>
      </c>
      <c r="AU215" s="10">
        <f t="shared" ref="AU215" si="2451">AU214/$BB$214</f>
        <v>0</v>
      </c>
      <c r="AV215" s="11"/>
      <c r="AW215" s="10"/>
      <c r="AX215" s="11"/>
      <c r="AY215" s="10"/>
      <c r="AZ215" s="11"/>
      <c r="BA215" s="26">
        <f t="shared" si="2210"/>
        <v>1</v>
      </c>
      <c r="BB215" s="26">
        <f t="shared" si="2211"/>
        <v>1</v>
      </c>
    </row>
    <row r="216" spans="1:66">
      <c r="A216" s="18"/>
      <c r="B216" s="18"/>
      <c r="C216" s="18"/>
      <c r="D216" s="19">
        <v>0.16666666666666666</v>
      </c>
      <c r="E216" s="20">
        <v>8.3333333333333329E-2</v>
      </c>
      <c r="F216" s="19">
        <v>0.16666666666666666</v>
      </c>
      <c r="G216" s="20">
        <v>0.62878787878787878</v>
      </c>
      <c r="H216" s="19">
        <v>0</v>
      </c>
      <c r="I216" s="20">
        <v>0</v>
      </c>
      <c r="J216" s="19">
        <v>0</v>
      </c>
      <c r="K216" s="20">
        <v>0</v>
      </c>
      <c r="L216" s="19">
        <v>0</v>
      </c>
      <c r="M216" s="20">
        <v>0</v>
      </c>
      <c r="N216" s="19">
        <v>0</v>
      </c>
      <c r="O216" s="20">
        <v>0</v>
      </c>
      <c r="P216" s="19">
        <v>0</v>
      </c>
      <c r="Q216" s="20">
        <v>0</v>
      </c>
      <c r="R216" s="19">
        <v>0</v>
      </c>
      <c r="S216" s="20">
        <v>0</v>
      </c>
      <c r="T216" s="19">
        <v>0</v>
      </c>
      <c r="U216" s="20">
        <v>0</v>
      </c>
      <c r="V216" s="19">
        <v>0</v>
      </c>
      <c r="W216" s="20">
        <v>0</v>
      </c>
      <c r="X216" s="19">
        <v>0</v>
      </c>
      <c r="Y216" s="20">
        <v>0</v>
      </c>
      <c r="Z216" s="19">
        <v>0</v>
      </c>
      <c r="AA216" s="20">
        <v>0</v>
      </c>
      <c r="AB216" s="19">
        <v>0</v>
      </c>
      <c r="AC216" s="20">
        <v>0</v>
      </c>
      <c r="AD216" s="19">
        <v>0</v>
      </c>
      <c r="AE216" s="20">
        <v>0</v>
      </c>
      <c r="AF216" s="19">
        <v>0.66666666666666663</v>
      </c>
      <c r="AG216" s="20">
        <v>0.2878787878787879</v>
      </c>
      <c r="AH216" s="19">
        <v>0</v>
      </c>
      <c r="AI216" s="20">
        <v>0</v>
      </c>
      <c r="AJ216" s="19">
        <v>0</v>
      </c>
      <c r="AK216" s="20">
        <v>0</v>
      </c>
      <c r="AL216" s="19">
        <v>0</v>
      </c>
      <c r="AM216" s="20">
        <v>0</v>
      </c>
      <c r="AN216" s="19">
        <v>0</v>
      </c>
      <c r="AO216" s="20">
        <v>0</v>
      </c>
      <c r="AP216" s="19">
        <v>0</v>
      </c>
      <c r="AQ216" s="20">
        <v>0</v>
      </c>
      <c r="AR216" s="19">
        <v>0</v>
      </c>
      <c r="AS216" s="20">
        <v>0</v>
      </c>
      <c r="AT216" s="19">
        <v>0</v>
      </c>
      <c r="AU216" s="20">
        <v>0</v>
      </c>
      <c r="AV216" s="19"/>
      <c r="AW216" s="20"/>
      <c r="AX216" s="19"/>
      <c r="AY216" s="20"/>
      <c r="AZ216" s="11"/>
      <c r="BA216" s="26">
        <f t="shared" si="2210"/>
        <v>1</v>
      </c>
      <c r="BB216" s="26">
        <f t="shared" si="2211"/>
        <v>1</v>
      </c>
    </row>
    <row r="217" spans="1:66">
      <c r="A217" s="18" t="s">
        <v>712</v>
      </c>
      <c r="B217" s="18" t="s">
        <v>66</v>
      </c>
      <c r="C217" s="18">
        <v>102</v>
      </c>
      <c r="D217" s="19">
        <v>0</v>
      </c>
      <c r="E217" s="20">
        <v>0</v>
      </c>
      <c r="F217" s="19">
        <v>0</v>
      </c>
      <c r="G217" s="20">
        <v>0</v>
      </c>
      <c r="H217" s="19">
        <v>0</v>
      </c>
      <c r="I217" s="20">
        <v>0</v>
      </c>
      <c r="J217" s="19">
        <v>1</v>
      </c>
      <c r="K217" s="20">
        <v>6</v>
      </c>
      <c r="L217" s="19">
        <v>0</v>
      </c>
      <c r="M217" s="20">
        <v>0</v>
      </c>
      <c r="N217" s="19">
        <v>0</v>
      </c>
      <c r="O217" s="20">
        <v>0</v>
      </c>
      <c r="P217" s="19">
        <v>0</v>
      </c>
      <c r="Q217" s="20">
        <v>0</v>
      </c>
      <c r="R217" s="19">
        <v>0</v>
      </c>
      <c r="S217" s="20">
        <v>0</v>
      </c>
      <c r="T217" s="19">
        <v>0</v>
      </c>
      <c r="U217" s="20">
        <v>0</v>
      </c>
      <c r="V217" s="19">
        <v>0</v>
      </c>
      <c r="W217" s="20">
        <v>0</v>
      </c>
      <c r="X217" s="19">
        <v>0</v>
      </c>
      <c r="Y217" s="20">
        <v>0</v>
      </c>
      <c r="Z217" s="19">
        <v>0</v>
      </c>
      <c r="AA217" s="20">
        <v>0</v>
      </c>
      <c r="AB217" s="19">
        <v>0</v>
      </c>
      <c r="AC217" s="20">
        <v>0</v>
      </c>
      <c r="AD217" s="19">
        <v>2</v>
      </c>
      <c r="AE217" s="20">
        <v>74</v>
      </c>
      <c r="AF217" s="19">
        <v>0</v>
      </c>
      <c r="AG217" s="20">
        <v>0</v>
      </c>
      <c r="AH217" s="19">
        <v>0</v>
      </c>
      <c r="AI217" s="20">
        <v>0</v>
      </c>
      <c r="AJ217" s="19">
        <v>0</v>
      </c>
      <c r="AK217" s="20">
        <v>0</v>
      </c>
      <c r="AL217" s="19">
        <v>0</v>
      </c>
      <c r="AM217" s="20">
        <v>0</v>
      </c>
      <c r="AN217" s="19">
        <v>0</v>
      </c>
      <c r="AO217" s="20">
        <v>0</v>
      </c>
      <c r="AP217" s="19">
        <v>4</v>
      </c>
      <c r="AQ217" s="20">
        <v>293</v>
      </c>
      <c r="AR217" s="19">
        <v>0</v>
      </c>
      <c r="AS217" s="20">
        <v>0</v>
      </c>
      <c r="AT217" s="19">
        <v>0</v>
      </c>
      <c r="AU217" s="20">
        <v>0</v>
      </c>
      <c r="AV217" s="19"/>
      <c r="AW217" s="20"/>
      <c r="AX217" s="19"/>
      <c r="AY217" s="20"/>
      <c r="AZ217" s="11"/>
      <c r="BA217" s="26">
        <f t="shared" si="2210"/>
        <v>7</v>
      </c>
      <c r="BB217" s="26">
        <f t="shared" si="2211"/>
        <v>373</v>
      </c>
    </row>
    <row r="218" spans="1:66">
      <c r="A218" s="17"/>
      <c r="B218" s="17"/>
      <c r="C218" s="17"/>
      <c r="D218" s="11">
        <f>D217/$BA$217</f>
        <v>0</v>
      </c>
      <c r="E218" s="10">
        <f>E217/$BB$217</f>
        <v>0</v>
      </c>
      <c r="F218" s="11">
        <f t="shared" ref="F218" si="2452">F217/$BA$217</f>
        <v>0</v>
      </c>
      <c r="G218" s="10">
        <f t="shared" ref="G218" si="2453">G217/$BB$217</f>
        <v>0</v>
      </c>
      <c r="H218" s="11">
        <f t="shared" ref="H218" si="2454">H217/$BA$217</f>
        <v>0</v>
      </c>
      <c r="I218" s="10">
        <f t="shared" ref="I218" si="2455">I217/$BB$217</f>
        <v>0</v>
      </c>
      <c r="J218" s="11">
        <f t="shared" ref="J218" si="2456">J217/$BA$217</f>
        <v>0.14285714285714285</v>
      </c>
      <c r="K218" s="10">
        <f t="shared" ref="K218" si="2457">K217/$BB$217</f>
        <v>1.6085790884718499E-2</v>
      </c>
      <c r="L218" s="11">
        <f t="shared" ref="L218" si="2458">L217/$BA$217</f>
        <v>0</v>
      </c>
      <c r="M218" s="10">
        <f t="shared" ref="M218" si="2459">M217/$BB$217</f>
        <v>0</v>
      </c>
      <c r="N218" s="11">
        <f t="shared" ref="N218" si="2460">N217/$BA$217</f>
        <v>0</v>
      </c>
      <c r="O218" s="10">
        <f t="shared" ref="O218" si="2461">O217/$BB$217</f>
        <v>0</v>
      </c>
      <c r="P218" s="11">
        <f t="shared" ref="P218" si="2462">P217/$BA$217</f>
        <v>0</v>
      </c>
      <c r="Q218" s="10">
        <f t="shared" ref="Q218" si="2463">Q217/$BB$217</f>
        <v>0</v>
      </c>
      <c r="R218" s="11">
        <f t="shared" ref="R218" si="2464">R217/$BA$217</f>
        <v>0</v>
      </c>
      <c r="S218" s="10">
        <f t="shared" ref="S218" si="2465">S217/$BB$217</f>
        <v>0</v>
      </c>
      <c r="T218" s="11">
        <f t="shared" ref="T218:V218" si="2466">T217/$BA$217</f>
        <v>0</v>
      </c>
      <c r="U218" s="10">
        <f t="shared" ref="U218:W218" si="2467">U217/$BB$217</f>
        <v>0</v>
      </c>
      <c r="V218" s="11">
        <f t="shared" si="2466"/>
        <v>0</v>
      </c>
      <c r="W218" s="10">
        <f t="shared" si="2467"/>
        <v>0</v>
      </c>
      <c r="X218" s="11">
        <f t="shared" ref="X218" si="2468">X217/$BA$217</f>
        <v>0</v>
      </c>
      <c r="Y218" s="10">
        <f t="shared" ref="Y218" si="2469">Y217/$BB$217</f>
        <v>0</v>
      </c>
      <c r="Z218" s="11">
        <f t="shared" ref="Z218" si="2470">Z217/$BA$217</f>
        <v>0</v>
      </c>
      <c r="AA218" s="10">
        <f t="shared" ref="AA218" si="2471">AA217/$BB$217</f>
        <v>0</v>
      </c>
      <c r="AB218" s="11">
        <f t="shared" ref="AB218" si="2472">AB217/$BA$217</f>
        <v>0</v>
      </c>
      <c r="AC218" s="10">
        <f t="shared" ref="AC218" si="2473">AC217/$BB$217</f>
        <v>0</v>
      </c>
      <c r="AD218" s="11">
        <f t="shared" ref="AD218" si="2474">AD217/$BA$217</f>
        <v>0.2857142857142857</v>
      </c>
      <c r="AE218" s="10">
        <f t="shared" ref="AE218" si="2475">AE217/$BB$217</f>
        <v>0.19839142091152814</v>
      </c>
      <c r="AF218" s="11">
        <f t="shared" ref="AF218" si="2476">AF217/$BA$217</f>
        <v>0</v>
      </c>
      <c r="AG218" s="10">
        <f t="shared" ref="AG218" si="2477">AG217/$BB$217</f>
        <v>0</v>
      </c>
      <c r="AH218" s="11">
        <f t="shared" ref="AH218" si="2478">AH217/$BA$217</f>
        <v>0</v>
      </c>
      <c r="AI218" s="10">
        <f t="shared" ref="AI218" si="2479">AI217/$BB$217</f>
        <v>0</v>
      </c>
      <c r="AJ218" s="11">
        <f t="shared" ref="AJ218" si="2480">AJ217/$BA$217</f>
        <v>0</v>
      </c>
      <c r="AK218" s="10">
        <f t="shared" ref="AK218" si="2481">AK217/$BB$217</f>
        <v>0</v>
      </c>
      <c r="AL218" s="11">
        <f t="shared" ref="AL218" si="2482">AL217/$BA$217</f>
        <v>0</v>
      </c>
      <c r="AM218" s="10">
        <f t="shared" ref="AM218" si="2483">AM217/$BB$217</f>
        <v>0</v>
      </c>
      <c r="AN218" s="11">
        <f t="shared" ref="AN218" si="2484">AN217/$BA$217</f>
        <v>0</v>
      </c>
      <c r="AO218" s="10">
        <f t="shared" ref="AO218" si="2485">AO217/$BB$217</f>
        <v>0</v>
      </c>
      <c r="AP218" s="11">
        <f t="shared" ref="AP218" si="2486">AP217/$BA$217</f>
        <v>0.5714285714285714</v>
      </c>
      <c r="AQ218" s="10">
        <f t="shared" ref="AQ218" si="2487">AQ217/$BB$217</f>
        <v>0.78552278820375332</v>
      </c>
      <c r="AR218" s="11">
        <f t="shared" ref="AR218" si="2488">AR217/$BA$217</f>
        <v>0</v>
      </c>
      <c r="AS218" s="10">
        <f t="shared" ref="AS218" si="2489">AS217/$BB$217</f>
        <v>0</v>
      </c>
      <c r="AT218" s="11">
        <f t="shared" ref="AT218" si="2490">AT217/$BA$217</f>
        <v>0</v>
      </c>
      <c r="AU218" s="10">
        <f t="shared" ref="AU218" si="2491">AU217/$BB$217</f>
        <v>0</v>
      </c>
      <c r="AV218" s="11"/>
      <c r="AW218" s="10"/>
      <c r="AX218" s="11"/>
      <c r="AY218" s="10"/>
      <c r="AZ218" s="10"/>
      <c r="BA218" s="26">
        <f t="shared" si="2210"/>
        <v>1</v>
      </c>
      <c r="BB218" s="26">
        <f t="shared" si="2211"/>
        <v>1</v>
      </c>
    </row>
    <row r="219" spans="1:66">
      <c r="A219" s="17"/>
      <c r="B219" s="17"/>
      <c r="C219" s="17"/>
      <c r="D219" s="20">
        <v>0</v>
      </c>
      <c r="E219" s="20">
        <v>0</v>
      </c>
      <c r="F219" s="20">
        <v>0</v>
      </c>
      <c r="G219" s="20">
        <v>0</v>
      </c>
      <c r="H219" s="20">
        <v>0</v>
      </c>
      <c r="I219" s="20">
        <v>0</v>
      </c>
      <c r="J219" s="20">
        <v>0.14285714285714285</v>
      </c>
      <c r="K219" s="20">
        <v>1.6085790884718499E-2</v>
      </c>
      <c r="L219" s="20">
        <v>0</v>
      </c>
      <c r="M219" s="20">
        <v>0</v>
      </c>
      <c r="N219" s="20">
        <v>0</v>
      </c>
      <c r="O219" s="20">
        <v>0</v>
      </c>
      <c r="P219" s="20">
        <v>0</v>
      </c>
      <c r="Q219" s="20">
        <v>0</v>
      </c>
      <c r="R219" s="20">
        <v>0</v>
      </c>
      <c r="S219" s="20">
        <v>0</v>
      </c>
      <c r="T219" s="20">
        <v>0</v>
      </c>
      <c r="U219" s="20">
        <v>0</v>
      </c>
      <c r="V219" s="19">
        <v>0</v>
      </c>
      <c r="W219" s="20">
        <v>0</v>
      </c>
      <c r="X219" s="20">
        <v>0</v>
      </c>
      <c r="Y219" s="20">
        <v>0</v>
      </c>
      <c r="Z219" s="20">
        <v>0</v>
      </c>
      <c r="AA219" s="20">
        <v>0</v>
      </c>
      <c r="AB219" s="20">
        <v>0</v>
      </c>
      <c r="AC219" s="20">
        <v>0</v>
      </c>
      <c r="AD219" s="20">
        <v>0.2857142857142857</v>
      </c>
      <c r="AE219" s="20">
        <v>0.19839142091152814</v>
      </c>
      <c r="AF219" s="20">
        <v>0</v>
      </c>
      <c r="AG219" s="20">
        <v>0</v>
      </c>
      <c r="AH219" s="20">
        <v>0</v>
      </c>
      <c r="AI219" s="20">
        <v>0</v>
      </c>
      <c r="AJ219" s="20">
        <v>0</v>
      </c>
      <c r="AK219" s="20">
        <v>0</v>
      </c>
      <c r="AL219" s="20">
        <v>0</v>
      </c>
      <c r="AM219" s="20">
        <v>0</v>
      </c>
      <c r="AN219" s="20">
        <v>0</v>
      </c>
      <c r="AO219" s="20">
        <v>0</v>
      </c>
      <c r="AP219" s="20">
        <v>0.5714285714285714</v>
      </c>
      <c r="AQ219" s="20">
        <v>0.78552278820375332</v>
      </c>
      <c r="AR219" s="20">
        <v>0</v>
      </c>
      <c r="AS219" s="20">
        <v>0</v>
      </c>
      <c r="AT219" s="20">
        <v>0</v>
      </c>
      <c r="AU219" s="20">
        <v>0</v>
      </c>
      <c r="AV219" s="20"/>
      <c r="AW219" s="20"/>
      <c r="AX219" s="20"/>
      <c r="AY219" s="20"/>
      <c r="AZ219" s="10"/>
      <c r="BA219" s="26">
        <f t="shared" si="2210"/>
        <v>1</v>
      </c>
      <c r="BB219" s="26">
        <f t="shared" si="2211"/>
        <v>1</v>
      </c>
    </row>
    <row r="220" spans="1:66">
      <c r="BA220" s="10"/>
      <c r="BB220" s="10"/>
    </row>
    <row r="221" spans="1:66">
      <c r="D221">
        <f>SUM(D133,D136,D139,D142,D145,D148,D151,D154,D157,D160,D163,D166,D169,D172,D175,D178,D181,D184,D187,D190,D193,D196,D199,D202,D205,D208,D211,D214,D217)</f>
        <v>321</v>
      </c>
      <c r="E221">
        <f t="shared" ref="E221:AU221" si="2492">SUM(E133,E136,E139,E142,E145,E148,E151,E154,E157,E160,E163,E166,E169,E172,E175,E178,E181,E184,E187,E190,E193,E196,E199,E202,E205,E208,E211,E214,E217)</f>
        <v>2110</v>
      </c>
      <c r="F221">
        <f t="shared" si="2492"/>
        <v>315</v>
      </c>
      <c r="G221">
        <f t="shared" si="2492"/>
        <v>5012</v>
      </c>
      <c r="H221">
        <f t="shared" si="2492"/>
        <v>205</v>
      </c>
      <c r="I221">
        <f t="shared" si="2492"/>
        <v>3385</v>
      </c>
      <c r="J221">
        <f t="shared" si="2492"/>
        <v>20</v>
      </c>
      <c r="K221">
        <f t="shared" si="2492"/>
        <v>172</v>
      </c>
      <c r="L221">
        <f t="shared" si="2492"/>
        <v>1</v>
      </c>
      <c r="M221">
        <f t="shared" si="2492"/>
        <v>14</v>
      </c>
      <c r="N221">
        <f t="shared" si="2492"/>
        <v>0</v>
      </c>
      <c r="O221">
        <f t="shared" si="2492"/>
        <v>0</v>
      </c>
      <c r="P221">
        <f t="shared" si="2492"/>
        <v>9</v>
      </c>
      <c r="Q221">
        <f t="shared" si="2492"/>
        <v>368</v>
      </c>
      <c r="R221">
        <f t="shared" si="2492"/>
        <v>0</v>
      </c>
      <c r="S221">
        <f t="shared" si="2492"/>
        <v>0</v>
      </c>
      <c r="T221">
        <f t="shared" si="2492"/>
        <v>265</v>
      </c>
      <c r="U221">
        <f t="shared" si="2492"/>
        <v>3026</v>
      </c>
      <c r="X221">
        <f t="shared" si="2492"/>
        <v>30</v>
      </c>
      <c r="Y221">
        <f t="shared" si="2492"/>
        <v>150</v>
      </c>
      <c r="Z221">
        <f t="shared" si="2492"/>
        <v>9</v>
      </c>
      <c r="AA221">
        <f t="shared" si="2492"/>
        <v>96</v>
      </c>
      <c r="AB221">
        <f t="shared" si="2492"/>
        <v>59</v>
      </c>
      <c r="AC221">
        <f t="shared" si="2492"/>
        <v>830</v>
      </c>
      <c r="AD221">
        <f t="shared" si="2492"/>
        <v>910</v>
      </c>
      <c r="AE221">
        <f t="shared" si="2492"/>
        <v>21009</v>
      </c>
      <c r="AF221">
        <f t="shared" si="2492"/>
        <v>208</v>
      </c>
      <c r="AG221">
        <f t="shared" si="2492"/>
        <v>1902</v>
      </c>
      <c r="AH221">
        <f t="shared" si="2492"/>
        <v>120</v>
      </c>
      <c r="AI221">
        <f t="shared" si="2492"/>
        <v>1237</v>
      </c>
      <c r="AJ221">
        <f t="shared" si="2492"/>
        <v>26</v>
      </c>
      <c r="AK221">
        <f t="shared" si="2492"/>
        <v>394</v>
      </c>
      <c r="AL221">
        <f t="shared" si="2492"/>
        <v>19</v>
      </c>
      <c r="AM221">
        <f t="shared" si="2492"/>
        <v>229</v>
      </c>
      <c r="AN221">
        <f t="shared" si="2492"/>
        <v>2</v>
      </c>
      <c r="AO221">
        <f t="shared" si="2492"/>
        <v>4</v>
      </c>
      <c r="AP221">
        <f t="shared" si="2492"/>
        <v>72</v>
      </c>
      <c r="AQ221">
        <f t="shared" si="2492"/>
        <v>1197</v>
      </c>
      <c r="AR221">
        <f t="shared" si="2492"/>
        <v>58</v>
      </c>
      <c r="AS221">
        <f t="shared" si="2492"/>
        <v>707</v>
      </c>
      <c r="AT221">
        <f t="shared" si="2492"/>
        <v>5</v>
      </c>
      <c r="AU221">
        <f t="shared" si="2492"/>
        <v>21</v>
      </c>
      <c r="BA221" s="10">
        <f t="shared" ref="BA221:BA222" si="2493">SUM(D221,F221,H221,J221,L221,N221,P221,R221,T221,X221,Z221,AB221,AD221,AF221,AH221,AJ221,AL221,AN221,AP221,AR221,AT221,AV221,AX221)</f>
        <v>2654</v>
      </c>
      <c r="BB221" s="10">
        <f t="shared" ref="BB221:BB222" si="2494">SUM(E221,G221,I221,K221,M221,O221,Q221,S221,U221,Y221,AA221,AC221,AE221,AG221,AI221,AK221,AM221,AO221,AQ221,AS221,AU221,AW221,AY221)</f>
        <v>41863</v>
      </c>
    </row>
    <row r="222" spans="1:66">
      <c r="D222" s="10">
        <f>D221/$BA$90</f>
        <v>0.10351499516285069</v>
      </c>
      <c r="E222" s="10">
        <f>E221/$BB$90</f>
        <v>4.1315841002545525E-2</v>
      </c>
      <c r="F222" s="10">
        <f t="shared" ref="F222" si="2495">F221/$BA$90</f>
        <v>0.10158013544018059</v>
      </c>
      <c r="G222" s="10">
        <f t="shared" ref="G222" si="2496">G221/$BB$90</f>
        <v>9.8139808106520468E-2</v>
      </c>
      <c r="H222" s="10">
        <f t="shared" ref="H222" si="2497">H221/$BA$90</f>
        <v>6.6107707191228632E-2</v>
      </c>
      <c r="I222" s="10">
        <f t="shared" ref="I222" si="2498">I221/$BB$90</f>
        <v>6.6281574309770899E-2</v>
      </c>
      <c r="J222" s="10">
        <f t="shared" ref="J222" si="2499">J221/$BA$90</f>
        <v>6.4495324089003546E-3</v>
      </c>
      <c r="K222" s="10">
        <f t="shared" ref="K222" si="2500">K221/$BB$90</f>
        <v>3.367926375562953E-3</v>
      </c>
      <c r="L222" s="10">
        <f t="shared" ref="L222" si="2501">L221/$BA$90</f>
        <v>3.2247662044501772E-4</v>
      </c>
      <c r="M222" s="10">
        <f t="shared" ref="M222" si="2502">M221/$BB$90</f>
        <v>2.7413354219698455E-4</v>
      </c>
      <c r="N222" s="10">
        <f t="shared" ref="N222" si="2503">N221/$BA$90</f>
        <v>0</v>
      </c>
      <c r="O222" s="10">
        <f t="shared" ref="O222" si="2504">O221/$BB$90</f>
        <v>0</v>
      </c>
      <c r="P222" s="10">
        <f t="shared" ref="P222" si="2505">P221/$BA$90</f>
        <v>2.9022895840051595E-3</v>
      </c>
      <c r="Q222" s="10">
        <f t="shared" ref="Q222" si="2506">Q221/$BB$90</f>
        <v>7.2057959663207362E-3</v>
      </c>
      <c r="R222" s="10">
        <f t="shared" ref="R222" si="2507">R221/$BA$90</f>
        <v>0</v>
      </c>
      <c r="S222" s="10">
        <f t="shared" ref="S222" si="2508">S221/$BB$90</f>
        <v>0</v>
      </c>
      <c r="T222" s="10">
        <f t="shared" ref="T222" si="2509">T221/$BA$90</f>
        <v>8.5456304417929702E-2</v>
      </c>
      <c r="U222" s="10">
        <f t="shared" ref="U222" si="2510">U221/$BB$90</f>
        <v>5.925200704914823E-2</v>
      </c>
      <c r="V222" s="11"/>
      <c r="W222" s="10"/>
      <c r="X222" s="10">
        <f t="shared" ref="X222" si="2511">X221/$BA$90</f>
        <v>9.6742986133505314E-3</v>
      </c>
      <c r="Y222" s="10">
        <f t="shared" ref="Y222" si="2512">Y221/$BB$90</f>
        <v>2.9371450949676912E-3</v>
      </c>
      <c r="Z222" s="10">
        <f t="shared" ref="Z222" si="2513">Z221/$BA$90</f>
        <v>2.9022895840051595E-3</v>
      </c>
      <c r="AA222" s="10">
        <f t="shared" ref="AA222" si="2514">AA221/$BB$90</f>
        <v>1.8797728607793224E-3</v>
      </c>
      <c r="AB222" s="10">
        <f t="shared" ref="AB222" si="2515">AB221/$BA$90</f>
        <v>1.9026120606256046E-2</v>
      </c>
      <c r="AC222" s="10">
        <f t="shared" ref="AC222" si="2516">AC221/$BB$90</f>
        <v>1.6252202858821226E-2</v>
      </c>
      <c r="AD222" s="10">
        <f t="shared" ref="AD222" si="2517">AD221/$BA$90</f>
        <v>0.29345372460496616</v>
      </c>
      <c r="AE222" s="10">
        <f t="shared" ref="AE222" si="2518">AE221/$BB$90</f>
        <v>0.41137654200117485</v>
      </c>
      <c r="AF222" s="10">
        <f t="shared" ref="AF222" si="2519">AF221/$BA$90</f>
        <v>6.7075137052563683E-2</v>
      </c>
      <c r="AG222" s="10">
        <f t="shared" ref="AG222" si="2520">AG221/$BB$90</f>
        <v>3.7242999804190324E-2</v>
      </c>
      <c r="AH222" s="10">
        <f t="shared" ref="AH222" si="2521">AH221/$BA$90</f>
        <v>3.8697194453402126E-2</v>
      </c>
      <c r="AI222" s="10">
        <f t="shared" ref="AI222" si="2522">AI221/$BB$90</f>
        <v>2.4221656549833562E-2</v>
      </c>
      <c r="AJ222" s="10">
        <f t="shared" ref="AJ222" si="2523">AJ221/$BA$90</f>
        <v>8.3843921315704603E-3</v>
      </c>
      <c r="AK222" s="10">
        <f t="shared" ref="AK222" si="2524">AK221/$BB$90</f>
        <v>7.7149011161151363E-3</v>
      </c>
      <c r="AL222" s="10">
        <f t="shared" ref="AL222" si="2525">AL221/$BA$90</f>
        <v>6.1270557884553368E-3</v>
      </c>
      <c r="AM222" s="10">
        <f t="shared" ref="AM222" si="2526">AM221/$BB$90</f>
        <v>4.4840415116506752E-3</v>
      </c>
      <c r="AN222" s="10">
        <f t="shared" ref="AN222" si="2527">AN221/$BA$90</f>
        <v>6.4495324089003543E-4</v>
      </c>
      <c r="AO222" s="10">
        <f t="shared" ref="AO222" si="2528">AO221/$BB$90</f>
        <v>7.8323869199138434E-5</v>
      </c>
      <c r="AP222" s="10">
        <f t="shared" ref="AP222" si="2529">AP221/$BA$90</f>
        <v>2.3218316672041276E-2</v>
      </c>
      <c r="AQ222" s="10">
        <f t="shared" ref="AQ222" si="2530">AQ221/$BB$90</f>
        <v>2.3438417857842179E-2</v>
      </c>
      <c r="AR222" s="10">
        <f t="shared" ref="AR222" si="2531">AR221/$BA$90</f>
        <v>1.8703643985811029E-2</v>
      </c>
      <c r="AS222" s="10">
        <f t="shared" ref="AS222" si="2532">AS221/$BB$90</f>
        <v>1.384374388094772E-2</v>
      </c>
      <c r="AT222" s="10">
        <f t="shared" ref="AT222" si="2533">AT221/$BA$90</f>
        <v>1.6123831022250886E-3</v>
      </c>
      <c r="AU222" s="10">
        <f t="shared" ref="AU222" si="2534">AU221/$BB$90</f>
        <v>4.1120031329547682E-4</v>
      </c>
      <c r="AV222" s="10"/>
      <c r="AW222" s="10"/>
      <c r="AX222" s="10"/>
      <c r="AY222" s="10"/>
      <c r="BA222" s="10">
        <f t="shared" si="2493"/>
        <v>0.85585295066107725</v>
      </c>
      <c r="BB222" s="10">
        <f t="shared" si="2494"/>
        <v>0.81971803407088306</v>
      </c>
    </row>
    <row r="223" spans="1:66">
      <c r="D223" s="22">
        <v>0.10351499516285069</v>
      </c>
      <c r="E223" s="22">
        <v>4.1315841002545525E-2</v>
      </c>
      <c r="F223" s="22">
        <v>0.10158013544018059</v>
      </c>
      <c r="G223" s="22">
        <v>9.8139808106520468E-2</v>
      </c>
      <c r="H223" s="22">
        <v>6.6107707191228632E-2</v>
      </c>
      <c r="I223" s="22">
        <v>6.6281574309770899E-2</v>
      </c>
      <c r="J223" s="22">
        <v>6.4495324089003546E-3</v>
      </c>
      <c r="K223" s="22">
        <v>3.367926375562953E-3</v>
      </c>
      <c r="L223" s="22">
        <v>3.2247662044501772E-4</v>
      </c>
      <c r="M223" s="22">
        <v>2.7413354219698455E-4</v>
      </c>
      <c r="N223" s="22">
        <v>0</v>
      </c>
      <c r="O223" s="22">
        <v>0</v>
      </c>
      <c r="P223" s="22">
        <v>2.9022895840051595E-3</v>
      </c>
      <c r="Q223" s="22">
        <v>7.2057959663207362E-3</v>
      </c>
      <c r="R223" s="22">
        <v>0</v>
      </c>
      <c r="S223" s="22">
        <v>0</v>
      </c>
      <c r="T223" s="22">
        <v>9.2550790067720087E-2</v>
      </c>
      <c r="U223" s="22">
        <v>6.2854905032308603E-2</v>
      </c>
      <c r="V223" s="36"/>
      <c r="W223" s="22"/>
      <c r="X223" s="22">
        <v>9.6742986133505314E-3</v>
      </c>
      <c r="Y223" s="22">
        <v>2.9371450949676912E-3</v>
      </c>
      <c r="Z223" s="22">
        <v>2.9022895840051595E-3</v>
      </c>
      <c r="AA223" s="22">
        <v>1.8797728607793224E-3</v>
      </c>
      <c r="AB223" s="22">
        <v>1.9026120606256046E-2</v>
      </c>
      <c r="AC223" s="22">
        <v>1.6252202858821226E-2</v>
      </c>
      <c r="AD223" s="22">
        <v>0.29345372460496616</v>
      </c>
      <c r="AE223" s="22">
        <v>0.41137654200117485</v>
      </c>
      <c r="AF223" s="22">
        <v>6.7075137052563683E-2</v>
      </c>
      <c r="AG223" s="22">
        <v>3.7242999804190324E-2</v>
      </c>
      <c r="AH223" s="22">
        <v>3.8697194453402126E-2</v>
      </c>
      <c r="AI223" s="22">
        <v>2.4221656549833562E-2</v>
      </c>
      <c r="AJ223" s="22">
        <v>8.3843921315704603E-3</v>
      </c>
      <c r="AK223" s="22">
        <v>7.7149011161151363E-3</v>
      </c>
      <c r="AL223" s="22">
        <v>6.1270557884553368E-3</v>
      </c>
      <c r="AM223" s="22">
        <v>4.4840415116506752E-3</v>
      </c>
      <c r="AN223" s="22">
        <v>6.4495324089003543E-4</v>
      </c>
      <c r="AO223" s="22">
        <v>7.8323869199138434E-5</v>
      </c>
      <c r="AP223" s="22">
        <v>2.3218316672041276E-2</v>
      </c>
      <c r="AQ223" s="22">
        <v>2.3438417857842179E-2</v>
      </c>
      <c r="AR223" s="22">
        <v>1.8703643985811029E-2</v>
      </c>
      <c r="AS223" s="22">
        <v>1.384374388094772E-2</v>
      </c>
      <c r="AT223" s="22">
        <v>1.6123831022250886E-3</v>
      </c>
      <c r="AU223" s="22">
        <v>4.1120031329547682E-4</v>
      </c>
      <c r="AV223" s="22">
        <v>7.6749435665914217E-2</v>
      </c>
      <c r="AW223" s="22">
        <v>0.14395927158801644</v>
      </c>
      <c r="AX223" s="22">
        <v>6.0303128023218314E-2</v>
      </c>
      <c r="AY223" s="22">
        <v>3.2719796357940083E-2</v>
      </c>
    </row>
    <row r="224" spans="1:66">
      <c r="BA224">
        <f>SUM(BA133:BA219)</f>
        <v>2733.5</v>
      </c>
      <c r="BB224">
        <f>SUM(BB133:BB219)</f>
        <v>42104.042168674699</v>
      </c>
    </row>
    <row r="226" spans="1:54">
      <c r="A226" s="2" t="s">
        <v>625</v>
      </c>
      <c r="B226" s="2" t="s">
        <v>66</v>
      </c>
      <c r="C226" s="2">
        <v>41</v>
      </c>
      <c r="D226" s="32">
        <v>0.26315789473684209</v>
      </c>
      <c r="E226" s="33">
        <v>8.2822085889570546E-2</v>
      </c>
      <c r="F226" s="32">
        <v>0.15789473684210525</v>
      </c>
      <c r="G226" s="33">
        <v>0.17484662576687116</v>
      </c>
      <c r="H226" s="32">
        <v>0.10526315789473684</v>
      </c>
      <c r="I226" s="33">
        <v>9.202453987730061E-2</v>
      </c>
      <c r="J226" s="32">
        <v>0</v>
      </c>
      <c r="K226" s="33">
        <v>0</v>
      </c>
      <c r="L226" s="32">
        <v>0</v>
      </c>
      <c r="M226" s="33">
        <v>0</v>
      </c>
      <c r="N226" s="32">
        <v>0</v>
      </c>
      <c r="O226" s="33">
        <v>0</v>
      </c>
      <c r="P226" s="32">
        <v>0.15789473684210525</v>
      </c>
      <c r="Q226" s="33">
        <v>0.19325153374233128</v>
      </c>
      <c r="R226" s="32">
        <v>0</v>
      </c>
      <c r="S226" s="33">
        <v>0</v>
      </c>
      <c r="T226" s="32">
        <v>0.10526315789473684</v>
      </c>
      <c r="U226" s="33">
        <v>4.2944785276073622E-2</v>
      </c>
      <c r="V226" s="32">
        <v>0</v>
      </c>
      <c r="W226" s="33">
        <v>0</v>
      </c>
      <c r="X226" s="32">
        <v>0</v>
      </c>
      <c r="Y226" s="33">
        <v>0</v>
      </c>
      <c r="Z226" s="32">
        <v>0</v>
      </c>
      <c r="AA226" s="33">
        <v>0</v>
      </c>
      <c r="AB226" s="32">
        <v>0</v>
      </c>
      <c r="AC226" s="33">
        <v>0</v>
      </c>
      <c r="AD226" s="32">
        <v>0.15789473684210525</v>
      </c>
      <c r="AE226" s="33">
        <v>0.12269938650306748</v>
      </c>
      <c r="AF226" s="32">
        <v>0</v>
      </c>
      <c r="AG226" s="33">
        <v>0</v>
      </c>
      <c r="AH226" s="32">
        <v>0</v>
      </c>
      <c r="AI226" s="33">
        <v>0</v>
      </c>
      <c r="AJ226" s="32">
        <v>0</v>
      </c>
      <c r="AK226" s="33">
        <v>0</v>
      </c>
      <c r="AL226" s="32">
        <v>0</v>
      </c>
      <c r="AM226" s="33">
        <v>0</v>
      </c>
      <c r="AN226" s="32">
        <v>0</v>
      </c>
      <c r="AO226" s="33">
        <v>0</v>
      </c>
      <c r="AP226" s="32">
        <v>5.2631578947368418E-2</v>
      </c>
      <c r="AQ226" s="33">
        <v>0.29141104294478526</v>
      </c>
      <c r="AR226" s="32">
        <v>0</v>
      </c>
      <c r="AS226" s="33">
        <v>0</v>
      </c>
      <c r="AT226" s="32">
        <v>0</v>
      </c>
      <c r="AU226" s="33">
        <v>0</v>
      </c>
      <c r="AV226" s="11"/>
      <c r="AW226" s="10"/>
      <c r="AX226" s="11"/>
      <c r="AY226" s="10"/>
      <c r="AZ226" s="11"/>
      <c r="BA226" s="10">
        <f t="shared" ref="BA226:BA242" si="2535">SUM(D226,F226,H226,J226,L226,N226,P226,R226,T226,X226,Z226,AB226,AD226,AF226,AH226,AJ226,AL226,AN226,AP226,AR226,AT226)</f>
        <v>0.99999999999999978</v>
      </c>
      <c r="BB226" s="10">
        <f t="shared" ref="BB226:BB242" si="2536">SUM(E226,G226,I226,K226,M226,O226,Q226,S226,U226,Y226,AA226,AC226,AE226,AG226,AI226,AK226,AM226,AO226,AQ226,AS226,AU226)</f>
        <v>0.99999999999999989</v>
      </c>
    </row>
    <row r="227" spans="1:54">
      <c r="A227" s="2" t="s">
        <v>695</v>
      </c>
      <c r="B227" s="2" t="s">
        <v>66</v>
      </c>
      <c r="C227" s="2">
        <v>42</v>
      </c>
      <c r="D227" s="32">
        <v>0</v>
      </c>
      <c r="E227" s="33">
        <v>0</v>
      </c>
      <c r="F227" s="32">
        <v>0.36363636363636365</v>
      </c>
      <c r="G227" s="33">
        <v>0.45783132530120479</v>
      </c>
      <c r="H227" s="32">
        <v>0.36363636363636365</v>
      </c>
      <c r="I227" s="33">
        <v>0.19277108433734941</v>
      </c>
      <c r="J227" s="32">
        <v>0</v>
      </c>
      <c r="K227" s="33">
        <v>0</v>
      </c>
      <c r="L227" s="32">
        <v>0</v>
      </c>
      <c r="M227" s="33">
        <v>0</v>
      </c>
      <c r="N227" s="32">
        <v>0</v>
      </c>
      <c r="O227" s="33">
        <v>0</v>
      </c>
      <c r="P227" s="32">
        <v>0</v>
      </c>
      <c r="Q227" s="33">
        <v>0</v>
      </c>
      <c r="R227" s="32">
        <v>0</v>
      </c>
      <c r="S227" s="33">
        <v>0</v>
      </c>
      <c r="T227" s="32">
        <v>9.0909090909090912E-2</v>
      </c>
      <c r="U227" s="33">
        <v>2.4096385542168676E-2</v>
      </c>
      <c r="V227" s="32">
        <v>0</v>
      </c>
      <c r="W227" s="33">
        <v>0</v>
      </c>
      <c r="X227" s="32">
        <v>0</v>
      </c>
      <c r="Y227" s="33">
        <v>0</v>
      </c>
      <c r="Z227" s="32">
        <v>0</v>
      </c>
      <c r="AA227" s="33">
        <v>0</v>
      </c>
      <c r="AB227" s="32">
        <v>0</v>
      </c>
      <c r="AC227" s="33">
        <v>0</v>
      </c>
      <c r="AD227" s="32">
        <v>0</v>
      </c>
      <c r="AE227" s="33">
        <v>0</v>
      </c>
      <c r="AF227" s="32">
        <v>0</v>
      </c>
      <c r="AG227" s="33">
        <v>0</v>
      </c>
      <c r="AH227" s="32">
        <v>0</v>
      </c>
      <c r="AI227" s="33">
        <v>0</v>
      </c>
      <c r="AJ227" s="32">
        <v>0</v>
      </c>
      <c r="AK227" s="33">
        <v>0</v>
      </c>
      <c r="AL227" s="32">
        <v>0</v>
      </c>
      <c r="AM227" s="33">
        <v>0</v>
      </c>
      <c r="AN227" s="32">
        <v>0</v>
      </c>
      <c r="AO227" s="33">
        <v>0</v>
      </c>
      <c r="AP227" s="32">
        <v>0.18181818181818182</v>
      </c>
      <c r="AQ227" s="33">
        <v>0.3253012048192771</v>
      </c>
      <c r="AR227" s="32">
        <v>0</v>
      </c>
      <c r="AS227" s="33">
        <v>0</v>
      </c>
      <c r="AT227" s="32">
        <v>0</v>
      </c>
      <c r="AU227" s="33">
        <v>0</v>
      </c>
      <c r="AV227" s="11"/>
      <c r="AW227" s="10"/>
      <c r="AX227" s="11"/>
      <c r="AY227" s="10"/>
      <c r="AZ227" s="11"/>
      <c r="BA227" s="10">
        <f t="shared" si="2535"/>
        <v>1</v>
      </c>
      <c r="BB227" s="10">
        <f t="shared" si="2536"/>
        <v>1</v>
      </c>
    </row>
    <row r="228" spans="1:54">
      <c r="A228" s="2" t="s">
        <v>697</v>
      </c>
      <c r="B228" s="2" t="s">
        <v>66</v>
      </c>
      <c r="C228" s="2">
        <v>44</v>
      </c>
      <c r="D228" s="32">
        <v>0.05</v>
      </c>
      <c r="E228" s="33">
        <v>3.205128205128205E-3</v>
      </c>
      <c r="F228" s="32">
        <v>0.6</v>
      </c>
      <c r="G228" s="33">
        <v>0.66025641025641024</v>
      </c>
      <c r="H228" s="32">
        <v>0</v>
      </c>
      <c r="I228" s="33">
        <v>0</v>
      </c>
      <c r="J228" s="32">
        <v>0</v>
      </c>
      <c r="K228" s="33">
        <v>0</v>
      </c>
      <c r="L228" s="32">
        <v>0</v>
      </c>
      <c r="M228" s="33">
        <v>0</v>
      </c>
      <c r="N228" s="32">
        <v>0</v>
      </c>
      <c r="O228" s="33">
        <v>0</v>
      </c>
      <c r="P228" s="32">
        <v>0</v>
      </c>
      <c r="Q228" s="33">
        <v>0</v>
      </c>
      <c r="R228" s="32">
        <v>0</v>
      </c>
      <c r="S228" s="33">
        <v>0</v>
      </c>
      <c r="T228" s="32">
        <v>0.35</v>
      </c>
      <c r="U228" s="33">
        <v>0.33653846153846156</v>
      </c>
      <c r="V228" s="32">
        <v>0</v>
      </c>
      <c r="W228" s="33">
        <v>0</v>
      </c>
      <c r="X228" s="32">
        <v>0</v>
      </c>
      <c r="Y228" s="33">
        <v>0</v>
      </c>
      <c r="Z228" s="32">
        <v>0</v>
      </c>
      <c r="AA228" s="33">
        <v>0</v>
      </c>
      <c r="AB228" s="32">
        <v>0</v>
      </c>
      <c r="AC228" s="33">
        <v>0</v>
      </c>
      <c r="AD228" s="32">
        <v>0</v>
      </c>
      <c r="AE228" s="33">
        <v>0</v>
      </c>
      <c r="AF228" s="32">
        <v>0</v>
      </c>
      <c r="AG228" s="33">
        <v>0</v>
      </c>
      <c r="AH228" s="32">
        <v>0</v>
      </c>
      <c r="AI228" s="33">
        <v>0</v>
      </c>
      <c r="AJ228" s="32">
        <v>0</v>
      </c>
      <c r="AK228" s="33">
        <v>0</v>
      </c>
      <c r="AL228" s="32">
        <v>0</v>
      </c>
      <c r="AM228" s="33">
        <v>0</v>
      </c>
      <c r="AN228" s="32">
        <v>0</v>
      </c>
      <c r="AO228" s="33">
        <v>0</v>
      </c>
      <c r="AP228" s="32">
        <v>0</v>
      </c>
      <c r="AQ228" s="33">
        <v>0</v>
      </c>
      <c r="AR228" s="32">
        <v>0</v>
      </c>
      <c r="AS228" s="33">
        <v>0</v>
      </c>
      <c r="AT228" s="32">
        <v>0</v>
      </c>
      <c r="AU228" s="33">
        <v>0</v>
      </c>
      <c r="AV228" s="11"/>
      <c r="AW228" s="10"/>
      <c r="AX228" s="11"/>
      <c r="AY228" s="10"/>
      <c r="AZ228" s="11"/>
      <c r="BA228" s="10">
        <f t="shared" si="2535"/>
        <v>1</v>
      </c>
      <c r="BB228" s="10">
        <f t="shared" si="2536"/>
        <v>1</v>
      </c>
    </row>
    <row r="229" spans="1:54">
      <c r="A229" s="2" t="s">
        <v>626</v>
      </c>
      <c r="B229" s="2" t="s">
        <v>66</v>
      </c>
      <c r="C229" s="2">
        <v>45</v>
      </c>
      <c r="D229" s="32">
        <v>0.25806451612903225</v>
      </c>
      <c r="E229" s="33">
        <v>0.13924050632911392</v>
      </c>
      <c r="F229" s="32">
        <v>2.4193548387096774E-2</v>
      </c>
      <c r="G229" s="33">
        <v>3.9556962025316458E-2</v>
      </c>
      <c r="H229" s="32">
        <v>1.6129032258064516E-2</v>
      </c>
      <c r="I229" s="33">
        <v>7.1202531645569618E-3</v>
      </c>
      <c r="J229" s="32">
        <v>0</v>
      </c>
      <c r="K229" s="33">
        <v>0</v>
      </c>
      <c r="L229" s="32">
        <v>0</v>
      </c>
      <c r="M229" s="33">
        <v>0</v>
      </c>
      <c r="N229" s="32">
        <v>0</v>
      </c>
      <c r="O229" s="33">
        <v>0</v>
      </c>
      <c r="P229" s="32">
        <v>0</v>
      </c>
      <c r="Q229" s="33">
        <v>0</v>
      </c>
      <c r="R229" s="32">
        <v>0</v>
      </c>
      <c r="S229" s="33">
        <v>0</v>
      </c>
      <c r="T229" s="32">
        <v>2.4193548387096774E-2</v>
      </c>
      <c r="U229" s="33">
        <v>5.5379746835443035E-2</v>
      </c>
      <c r="V229" s="32">
        <v>0</v>
      </c>
      <c r="W229" s="33">
        <v>0</v>
      </c>
      <c r="X229" s="32">
        <v>2.4193548387096774E-2</v>
      </c>
      <c r="Y229" s="33">
        <v>1.8987341772151899E-2</v>
      </c>
      <c r="Z229" s="32">
        <v>0</v>
      </c>
      <c r="AA229" s="33">
        <v>0</v>
      </c>
      <c r="AB229" s="32">
        <v>0</v>
      </c>
      <c r="AC229" s="33">
        <v>0</v>
      </c>
      <c r="AD229" s="32">
        <v>0.46774193548387094</v>
      </c>
      <c r="AE229" s="33">
        <v>0.63291139240506333</v>
      </c>
      <c r="AF229" s="32">
        <v>2.4193548387096774E-2</v>
      </c>
      <c r="AG229" s="33">
        <v>1.1075949367088608E-2</v>
      </c>
      <c r="AH229" s="32">
        <v>0</v>
      </c>
      <c r="AI229" s="33">
        <v>0</v>
      </c>
      <c r="AJ229" s="32">
        <v>0</v>
      </c>
      <c r="AK229" s="33">
        <v>0</v>
      </c>
      <c r="AL229" s="32">
        <v>0</v>
      </c>
      <c r="AM229" s="33">
        <v>0</v>
      </c>
      <c r="AN229" s="32">
        <v>0</v>
      </c>
      <c r="AO229" s="33">
        <v>0</v>
      </c>
      <c r="AP229" s="32">
        <v>1.6129032258064516E-2</v>
      </c>
      <c r="AQ229" s="33">
        <v>1.5822784810126582E-3</v>
      </c>
      <c r="AR229" s="32">
        <v>0.13709677419354838</v>
      </c>
      <c r="AS229" s="33">
        <v>9.0189873417721514E-2</v>
      </c>
      <c r="AT229" s="32">
        <v>8.0645161290322578E-3</v>
      </c>
      <c r="AU229" s="33">
        <v>3.9556962025316458E-3</v>
      </c>
      <c r="AV229" s="11"/>
      <c r="AW229" s="10"/>
      <c r="AX229" s="11"/>
      <c r="AY229" s="10"/>
      <c r="AZ229" s="11"/>
      <c r="BA229" s="10">
        <f t="shared" si="2535"/>
        <v>0.99999999999999989</v>
      </c>
      <c r="BB229" s="10">
        <f t="shared" si="2536"/>
        <v>1</v>
      </c>
    </row>
    <row r="230" spans="1:54">
      <c r="A230" s="2" t="s">
        <v>698</v>
      </c>
      <c r="B230" s="2" t="s">
        <v>66</v>
      </c>
      <c r="C230" s="2">
        <v>46</v>
      </c>
      <c r="D230" s="32">
        <v>0.2558139534883721</v>
      </c>
      <c r="E230" s="33">
        <v>0.14185814185814186</v>
      </c>
      <c r="F230" s="32">
        <v>0</v>
      </c>
      <c r="G230" s="33">
        <v>0</v>
      </c>
      <c r="H230" s="32">
        <v>0</v>
      </c>
      <c r="I230" s="33">
        <v>0</v>
      </c>
      <c r="J230" s="32">
        <v>0</v>
      </c>
      <c r="K230" s="33">
        <v>0</v>
      </c>
      <c r="L230" s="32">
        <v>0</v>
      </c>
      <c r="M230" s="33">
        <v>0</v>
      </c>
      <c r="N230" s="32">
        <v>0</v>
      </c>
      <c r="O230" s="33">
        <v>0</v>
      </c>
      <c r="P230" s="32">
        <v>0</v>
      </c>
      <c r="Q230" s="33">
        <v>0</v>
      </c>
      <c r="R230" s="32">
        <v>0</v>
      </c>
      <c r="S230" s="33">
        <v>0</v>
      </c>
      <c r="T230" s="32">
        <v>0.26744186046511625</v>
      </c>
      <c r="U230" s="33">
        <v>0.3206793206793207</v>
      </c>
      <c r="V230" s="32">
        <v>0</v>
      </c>
      <c r="W230" s="33">
        <v>0</v>
      </c>
      <c r="X230" s="32">
        <v>0</v>
      </c>
      <c r="Y230" s="33">
        <v>0</v>
      </c>
      <c r="Z230" s="32">
        <v>0</v>
      </c>
      <c r="AA230" s="33">
        <v>0</v>
      </c>
      <c r="AB230" s="32">
        <v>0.11627906976744186</v>
      </c>
      <c r="AC230" s="33">
        <v>7.8921078921078927E-2</v>
      </c>
      <c r="AD230" s="32">
        <v>0.27906976744186046</v>
      </c>
      <c r="AE230" s="33">
        <v>0.41358641358641357</v>
      </c>
      <c r="AF230" s="32">
        <v>0</v>
      </c>
      <c r="AG230" s="33">
        <v>0</v>
      </c>
      <c r="AH230" s="32">
        <v>4.6511627906976744E-2</v>
      </c>
      <c r="AI230" s="33">
        <v>1.898101898101898E-2</v>
      </c>
      <c r="AJ230" s="32">
        <v>0</v>
      </c>
      <c r="AK230" s="33">
        <v>0</v>
      </c>
      <c r="AL230" s="32">
        <v>0</v>
      </c>
      <c r="AM230" s="33">
        <v>0</v>
      </c>
      <c r="AN230" s="32">
        <v>0</v>
      </c>
      <c r="AO230" s="33">
        <v>0</v>
      </c>
      <c r="AP230" s="32">
        <v>0</v>
      </c>
      <c r="AQ230" s="33">
        <v>0</v>
      </c>
      <c r="AR230" s="32">
        <v>2.3255813953488372E-2</v>
      </c>
      <c r="AS230" s="33">
        <v>1.6983016983016984E-2</v>
      </c>
      <c r="AT230" s="32">
        <v>1.1627906976744186E-2</v>
      </c>
      <c r="AU230" s="33">
        <v>8.9910089910089919E-3</v>
      </c>
      <c r="AV230" s="11"/>
      <c r="AW230" s="10"/>
      <c r="AX230" s="11"/>
      <c r="AY230" s="10"/>
      <c r="AZ230" s="11"/>
      <c r="BA230" s="10">
        <f t="shared" si="2535"/>
        <v>1</v>
      </c>
      <c r="BB230" s="10">
        <f t="shared" si="2536"/>
        <v>1</v>
      </c>
    </row>
    <row r="231" spans="1:54">
      <c r="A231" s="2" t="s">
        <v>291</v>
      </c>
      <c r="B231" s="2" t="s">
        <v>66</v>
      </c>
      <c r="C231" s="2">
        <v>48</v>
      </c>
      <c r="D231" s="32">
        <v>0.10738255033557047</v>
      </c>
      <c r="E231" s="33">
        <v>2.7482269503546101E-2</v>
      </c>
      <c r="F231" s="32">
        <v>0</v>
      </c>
      <c r="G231" s="33">
        <v>0</v>
      </c>
      <c r="H231" s="32">
        <v>2.0134228187919462E-2</v>
      </c>
      <c r="I231" s="33">
        <v>2.9550827423167848E-3</v>
      </c>
      <c r="J231" s="32">
        <v>0</v>
      </c>
      <c r="K231" s="33">
        <v>0</v>
      </c>
      <c r="L231" s="32">
        <v>0</v>
      </c>
      <c r="M231" s="33">
        <v>0</v>
      </c>
      <c r="N231" s="32">
        <v>0</v>
      </c>
      <c r="O231" s="33">
        <v>0</v>
      </c>
      <c r="P231" s="32">
        <v>3.3557046979865771E-3</v>
      </c>
      <c r="Q231" s="33">
        <v>2.3739164696611505E-2</v>
      </c>
      <c r="R231" s="32">
        <v>0</v>
      </c>
      <c r="S231" s="33">
        <v>0</v>
      </c>
      <c r="T231" s="32">
        <v>0</v>
      </c>
      <c r="U231" s="33">
        <v>0</v>
      </c>
      <c r="V231" s="32">
        <v>0</v>
      </c>
      <c r="W231" s="33">
        <v>0</v>
      </c>
      <c r="X231" s="32">
        <v>1.3422818791946308E-2</v>
      </c>
      <c r="Y231" s="33">
        <v>2.6595744680851063E-3</v>
      </c>
      <c r="Z231" s="32">
        <v>0</v>
      </c>
      <c r="AA231" s="33">
        <v>0</v>
      </c>
      <c r="AB231" s="32">
        <v>2.3489932885906041E-2</v>
      </c>
      <c r="AC231" s="33">
        <v>3.4475965327029159E-3</v>
      </c>
      <c r="AD231" s="32">
        <v>0.73154362416107388</v>
      </c>
      <c r="AE231" s="33">
        <v>0.91489361702127658</v>
      </c>
      <c r="AF231" s="32">
        <v>3.6912751677852351E-2</v>
      </c>
      <c r="AG231" s="33">
        <v>8.3727344365642237E-3</v>
      </c>
      <c r="AH231" s="32">
        <v>3.6912751677852351E-2</v>
      </c>
      <c r="AI231" s="33">
        <v>8.47123719464145E-3</v>
      </c>
      <c r="AJ231" s="32">
        <v>0</v>
      </c>
      <c r="AK231" s="33">
        <v>0</v>
      </c>
      <c r="AL231" s="32">
        <v>2.0134228187919462E-2</v>
      </c>
      <c r="AM231" s="33">
        <v>7.3877068557919624E-3</v>
      </c>
      <c r="AN231" s="32">
        <v>0</v>
      </c>
      <c r="AO231" s="33">
        <v>0</v>
      </c>
      <c r="AP231" s="32">
        <v>6.7114093959731542E-3</v>
      </c>
      <c r="AQ231" s="33">
        <v>5.9101654846335696E-4</v>
      </c>
      <c r="AR231" s="32">
        <v>0</v>
      </c>
      <c r="AS231" s="33">
        <v>0</v>
      </c>
      <c r="AT231" s="32">
        <v>0</v>
      </c>
      <c r="AU231" s="33">
        <v>0</v>
      </c>
      <c r="AV231" s="11"/>
      <c r="AW231" s="10"/>
      <c r="AX231" s="11"/>
      <c r="AY231" s="10"/>
      <c r="AZ231" s="11"/>
      <c r="BA231" s="10">
        <f t="shared" si="2535"/>
        <v>1</v>
      </c>
      <c r="BB231" s="10">
        <f t="shared" si="2536"/>
        <v>1</v>
      </c>
    </row>
    <row r="232" spans="1:54">
      <c r="A232" s="2" t="s">
        <v>628</v>
      </c>
      <c r="B232" s="2" t="s">
        <v>66</v>
      </c>
      <c r="C232" s="2">
        <v>50</v>
      </c>
      <c r="D232" s="32">
        <v>0.34328358208955223</v>
      </c>
      <c r="E232" s="33">
        <v>0.16749343449080828</v>
      </c>
      <c r="F232" s="32">
        <v>0</v>
      </c>
      <c r="G232" s="33">
        <v>0</v>
      </c>
      <c r="H232" s="32">
        <v>4.4776119402985072E-2</v>
      </c>
      <c r="I232" s="33">
        <v>3.4724248613948058E-2</v>
      </c>
      <c r="J232" s="32">
        <v>0</v>
      </c>
      <c r="K232" s="33">
        <v>0</v>
      </c>
      <c r="L232" s="32">
        <v>0</v>
      </c>
      <c r="M232" s="33">
        <v>0</v>
      </c>
      <c r="N232" s="32">
        <v>0</v>
      </c>
      <c r="O232" s="33">
        <v>0</v>
      </c>
      <c r="P232" s="32">
        <v>0</v>
      </c>
      <c r="Q232" s="33">
        <v>0</v>
      </c>
      <c r="R232" s="32">
        <v>0</v>
      </c>
      <c r="S232" s="33">
        <v>0</v>
      </c>
      <c r="T232" s="32">
        <v>0.20149253731343283</v>
      </c>
      <c r="U232" s="33">
        <v>0.14881820834549167</v>
      </c>
      <c r="V232" s="32">
        <v>0</v>
      </c>
      <c r="W232" s="33">
        <v>0</v>
      </c>
      <c r="X232" s="32">
        <v>0</v>
      </c>
      <c r="Y232" s="33">
        <v>0</v>
      </c>
      <c r="Z232" s="32">
        <v>0</v>
      </c>
      <c r="AA232" s="33">
        <v>0</v>
      </c>
      <c r="AB232" s="32">
        <v>1.8656716417910446E-2</v>
      </c>
      <c r="AC232" s="33">
        <v>2.3344032681645754E-2</v>
      </c>
      <c r="AD232" s="32">
        <v>0.20522388059701493</v>
      </c>
      <c r="AE232" s="33">
        <v>0.50160490224686316</v>
      </c>
      <c r="AF232" s="32">
        <v>1.8656716417910446E-2</v>
      </c>
      <c r="AG232" s="33">
        <v>4.377006127808579E-3</v>
      </c>
      <c r="AH232" s="32">
        <v>0.12686567164179105</v>
      </c>
      <c r="AI232" s="33">
        <v>8.3454916836883566E-2</v>
      </c>
      <c r="AJ232" s="32">
        <v>0</v>
      </c>
      <c r="AK232" s="33">
        <v>0</v>
      </c>
      <c r="AL232" s="32">
        <v>7.462686567164179E-3</v>
      </c>
      <c r="AM232" s="33">
        <v>7.5868106215348698E-3</v>
      </c>
      <c r="AN232" s="32">
        <v>3.7313432835820895E-3</v>
      </c>
      <c r="AO232" s="33">
        <v>2.9180040852057191E-4</v>
      </c>
      <c r="AP232" s="32">
        <v>3.7313432835820895E-3</v>
      </c>
      <c r="AQ232" s="33">
        <v>2.3344032681645753E-3</v>
      </c>
      <c r="AR232" s="32">
        <v>2.2388059701492536E-2</v>
      </c>
      <c r="AS232" s="33">
        <v>2.4803034724248614E-2</v>
      </c>
      <c r="AT232" s="32">
        <v>3.7313432835820895E-3</v>
      </c>
      <c r="AU232" s="33">
        <v>1.1672016340822876E-3</v>
      </c>
      <c r="AV232" s="11"/>
      <c r="AW232" s="10"/>
      <c r="AX232" s="11"/>
      <c r="AY232" s="10"/>
      <c r="AZ232" s="11"/>
      <c r="BA232" s="10">
        <f t="shared" si="2535"/>
        <v>0.99999999999999989</v>
      </c>
      <c r="BB232" s="10">
        <f t="shared" si="2536"/>
        <v>1</v>
      </c>
    </row>
    <row r="233" spans="1:54">
      <c r="A233" s="2" t="s">
        <v>312</v>
      </c>
      <c r="B233" s="2" t="s">
        <v>66</v>
      </c>
      <c r="C233" s="2">
        <v>51</v>
      </c>
      <c r="D233" s="32">
        <v>5.8181818181818182E-2</v>
      </c>
      <c r="E233" s="33">
        <v>2.0891924467657693E-2</v>
      </c>
      <c r="F233" s="32">
        <v>0</v>
      </c>
      <c r="G233" s="33">
        <v>0</v>
      </c>
      <c r="H233" s="32">
        <v>1.4545454545454545E-2</v>
      </c>
      <c r="I233" s="33">
        <v>2.129369224588188E-2</v>
      </c>
      <c r="J233" s="32">
        <v>0</v>
      </c>
      <c r="K233" s="33">
        <v>0</v>
      </c>
      <c r="L233" s="32">
        <v>0</v>
      </c>
      <c r="M233" s="33">
        <v>0</v>
      </c>
      <c r="N233" s="32">
        <v>0</v>
      </c>
      <c r="O233" s="33">
        <v>0</v>
      </c>
      <c r="P233" s="32">
        <v>7.2727272727272727E-3</v>
      </c>
      <c r="Q233" s="33">
        <v>1.6070711128967456E-2</v>
      </c>
      <c r="R233" s="32">
        <v>0</v>
      </c>
      <c r="S233" s="33">
        <v>0</v>
      </c>
      <c r="T233" s="32">
        <v>0.12</v>
      </c>
      <c r="U233" s="33">
        <v>0.15628766572920852</v>
      </c>
      <c r="V233" s="32">
        <v>0</v>
      </c>
      <c r="W233" s="33">
        <v>0</v>
      </c>
      <c r="X233" s="32">
        <v>0</v>
      </c>
      <c r="Y233" s="33">
        <v>0</v>
      </c>
      <c r="Z233" s="32">
        <v>0</v>
      </c>
      <c r="AA233" s="33">
        <v>0</v>
      </c>
      <c r="AB233" s="32">
        <v>9.0909090909090912E-2</v>
      </c>
      <c r="AC233" s="33">
        <v>0.1181197267979108</v>
      </c>
      <c r="AD233" s="32">
        <v>0.54181818181818187</v>
      </c>
      <c r="AE233" s="33">
        <v>0.44797107271996783</v>
      </c>
      <c r="AF233" s="32">
        <v>2.181818181818182E-2</v>
      </c>
      <c r="AG233" s="33">
        <v>1.0445962233828847E-2</v>
      </c>
      <c r="AH233" s="32">
        <v>2.5454545454545455E-2</v>
      </c>
      <c r="AI233" s="33">
        <v>2.0088388911209322E-2</v>
      </c>
      <c r="AJ233" s="32">
        <v>0</v>
      </c>
      <c r="AK233" s="33">
        <v>0</v>
      </c>
      <c r="AL233" s="32">
        <v>0</v>
      </c>
      <c r="AM233" s="33">
        <v>0</v>
      </c>
      <c r="AN233" s="32">
        <v>0</v>
      </c>
      <c r="AO233" s="33">
        <v>0</v>
      </c>
      <c r="AP233" s="32">
        <v>0.04</v>
      </c>
      <c r="AQ233" s="33">
        <v>6.1470470068300524E-2</v>
      </c>
      <c r="AR233" s="32">
        <v>0.08</v>
      </c>
      <c r="AS233" s="33">
        <v>0.12736038569706709</v>
      </c>
      <c r="AT233" s="32">
        <v>0</v>
      </c>
      <c r="AU233" s="33">
        <v>0</v>
      </c>
      <c r="AV233" s="11"/>
      <c r="AW233" s="10"/>
      <c r="AX233" s="11"/>
      <c r="AY233" s="10"/>
      <c r="AZ233" s="11"/>
      <c r="BA233" s="10">
        <f t="shared" si="2535"/>
        <v>1.0000000000000002</v>
      </c>
      <c r="BB233" s="10">
        <f t="shared" si="2536"/>
        <v>1</v>
      </c>
    </row>
    <row r="234" spans="1:54">
      <c r="A234" s="2" t="s">
        <v>700</v>
      </c>
      <c r="B234" s="2" t="s">
        <v>66</v>
      </c>
      <c r="C234" s="2">
        <v>52</v>
      </c>
      <c r="D234" s="32">
        <v>0.27692307692307694</v>
      </c>
      <c r="E234" s="33">
        <v>0.1530758226037196</v>
      </c>
      <c r="F234" s="32">
        <v>3.0769230769230771E-2</v>
      </c>
      <c r="G234" s="33">
        <v>1.5736766809728183E-2</v>
      </c>
      <c r="H234" s="32">
        <v>1.5384615384615385E-2</v>
      </c>
      <c r="I234" s="33">
        <v>1.4306151645207439E-2</v>
      </c>
      <c r="J234" s="32">
        <v>0</v>
      </c>
      <c r="K234" s="33">
        <v>0</v>
      </c>
      <c r="L234" s="32">
        <v>0</v>
      </c>
      <c r="M234" s="33">
        <v>0</v>
      </c>
      <c r="N234" s="32">
        <v>0</v>
      </c>
      <c r="O234" s="33">
        <v>0</v>
      </c>
      <c r="P234" s="32">
        <v>1.5384615384615385E-2</v>
      </c>
      <c r="Q234" s="33">
        <v>5.7224606580829757E-3</v>
      </c>
      <c r="R234" s="32">
        <v>0</v>
      </c>
      <c r="S234" s="33">
        <v>0</v>
      </c>
      <c r="T234" s="32">
        <v>0</v>
      </c>
      <c r="U234" s="33">
        <v>0</v>
      </c>
      <c r="V234" s="32">
        <v>0.27692307692307694</v>
      </c>
      <c r="W234" s="33">
        <v>0.22603719599427755</v>
      </c>
      <c r="X234" s="32">
        <v>0</v>
      </c>
      <c r="Y234" s="33">
        <v>0</v>
      </c>
      <c r="Z234" s="32">
        <v>0</v>
      </c>
      <c r="AA234" s="33">
        <v>0</v>
      </c>
      <c r="AB234" s="32">
        <v>1.5384615384615385E-2</v>
      </c>
      <c r="AC234" s="33">
        <v>1.4306151645207439E-3</v>
      </c>
      <c r="AD234" s="32">
        <v>0.36923076923076925</v>
      </c>
      <c r="AE234" s="33">
        <v>0.58369098712446355</v>
      </c>
      <c r="AF234" s="32">
        <v>0</v>
      </c>
      <c r="AG234" s="33">
        <v>0</v>
      </c>
      <c r="AH234" s="32">
        <v>0</v>
      </c>
      <c r="AI234" s="33">
        <v>0</v>
      </c>
      <c r="AJ234" s="32">
        <v>0</v>
      </c>
      <c r="AK234" s="33">
        <v>0</v>
      </c>
      <c r="AL234" s="32">
        <v>0</v>
      </c>
      <c r="AM234" s="33">
        <v>0</v>
      </c>
      <c r="AN234" s="32">
        <v>0</v>
      </c>
      <c r="AO234" s="33">
        <v>0</v>
      </c>
      <c r="AP234" s="32">
        <v>0</v>
      </c>
      <c r="AQ234" s="33">
        <v>0</v>
      </c>
      <c r="AR234" s="32">
        <v>0</v>
      </c>
      <c r="AS234" s="33">
        <v>0</v>
      </c>
      <c r="AT234" s="32">
        <v>0</v>
      </c>
      <c r="AU234" s="33">
        <v>0</v>
      </c>
      <c r="AV234" s="11"/>
      <c r="AW234" s="10"/>
      <c r="AX234" s="11"/>
      <c r="AY234" s="10"/>
      <c r="AZ234" s="11"/>
      <c r="BA234" s="10">
        <f t="shared" si="2535"/>
        <v>0.72307692307692317</v>
      </c>
      <c r="BB234" s="10">
        <f t="shared" si="2536"/>
        <v>0.77396280400572248</v>
      </c>
    </row>
    <row r="235" spans="1:54">
      <c r="A235" s="2" t="s">
        <v>334</v>
      </c>
      <c r="B235" s="2" t="s">
        <v>66</v>
      </c>
      <c r="C235" s="2">
        <v>53</v>
      </c>
      <c r="D235" s="32">
        <v>0.12678062678062679</v>
      </c>
      <c r="E235" s="33">
        <v>6.5763449367088611E-2</v>
      </c>
      <c r="F235" s="32">
        <v>1.1396011396011397E-2</v>
      </c>
      <c r="G235" s="33">
        <v>3.7579113924050634E-3</v>
      </c>
      <c r="H235" s="32">
        <v>1.282051282051282E-2</v>
      </c>
      <c r="I235" s="33">
        <v>8.6036392405063299E-3</v>
      </c>
      <c r="J235" s="32">
        <v>0</v>
      </c>
      <c r="K235" s="33">
        <v>0</v>
      </c>
      <c r="L235" s="32">
        <v>0</v>
      </c>
      <c r="M235" s="33">
        <v>0</v>
      </c>
      <c r="N235" s="32">
        <v>0</v>
      </c>
      <c r="O235" s="33">
        <v>0</v>
      </c>
      <c r="P235" s="32">
        <v>0</v>
      </c>
      <c r="Q235" s="33">
        <v>0</v>
      </c>
      <c r="R235" s="32">
        <v>0</v>
      </c>
      <c r="S235" s="33">
        <v>0</v>
      </c>
      <c r="T235" s="32">
        <v>0.13247863247863248</v>
      </c>
      <c r="U235" s="33">
        <v>7.3180379746835444E-2</v>
      </c>
      <c r="V235" s="32">
        <v>0</v>
      </c>
      <c r="W235" s="33">
        <v>0</v>
      </c>
      <c r="X235" s="32">
        <v>2.7065527065527065E-2</v>
      </c>
      <c r="Y235" s="33">
        <v>8.0102848101265816E-3</v>
      </c>
      <c r="Z235" s="32">
        <v>1.4245014245014246E-3</v>
      </c>
      <c r="AA235" s="33">
        <v>1.9778481012658228E-4</v>
      </c>
      <c r="AB235" s="32">
        <v>1.282051282051282E-2</v>
      </c>
      <c r="AC235" s="33">
        <v>2.7986550632911392E-2</v>
      </c>
      <c r="AD235" s="32">
        <v>0.43162393162393164</v>
      </c>
      <c r="AE235" s="33">
        <v>0.61491297468354433</v>
      </c>
      <c r="AF235" s="32">
        <v>0.10113960113960115</v>
      </c>
      <c r="AG235" s="33">
        <v>5.6764240506329111E-2</v>
      </c>
      <c r="AH235" s="32">
        <v>8.2621082621082614E-2</v>
      </c>
      <c r="AI235" s="33">
        <v>7.3378164556962028E-2</v>
      </c>
      <c r="AJ235" s="32">
        <v>3.7037037037037035E-2</v>
      </c>
      <c r="AK235" s="33">
        <v>3.8963607594936708E-2</v>
      </c>
      <c r="AL235" s="32">
        <v>1.4245014245014246E-3</v>
      </c>
      <c r="AM235" s="33">
        <v>1.2856012658227847E-3</v>
      </c>
      <c r="AN235" s="32">
        <v>0</v>
      </c>
      <c r="AO235" s="33">
        <v>0</v>
      </c>
      <c r="AP235" s="32">
        <v>9.9715099715099714E-3</v>
      </c>
      <c r="AQ235" s="33">
        <v>1.1768196202531646E-2</v>
      </c>
      <c r="AR235" s="32">
        <v>1.1396011396011397E-2</v>
      </c>
      <c r="AS235" s="33">
        <v>1.5427215189873418E-2</v>
      </c>
      <c r="AT235" s="32">
        <v>0</v>
      </c>
      <c r="AU235" s="33">
        <v>0</v>
      </c>
      <c r="AV235" s="11"/>
      <c r="AW235" s="10"/>
      <c r="AX235" s="11"/>
      <c r="AY235" s="10"/>
      <c r="AZ235" s="11"/>
      <c r="BA235" s="10">
        <f t="shared" si="2535"/>
        <v>1</v>
      </c>
      <c r="BB235" s="10">
        <f t="shared" si="2536"/>
        <v>1</v>
      </c>
    </row>
    <row r="236" spans="1:54">
      <c r="A236" s="2" t="s">
        <v>629</v>
      </c>
      <c r="B236" s="2" t="s">
        <v>66</v>
      </c>
      <c r="C236" s="2">
        <v>54</v>
      </c>
      <c r="D236" s="32">
        <v>0</v>
      </c>
      <c r="E236" s="33">
        <v>0</v>
      </c>
      <c r="F236" s="32">
        <v>0</v>
      </c>
      <c r="G236" s="33">
        <v>0</v>
      </c>
      <c r="H236" s="32">
        <v>0</v>
      </c>
      <c r="I236" s="33">
        <v>0</v>
      </c>
      <c r="J236" s="32">
        <v>0</v>
      </c>
      <c r="K236" s="33">
        <v>0</v>
      </c>
      <c r="L236" s="32">
        <v>0</v>
      </c>
      <c r="M236" s="33">
        <v>0</v>
      </c>
      <c r="N236" s="32">
        <v>0</v>
      </c>
      <c r="O236" s="33">
        <v>0</v>
      </c>
      <c r="P236" s="32">
        <v>0</v>
      </c>
      <c r="Q236" s="33">
        <v>0</v>
      </c>
      <c r="R236" s="32">
        <v>0</v>
      </c>
      <c r="S236" s="33">
        <v>0</v>
      </c>
      <c r="T236" s="32">
        <v>0</v>
      </c>
      <c r="U236" s="33">
        <v>0</v>
      </c>
      <c r="V236" s="32">
        <v>0</v>
      </c>
      <c r="W236" s="33">
        <v>0</v>
      </c>
      <c r="X236" s="32">
        <v>0</v>
      </c>
      <c r="Y236" s="33">
        <v>0</v>
      </c>
      <c r="Z236" s="32">
        <v>0</v>
      </c>
      <c r="AA236" s="33">
        <v>0</v>
      </c>
      <c r="AB236" s="32">
        <v>0</v>
      </c>
      <c r="AC236" s="33">
        <v>0</v>
      </c>
      <c r="AD236" s="32">
        <v>0.94117647058823528</v>
      </c>
      <c r="AE236" s="33">
        <v>0.76829268292682928</v>
      </c>
      <c r="AF236" s="32">
        <v>0</v>
      </c>
      <c r="AG236" s="33">
        <v>0</v>
      </c>
      <c r="AH236" s="32">
        <v>0</v>
      </c>
      <c r="AI236" s="33">
        <v>0</v>
      </c>
      <c r="AJ236" s="32">
        <v>0</v>
      </c>
      <c r="AK236" s="33">
        <v>0</v>
      </c>
      <c r="AL236" s="32">
        <v>0</v>
      </c>
      <c r="AM236" s="33">
        <v>0</v>
      </c>
      <c r="AN236" s="32">
        <v>0</v>
      </c>
      <c r="AO236" s="33">
        <v>0</v>
      </c>
      <c r="AP236" s="32">
        <v>5.8823529411764705E-2</v>
      </c>
      <c r="AQ236" s="33">
        <v>0.23170731707317074</v>
      </c>
      <c r="AR236" s="32">
        <v>0</v>
      </c>
      <c r="AS236" s="33">
        <v>0</v>
      </c>
      <c r="AT236" s="32">
        <v>0</v>
      </c>
      <c r="AU236" s="33">
        <v>0</v>
      </c>
      <c r="AV236" s="11"/>
      <c r="AW236" s="10"/>
      <c r="AX236" s="11"/>
      <c r="AY236" s="10"/>
      <c r="AZ236" s="11"/>
      <c r="BA236" s="10">
        <f t="shared" si="2535"/>
        <v>1</v>
      </c>
      <c r="BB236" s="10">
        <f t="shared" si="2536"/>
        <v>1</v>
      </c>
    </row>
    <row r="237" spans="1:54">
      <c r="A237" s="2" t="s">
        <v>701</v>
      </c>
      <c r="B237" s="2" t="s">
        <v>66</v>
      </c>
      <c r="C237" s="2">
        <v>55</v>
      </c>
      <c r="D237" s="32">
        <v>0</v>
      </c>
      <c r="E237" s="33">
        <v>0</v>
      </c>
      <c r="F237" s="32">
        <v>0</v>
      </c>
      <c r="G237" s="33">
        <v>0</v>
      </c>
      <c r="H237" s="32">
        <v>0.25</v>
      </c>
      <c r="I237" s="33">
        <v>0.51245551601423489</v>
      </c>
      <c r="J237" s="32">
        <v>0</v>
      </c>
      <c r="K237" s="33">
        <v>0</v>
      </c>
      <c r="L237" s="32">
        <v>0</v>
      </c>
      <c r="M237" s="33">
        <v>0</v>
      </c>
      <c r="N237" s="32">
        <v>0</v>
      </c>
      <c r="O237" s="33">
        <v>0</v>
      </c>
      <c r="P237" s="32">
        <v>0</v>
      </c>
      <c r="Q237" s="33">
        <v>0</v>
      </c>
      <c r="R237" s="32">
        <v>0</v>
      </c>
      <c r="S237" s="33">
        <v>0</v>
      </c>
      <c r="T237" s="32">
        <v>0.66666666666666663</v>
      </c>
      <c r="U237" s="33">
        <v>0.44839857651245552</v>
      </c>
      <c r="V237" s="32">
        <v>0</v>
      </c>
      <c r="W237" s="33">
        <v>0</v>
      </c>
      <c r="X237" s="32">
        <v>0</v>
      </c>
      <c r="Y237" s="33">
        <v>0</v>
      </c>
      <c r="Z237" s="32">
        <v>0</v>
      </c>
      <c r="AA237" s="33">
        <v>0</v>
      </c>
      <c r="AB237" s="32">
        <v>0</v>
      </c>
      <c r="AC237" s="33">
        <v>0</v>
      </c>
      <c r="AD237" s="32">
        <v>8.3333333333333329E-2</v>
      </c>
      <c r="AE237" s="33">
        <v>3.9145907473309607E-2</v>
      </c>
      <c r="AF237" s="32">
        <v>0</v>
      </c>
      <c r="AG237" s="33">
        <v>0</v>
      </c>
      <c r="AH237" s="32">
        <v>0</v>
      </c>
      <c r="AI237" s="33">
        <v>0</v>
      </c>
      <c r="AJ237" s="32">
        <v>0</v>
      </c>
      <c r="AK237" s="33">
        <v>0</v>
      </c>
      <c r="AL237" s="32">
        <v>0</v>
      </c>
      <c r="AM237" s="33">
        <v>0</v>
      </c>
      <c r="AN237" s="32">
        <v>0</v>
      </c>
      <c r="AO237" s="33">
        <v>0</v>
      </c>
      <c r="AP237" s="32">
        <v>0</v>
      </c>
      <c r="AQ237" s="33">
        <v>0</v>
      </c>
      <c r="AR237" s="32">
        <v>0</v>
      </c>
      <c r="AS237" s="33">
        <v>0</v>
      </c>
      <c r="AT237" s="32">
        <v>0</v>
      </c>
      <c r="AU237" s="33">
        <v>0</v>
      </c>
      <c r="AV237" s="11"/>
      <c r="AW237" s="10"/>
      <c r="AX237" s="11"/>
      <c r="AY237" s="10"/>
      <c r="AZ237" s="11"/>
      <c r="BA237" s="10">
        <f t="shared" si="2535"/>
        <v>1</v>
      </c>
      <c r="BB237" s="10">
        <f t="shared" si="2536"/>
        <v>1</v>
      </c>
    </row>
    <row r="238" spans="1:54">
      <c r="A238" s="2" t="s">
        <v>703</v>
      </c>
      <c r="B238" s="2" t="s">
        <v>66</v>
      </c>
      <c r="C238" s="2">
        <v>57</v>
      </c>
      <c r="D238" s="32">
        <v>8.3333333333333329E-2</v>
      </c>
      <c r="E238" s="33">
        <v>3.04E-2</v>
      </c>
      <c r="F238" s="32">
        <v>5.5555555555555552E-2</v>
      </c>
      <c r="G238" s="33">
        <v>9.2799999999999994E-2</v>
      </c>
      <c r="H238" s="32">
        <v>0</v>
      </c>
      <c r="I238" s="33">
        <v>0</v>
      </c>
      <c r="J238" s="32">
        <v>2.7777777777777776E-2</v>
      </c>
      <c r="K238" s="33">
        <v>8.0000000000000002E-3</v>
      </c>
      <c r="L238" s="32">
        <v>0</v>
      </c>
      <c r="M238" s="33">
        <v>0</v>
      </c>
      <c r="N238" s="32">
        <v>0</v>
      </c>
      <c r="O238" s="33">
        <v>0</v>
      </c>
      <c r="P238" s="32">
        <v>0</v>
      </c>
      <c r="Q238" s="33">
        <v>0</v>
      </c>
      <c r="R238" s="32">
        <v>0</v>
      </c>
      <c r="S238" s="33">
        <v>0</v>
      </c>
      <c r="T238" s="32">
        <v>0.61111111111111116</v>
      </c>
      <c r="U238" s="33">
        <v>0.78239999999999998</v>
      </c>
      <c r="V238" s="32">
        <v>0</v>
      </c>
      <c r="W238" s="33">
        <v>0</v>
      </c>
      <c r="X238" s="32">
        <v>5.5555555555555552E-2</v>
      </c>
      <c r="Y238" s="33">
        <v>2.7199999999999998E-2</v>
      </c>
      <c r="Z238" s="32">
        <v>0</v>
      </c>
      <c r="AA238" s="33">
        <v>0</v>
      </c>
      <c r="AB238" s="32">
        <v>0</v>
      </c>
      <c r="AC238" s="33">
        <v>0</v>
      </c>
      <c r="AD238" s="32">
        <v>0</v>
      </c>
      <c r="AE238" s="33">
        <v>0</v>
      </c>
      <c r="AF238" s="32">
        <v>0.16666666666666666</v>
      </c>
      <c r="AG238" s="33">
        <v>5.9200000000000003E-2</v>
      </c>
      <c r="AH238" s="32">
        <v>0</v>
      </c>
      <c r="AI238" s="33">
        <v>0</v>
      </c>
      <c r="AJ238" s="32">
        <v>0</v>
      </c>
      <c r="AK238" s="33">
        <v>0</v>
      </c>
      <c r="AL238" s="32">
        <v>0</v>
      </c>
      <c r="AM238" s="33">
        <v>0</v>
      </c>
      <c r="AN238" s="32">
        <v>0</v>
      </c>
      <c r="AO238" s="33">
        <v>0</v>
      </c>
      <c r="AP238" s="32">
        <v>0</v>
      </c>
      <c r="AQ238" s="33">
        <v>0</v>
      </c>
      <c r="AR238" s="32">
        <v>0</v>
      </c>
      <c r="AS238" s="33">
        <v>0</v>
      </c>
      <c r="AT238" s="32">
        <v>0</v>
      </c>
      <c r="AU238" s="33">
        <v>0</v>
      </c>
      <c r="AV238" s="11"/>
      <c r="AW238" s="10"/>
      <c r="AX238" s="11"/>
      <c r="AY238" s="10"/>
      <c r="AZ238" s="11"/>
      <c r="BA238" s="10">
        <f t="shared" si="2535"/>
        <v>1.0000000000000002</v>
      </c>
      <c r="BB238" s="10">
        <f t="shared" si="2536"/>
        <v>1</v>
      </c>
    </row>
    <row r="239" spans="1:54">
      <c r="A239" s="2" t="s">
        <v>349</v>
      </c>
      <c r="B239" s="2" t="s">
        <v>66</v>
      </c>
      <c r="C239" s="2">
        <v>58</v>
      </c>
      <c r="D239" s="32">
        <v>0</v>
      </c>
      <c r="E239" s="33">
        <v>0</v>
      </c>
      <c r="F239" s="32">
        <v>0.93103448275862066</v>
      </c>
      <c r="G239" s="33">
        <v>0.94257064721969008</v>
      </c>
      <c r="H239" s="32">
        <v>0</v>
      </c>
      <c r="I239" s="33">
        <v>0</v>
      </c>
      <c r="J239" s="32">
        <v>0</v>
      </c>
      <c r="K239" s="33">
        <v>0</v>
      </c>
      <c r="L239" s="32">
        <v>0</v>
      </c>
      <c r="M239" s="33">
        <v>0</v>
      </c>
      <c r="N239" s="32">
        <v>0</v>
      </c>
      <c r="O239" s="33">
        <v>0</v>
      </c>
      <c r="P239" s="32">
        <v>0</v>
      </c>
      <c r="Q239" s="33">
        <v>0</v>
      </c>
      <c r="R239" s="32">
        <v>0</v>
      </c>
      <c r="S239" s="33">
        <v>0</v>
      </c>
      <c r="T239" s="32">
        <v>6.8965517241379309E-2</v>
      </c>
      <c r="U239" s="33">
        <v>5.7429352780309938E-2</v>
      </c>
      <c r="V239" s="32">
        <v>0</v>
      </c>
      <c r="W239" s="33">
        <v>0</v>
      </c>
      <c r="X239" s="32">
        <v>0</v>
      </c>
      <c r="Y239" s="33">
        <v>0</v>
      </c>
      <c r="Z239" s="32">
        <v>0</v>
      </c>
      <c r="AA239" s="33">
        <v>0</v>
      </c>
      <c r="AB239" s="32">
        <v>0</v>
      </c>
      <c r="AC239" s="33">
        <v>0</v>
      </c>
      <c r="AD239" s="32">
        <v>0</v>
      </c>
      <c r="AE239" s="33">
        <v>0</v>
      </c>
      <c r="AF239" s="32">
        <v>0</v>
      </c>
      <c r="AG239" s="33">
        <v>0</v>
      </c>
      <c r="AH239" s="32">
        <v>0</v>
      </c>
      <c r="AI239" s="33">
        <v>0</v>
      </c>
      <c r="AJ239" s="32">
        <v>0</v>
      </c>
      <c r="AK239" s="33">
        <v>0</v>
      </c>
      <c r="AL239" s="32">
        <v>0</v>
      </c>
      <c r="AM239" s="33">
        <v>0</v>
      </c>
      <c r="AN239" s="32">
        <v>0</v>
      </c>
      <c r="AO239" s="33">
        <v>0</v>
      </c>
      <c r="AP239" s="32">
        <v>0</v>
      </c>
      <c r="AQ239" s="33">
        <v>0</v>
      </c>
      <c r="AR239" s="32">
        <v>0</v>
      </c>
      <c r="AS239" s="33">
        <v>0</v>
      </c>
      <c r="AT239" s="32">
        <v>0</v>
      </c>
      <c r="AU239" s="33">
        <v>0</v>
      </c>
      <c r="AV239" s="11"/>
      <c r="AW239" s="10"/>
      <c r="AX239" s="11"/>
      <c r="AY239" s="10"/>
      <c r="AZ239" s="11"/>
      <c r="BA239" s="10">
        <f t="shared" si="2535"/>
        <v>1</v>
      </c>
      <c r="BB239" s="10">
        <f t="shared" si="2536"/>
        <v>1</v>
      </c>
    </row>
    <row r="240" spans="1:54">
      <c r="A240" s="2" t="s">
        <v>351</v>
      </c>
      <c r="B240" s="2" t="s">
        <v>66</v>
      </c>
      <c r="C240" s="2">
        <v>59</v>
      </c>
      <c r="D240" s="32">
        <v>0</v>
      </c>
      <c r="E240" s="33">
        <v>0</v>
      </c>
      <c r="F240" s="32">
        <v>0.16216216216216217</v>
      </c>
      <c r="G240" s="33">
        <v>0.13049095607235142</v>
      </c>
      <c r="H240" s="32">
        <v>0.70270270270270274</v>
      </c>
      <c r="I240" s="33">
        <v>0.79328165374677007</v>
      </c>
      <c r="J240" s="32">
        <v>0</v>
      </c>
      <c r="K240" s="33">
        <v>0</v>
      </c>
      <c r="L240" s="32">
        <v>0</v>
      </c>
      <c r="M240" s="33">
        <v>0</v>
      </c>
      <c r="N240" s="32">
        <v>0</v>
      </c>
      <c r="O240" s="33">
        <v>0</v>
      </c>
      <c r="P240" s="32">
        <v>2.7027027027027029E-2</v>
      </c>
      <c r="Q240" s="33">
        <v>1.0335917312661499E-2</v>
      </c>
      <c r="R240" s="32">
        <v>0</v>
      </c>
      <c r="S240" s="33">
        <v>0</v>
      </c>
      <c r="T240" s="32">
        <v>0.10810810810810811</v>
      </c>
      <c r="U240" s="33">
        <v>6.589147286821706E-2</v>
      </c>
      <c r="V240" s="32">
        <v>0</v>
      </c>
      <c r="W240" s="33">
        <v>0</v>
      </c>
      <c r="X240" s="32">
        <v>0</v>
      </c>
      <c r="Y240" s="33">
        <v>0</v>
      </c>
      <c r="Z240" s="32">
        <v>0</v>
      </c>
      <c r="AA240" s="33">
        <v>0</v>
      </c>
      <c r="AB240" s="32">
        <v>0</v>
      </c>
      <c r="AC240" s="33">
        <v>0</v>
      </c>
      <c r="AD240" s="32">
        <v>0</v>
      </c>
      <c r="AE240" s="33">
        <v>0</v>
      </c>
      <c r="AF240" s="32">
        <v>0</v>
      </c>
      <c r="AG240" s="33">
        <v>0</v>
      </c>
      <c r="AH240" s="32">
        <v>0</v>
      </c>
      <c r="AI240" s="33">
        <v>0</v>
      </c>
      <c r="AJ240" s="32">
        <v>0</v>
      </c>
      <c r="AK240" s="33">
        <v>0</v>
      </c>
      <c r="AL240" s="32">
        <v>0</v>
      </c>
      <c r="AM240" s="33">
        <v>0</v>
      </c>
      <c r="AN240" s="32">
        <v>0</v>
      </c>
      <c r="AO240" s="33">
        <v>0</v>
      </c>
      <c r="AP240" s="32">
        <v>0</v>
      </c>
      <c r="AQ240" s="33">
        <v>0</v>
      </c>
      <c r="AR240" s="32">
        <v>0</v>
      </c>
      <c r="AS240" s="33">
        <v>0</v>
      </c>
      <c r="AT240" s="32">
        <v>0</v>
      </c>
      <c r="AU240" s="33">
        <v>0</v>
      </c>
      <c r="AV240" s="11"/>
      <c r="AW240" s="10"/>
      <c r="AX240" s="11"/>
      <c r="AY240" s="10"/>
      <c r="AZ240" s="11"/>
      <c r="BA240" s="10">
        <f t="shared" si="2535"/>
        <v>1</v>
      </c>
      <c r="BB240" s="10">
        <f t="shared" si="2536"/>
        <v>1</v>
      </c>
    </row>
    <row r="241" spans="1:54">
      <c r="A241" s="2" t="s">
        <v>354</v>
      </c>
      <c r="B241" s="2" t="s">
        <v>66</v>
      </c>
      <c r="C241" s="2">
        <v>60</v>
      </c>
      <c r="D241" s="32">
        <v>2.9850746268656716E-2</v>
      </c>
      <c r="E241" s="33">
        <v>2.1802325581395349E-2</v>
      </c>
      <c r="F241" s="32">
        <v>0.62686567164179108</v>
      </c>
      <c r="G241" s="33">
        <v>0.61264534883720934</v>
      </c>
      <c r="H241" s="32">
        <v>0.18656716417910449</v>
      </c>
      <c r="I241" s="33">
        <v>0.28633720930232559</v>
      </c>
      <c r="J241" s="32">
        <v>7.462686567164179E-3</v>
      </c>
      <c r="K241" s="33">
        <v>2.9069767441860465E-3</v>
      </c>
      <c r="L241" s="32">
        <v>0</v>
      </c>
      <c r="M241" s="33">
        <v>0</v>
      </c>
      <c r="N241" s="32">
        <v>0</v>
      </c>
      <c r="O241" s="33">
        <v>0</v>
      </c>
      <c r="P241" s="32">
        <v>7.462686567164179E-3</v>
      </c>
      <c r="Q241" s="33">
        <v>8.7209302325581394E-3</v>
      </c>
      <c r="R241" s="32">
        <v>0</v>
      </c>
      <c r="S241" s="33">
        <v>0</v>
      </c>
      <c r="T241" s="32">
        <v>0</v>
      </c>
      <c r="U241" s="33">
        <v>0</v>
      </c>
      <c r="V241" s="32">
        <v>0</v>
      </c>
      <c r="W241" s="33">
        <v>0</v>
      </c>
      <c r="X241" s="32">
        <v>1.4925373134328358E-2</v>
      </c>
      <c r="Y241" s="33">
        <v>7.2674418604651162E-4</v>
      </c>
      <c r="Z241" s="32">
        <v>0</v>
      </c>
      <c r="AA241" s="33">
        <v>0</v>
      </c>
      <c r="AB241" s="32">
        <v>0</v>
      </c>
      <c r="AC241" s="33">
        <v>0</v>
      </c>
      <c r="AD241" s="32">
        <v>0.11194029850746269</v>
      </c>
      <c r="AE241" s="33">
        <v>5.8139534883720929E-2</v>
      </c>
      <c r="AF241" s="32">
        <v>0</v>
      </c>
      <c r="AG241" s="33">
        <v>0</v>
      </c>
      <c r="AH241" s="32">
        <v>0</v>
      </c>
      <c r="AI241" s="33">
        <v>0</v>
      </c>
      <c r="AJ241" s="32">
        <v>0</v>
      </c>
      <c r="AK241" s="33">
        <v>0</v>
      </c>
      <c r="AL241" s="32">
        <v>0</v>
      </c>
      <c r="AM241" s="33">
        <v>0</v>
      </c>
      <c r="AN241" s="32">
        <v>0</v>
      </c>
      <c r="AO241" s="33">
        <v>0</v>
      </c>
      <c r="AP241" s="32">
        <v>1.4925373134328358E-2</v>
      </c>
      <c r="AQ241" s="33">
        <v>8.7209302325581394E-3</v>
      </c>
      <c r="AR241" s="32">
        <v>0</v>
      </c>
      <c r="AS241" s="33">
        <v>0</v>
      </c>
      <c r="AT241" s="32">
        <v>0</v>
      </c>
      <c r="AU241" s="33">
        <v>0</v>
      </c>
      <c r="AV241" s="11"/>
      <c r="AW241" s="10"/>
      <c r="AX241" s="11"/>
      <c r="AY241" s="10"/>
      <c r="AZ241" s="11"/>
      <c r="BA241" s="10">
        <f t="shared" si="2535"/>
        <v>1</v>
      </c>
      <c r="BB241" s="10">
        <f t="shared" si="2536"/>
        <v>1</v>
      </c>
    </row>
    <row r="242" spans="1:54">
      <c r="A242" s="2" t="s">
        <v>630</v>
      </c>
      <c r="B242" s="2" t="s">
        <v>66</v>
      </c>
      <c r="C242" s="2">
        <v>61</v>
      </c>
      <c r="D242" s="32">
        <v>3.125E-2</v>
      </c>
      <c r="E242" s="33">
        <v>9.8039215686274508E-3</v>
      </c>
      <c r="F242" s="32">
        <v>0.76041666666666663</v>
      </c>
      <c r="G242" s="33">
        <v>0.69730392156862742</v>
      </c>
      <c r="H242" s="32">
        <v>6.25E-2</v>
      </c>
      <c r="I242" s="33">
        <v>0.11151960784313726</v>
      </c>
      <c r="J242" s="32">
        <v>1.0416666666666666E-2</v>
      </c>
      <c r="K242" s="33">
        <v>8.5784313725490204E-3</v>
      </c>
      <c r="L242" s="32">
        <v>0</v>
      </c>
      <c r="M242" s="33">
        <v>0</v>
      </c>
      <c r="N242" s="32">
        <v>0</v>
      </c>
      <c r="O242" s="33">
        <v>0</v>
      </c>
      <c r="P242" s="32">
        <v>0</v>
      </c>
      <c r="Q242" s="33">
        <v>0</v>
      </c>
      <c r="R242" s="32">
        <v>0</v>
      </c>
      <c r="S242" s="33">
        <v>0</v>
      </c>
      <c r="T242" s="32">
        <v>1.0416666666666666E-2</v>
      </c>
      <c r="U242" s="33">
        <v>1.1029411764705883E-2</v>
      </c>
      <c r="V242" s="32">
        <v>0</v>
      </c>
      <c r="W242" s="33">
        <v>0</v>
      </c>
      <c r="X242" s="32">
        <v>0</v>
      </c>
      <c r="Y242" s="33">
        <v>0</v>
      </c>
      <c r="Z242" s="32">
        <v>0</v>
      </c>
      <c r="AA242" s="33">
        <v>0</v>
      </c>
      <c r="AB242" s="32">
        <v>1.0416666666666666E-2</v>
      </c>
      <c r="AC242" s="33">
        <v>6.3725490196078427E-2</v>
      </c>
      <c r="AD242" s="32">
        <v>0</v>
      </c>
      <c r="AE242" s="33">
        <v>0</v>
      </c>
      <c r="AF242" s="32">
        <v>0</v>
      </c>
      <c r="AG242" s="33">
        <v>0</v>
      </c>
      <c r="AH242" s="32">
        <v>0</v>
      </c>
      <c r="AI242" s="33">
        <v>0</v>
      </c>
      <c r="AJ242" s="32">
        <v>0</v>
      </c>
      <c r="AK242" s="33">
        <v>0</v>
      </c>
      <c r="AL242" s="32">
        <v>0</v>
      </c>
      <c r="AM242" s="33">
        <v>0</v>
      </c>
      <c r="AN242" s="32">
        <v>0</v>
      </c>
      <c r="AO242" s="33">
        <v>0</v>
      </c>
      <c r="AP242" s="32">
        <v>0.11458333333333333</v>
      </c>
      <c r="AQ242" s="33">
        <v>9.8039215686274508E-2</v>
      </c>
      <c r="AR242" s="32">
        <v>0</v>
      </c>
      <c r="AS242" s="33">
        <v>0</v>
      </c>
      <c r="AT242" s="32">
        <v>0</v>
      </c>
      <c r="AU242" s="33">
        <v>0</v>
      </c>
      <c r="AV242" s="11"/>
      <c r="AW242" s="10"/>
      <c r="AX242" s="11"/>
      <c r="AY242" s="10"/>
      <c r="AZ242" s="11"/>
      <c r="BA242" s="10">
        <f t="shared" si="2535"/>
        <v>0.99999999999999989</v>
      </c>
      <c r="BB242" s="10">
        <f t="shared" si="2536"/>
        <v>0.99999999999999989</v>
      </c>
    </row>
    <row r="243" spans="1:54">
      <c r="A243" s="2" t="s">
        <v>364</v>
      </c>
      <c r="B243" s="2" t="s">
        <v>66</v>
      </c>
      <c r="C243" s="2">
        <v>62</v>
      </c>
      <c r="D243" s="32">
        <v>0</v>
      </c>
      <c r="E243" s="33">
        <v>0</v>
      </c>
      <c r="F243" s="32">
        <v>7.6923076923076927E-2</v>
      </c>
      <c r="G243" s="33">
        <v>4.2105263157894736E-2</v>
      </c>
      <c r="H243" s="32">
        <v>7.6923076923076927E-2</v>
      </c>
      <c r="I243" s="33">
        <v>2.1052631578947368E-2</v>
      </c>
      <c r="J243" s="32">
        <v>0</v>
      </c>
      <c r="K243" s="33">
        <v>0</v>
      </c>
      <c r="L243" s="32">
        <v>0</v>
      </c>
      <c r="M243" s="33">
        <v>0</v>
      </c>
      <c r="N243" s="32">
        <v>0</v>
      </c>
      <c r="O243" s="33">
        <v>0</v>
      </c>
      <c r="P243" s="32">
        <v>0</v>
      </c>
      <c r="Q243" s="33">
        <v>0</v>
      </c>
      <c r="R243" s="32">
        <v>0</v>
      </c>
      <c r="S243" s="33">
        <v>0</v>
      </c>
      <c r="T243" s="32">
        <v>0</v>
      </c>
      <c r="U243" s="33">
        <v>0</v>
      </c>
      <c r="V243" s="32">
        <v>0</v>
      </c>
      <c r="W243" s="33">
        <v>0</v>
      </c>
      <c r="X243" s="32">
        <v>0</v>
      </c>
      <c r="Y243" s="33">
        <v>0</v>
      </c>
      <c r="Z243" s="32">
        <v>0</v>
      </c>
      <c r="AA243" s="33">
        <v>0</v>
      </c>
      <c r="AB243" s="32">
        <v>0</v>
      </c>
      <c r="AC243" s="33">
        <v>0</v>
      </c>
      <c r="AD243" s="32">
        <v>0.23076923076923078</v>
      </c>
      <c r="AE243" s="33">
        <v>0.74736842105263157</v>
      </c>
      <c r="AF243" s="32">
        <v>0.61538461538461542</v>
      </c>
      <c r="AG243" s="33">
        <v>0.18947368421052632</v>
      </c>
      <c r="AH243" s="32">
        <v>0</v>
      </c>
      <c r="AI243" s="33">
        <v>0</v>
      </c>
      <c r="AJ243" s="32">
        <v>0</v>
      </c>
      <c r="AK243" s="33">
        <v>0</v>
      </c>
      <c r="AL243" s="32">
        <v>0</v>
      </c>
      <c r="AM243" s="33">
        <v>0</v>
      </c>
      <c r="AN243" s="32">
        <v>0</v>
      </c>
      <c r="AO243" s="33">
        <v>0</v>
      </c>
      <c r="AP243" s="32">
        <v>0</v>
      </c>
      <c r="AQ243" s="33">
        <v>0</v>
      </c>
      <c r="AR243" s="32">
        <v>0</v>
      </c>
      <c r="AS243" s="33">
        <v>0</v>
      </c>
      <c r="AT243" s="32">
        <v>0</v>
      </c>
      <c r="AU243" s="33">
        <v>0</v>
      </c>
      <c r="AV243" s="11"/>
      <c r="AW243" s="10"/>
      <c r="AX243" s="11"/>
      <c r="AY243" s="10"/>
      <c r="AZ243" s="11"/>
      <c r="BA243" s="10">
        <f t="shared" ref="BA243:BA248" si="2537">SUM(D243,F243,H243,J243,L243,N243,P243,R243,T243,X243,Z243,AB243,AD243,AF243,AH243,AJ243,AL243,AN243,AP243,AR243,AT243)</f>
        <v>1</v>
      </c>
      <c r="BB243" s="10">
        <f t="shared" ref="BB243:BB248" si="2538">SUM(E243,G243,I243,K243,M243,O243,Q243,S243,U243,Y243,AA243,AC243,AE243,AG243,AI243,AK243,AM243,AO243,AQ243,AS243,AU243)</f>
        <v>1</v>
      </c>
    </row>
    <row r="244" spans="1:54">
      <c r="A244" s="2" t="s">
        <v>368</v>
      </c>
      <c r="B244" s="2" t="s">
        <v>66</v>
      </c>
      <c r="C244" s="2">
        <v>63</v>
      </c>
      <c r="D244" s="32">
        <v>0</v>
      </c>
      <c r="E244" s="33">
        <v>0</v>
      </c>
      <c r="F244" s="32">
        <v>0.19354838709677419</v>
      </c>
      <c r="G244" s="33">
        <v>0.15113350125944586</v>
      </c>
      <c r="H244" s="32">
        <v>4.8387096774193547E-2</v>
      </c>
      <c r="I244" s="33">
        <v>3.0226700251889168E-2</v>
      </c>
      <c r="J244" s="32">
        <v>0</v>
      </c>
      <c r="K244" s="33">
        <v>0</v>
      </c>
      <c r="L244" s="32">
        <v>0</v>
      </c>
      <c r="M244" s="33">
        <v>0</v>
      </c>
      <c r="N244" s="32">
        <v>0</v>
      </c>
      <c r="O244" s="33">
        <v>0</v>
      </c>
      <c r="P244" s="32">
        <v>0</v>
      </c>
      <c r="Q244" s="33">
        <v>0</v>
      </c>
      <c r="R244" s="32">
        <v>0</v>
      </c>
      <c r="S244" s="33">
        <v>0</v>
      </c>
      <c r="T244" s="32">
        <v>0.14516129032258066</v>
      </c>
      <c r="U244" s="33">
        <v>0.15239294710327456</v>
      </c>
      <c r="V244" s="32">
        <v>4.8387096774193547E-2</v>
      </c>
      <c r="W244" s="33">
        <v>2.8967254408060455E-2</v>
      </c>
      <c r="X244" s="32">
        <v>0</v>
      </c>
      <c r="Y244" s="33">
        <v>0</v>
      </c>
      <c r="Z244" s="32">
        <v>0</v>
      </c>
      <c r="AA244" s="33">
        <v>0</v>
      </c>
      <c r="AB244" s="32">
        <v>0</v>
      </c>
      <c r="AC244" s="33">
        <v>0</v>
      </c>
      <c r="AD244" s="32">
        <v>0</v>
      </c>
      <c r="AE244" s="33">
        <v>0</v>
      </c>
      <c r="AF244" s="32">
        <v>0.46774193548387094</v>
      </c>
      <c r="AG244" s="33">
        <v>0.50755667506297231</v>
      </c>
      <c r="AH244" s="32">
        <v>1.6129032258064516E-2</v>
      </c>
      <c r="AI244" s="33">
        <v>1.7632241813602016E-2</v>
      </c>
      <c r="AJ244" s="32">
        <v>0</v>
      </c>
      <c r="AK244" s="33">
        <v>0</v>
      </c>
      <c r="AL244" s="32">
        <v>0</v>
      </c>
      <c r="AM244" s="33">
        <v>0</v>
      </c>
      <c r="AN244" s="32">
        <v>0</v>
      </c>
      <c r="AO244" s="33">
        <v>0</v>
      </c>
      <c r="AP244" s="32">
        <v>6.4516129032258063E-2</v>
      </c>
      <c r="AQ244" s="33">
        <v>0.10831234256926953</v>
      </c>
      <c r="AR244" s="32">
        <v>1.6129032258064516E-2</v>
      </c>
      <c r="AS244" s="33">
        <v>3.778337531486146E-3</v>
      </c>
      <c r="AT244" s="32">
        <v>0</v>
      </c>
      <c r="AU244" s="33">
        <v>0</v>
      </c>
      <c r="AV244" s="11"/>
      <c r="AW244" s="10"/>
      <c r="AX244" s="11"/>
      <c r="AY244" s="10"/>
      <c r="AZ244" s="11"/>
      <c r="BA244" s="10">
        <f t="shared" si="2537"/>
        <v>0.95161290322580627</v>
      </c>
      <c r="BB244" s="10">
        <f t="shared" si="2538"/>
        <v>0.97103274559193964</v>
      </c>
    </row>
    <row r="245" spans="1:54">
      <c r="A245" s="2" t="s">
        <v>631</v>
      </c>
      <c r="B245" s="2" t="s">
        <v>66</v>
      </c>
      <c r="C245" s="2">
        <v>64</v>
      </c>
      <c r="D245" s="32">
        <v>0</v>
      </c>
      <c r="E245" s="33">
        <v>0</v>
      </c>
      <c r="F245" s="32">
        <v>0.22222222222222221</v>
      </c>
      <c r="G245" s="33">
        <v>0.16144578313253011</v>
      </c>
      <c r="H245" s="32">
        <v>0.24074074074074073</v>
      </c>
      <c r="I245" s="33">
        <v>0.29638554216867469</v>
      </c>
      <c r="J245" s="32">
        <v>0.25925925925925924</v>
      </c>
      <c r="K245" s="33">
        <v>0.29397590361445786</v>
      </c>
      <c r="L245" s="32">
        <v>0</v>
      </c>
      <c r="M245" s="33">
        <v>0</v>
      </c>
      <c r="N245" s="32">
        <v>0</v>
      </c>
      <c r="O245" s="33">
        <v>0</v>
      </c>
      <c r="P245" s="32">
        <v>0</v>
      </c>
      <c r="Q245" s="33">
        <v>0</v>
      </c>
      <c r="R245" s="32">
        <v>0</v>
      </c>
      <c r="S245" s="33">
        <v>0</v>
      </c>
      <c r="T245" s="32">
        <v>0</v>
      </c>
      <c r="U245" s="33">
        <v>0</v>
      </c>
      <c r="V245" s="32">
        <v>0</v>
      </c>
      <c r="W245" s="33">
        <v>0</v>
      </c>
      <c r="X245" s="32">
        <v>0</v>
      </c>
      <c r="Y245" s="33">
        <v>0</v>
      </c>
      <c r="Z245" s="32">
        <v>0</v>
      </c>
      <c r="AA245" s="33">
        <v>0</v>
      </c>
      <c r="AB245" s="32">
        <v>0</v>
      </c>
      <c r="AC245" s="33">
        <v>0</v>
      </c>
      <c r="AD245" s="32">
        <v>1.8518518518518517E-2</v>
      </c>
      <c r="AE245" s="33">
        <v>1.9277108433734941E-2</v>
      </c>
      <c r="AF245" s="32">
        <v>3.7037037037037035E-2</v>
      </c>
      <c r="AG245" s="33">
        <v>2.1686746987951807E-2</v>
      </c>
      <c r="AH245" s="32">
        <v>0</v>
      </c>
      <c r="AI245" s="33">
        <v>0</v>
      </c>
      <c r="AJ245" s="32">
        <v>0</v>
      </c>
      <c r="AK245" s="33">
        <v>0</v>
      </c>
      <c r="AL245" s="32">
        <v>0</v>
      </c>
      <c r="AM245" s="33">
        <v>0</v>
      </c>
      <c r="AN245" s="32">
        <v>0</v>
      </c>
      <c r="AO245" s="33">
        <v>0</v>
      </c>
      <c r="AP245" s="32">
        <v>0.18518518518518517</v>
      </c>
      <c r="AQ245" s="33">
        <v>0.2</v>
      </c>
      <c r="AR245" s="32">
        <v>0</v>
      </c>
      <c r="AS245" s="33">
        <v>0</v>
      </c>
      <c r="AT245" s="32">
        <v>3.7037037037037035E-2</v>
      </c>
      <c r="AU245" s="33">
        <v>7.2289156626506026E-3</v>
      </c>
      <c r="AV245" s="11"/>
      <c r="AW245" s="10"/>
      <c r="AX245" s="11"/>
      <c r="AY245" s="10"/>
      <c r="AZ245" s="11"/>
      <c r="BA245" s="10">
        <f t="shared" si="2537"/>
        <v>0.99999999999999978</v>
      </c>
      <c r="BB245" s="10">
        <f t="shared" si="2538"/>
        <v>1</v>
      </c>
    </row>
    <row r="246" spans="1:54">
      <c r="A246" s="2" t="s">
        <v>632</v>
      </c>
      <c r="B246" s="2" t="s">
        <v>66</v>
      </c>
      <c r="C246" s="2">
        <v>65</v>
      </c>
      <c r="D246" s="32">
        <v>0</v>
      </c>
      <c r="E246" s="33">
        <v>0</v>
      </c>
      <c r="F246" s="32">
        <v>0.31623931623931623</v>
      </c>
      <c r="G246" s="33">
        <v>0.47895500725689405</v>
      </c>
      <c r="H246" s="32">
        <v>0.37606837606837606</v>
      </c>
      <c r="I246" s="33">
        <v>0.31494920174165458</v>
      </c>
      <c r="J246" s="32">
        <v>1.7094017094017096E-2</v>
      </c>
      <c r="K246" s="33">
        <v>1.0159651669085631E-2</v>
      </c>
      <c r="L246" s="32">
        <v>8.5470085470085479E-3</v>
      </c>
      <c r="M246" s="33">
        <v>5.0798258345428155E-3</v>
      </c>
      <c r="N246" s="32">
        <v>0</v>
      </c>
      <c r="O246" s="33">
        <v>0</v>
      </c>
      <c r="P246" s="32">
        <v>0</v>
      </c>
      <c r="Q246" s="33">
        <v>0</v>
      </c>
      <c r="R246" s="32">
        <v>0</v>
      </c>
      <c r="S246" s="33">
        <v>0</v>
      </c>
      <c r="T246" s="32">
        <v>0</v>
      </c>
      <c r="U246" s="33">
        <v>0</v>
      </c>
      <c r="V246" s="32">
        <v>0</v>
      </c>
      <c r="W246" s="33">
        <v>0</v>
      </c>
      <c r="X246" s="32">
        <v>0</v>
      </c>
      <c r="Y246" s="33">
        <v>0</v>
      </c>
      <c r="Z246" s="32">
        <v>0</v>
      </c>
      <c r="AA246" s="33">
        <v>0</v>
      </c>
      <c r="AB246" s="32">
        <v>0</v>
      </c>
      <c r="AC246" s="33">
        <v>0</v>
      </c>
      <c r="AD246" s="32">
        <v>0.12820512820512819</v>
      </c>
      <c r="AE246" s="33">
        <v>0.10522496371552975</v>
      </c>
      <c r="AF246" s="32">
        <v>0</v>
      </c>
      <c r="AG246" s="33">
        <v>0</v>
      </c>
      <c r="AH246" s="32">
        <v>0</v>
      </c>
      <c r="AI246" s="33">
        <v>0</v>
      </c>
      <c r="AJ246" s="32">
        <v>0</v>
      </c>
      <c r="AK246" s="33">
        <v>0</v>
      </c>
      <c r="AL246" s="32">
        <v>8.5470085470085472E-2</v>
      </c>
      <c r="AM246" s="33">
        <v>4.1727140783744558E-2</v>
      </c>
      <c r="AN246" s="32">
        <v>0</v>
      </c>
      <c r="AO246" s="33">
        <v>0</v>
      </c>
      <c r="AP246" s="32">
        <v>6.8376068376068383E-2</v>
      </c>
      <c r="AQ246" s="33">
        <v>4.3904208998548619E-2</v>
      </c>
      <c r="AR246" s="32">
        <v>0</v>
      </c>
      <c r="AS246" s="33">
        <v>0</v>
      </c>
      <c r="AT246" s="32">
        <v>0</v>
      </c>
      <c r="AU246" s="33">
        <v>0</v>
      </c>
      <c r="AV246" s="11"/>
      <c r="AW246" s="10"/>
      <c r="AX246" s="11"/>
      <c r="AY246" s="10"/>
      <c r="AZ246" s="11"/>
      <c r="BA246" s="10">
        <f t="shared" si="2537"/>
        <v>1</v>
      </c>
      <c r="BB246" s="10">
        <f t="shared" si="2538"/>
        <v>1</v>
      </c>
    </row>
    <row r="247" spans="1:54">
      <c r="A247" s="2" t="s">
        <v>704</v>
      </c>
      <c r="B247" s="2" t="s">
        <v>66</v>
      </c>
      <c r="C247" s="2">
        <v>66</v>
      </c>
      <c r="D247" s="32">
        <v>0</v>
      </c>
      <c r="E247" s="33">
        <v>0</v>
      </c>
      <c r="F247" s="32">
        <v>0.12837837837837837</v>
      </c>
      <c r="G247" s="33">
        <v>0.16387620497209537</v>
      </c>
      <c r="H247" s="32">
        <v>0.26351351351351349</v>
      </c>
      <c r="I247" s="33">
        <v>0.35159817351598172</v>
      </c>
      <c r="J247" s="32">
        <v>0</v>
      </c>
      <c r="K247" s="33">
        <v>0</v>
      </c>
      <c r="L247" s="32">
        <v>0</v>
      </c>
      <c r="M247" s="33">
        <v>0</v>
      </c>
      <c r="N247" s="32">
        <v>0</v>
      </c>
      <c r="O247" s="33">
        <v>0</v>
      </c>
      <c r="P247" s="32">
        <v>0</v>
      </c>
      <c r="Q247" s="33">
        <v>0</v>
      </c>
      <c r="R247" s="32">
        <v>0</v>
      </c>
      <c r="S247" s="33">
        <v>0</v>
      </c>
      <c r="T247" s="32">
        <v>0</v>
      </c>
      <c r="U247" s="33">
        <v>0</v>
      </c>
      <c r="V247" s="32">
        <v>0</v>
      </c>
      <c r="W247" s="33">
        <v>0</v>
      </c>
      <c r="X247" s="32">
        <v>0</v>
      </c>
      <c r="Y247" s="33">
        <v>0</v>
      </c>
      <c r="Z247" s="32">
        <v>5.4054054054054057E-2</v>
      </c>
      <c r="AA247" s="33">
        <v>4.7691527143581935E-2</v>
      </c>
      <c r="AB247" s="32">
        <v>0</v>
      </c>
      <c r="AC247" s="33">
        <v>0</v>
      </c>
      <c r="AD247" s="32">
        <v>6.7567567567567571E-2</v>
      </c>
      <c r="AE247" s="33">
        <v>5.8346017250126836E-2</v>
      </c>
      <c r="AF247" s="32">
        <v>0.42567567567567566</v>
      </c>
      <c r="AG247" s="33">
        <v>0.34652460679857938</v>
      </c>
      <c r="AH247" s="32">
        <v>3.3783783783783786E-2</v>
      </c>
      <c r="AI247" s="33">
        <v>2.0294266869609334E-2</v>
      </c>
      <c r="AJ247" s="32">
        <v>0</v>
      </c>
      <c r="AK247" s="33">
        <v>0</v>
      </c>
      <c r="AL247" s="32">
        <v>0</v>
      </c>
      <c r="AM247" s="33">
        <v>0</v>
      </c>
      <c r="AN247" s="32">
        <v>0</v>
      </c>
      <c r="AO247" s="33">
        <v>0</v>
      </c>
      <c r="AP247" s="32">
        <v>1.3513513513513514E-2</v>
      </c>
      <c r="AQ247" s="33">
        <v>4.0588533739218668E-3</v>
      </c>
      <c r="AR247" s="32">
        <v>1.3513513513513514E-2</v>
      </c>
      <c r="AS247" s="33">
        <v>7.6103500761035003E-3</v>
      </c>
      <c r="AT247" s="32">
        <v>0</v>
      </c>
      <c r="AU247" s="33">
        <v>0</v>
      </c>
      <c r="AV247" s="11"/>
      <c r="AW247" s="10"/>
      <c r="AX247" s="11"/>
      <c r="AY247" s="10"/>
      <c r="AZ247" s="11"/>
      <c r="BA247" s="10">
        <f t="shared" si="2537"/>
        <v>0.99999999999999989</v>
      </c>
      <c r="BB247" s="10">
        <f t="shared" si="2538"/>
        <v>1</v>
      </c>
    </row>
    <row r="248" spans="1:54">
      <c r="A248" s="2" t="s">
        <v>705</v>
      </c>
      <c r="B248" s="2" t="s">
        <v>66</v>
      </c>
      <c r="C248" s="2">
        <v>67</v>
      </c>
      <c r="D248" s="32">
        <v>0</v>
      </c>
      <c r="E248" s="33">
        <v>0</v>
      </c>
      <c r="F248" s="32">
        <v>0.36363636363636365</v>
      </c>
      <c r="G248" s="33">
        <v>0.42567567567567566</v>
      </c>
      <c r="H248" s="32">
        <v>0.36363636363636365</v>
      </c>
      <c r="I248" s="33">
        <v>0.45945945945945948</v>
      </c>
      <c r="J248" s="32">
        <v>0</v>
      </c>
      <c r="K248" s="33">
        <v>0</v>
      </c>
      <c r="L248" s="32">
        <v>0</v>
      </c>
      <c r="M248" s="33">
        <v>0</v>
      </c>
      <c r="N248" s="32">
        <v>0</v>
      </c>
      <c r="O248" s="33">
        <v>0</v>
      </c>
      <c r="P248" s="32">
        <v>0</v>
      </c>
      <c r="Q248" s="33">
        <v>0</v>
      </c>
      <c r="R248" s="32">
        <v>0</v>
      </c>
      <c r="S248" s="33">
        <v>0</v>
      </c>
      <c r="T248" s="32">
        <v>9.0909090909090912E-2</v>
      </c>
      <c r="U248" s="33">
        <v>2.0270270270270271E-2</v>
      </c>
      <c r="V248" s="32">
        <v>9.0909090909090912E-2</v>
      </c>
      <c r="W248" s="33">
        <v>2.0270270270270271E-2</v>
      </c>
      <c r="X248" s="32">
        <v>0</v>
      </c>
      <c r="Y248" s="33">
        <v>0</v>
      </c>
      <c r="Z248" s="32">
        <v>0</v>
      </c>
      <c r="AA248" s="33">
        <v>0</v>
      </c>
      <c r="AB248" s="32">
        <v>0</v>
      </c>
      <c r="AC248" s="33">
        <v>0</v>
      </c>
      <c r="AD248" s="32">
        <v>9.0909090909090912E-2</v>
      </c>
      <c r="AE248" s="33">
        <v>7.4324324324324328E-2</v>
      </c>
      <c r="AF248" s="32">
        <v>0</v>
      </c>
      <c r="AG248" s="33">
        <v>0</v>
      </c>
      <c r="AH248" s="32">
        <v>0</v>
      </c>
      <c r="AI248" s="33">
        <v>0</v>
      </c>
      <c r="AJ248" s="32">
        <v>0</v>
      </c>
      <c r="AK248" s="33">
        <v>0</v>
      </c>
      <c r="AL248" s="32">
        <v>0</v>
      </c>
      <c r="AM248" s="33">
        <v>0</v>
      </c>
      <c r="AN248" s="32">
        <v>0</v>
      </c>
      <c r="AO248" s="33">
        <v>0</v>
      </c>
      <c r="AP248" s="32">
        <v>0</v>
      </c>
      <c r="AQ248" s="33">
        <v>0</v>
      </c>
      <c r="AR248" s="32">
        <v>0</v>
      </c>
      <c r="AS248" s="33">
        <v>0</v>
      </c>
      <c r="AT248" s="32">
        <v>0</v>
      </c>
      <c r="AU248" s="33">
        <v>0</v>
      </c>
      <c r="AV248" s="11"/>
      <c r="AW248" s="10"/>
      <c r="AX248" s="11"/>
      <c r="AY248" s="10"/>
      <c r="AZ248" s="11"/>
      <c r="BA248" s="10">
        <f t="shared" si="2537"/>
        <v>0.90909090909090917</v>
      </c>
      <c r="BB248" s="10">
        <f t="shared" si="2538"/>
        <v>0.97972972972972971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C2D3A-6D56-480F-BCC9-9BF3EEF2BEC3}">
  <dimension ref="A1:BN110"/>
  <sheetViews>
    <sheetView topLeftCell="I99" workbookViewId="0">
      <selection activeCell="D104" sqref="D104:AU110"/>
    </sheetView>
  </sheetViews>
  <sheetFormatPr baseColWidth="10" defaultColWidth="9.1640625" defaultRowHeight="15"/>
  <cols>
    <col min="5" max="5" width="9.1640625" bestFit="1" customWidth="1"/>
    <col min="7" max="7" width="9.1640625" bestFit="1" customWidth="1"/>
    <col min="9" max="9" width="9.1640625" bestFit="1" customWidth="1"/>
    <col min="11" max="11" width="9.1640625" bestFit="1" customWidth="1"/>
    <col min="13" max="13" width="9.1640625" bestFit="1" customWidth="1"/>
    <col min="15" max="15" width="9.1640625" bestFit="1" customWidth="1"/>
    <col min="17" max="17" width="9.1640625" bestFit="1" customWidth="1"/>
    <col min="19" max="19" width="9.1640625" bestFit="1" customWidth="1"/>
    <col min="21" max="21" width="9.1640625" bestFit="1" customWidth="1"/>
    <col min="22" max="22" width="9.1640625" style="2" customWidth="1"/>
    <col min="23" max="23" width="9.1640625" customWidth="1"/>
    <col min="25" max="25" width="9.1640625" bestFit="1" customWidth="1"/>
    <col min="27" max="27" width="9.1640625" bestFit="1" customWidth="1"/>
    <col min="29" max="29" width="9.1640625" bestFit="1" customWidth="1"/>
    <col min="31" max="31" width="9.1640625" bestFit="1" customWidth="1"/>
    <col min="33" max="33" width="9.1640625" bestFit="1" customWidth="1"/>
    <col min="35" max="35" width="9.1640625" bestFit="1" customWidth="1"/>
    <col min="37" max="37" width="9.1640625" bestFit="1" customWidth="1"/>
    <col min="39" max="39" width="9.1640625" bestFit="1" customWidth="1"/>
    <col min="41" max="41" width="9.1640625" bestFit="1" customWidth="1"/>
    <col min="43" max="43" width="9.1640625" bestFit="1" customWidth="1"/>
    <col min="45" max="45" width="9.1640625" bestFit="1" customWidth="1"/>
    <col min="47" max="47" width="9.1640625" bestFit="1" customWidth="1"/>
    <col min="49" max="49" width="9.1640625" bestFit="1" customWidth="1"/>
    <col min="51" max="51" width="9.1640625" bestFit="1" customWidth="1"/>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66">
      <c r="A2" s="2" t="s">
        <v>388</v>
      </c>
      <c r="B2" s="2" t="s">
        <v>389</v>
      </c>
      <c r="C2" s="2">
        <v>69</v>
      </c>
      <c r="D2" s="11">
        <v>2</v>
      </c>
      <c r="E2" s="10">
        <v>7</v>
      </c>
      <c r="F2" s="11">
        <v>12</v>
      </c>
      <c r="G2" s="10">
        <v>369</v>
      </c>
      <c r="H2" s="11">
        <v>9</v>
      </c>
      <c r="I2" s="10">
        <v>157</v>
      </c>
      <c r="J2" s="11">
        <v>0</v>
      </c>
      <c r="K2" s="10">
        <v>0</v>
      </c>
      <c r="L2" s="11">
        <v>0</v>
      </c>
      <c r="M2" s="10">
        <v>0</v>
      </c>
      <c r="N2" s="11">
        <v>0</v>
      </c>
      <c r="O2" s="10">
        <v>0</v>
      </c>
      <c r="P2" s="11">
        <v>0</v>
      </c>
      <c r="Q2" s="10">
        <v>0</v>
      </c>
      <c r="R2" s="11">
        <v>0</v>
      </c>
      <c r="S2" s="10">
        <v>0</v>
      </c>
      <c r="T2" s="11">
        <v>1</v>
      </c>
      <c r="U2" s="10">
        <v>3</v>
      </c>
      <c r="V2" s="11"/>
      <c r="W2" s="10"/>
      <c r="X2" s="11">
        <v>0</v>
      </c>
      <c r="Y2" s="10">
        <v>0</v>
      </c>
      <c r="Z2" s="11">
        <v>0</v>
      </c>
      <c r="AA2" s="10">
        <v>0</v>
      </c>
      <c r="AB2" s="11">
        <v>0</v>
      </c>
      <c r="AC2" s="10">
        <v>0</v>
      </c>
      <c r="AD2" s="11">
        <v>0</v>
      </c>
      <c r="AE2" s="10">
        <v>0</v>
      </c>
      <c r="AF2" s="11">
        <v>7</v>
      </c>
      <c r="AG2" s="10">
        <v>14</v>
      </c>
      <c r="AH2" s="11">
        <v>0</v>
      </c>
      <c r="AI2" s="10">
        <v>0</v>
      </c>
      <c r="AJ2" s="11">
        <v>0</v>
      </c>
      <c r="AK2" s="10">
        <v>0</v>
      </c>
      <c r="AL2" s="11">
        <v>0</v>
      </c>
      <c r="AM2" s="10">
        <v>0</v>
      </c>
      <c r="AN2" s="11">
        <v>0</v>
      </c>
      <c r="AO2" s="10">
        <v>0</v>
      </c>
      <c r="AP2" s="11">
        <v>0</v>
      </c>
      <c r="AQ2" s="10">
        <v>0</v>
      </c>
      <c r="AR2" s="11">
        <v>1</v>
      </c>
      <c r="AS2" s="10">
        <v>2</v>
      </c>
      <c r="AT2" s="11">
        <v>0</v>
      </c>
      <c r="AU2" s="10">
        <v>0</v>
      </c>
      <c r="AV2" s="11">
        <v>0</v>
      </c>
      <c r="AW2" s="10">
        <v>0</v>
      </c>
      <c r="AX2" s="11">
        <v>0</v>
      </c>
      <c r="AY2" s="10">
        <v>0</v>
      </c>
      <c r="AZ2" s="11"/>
      <c r="BA2" s="10">
        <f>SUM(D2,F2,H2,J2,L2,N2,P2,R2,T2,X2,Z2,AB2,AD2,AF2,AH2,AJ2,AL2,AN2,AP2,AR2,AT2,AV2,AX2)</f>
        <v>32</v>
      </c>
      <c r="BB2" s="10">
        <f>SUM(E2,G2,I2,K2,M2,O2,Q2,S2,U2,Y2,AA2,AC2,AE2,AG2,AI2,AK2,AM2,AO2,AQ2,AS2,AU2,AW2,AY2)</f>
        <v>552</v>
      </c>
      <c r="BJ2" t="s">
        <v>388</v>
      </c>
      <c r="BK2" t="s">
        <v>389</v>
      </c>
      <c r="BL2">
        <v>69</v>
      </c>
      <c r="BM2">
        <v>32</v>
      </c>
      <c r="BN2">
        <v>552</v>
      </c>
    </row>
    <row r="3" spans="1:66">
      <c r="A3" s="2"/>
      <c r="B3" s="2"/>
      <c r="C3" s="2"/>
      <c r="D3" s="22">
        <f>D2/$BA$2</f>
        <v>6.25E-2</v>
      </c>
      <c r="E3" s="22">
        <f>E2/$BB$2</f>
        <v>1.2681159420289856E-2</v>
      </c>
      <c r="F3" s="22">
        <f t="shared" ref="F3" si="0">F2/$BA$2</f>
        <v>0.375</v>
      </c>
      <c r="G3" s="22">
        <f t="shared" ref="G3" si="1">G2/$BB$2</f>
        <v>0.66847826086956519</v>
      </c>
      <c r="H3" s="22">
        <f t="shared" ref="H3" si="2">H2/$BA$2</f>
        <v>0.28125</v>
      </c>
      <c r="I3" s="22">
        <f t="shared" ref="I3" si="3">I2/$BB$2</f>
        <v>0.28442028985507245</v>
      </c>
      <c r="J3" s="22">
        <f t="shared" ref="J3" si="4">J2/$BA$2</f>
        <v>0</v>
      </c>
      <c r="K3" s="22">
        <f t="shared" ref="K3" si="5">K2/$BB$2</f>
        <v>0</v>
      </c>
      <c r="L3" s="22">
        <f t="shared" ref="L3" si="6">L2/$BA$2</f>
        <v>0</v>
      </c>
      <c r="M3" s="22">
        <f t="shared" ref="M3" si="7">M2/$BB$2</f>
        <v>0</v>
      </c>
      <c r="N3" s="22">
        <f t="shared" ref="N3" si="8">N2/$BA$2</f>
        <v>0</v>
      </c>
      <c r="O3" s="22">
        <f t="shared" ref="O3" si="9">O2/$BB$2</f>
        <v>0</v>
      </c>
      <c r="P3" s="22">
        <f t="shared" ref="P3" si="10">P2/$BA$2</f>
        <v>0</v>
      </c>
      <c r="Q3" s="22">
        <f t="shared" ref="Q3" si="11">Q2/$BB$2</f>
        <v>0</v>
      </c>
      <c r="R3" s="22">
        <f t="shared" ref="R3" si="12">R2/$BA$2</f>
        <v>0</v>
      </c>
      <c r="S3" s="22">
        <f t="shared" ref="S3" si="13">S2/$BB$2</f>
        <v>0</v>
      </c>
      <c r="T3" s="22">
        <f t="shared" ref="T3" si="14">T2/$BA$2</f>
        <v>3.125E-2</v>
      </c>
      <c r="U3" s="22">
        <f t="shared" ref="U3" si="15">U2/$BB$2</f>
        <v>5.434782608695652E-3</v>
      </c>
      <c r="V3" s="36"/>
      <c r="W3" s="22"/>
      <c r="X3" s="22">
        <f t="shared" ref="X3" si="16">X2/$BA$2</f>
        <v>0</v>
      </c>
      <c r="Y3" s="22">
        <f t="shared" ref="Y3" si="17">Y2/$BB$2</f>
        <v>0</v>
      </c>
      <c r="Z3" s="22">
        <f t="shared" ref="Z3" si="18">Z2/$BA$2</f>
        <v>0</v>
      </c>
      <c r="AA3" s="22">
        <f t="shared" ref="AA3" si="19">AA2/$BB$2</f>
        <v>0</v>
      </c>
      <c r="AB3" s="22">
        <f t="shared" ref="AB3" si="20">AB2/$BA$2</f>
        <v>0</v>
      </c>
      <c r="AC3" s="22">
        <f t="shared" ref="AC3" si="21">AC2/$BB$2</f>
        <v>0</v>
      </c>
      <c r="AD3" s="22">
        <f t="shared" ref="AD3" si="22">AD2/$BA$2</f>
        <v>0</v>
      </c>
      <c r="AE3" s="22">
        <f t="shared" ref="AE3" si="23">AE2/$BB$2</f>
        <v>0</v>
      </c>
      <c r="AF3" s="22">
        <f t="shared" ref="AF3" si="24">AF2/$BA$2</f>
        <v>0.21875</v>
      </c>
      <c r="AG3" s="22">
        <f t="shared" ref="AG3" si="25">AG2/$BB$2</f>
        <v>2.5362318840579712E-2</v>
      </c>
      <c r="AH3" s="22">
        <f t="shared" ref="AH3" si="26">AH2/$BA$2</f>
        <v>0</v>
      </c>
      <c r="AI3" s="22">
        <f t="shared" ref="AI3" si="27">AI2/$BB$2</f>
        <v>0</v>
      </c>
      <c r="AJ3" s="22">
        <f t="shared" ref="AJ3" si="28">AJ2/$BA$2</f>
        <v>0</v>
      </c>
      <c r="AK3" s="22">
        <f t="shared" ref="AK3" si="29">AK2/$BB$2</f>
        <v>0</v>
      </c>
      <c r="AL3" s="22">
        <f t="shared" ref="AL3" si="30">AL2/$BA$2</f>
        <v>0</v>
      </c>
      <c r="AM3" s="22">
        <f t="shared" ref="AM3" si="31">AM2/$BB$2</f>
        <v>0</v>
      </c>
      <c r="AN3" s="22">
        <f t="shared" ref="AN3" si="32">AN2/$BA$2</f>
        <v>0</v>
      </c>
      <c r="AO3" s="22">
        <f t="shared" ref="AO3" si="33">AO2/$BB$2</f>
        <v>0</v>
      </c>
      <c r="AP3" s="22">
        <f t="shared" ref="AP3" si="34">AP2/$BA$2</f>
        <v>0</v>
      </c>
      <c r="AQ3" s="22">
        <f t="shared" ref="AQ3" si="35">AQ2/$BB$2</f>
        <v>0</v>
      </c>
      <c r="AR3" s="22">
        <f t="shared" ref="AR3" si="36">AR2/$BA$2</f>
        <v>3.125E-2</v>
      </c>
      <c r="AS3" s="22">
        <f t="shared" ref="AS3" si="37">AS2/$BB$2</f>
        <v>3.6231884057971015E-3</v>
      </c>
      <c r="AT3" s="22">
        <f t="shared" ref="AT3" si="38">AT2/$BA$2</f>
        <v>0</v>
      </c>
      <c r="AU3" s="22">
        <f t="shared" ref="AU3" si="39">AU2/$BB$2</f>
        <v>0</v>
      </c>
      <c r="AV3" s="22">
        <f t="shared" ref="AV3" si="40">AV2/$BA$2</f>
        <v>0</v>
      </c>
      <c r="AW3" s="22">
        <f t="shared" ref="AW3" si="41">AW2/$BB$2</f>
        <v>0</v>
      </c>
      <c r="AX3" s="22">
        <f t="shared" ref="AX3" si="42">AX2/$BA$2</f>
        <v>0</v>
      </c>
      <c r="AY3" s="22">
        <f t="shared" ref="AY3" si="43">AY2/$BB$2</f>
        <v>0</v>
      </c>
      <c r="AZ3" s="11"/>
      <c r="BA3" s="10">
        <f t="shared" ref="BA3:BA4" si="44">SUM(D3,F3,H3,J3,L3,N3,P3,R3,T3,X3,Z3,AB3,AD3,AF3,AH3,AJ3,AL3,AN3,AP3,AR3,AT3,AV3,AX3)</f>
        <v>1</v>
      </c>
      <c r="BB3" s="10">
        <f t="shared" ref="BB3:BB4" si="45">SUM(E3,G3,I3,K3,M3,O3,Q3,S3,U3,Y3,AA3,AC3,AE3,AG3,AI3,AK3,AM3,AO3,AQ3,AS3,AU3,AW3,AY3)</f>
        <v>1</v>
      </c>
      <c r="BJ3" t="s">
        <v>707</v>
      </c>
      <c r="BK3" t="s">
        <v>389</v>
      </c>
      <c r="BL3">
        <v>70</v>
      </c>
      <c r="BM3">
        <v>49</v>
      </c>
      <c r="BN3">
        <v>336</v>
      </c>
    </row>
    <row r="4" spans="1:66">
      <c r="A4" s="2" t="s">
        <v>388</v>
      </c>
      <c r="B4" s="2" t="s">
        <v>389</v>
      </c>
      <c r="C4" s="2">
        <v>69</v>
      </c>
      <c r="D4" s="22">
        <v>6.25E-2</v>
      </c>
      <c r="E4" s="22">
        <v>1.2681159420289856E-2</v>
      </c>
      <c r="F4" s="22">
        <v>0.375</v>
      </c>
      <c r="G4" s="22">
        <v>0.66847826086956519</v>
      </c>
      <c r="H4" s="22">
        <v>0.28125</v>
      </c>
      <c r="I4" s="22">
        <v>0.28442028985507245</v>
      </c>
      <c r="J4" s="22">
        <v>0</v>
      </c>
      <c r="K4" s="22">
        <v>0</v>
      </c>
      <c r="L4" s="22">
        <v>0</v>
      </c>
      <c r="M4" s="22">
        <v>0</v>
      </c>
      <c r="N4" s="22">
        <v>0</v>
      </c>
      <c r="O4" s="22">
        <v>0</v>
      </c>
      <c r="P4" s="22">
        <v>0</v>
      </c>
      <c r="Q4" s="22">
        <v>0</v>
      </c>
      <c r="R4" s="22">
        <v>0</v>
      </c>
      <c r="S4" s="22">
        <v>0</v>
      </c>
      <c r="T4" s="22">
        <v>3.125E-2</v>
      </c>
      <c r="U4" s="22">
        <v>5.434782608695652E-3</v>
      </c>
      <c r="V4" s="36"/>
      <c r="W4" s="22"/>
      <c r="X4" s="22">
        <v>0</v>
      </c>
      <c r="Y4" s="22">
        <v>0</v>
      </c>
      <c r="Z4" s="22">
        <v>0</v>
      </c>
      <c r="AA4" s="22">
        <v>0</v>
      </c>
      <c r="AB4" s="22">
        <v>0</v>
      </c>
      <c r="AC4" s="22">
        <v>0</v>
      </c>
      <c r="AD4" s="22">
        <v>0</v>
      </c>
      <c r="AE4" s="22">
        <v>0</v>
      </c>
      <c r="AF4" s="22">
        <v>0.21875</v>
      </c>
      <c r="AG4" s="22">
        <v>2.5362318840579712E-2</v>
      </c>
      <c r="AH4" s="22">
        <v>0</v>
      </c>
      <c r="AI4" s="22">
        <v>0</v>
      </c>
      <c r="AJ4" s="22">
        <v>0</v>
      </c>
      <c r="AK4" s="22">
        <v>0</v>
      </c>
      <c r="AL4" s="22">
        <v>0</v>
      </c>
      <c r="AM4" s="22">
        <v>0</v>
      </c>
      <c r="AN4" s="22">
        <v>0</v>
      </c>
      <c r="AO4" s="22">
        <v>0</v>
      </c>
      <c r="AP4" s="22">
        <v>0</v>
      </c>
      <c r="AQ4" s="22">
        <v>0</v>
      </c>
      <c r="AR4" s="22">
        <v>3.125E-2</v>
      </c>
      <c r="AS4" s="22">
        <v>3.6231884057971015E-3</v>
      </c>
      <c r="AT4" s="22">
        <v>0</v>
      </c>
      <c r="AU4" s="22">
        <v>0</v>
      </c>
      <c r="AV4" s="22">
        <v>0</v>
      </c>
      <c r="AW4" s="22">
        <v>0</v>
      </c>
      <c r="AX4" s="22">
        <v>0</v>
      </c>
      <c r="AY4" s="22">
        <v>0</v>
      </c>
      <c r="AZ4" s="11"/>
      <c r="BA4" s="10">
        <f t="shared" si="44"/>
        <v>1</v>
      </c>
      <c r="BB4" s="10">
        <f t="shared" si="45"/>
        <v>1</v>
      </c>
      <c r="BJ4" t="s">
        <v>633</v>
      </c>
      <c r="BK4" t="s">
        <v>389</v>
      </c>
      <c r="BL4">
        <v>71</v>
      </c>
      <c r="BM4">
        <v>15</v>
      </c>
      <c r="BN4">
        <v>98</v>
      </c>
    </row>
    <row r="5" spans="1:66">
      <c r="A5" s="2" t="s">
        <v>707</v>
      </c>
      <c r="B5" s="2" t="s">
        <v>389</v>
      </c>
      <c r="C5" s="2">
        <v>70</v>
      </c>
      <c r="D5" s="11">
        <v>0</v>
      </c>
      <c r="E5" s="10">
        <v>0</v>
      </c>
      <c r="F5" s="11">
        <v>45</v>
      </c>
      <c r="G5" s="10">
        <v>280</v>
      </c>
      <c r="H5" s="11">
        <v>4</v>
      </c>
      <c r="I5" s="10">
        <v>56</v>
      </c>
      <c r="J5" s="11">
        <v>0</v>
      </c>
      <c r="K5" s="10">
        <v>0</v>
      </c>
      <c r="L5" s="11">
        <v>0</v>
      </c>
      <c r="M5" s="10">
        <v>0</v>
      </c>
      <c r="N5" s="11">
        <v>0</v>
      </c>
      <c r="O5" s="10">
        <v>0</v>
      </c>
      <c r="P5" s="11">
        <v>0</v>
      </c>
      <c r="Q5" s="10">
        <v>0</v>
      </c>
      <c r="R5" s="11">
        <v>0</v>
      </c>
      <c r="S5" s="10">
        <v>0</v>
      </c>
      <c r="T5" s="11">
        <v>0</v>
      </c>
      <c r="U5" s="10">
        <v>0</v>
      </c>
      <c r="V5" s="11"/>
      <c r="W5" s="10"/>
      <c r="X5" s="11">
        <v>0</v>
      </c>
      <c r="Y5" s="10">
        <v>0</v>
      </c>
      <c r="Z5" s="11">
        <v>0</v>
      </c>
      <c r="AA5" s="10">
        <v>0</v>
      </c>
      <c r="AB5" s="11">
        <v>0</v>
      </c>
      <c r="AC5" s="10">
        <v>0</v>
      </c>
      <c r="AD5" s="11">
        <v>0</v>
      </c>
      <c r="AE5" s="10">
        <v>0</v>
      </c>
      <c r="AF5" s="11">
        <v>0</v>
      </c>
      <c r="AG5" s="10">
        <v>0</v>
      </c>
      <c r="AH5" s="11">
        <v>0</v>
      </c>
      <c r="AI5" s="10">
        <v>0</v>
      </c>
      <c r="AJ5" s="11">
        <v>0</v>
      </c>
      <c r="AK5" s="10">
        <v>0</v>
      </c>
      <c r="AL5" s="11">
        <v>0</v>
      </c>
      <c r="AM5" s="10">
        <v>0</v>
      </c>
      <c r="AN5" s="11">
        <v>0</v>
      </c>
      <c r="AO5" s="10">
        <v>0</v>
      </c>
      <c r="AP5" s="11">
        <v>0</v>
      </c>
      <c r="AQ5" s="10">
        <v>0</v>
      </c>
      <c r="AR5" s="11">
        <v>0</v>
      </c>
      <c r="AS5" s="10">
        <v>0</v>
      </c>
      <c r="AT5" s="11">
        <v>0</v>
      </c>
      <c r="AU5" s="10">
        <v>0</v>
      </c>
      <c r="AV5" s="11">
        <v>0</v>
      </c>
      <c r="AW5" s="10">
        <v>0</v>
      </c>
      <c r="AX5" s="11">
        <v>2</v>
      </c>
      <c r="AY5" s="10">
        <v>3</v>
      </c>
      <c r="AZ5" s="11"/>
      <c r="BA5" s="10">
        <f>SUM(D5,F5,H5,J5,L5,N5,P5,R5,T5,X5,Z5,AB5,AD5,AF5,AH5,AJ5,AL5,AN5,AP5,AR5,AT5,AV5,AX5)</f>
        <v>51</v>
      </c>
      <c r="BB5" s="10">
        <f>SUM(E5,G5,I5,K5,M5,O5,Q5,S5,U5,Y5,AA5,AC5,AE5,AG5,AI5,AK5,AM5,AO5,AQ5,AS5,AU5,AW5,AY5)</f>
        <v>339</v>
      </c>
      <c r="BJ5" t="s">
        <v>401</v>
      </c>
      <c r="BK5" t="s">
        <v>389</v>
      </c>
      <c r="BL5">
        <v>72</v>
      </c>
      <c r="BM5">
        <v>69</v>
      </c>
      <c r="BN5">
        <v>354</v>
      </c>
    </row>
    <row r="6" spans="1:66">
      <c r="A6" s="2"/>
      <c r="B6" s="2"/>
      <c r="C6" s="2"/>
      <c r="D6" s="22">
        <f>D5/$BA$5</f>
        <v>0</v>
      </c>
      <c r="E6" s="22">
        <f>E5/$BB$5</f>
        <v>0</v>
      </c>
      <c r="F6" s="22">
        <f t="shared" ref="F6" si="46">F5/$BA$5</f>
        <v>0.88235294117647056</v>
      </c>
      <c r="G6" s="22">
        <f t="shared" ref="G6" si="47">G5/$BB$5</f>
        <v>0.82595870206489674</v>
      </c>
      <c r="H6" s="22">
        <f t="shared" ref="H6" si="48">H5/$BA$5</f>
        <v>7.8431372549019607E-2</v>
      </c>
      <c r="I6" s="22">
        <f t="shared" ref="I6" si="49">I5/$BB$5</f>
        <v>0.16519174041297935</v>
      </c>
      <c r="J6" s="22">
        <f t="shared" ref="J6" si="50">J5/$BA$5</f>
        <v>0</v>
      </c>
      <c r="K6" s="22">
        <f t="shared" ref="K6" si="51">K5/$BB$5</f>
        <v>0</v>
      </c>
      <c r="L6" s="22">
        <f t="shared" ref="L6" si="52">L5/$BA$5</f>
        <v>0</v>
      </c>
      <c r="M6" s="22">
        <f t="shared" ref="M6" si="53">M5/$BB$5</f>
        <v>0</v>
      </c>
      <c r="N6" s="22">
        <f t="shared" ref="N6" si="54">N5/$BA$5</f>
        <v>0</v>
      </c>
      <c r="O6" s="22">
        <f t="shared" ref="O6" si="55">O5/$BB$5</f>
        <v>0</v>
      </c>
      <c r="P6" s="22">
        <f t="shared" ref="P6" si="56">P5/$BA$5</f>
        <v>0</v>
      </c>
      <c r="Q6" s="22">
        <f t="shared" ref="Q6" si="57">Q5/$BB$5</f>
        <v>0</v>
      </c>
      <c r="R6" s="22">
        <f t="shared" ref="R6" si="58">R5/$BA$5</f>
        <v>0</v>
      </c>
      <c r="S6" s="22">
        <f t="shared" ref="S6" si="59">S5/$BB$5</f>
        <v>0</v>
      </c>
      <c r="T6" s="22">
        <f t="shared" ref="T6" si="60">T5/$BA$5</f>
        <v>0</v>
      </c>
      <c r="U6" s="22">
        <f t="shared" ref="U6" si="61">U5/$BB$5</f>
        <v>0</v>
      </c>
      <c r="V6" s="36"/>
      <c r="W6" s="22"/>
      <c r="X6" s="22">
        <f t="shared" ref="X6" si="62">X5/$BA$5</f>
        <v>0</v>
      </c>
      <c r="Y6" s="22">
        <f t="shared" ref="Y6" si="63">Y5/$BB$5</f>
        <v>0</v>
      </c>
      <c r="Z6" s="22">
        <f t="shared" ref="Z6" si="64">Z5/$BA$5</f>
        <v>0</v>
      </c>
      <c r="AA6" s="22">
        <f t="shared" ref="AA6" si="65">AA5/$BB$5</f>
        <v>0</v>
      </c>
      <c r="AB6" s="22">
        <f t="shared" ref="AB6" si="66">AB5/$BA$5</f>
        <v>0</v>
      </c>
      <c r="AC6" s="22">
        <f t="shared" ref="AC6" si="67">AC5/$BB$5</f>
        <v>0</v>
      </c>
      <c r="AD6" s="22">
        <f t="shared" ref="AD6" si="68">AD5/$BA$5</f>
        <v>0</v>
      </c>
      <c r="AE6" s="22">
        <f t="shared" ref="AE6" si="69">AE5/$BB$5</f>
        <v>0</v>
      </c>
      <c r="AF6" s="22">
        <f t="shared" ref="AF6" si="70">AF5/$BA$5</f>
        <v>0</v>
      </c>
      <c r="AG6" s="22">
        <f t="shared" ref="AG6" si="71">AG5/$BB$5</f>
        <v>0</v>
      </c>
      <c r="AH6" s="22">
        <f t="shared" ref="AH6" si="72">AH5/$BA$5</f>
        <v>0</v>
      </c>
      <c r="AI6" s="22">
        <f t="shared" ref="AI6" si="73">AI5/$BB$5</f>
        <v>0</v>
      </c>
      <c r="AJ6" s="22">
        <f t="shared" ref="AJ6" si="74">AJ5/$BA$5</f>
        <v>0</v>
      </c>
      <c r="AK6" s="22">
        <f t="shared" ref="AK6" si="75">AK5/$BB$5</f>
        <v>0</v>
      </c>
      <c r="AL6" s="22">
        <f t="shared" ref="AL6" si="76">AL5/$BA$5</f>
        <v>0</v>
      </c>
      <c r="AM6" s="22">
        <f t="shared" ref="AM6" si="77">AM5/$BB$5</f>
        <v>0</v>
      </c>
      <c r="AN6" s="22">
        <f t="shared" ref="AN6" si="78">AN5/$BA$5</f>
        <v>0</v>
      </c>
      <c r="AO6" s="22">
        <f t="shared" ref="AO6" si="79">AO5/$BB$5</f>
        <v>0</v>
      </c>
      <c r="AP6" s="22">
        <f t="shared" ref="AP6" si="80">AP5/$BA$5</f>
        <v>0</v>
      </c>
      <c r="AQ6" s="22">
        <f t="shared" ref="AQ6" si="81">AQ5/$BB$5</f>
        <v>0</v>
      </c>
      <c r="AR6" s="22">
        <f t="shared" ref="AR6" si="82">AR5/$BA$5</f>
        <v>0</v>
      </c>
      <c r="AS6" s="22">
        <f t="shared" ref="AS6" si="83">AS5/$BB$5</f>
        <v>0</v>
      </c>
      <c r="AT6" s="22">
        <f t="shared" ref="AT6" si="84">AT5/$BA$5</f>
        <v>0</v>
      </c>
      <c r="AU6" s="22">
        <f t="shared" ref="AU6" si="85">AU5/$BB$5</f>
        <v>0</v>
      </c>
      <c r="AV6" s="22">
        <f t="shared" ref="AV6" si="86">AV5/$BA$5</f>
        <v>0</v>
      </c>
      <c r="AW6" s="22">
        <f t="shared" ref="AW6" si="87">AW5/$BB$5</f>
        <v>0</v>
      </c>
      <c r="AX6" s="22">
        <f t="shared" ref="AX6" si="88">AX5/$BA$5</f>
        <v>3.9215686274509803E-2</v>
      </c>
      <c r="AY6" s="22">
        <f t="shared" ref="AY6" si="89">AY5/$BB$5</f>
        <v>8.8495575221238937E-3</v>
      </c>
      <c r="AZ6" s="11"/>
      <c r="BA6" s="10"/>
      <c r="BB6" s="10"/>
      <c r="BJ6" t="s">
        <v>405</v>
      </c>
      <c r="BK6" t="s">
        <v>389</v>
      </c>
      <c r="BL6">
        <v>73</v>
      </c>
      <c r="BM6">
        <v>31</v>
      </c>
      <c r="BN6">
        <v>520</v>
      </c>
    </row>
    <row r="7" spans="1:66">
      <c r="A7" s="2" t="s">
        <v>707</v>
      </c>
      <c r="B7" s="2" t="s">
        <v>389</v>
      </c>
      <c r="C7" s="2">
        <v>70</v>
      </c>
      <c r="D7" s="22">
        <v>0</v>
      </c>
      <c r="E7" s="22">
        <v>0</v>
      </c>
      <c r="F7" s="22">
        <v>0.88235294117647056</v>
      </c>
      <c r="G7" s="22">
        <v>0.82595870206489674</v>
      </c>
      <c r="H7" s="22">
        <v>7.8431372549019607E-2</v>
      </c>
      <c r="I7" s="22">
        <v>0.16519174041297935</v>
      </c>
      <c r="J7" s="22">
        <v>0</v>
      </c>
      <c r="K7" s="22">
        <v>0</v>
      </c>
      <c r="L7" s="22">
        <v>0</v>
      </c>
      <c r="M7" s="22">
        <v>0</v>
      </c>
      <c r="N7" s="22">
        <v>0</v>
      </c>
      <c r="O7" s="22">
        <v>0</v>
      </c>
      <c r="P7" s="22">
        <v>0</v>
      </c>
      <c r="Q7" s="22">
        <v>0</v>
      </c>
      <c r="R7" s="22">
        <v>0</v>
      </c>
      <c r="S7" s="22">
        <v>0</v>
      </c>
      <c r="T7" s="22">
        <v>0</v>
      </c>
      <c r="U7" s="22">
        <v>0</v>
      </c>
      <c r="V7" s="36"/>
      <c r="W7" s="22"/>
      <c r="X7" s="22">
        <v>0</v>
      </c>
      <c r="Y7" s="22">
        <v>0</v>
      </c>
      <c r="Z7" s="22">
        <v>0</v>
      </c>
      <c r="AA7" s="22">
        <v>0</v>
      </c>
      <c r="AB7" s="22">
        <v>0</v>
      </c>
      <c r="AC7" s="22">
        <v>0</v>
      </c>
      <c r="AD7" s="22">
        <v>0</v>
      </c>
      <c r="AE7" s="22">
        <v>0</v>
      </c>
      <c r="AF7" s="22">
        <v>0</v>
      </c>
      <c r="AG7" s="22">
        <v>0</v>
      </c>
      <c r="AH7" s="22">
        <v>0</v>
      </c>
      <c r="AI7" s="22">
        <v>0</v>
      </c>
      <c r="AJ7" s="22">
        <v>0</v>
      </c>
      <c r="AK7" s="22">
        <v>0</v>
      </c>
      <c r="AL7" s="22">
        <v>0</v>
      </c>
      <c r="AM7" s="22">
        <v>0</v>
      </c>
      <c r="AN7" s="22">
        <v>0</v>
      </c>
      <c r="AO7" s="22">
        <v>0</v>
      </c>
      <c r="AP7" s="22">
        <v>0</v>
      </c>
      <c r="AQ7" s="22">
        <v>0</v>
      </c>
      <c r="AR7" s="22">
        <v>0</v>
      </c>
      <c r="AS7" s="22">
        <v>0</v>
      </c>
      <c r="AT7" s="22">
        <v>0</v>
      </c>
      <c r="AU7" s="22">
        <v>0</v>
      </c>
      <c r="AV7" s="22">
        <v>0</v>
      </c>
      <c r="AW7" s="22">
        <v>0</v>
      </c>
      <c r="AX7" s="22">
        <v>3.9215686274509803E-2</v>
      </c>
      <c r="AY7" s="22">
        <v>8.8495575221238937E-3</v>
      </c>
      <c r="AZ7" s="11"/>
      <c r="BA7" s="10"/>
      <c r="BB7" s="10"/>
      <c r="BJ7" t="s">
        <v>410</v>
      </c>
      <c r="BK7" t="s">
        <v>389</v>
      </c>
      <c r="BL7">
        <v>75</v>
      </c>
      <c r="BM7">
        <v>48</v>
      </c>
      <c r="BN7">
        <v>502</v>
      </c>
    </row>
    <row r="8" spans="1:66">
      <c r="A8" s="2" t="s">
        <v>633</v>
      </c>
      <c r="B8" s="2" t="s">
        <v>389</v>
      </c>
      <c r="C8" s="2">
        <v>71</v>
      </c>
      <c r="D8" s="11">
        <v>1</v>
      </c>
      <c r="E8" s="10">
        <v>3</v>
      </c>
      <c r="F8" s="11">
        <v>9</v>
      </c>
      <c r="G8" s="10">
        <v>39</v>
      </c>
      <c r="H8" s="11">
        <v>3</v>
      </c>
      <c r="I8" s="10">
        <v>30</v>
      </c>
      <c r="J8" s="11">
        <v>0</v>
      </c>
      <c r="K8" s="10">
        <v>0</v>
      </c>
      <c r="L8" s="11">
        <v>0</v>
      </c>
      <c r="M8" s="10">
        <v>0</v>
      </c>
      <c r="N8" s="11">
        <v>0</v>
      </c>
      <c r="O8" s="10">
        <v>0</v>
      </c>
      <c r="P8" s="11">
        <v>0</v>
      </c>
      <c r="Q8" s="10">
        <v>0</v>
      </c>
      <c r="R8" s="11">
        <v>0</v>
      </c>
      <c r="S8" s="10">
        <v>0</v>
      </c>
      <c r="T8" s="11">
        <v>0</v>
      </c>
      <c r="U8" s="10">
        <v>0</v>
      </c>
      <c r="V8" s="11"/>
      <c r="W8" s="10"/>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0</v>
      </c>
      <c r="AO8" s="10">
        <v>0</v>
      </c>
      <c r="AP8" s="11">
        <v>2</v>
      </c>
      <c r="AQ8" s="10">
        <v>26</v>
      </c>
      <c r="AR8" s="11">
        <v>0</v>
      </c>
      <c r="AS8" s="10">
        <v>0</v>
      </c>
      <c r="AT8" s="11">
        <v>0</v>
      </c>
      <c r="AU8" s="10">
        <v>0</v>
      </c>
      <c r="AV8" s="11">
        <v>0</v>
      </c>
      <c r="AW8" s="10">
        <v>0</v>
      </c>
      <c r="AX8" s="11">
        <v>0</v>
      </c>
      <c r="AY8" s="10">
        <v>0</v>
      </c>
      <c r="AZ8" s="11"/>
      <c r="BA8" s="10">
        <f>SUM(D8,F8,H8,J8,L8,N8,P8,R8,T8,X8,Z8,AB8,AD8,AF8,AH8,AJ8,AL8,AN8,AP8,AR8,AT8,AV8,AX8)</f>
        <v>15</v>
      </c>
      <c r="BB8" s="10">
        <f>SUM(E8,G8,I8,K8,M8,O8,Q8,S8,U8,Y8,AA8,AC8,AE8,AG8,AI8,AK8,AM8,AO8,AQ8,AS8,AU8,AW8,AY8)</f>
        <v>98</v>
      </c>
      <c r="BJ8" t="s">
        <v>414</v>
      </c>
      <c r="BK8" t="s">
        <v>389</v>
      </c>
      <c r="BL8">
        <v>76</v>
      </c>
      <c r="BM8">
        <v>27</v>
      </c>
      <c r="BN8">
        <v>627</v>
      </c>
    </row>
    <row r="9" spans="1:66">
      <c r="A9" s="2"/>
      <c r="B9" s="2"/>
      <c r="C9" s="2"/>
      <c r="D9" s="22">
        <f>D8/$BA$8</f>
        <v>6.6666666666666666E-2</v>
      </c>
      <c r="E9" s="22">
        <f>E8/$BB$8</f>
        <v>3.0612244897959183E-2</v>
      </c>
      <c r="F9" s="22">
        <f t="shared" ref="F9" si="90">F8/$BA$8</f>
        <v>0.6</v>
      </c>
      <c r="G9" s="22">
        <f t="shared" ref="G9" si="91">G8/$BB$8</f>
        <v>0.39795918367346939</v>
      </c>
      <c r="H9" s="22">
        <f t="shared" ref="H9" si="92">H8/$BA$8</f>
        <v>0.2</v>
      </c>
      <c r="I9" s="22">
        <f t="shared" ref="I9" si="93">I8/$BB$8</f>
        <v>0.30612244897959184</v>
      </c>
      <c r="J9" s="22">
        <f t="shared" ref="J9" si="94">J8/$BA$8</f>
        <v>0</v>
      </c>
      <c r="K9" s="22">
        <f t="shared" ref="K9" si="95">K8/$BB$8</f>
        <v>0</v>
      </c>
      <c r="L9" s="22">
        <f t="shared" ref="L9" si="96">L8/$BA$8</f>
        <v>0</v>
      </c>
      <c r="M9" s="22">
        <f t="shared" ref="M9" si="97">M8/$BB$8</f>
        <v>0</v>
      </c>
      <c r="N9" s="22">
        <f t="shared" ref="N9" si="98">N8/$BA$8</f>
        <v>0</v>
      </c>
      <c r="O9" s="22">
        <f t="shared" ref="O9" si="99">O8/$BB$8</f>
        <v>0</v>
      </c>
      <c r="P9" s="22">
        <f t="shared" ref="P9" si="100">P8/$BA$8</f>
        <v>0</v>
      </c>
      <c r="Q9" s="22">
        <f t="shared" ref="Q9" si="101">Q8/$BB$8</f>
        <v>0</v>
      </c>
      <c r="R9" s="22">
        <f t="shared" ref="R9" si="102">R8/$BA$8</f>
        <v>0</v>
      </c>
      <c r="S9" s="22">
        <f t="shared" ref="S9" si="103">S8/$BB$8</f>
        <v>0</v>
      </c>
      <c r="T9" s="22">
        <f t="shared" ref="T9" si="104">T8/$BA$8</f>
        <v>0</v>
      </c>
      <c r="U9" s="22">
        <f t="shared" ref="U9" si="105">U8/$BB$8</f>
        <v>0</v>
      </c>
      <c r="V9" s="36"/>
      <c r="W9" s="22"/>
      <c r="X9" s="22">
        <f t="shared" ref="X9" si="106">X8/$BA$8</f>
        <v>0</v>
      </c>
      <c r="Y9" s="22">
        <f t="shared" ref="Y9" si="107">Y8/$BB$8</f>
        <v>0</v>
      </c>
      <c r="Z9" s="22">
        <f t="shared" ref="Z9" si="108">Z8/$BA$8</f>
        <v>0</v>
      </c>
      <c r="AA9" s="22">
        <f t="shared" ref="AA9" si="109">AA8/$BB$8</f>
        <v>0</v>
      </c>
      <c r="AB9" s="22">
        <f t="shared" ref="AB9" si="110">AB8/$BA$8</f>
        <v>0</v>
      </c>
      <c r="AC9" s="22">
        <f t="shared" ref="AC9" si="111">AC8/$BB$8</f>
        <v>0</v>
      </c>
      <c r="AD9" s="22">
        <f t="shared" ref="AD9" si="112">AD8/$BA$8</f>
        <v>0</v>
      </c>
      <c r="AE9" s="22">
        <f t="shared" ref="AE9" si="113">AE8/$BB$8</f>
        <v>0</v>
      </c>
      <c r="AF9" s="22">
        <f t="shared" ref="AF9" si="114">AF8/$BA$8</f>
        <v>0</v>
      </c>
      <c r="AG9" s="22">
        <f t="shared" ref="AG9" si="115">AG8/$BB$8</f>
        <v>0</v>
      </c>
      <c r="AH9" s="22">
        <f t="shared" ref="AH9" si="116">AH8/$BA$8</f>
        <v>0</v>
      </c>
      <c r="AI9" s="22">
        <f t="shared" ref="AI9" si="117">AI8/$BB$8</f>
        <v>0</v>
      </c>
      <c r="AJ9" s="22">
        <f t="shared" ref="AJ9" si="118">AJ8/$BA$8</f>
        <v>0</v>
      </c>
      <c r="AK9" s="22">
        <f t="shared" ref="AK9" si="119">AK8/$BB$8</f>
        <v>0</v>
      </c>
      <c r="AL9" s="22">
        <f t="shared" ref="AL9" si="120">AL8/$BA$8</f>
        <v>0</v>
      </c>
      <c r="AM9" s="22">
        <f t="shared" ref="AM9" si="121">AM8/$BB$8</f>
        <v>0</v>
      </c>
      <c r="AN9" s="22">
        <f t="shared" ref="AN9" si="122">AN8/$BA$8</f>
        <v>0</v>
      </c>
      <c r="AO9" s="22">
        <f t="shared" ref="AO9" si="123">AO8/$BB$8</f>
        <v>0</v>
      </c>
      <c r="AP9" s="22">
        <f t="shared" ref="AP9" si="124">AP8/$BA$8</f>
        <v>0.13333333333333333</v>
      </c>
      <c r="AQ9" s="22">
        <f t="shared" ref="AQ9" si="125">AQ8/$BB$8</f>
        <v>0.26530612244897961</v>
      </c>
      <c r="AR9" s="22">
        <f t="shared" ref="AR9" si="126">AR8/$BA$8</f>
        <v>0</v>
      </c>
      <c r="AS9" s="22">
        <f t="shared" ref="AS9" si="127">AS8/$BB$8</f>
        <v>0</v>
      </c>
      <c r="AT9" s="22">
        <f t="shared" ref="AT9" si="128">AT8/$BA$8</f>
        <v>0</v>
      </c>
      <c r="AU9" s="22">
        <f t="shared" ref="AU9" si="129">AU8/$BB$8</f>
        <v>0</v>
      </c>
      <c r="AV9" s="22">
        <f t="shared" ref="AV9" si="130">AV8/$BA$8</f>
        <v>0</v>
      </c>
      <c r="AW9" s="22">
        <f t="shared" ref="AW9" si="131">AW8/$BB$8</f>
        <v>0</v>
      </c>
      <c r="AX9" s="22">
        <f t="shared" ref="AX9" si="132">AX8/$BA$8</f>
        <v>0</v>
      </c>
      <c r="AY9" s="22">
        <f t="shared" ref="AY9" si="133">AY8/$BB$8</f>
        <v>0</v>
      </c>
      <c r="AZ9" s="11"/>
      <c r="BA9" s="10"/>
      <c r="BB9" s="10"/>
      <c r="BM9">
        <f>SUM(BM2:BM8)</f>
        <v>271</v>
      </c>
      <c r="BN9">
        <f>SUM(BN2:BN8)</f>
        <v>2989</v>
      </c>
    </row>
    <row r="10" spans="1:66">
      <c r="A10" s="2" t="s">
        <v>633</v>
      </c>
      <c r="B10" s="2" t="s">
        <v>389</v>
      </c>
      <c r="C10" s="2">
        <v>71</v>
      </c>
      <c r="D10" s="22">
        <v>6.6666666666666666E-2</v>
      </c>
      <c r="E10" s="22">
        <v>3.0612244897959183E-2</v>
      </c>
      <c r="F10" s="22">
        <v>0.6</v>
      </c>
      <c r="G10" s="22">
        <v>0.39795918367346939</v>
      </c>
      <c r="H10" s="22">
        <v>0.2</v>
      </c>
      <c r="I10" s="22">
        <v>0.30612244897959184</v>
      </c>
      <c r="J10" s="22">
        <v>0</v>
      </c>
      <c r="K10" s="22">
        <v>0</v>
      </c>
      <c r="L10" s="22">
        <v>0</v>
      </c>
      <c r="M10" s="22">
        <v>0</v>
      </c>
      <c r="N10" s="22">
        <v>0</v>
      </c>
      <c r="O10" s="22">
        <v>0</v>
      </c>
      <c r="P10" s="22">
        <v>0</v>
      </c>
      <c r="Q10" s="22">
        <v>0</v>
      </c>
      <c r="R10" s="22">
        <v>0</v>
      </c>
      <c r="S10" s="22">
        <v>0</v>
      </c>
      <c r="T10" s="22">
        <v>0</v>
      </c>
      <c r="U10" s="22">
        <v>0</v>
      </c>
      <c r="V10" s="36"/>
      <c r="W10" s="22"/>
      <c r="X10" s="22">
        <v>0</v>
      </c>
      <c r="Y10" s="22">
        <v>0</v>
      </c>
      <c r="Z10" s="22">
        <v>0</v>
      </c>
      <c r="AA10" s="22">
        <v>0</v>
      </c>
      <c r="AB10" s="22">
        <v>0</v>
      </c>
      <c r="AC10" s="22">
        <v>0</v>
      </c>
      <c r="AD10" s="22">
        <v>0</v>
      </c>
      <c r="AE10" s="22">
        <v>0</v>
      </c>
      <c r="AF10" s="22">
        <v>0</v>
      </c>
      <c r="AG10" s="22">
        <v>0</v>
      </c>
      <c r="AH10" s="22">
        <v>0</v>
      </c>
      <c r="AI10" s="22">
        <v>0</v>
      </c>
      <c r="AJ10" s="22">
        <v>0</v>
      </c>
      <c r="AK10" s="22">
        <v>0</v>
      </c>
      <c r="AL10" s="22">
        <v>0</v>
      </c>
      <c r="AM10" s="22">
        <v>0</v>
      </c>
      <c r="AN10" s="22">
        <v>0</v>
      </c>
      <c r="AO10" s="22">
        <v>0</v>
      </c>
      <c r="AP10" s="22">
        <v>0.13333333333333333</v>
      </c>
      <c r="AQ10" s="22">
        <v>0.26530612244897961</v>
      </c>
      <c r="AR10" s="22">
        <v>0</v>
      </c>
      <c r="AS10" s="22">
        <v>0</v>
      </c>
      <c r="AT10" s="22">
        <v>0</v>
      </c>
      <c r="AU10" s="22">
        <v>0</v>
      </c>
      <c r="AV10" s="22">
        <v>0</v>
      </c>
      <c r="AW10" s="22">
        <v>0</v>
      </c>
      <c r="AX10" s="22">
        <v>0</v>
      </c>
      <c r="AY10" s="22">
        <v>0</v>
      </c>
      <c r="AZ10" s="11"/>
      <c r="BA10" s="10"/>
      <c r="BB10" s="10"/>
      <c r="BM10">
        <v>283</v>
      </c>
      <c r="BN10">
        <v>3064</v>
      </c>
    </row>
    <row r="11" spans="1:66">
      <c r="A11" s="2" t="s">
        <v>401</v>
      </c>
      <c r="B11" s="2" t="s">
        <v>389</v>
      </c>
      <c r="C11" s="2">
        <v>72</v>
      </c>
      <c r="D11" s="11">
        <v>0</v>
      </c>
      <c r="E11" s="10">
        <v>0</v>
      </c>
      <c r="F11" s="11">
        <v>59</v>
      </c>
      <c r="G11" s="10">
        <v>263</v>
      </c>
      <c r="H11" s="11">
        <v>4</v>
      </c>
      <c r="I11" s="10">
        <v>19</v>
      </c>
      <c r="J11" s="11">
        <v>0</v>
      </c>
      <c r="K11" s="10">
        <v>0</v>
      </c>
      <c r="L11" s="11">
        <v>0</v>
      </c>
      <c r="M11" s="10">
        <v>0</v>
      </c>
      <c r="N11" s="11">
        <v>0</v>
      </c>
      <c r="O11" s="10">
        <v>0</v>
      </c>
      <c r="P11" s="11">
        <v>0</v>
      </c>
      <c r="Q11" s="10">
        <v>0</v>
      </c>
      <c r="R11" s="11">
        <v>0</v>
      </c>
      <c r="S11" s="10">
        <v>0</v>
      </c>
      <c r="T11" s="11">
        <v>0</v>
      </c>
      <c r="U11" s="10">
        <v>0</v>
      </c>
      <c r="V11" s="11"/>
      <c r="W11" s="10"/>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6</v>
      </c>
      <c r="AQ11" s="10">
        <v>72</v>
      </c>
      <c r="AR11" s="11">
        <v>0</v>
      </c>
      <c r="AS11" s="10">
        <v>0</v>
      </c>
      <c r="AT11" s="11">
        <v>0</v>
      </c>
      <c r="AU11" s="10">
        <v>0</v>
      </c>
      <c r="AV11" s="11">
        <v>4</v>
      </c>
      <c r="AW11" s="10">
        <v>167</v>
      </c>
      <c r="AX11" s="11">
        <v>12</v>
      </c>
      <c r="AY11" s="10">
        <v>127</v>
      </c>
      <c r="AZ11" s="11"/>
      <c r="BA11" s="10">
        <f>SUM(D11,F11,H11,J11,L11,N11,P11,R11,T11,X11,Z11,AB11,AD11,AF11,AH11,AJ11,AL11,AN11,AP11,AR11,AT11,AV11,AX11)</f>
        <v>85</v>
      </c>
      <c r="BB11" s="10">
        <f>SUM(E11,G11,I11,K11,M11,O11,Q11,S11,U11,Y11,AA11,AC11,AE11,AG11,AI11,AK11,AM11,AO11,AQ11,AS11,AU11,AW11,AY11)</f>
        <v>648</v>
      </c>
    </row>
    <row r="12" spans="1:66">
      <c r="A12" s="2"/>
      <c r="B12" s="2"/>
      <c r="C12" s="2"/>
      <c r="D12" s="22">
        <f>D11/$BA$11</f>
        <v>0</v>
      </c>
      <c r="E12" s="22">
        <f>E11/$BB$11</f>
        <v>0</v>
      </c>
      <c r="F12" s="22">
        <f t="shared" ref="F12" si="134">F11/$BA$11</f>
        <v>0.69411764705882351</v>
      </c>
      <c r="G12" s="22">
        <f t="shared" ref="G12" si="135">G11/$BB$11</f>
        <v>0.40586419753086422</v>
      </c>
      <c r="H12" s="22">
        <f t="shared" ref="H12" si="136">H11/$BA$11</f>
        <v>4.7058823529411764E-2</v>
      </c>
      <c r="I12" s="22">
        <f t="shared" ref="I12" si="137">I11/$BB$11</f>
        <v>2.9320987654320986E-2</v>
      </c>
      <c r="J12" s="22">
        <f t="shared" ref="J12" si="138">J11/$BA$11</f>
        <v>0</v>
      </c>
      <c r="K12" s="22">
        <f t="shared" ref="K12" si="139">K11/$BB$11</f>
        <v>0</v>
      </c>
      <c r="L12" s="22">
        <f t="shared" ref="L12" si="140">L11/$BA$11</f>
        <v>0</v>
      </c>
      <c r="M12" s="22">
        <f t="shared" ref="M12" si="141">M11/$BB$11</f>
        <v>0</v>
      </c>
      <c r="N12" s="22">
        <f t="shared" ref="N12" si="142">N11/$BA$11</f>
        <v>0</v>
      </c>
      <c r="O12" s="22">
        <f t="shared" ref="O12" si="143">O11/$BB$11</f>
        <v>0</v>
      </c>
      <c r="P12" s="22">
        <f t="shared" ref="P12" si="144">P11/$BA$11</f>
        <v>0</v>
      </c>
      <c r="Q12" s="22">
        <f t="shared" ref="Q12" si="145">Q11/$BB$11</f>
        <v>0</v>
      </c>
      <c r="R12" s="22">
        <f t="shared" ref="R12" si="146">R11/$BA$11</f>
        <v>0</v>
      </c>
      <c r="S12" s="22">
        <f t="shared" ref="S12" si="147">S11/$BB$11</f>
        <v>0</v>
      </c>
      <c r="T12" s="22">
        <f t="shared" ref="T12" si="148">T11/$BA$11</f>
        <v>0</v>
      </c>
      <c r="U12" s="22">
        <f t="shared" ref="U12" si="149">U11/$BB$11</f>
        <v>0</v>
      </c>
      <c r="V12" s="36"/>
      <c r="W12" s="22"/>
      <c r="X12" s="22">
        <f t="shared" ref="X12" si="150">X11/$BA$11</f>
        <v>0</v>
      </c>
      <c r="Y12" s="22">
        <f t="shared" ref="Y12" si="151">Y11/$BB$11</f>
        <v>0</v>
      </c>
      <c r="Z12" s="22">
        <f t="shared" ref="Z12" si="152">Z11/$BA$11</f>
        <v>0</v>
      </c>
      <c r="AA12" s="22">
        <f t="shared" ref="AA12" si="153">AA11/$BB$11</f>
        <v>0</v>
      </c>
      <c r="AB12" s="22">
        <f t="shared" ref="AB12" si="154">AB11/$BA$11</f>
        <v>0</v>
      </c>
      <c r="AC12" s="22">
        <f t="shared" ref="AC12" si="155">AC11/$BB$11</f>
        <v>0</v>
      </c>
      <c r="AD12" s="22">
        <f t="shared" ref="AD12" si="156">AD11/$BA$11</f>
        <v>0</v>
      </c>
      <c r="AE12" s="22">
        <f t="shared" ref="AE12" si="157">AE11/$BB$11</f>
        <v>0</v>
      </c>
      <c r="AF12" s="22">
        <f t="shared" ref="AF12" si="158">AF11/$BA$11</f>
        <v>0</v>
      </c>
      <c r="AG12" s="22">
        <f t="shared" ref="AG12" si="159">AG11/$BB$11</f>
        <v>0</v>
      </c>
      <c r="AH12" s="22">
        <f t="shared" ref="AH12" si="160">AH11/$BA$11</f>
        <v>0</v>
      </c>
      <c r="AI12" s="22">
        <f t="shared" ref="AI12" si="161">AI11/$BB$11</f>
        <v>0</v>
      </c>
      <c r="AJ12" s="22">
        <f t="shared" ref="AJ12" si="162">AJ11/$BA$11</f>
        <v>0</v>
      </c>
      <c r="AK12" s="22">
        <f t="shared" ref="AK12" si="163">AK11/$BB$11</f>
        <v>0</v>
      </c>
      <c r="AL12" s="22">
        <f t="shared" ref="AL12" si="164">AL11/$BA$11</f>
        <v>0</v>
      </c>
      <c r="AM12" s="22">
        <f t="shared" ref="AM12" si="165">AM11/$BB$11</f>
        <v>0</v>
      </c>
      <c r="AN12" s="22">
        <f t="shared" ref="AN12" si="166">AN11/$BA$11</f>
        <v>0</v>
      </c>
      <c r="AO12" s="22">
        <f t="shared" ref="AO12" si="167">AO11/$BB$11</f>
        <v>0</v>
      </c>
      <c r="AP12" s="22">
        <f t="shared" ref="AP12" si="168">AP11/$BA$11</f>
        <v>7.0588235294117646E-2</v>
      </c>
      <c r="AQ12" s="22">
        <f t="shared" ref="AQ12" si="169">AQ11/$BB$11</f>
        <v>0.1111111111111111</v>
      </c>
      <c r="AR12" s="22">
        <f t="shared" ref="AR12" si="170">AR11/$BA$11</f>
        <v>0</v>
      </c>
      <c r="AS12" s="22">
        <f t="shared" ref="AS12" si="171">AS11/$BB$11</f>
        <v>0</v>
      </c>
      <c r="AT12" s="22">
        <f t="shared" ref="AT12" si="172">AT11/$BA$11</f>
        <v>0</v>
      </c>
      <c r="AU12" s="22">
        <f t="shared" ref="AU12" si="173">AU11/$BB$11</f>
        <v>0</v>
      </c>
      <c r="AV12" s="22">
        <f t="shared" ref="AV12" si="174">AV11/$BA$11</f>
        <v>4.7058823529411764E-2</v>
      </c>
      <c r="AW12" s="22">
        <f t="shared" ref="AW12" si="175">AW11/$BB$11</f>
        <v>0.25771604938271603</v>
      </c>
      <c r="AX12" s="22">
        <f t="shared" ref="AX12" si="176">AX11/$BA$11</f>
        <v>0.14117647058823529</v>
      </c>
      <c r="AY12" s="22">
        <f t="shared" ref="AY12" si="177">AY11/$BB$11</f>
        <v>0.19598765432098766</v>
      </c>
      <c r="AZ12" s="11"/>
      <c r="BA12" s="10"/>
      <c r="BB12" s="10"/>
    </row>
    <row r="13" spans="1:66">
      <c r="A13" s="2" t="s">
        <v>401</v>
      </c>
      <c r="B13" s="2" t="s">
        <v>389</v>
      </c>
      <c r="C13" s="2">
        <v>72</v>
      </c>
      <c r="D13" s="22">
        <v>0</v>
      </c>
      <c r="E13" s="22">
        <v>0</v>
      </c>
      <c r="F13" s="22">
        <v>0.69411764705882351</v>
      </c>
      <c r="G13" s="22">
        <v>0.40586419753086422</v>
      </c>
      <c r="H13" s="22">
        <v>4.7058823529411764E-2</v>
      </c>
      <c r="I13" s="22">
        <v>2.9320987654320986E-2</v>
      </c>
      <c r="J13" s="22">
        <v>0</v>
      </c>
      <c r="K13" s="22">
        <v>0</v>
      </c>
      <c r="L13" s="22">
        <v>0</v>
      </c>
      <c r="M13" s="22">
        <v>0</v>
      </c>
      <c r="N13" s="22">
        <v>0</v>
      </c>
      <c r="O13" s="22">
        <v>0</v>
      </c>
      <c r="P13" s="22">
        <v>0</v>
      </c>
      <c r="Q13" s="22">
        <v>0</v>
      </c>
      <c r="R13" s="22">
        <v>0</v>
      </c>
      <c r="S13" s="22">
        <v>0</v>
      </c>
      <c r="T13" s="22">
        <v>0</v>
      </c>
      <c r="U13" s="22">
        <v>0</v>
      </c>
      <c r="V13" s="36"/>
      <c r="W13" s="22"/>
      <c r="X13" s="22">
        <v>0</v>
      </c>
      <c r="Y13" s="22">
        <v>0</v>
      </c>
      <c r="Z13" s="22">
        <v>0</v>
      </c>
      <c r="AA13" s="22">
        <v>0</v>
      </c>
      <c r="AB13" s="22">
        <v>0</v>
      </c>
      <c r="AC13" s="22">
        <v>0</v>
      </c>
      <c r="AD13" s="22">
        <v>0</v>
      </c>
      <c r="AE13" s="22">
        <v>0</v>
      </c>
      <c r="AF13" s="22">
        <v>0</v>
      </c>
      <c r="AG13" s="22">
        <v>0</v>
      </c>
      <c r="AH13" s="22">
        <v>0</v>
      </c>
      <c r="AI13" s="22">
        <v>0</v>
      </c>
      <c r="AJ13" s="22">
        <v>0</v>
      </c>
      <c r="AK13" s="22">
        <v>0</v>
      </c>
      <c r="AL13" s="22">
        <v>0</v>
      </c>
      <c r="AM13" s="22">
        <v>0</v>
      </c>
      <c r="AN13" s="22">
        <v>0</v>
      </c>
      <c r="AO13" s="22">
        <v>0</v>
      </c>
      <c r="AP13" s="22">
        <v>7.0588235294117646E-2</v>
      </c>
      <c r="AQ13" s="22">
        <v>0.1111111111111111</v>
      </c>
      <c r="AR13" s="22">
        <v>0</v>
      </c>
      <c r="AS13" s="22">
        <v>0</v>
      </c>
      <c r="AT13" s="22">
        <v>0</v>
      </c>
      <c r="AU13" s="22">
        <v>0</v>
      </c>
      <c r="AV13" s="22">
        <v>4.7058823529411764E-2</v>
      </c>
      <c r="AW13" s="22">
        <v>0.25771604938271603</v>
      </c>
      <c r="AX13" s="22">
        <v>0.14117647058823529</v>
      </c>
      <c r="AY13" s="22">
        <v>0.19598765432098766</v>
      </c>
      <c r="AZ13" s="11"/>
      <c r="BA13" s="10"/>
      <c r="BB13" s="10"/>
    </row>
    <row r="14" spans="1:66">
      <c r="A14" s="2" t="s">
        <v>405</v>
      </c>
      <c r="B14" s="2" t="s">
        <v>389</v>
      </c>
      <c r="C14" s="2">
        <v>73</v>
      </c>
      <c r="D14" s="11">
        <v>0</v>
      </c>
      <c r="E14" s="10">
        <v>0</v>
      </c>
      <c r="F14" s="11">
        <v>30</v>
      </c>
      <c r="G14" s="10">
        <v>515</v>
      </c>
      <c r="H14" s="11">
        <v>1</v>
      </c>
      <c r="I14" s="10">
        <v>5</v>
      </c>
      <c r="J14" s="11">
        <v>0</v>
      </c>
      <c r="K14" s="10">
        <v>0</v>
      </c>
      <c r="L14" s="11">
        <v>0</v>
      </c>
      <c r="M14" s="10">
        <v>0</v>
      </c>
      <c r="N14" s="11">
        <v>0</v>
      </c>
      <c r="O14" s="10">
        <v>0</v>
      </c>
      <c r="P14" s="11">
        <v>0</v>
      </c>
      <c r="Q14" s="10">
        <v>0</v>
      </c>
      <c r="R14" s="11">
        <v>0</v>
      </c>
      <c r="S14" s="10">
        <v>0</v>
      </c>
      <c r="T14" s="11">
        <v>0</v>
      </c>
      <c r="U14" s="10">
        <v>0</v>
      </c>
      <c r="V14" s="11"/>
      <c r="W14" s="10"/>
      <c r="X14" s="11">
        <v>0</v>
      </c>
      <c r="Y14" s="10">
        <v>0</v>
      </c>
      <c r="Z14" s="11">
        <v>0</v>
      </c>
      <c r="AA14" s="10">
        <v>0</v>
      </c>
      <c r="AB14" s="11">
        <v>0</v>
      </c>
      <c r="AC14" s="10">
        <v>0</v>
      </c>
      <c r="AD14" s="11">
        <v>0</v>
      </c>
      <c r="AE14" s="10">
        <v>0</v>
      </c>
      <c r="AF14" s="11">
        <v>0</v>
      </c>
      <c r="AG14" s="10">
        <v>0</v>
      </c>
      <c r="AH14" s="11">
        <v>0</v>
      </c>
      <c r="AI14" s="10">
        <v>0</v>
      </c>
      <c r="AJ14" s="11">
        <v>0</v>
      </c>
      <c r="AK14" s="10">
        <v>0</v>
      </c>
      <c r="AL14" s="11">
        <v>0</v>
      </c>
      <c r="AM14" s="10">
        <v>0</v>
      </c>
      <c r="AN14" s="11">
        <v>0</v>
      </c>
      <c r="AO14" s="10">
        <v>0</v>
      </c>
      <c r="AP14" s="11">
        <v>0</v>
      </c>
      <c r="AQ14" s="10">
        <v>0</v>
      </c>
      <c r="AR14" s="11">
        <v>0</v>
      </c>
      <c r="AS14" s="10">
        <v>0</v>
      </c>
      <c r="AT14" s="11">
        <v>0</v>
      </c>
      <c r="AU14" s="10">
        <v>0</v>
      </c>
      <c r="AV14" s="11">
        <v>0</v>
      </c>
      <c r="AW14" s="10">
        <v>0</v>
      </c>
      <c r="AX14" s="11">
        <v>0</v>
      </c>
      <c r="AY14" s="10">
        <v>0</v>
      </c>
      <c r="AZ14" s="11"/>
      <c r="BA14" s="10">
        <f>SUM(D14,F14,H14,J14,L14,N14,P14,R14,T14,X14,Z14,AB14,AD14,AF14,AH14,AJ14,AL14,AN14,AP14,AR14,AT14,AV14,AX14)</f>
        <v>31</v>
      </c>
      <c r="BB14" s="10">
        <f>SUM(E14,G14,I14,K14,M14,O14,Q14,S14,U14,Y14,AA14,AC14,AE14,AG14,AI14,AK14,AM14,AO14,AQ14,AS14,AU14,AW14,AY14)</f>
        <v>520</v>
      </c>
    </row>
    <row r="15" spans="1:66">
      <c r="A15" s="2"/>
      <c r="B15" s="2"/>
      <c r="C15" s="2"/>
      <c r="D15" s="22">
        <f>D14/$BA$14</f>
        <v>0</v>
      </c>
      <c r="E15" s="22">
        <f>E14/$BB$14</f>
        <v>0</v>
      </c>
      <c r="F15" s="22">
        <f t="shared" ref="F15" si="178">F14/$BA$14</f>
        <v>0.967741935483871</v>
      </c>
      <c r="G15" s="22">
        <f t="shared" ref="G15" si="179">G14/$BB$14</f>
        <v>0.99038461538461542</v>
      </c>
      <c r="H15" s="22">
        <f t="shared" ref="H15" si="180">H14/$BA$14</f>
        <v>3.2258064516129031E-2</v>
      </c>
      <c r="I15" s="22">
        <f t="shared" ref="I15" si="181">I14/$BB$14</f>
        <v>9.6153846153846159E-3</v>
      </c>
      <c r="J15" s="22">
        <f t="shared" ref="J15" si="182">J14/$BA$14</f>
        <v>0</v>
      </c>
      <c r="K15" s="22">
        <f t="shared" ref="K15" si="183">K14/$BB$14</f>
        <v>0</v>
      </c>
      <c r="L15" s="22">
        <f t="shared" ref="L15" si="184">L14/$BA$14</f>
        <v>0</v>
      </c>
      <c r="M15" s="22">
        <f t="shared" ref="M15" si="185">M14/$BB$14</f>
        <v>0</v>
      </c>
      <c r="N15" s="22">
        <f t="shared" ref="N15" si="186">N14/$BA$14</f>
        <v>0</v>
      </c>
      <c r="O15" s="22">
        <f t="shared" ref="O15" si="187">O14/$BB$14</f>
        <v>0</v>
      </c>
      <c r="P15" s="22">
        <f t="shared" ref="P15" si="188">P14/$BA$14</f>
        <v>0</v>
      </c>
      <c r="Q15" s="22">
        <f t="shared" ref="Q15" si="189">Q14/$BB$14</f>
        <v>0</v>
      </c>
      <c r="R15" s="22">
        <f t="shared" ref="R15" si="190">R14/$BA$14</f>
        <v>0</v>
      </c>
      <c r="S15" s="22">
        <f t="shared" ref="S15" si="191">S14/$BB$14</f>
        <v>0</v>
      </c>
      <c r="T15" s="22">
        <f t="shared" ref="T15" si="192">T14/$BA$14</f>
        <v>0</v>
      </c>
      <c r="U15" s="22">
        <f t="shared" ref="U15" si="193">U14/$BB$14</f>
        <v>0</v>
      </c>
      <c r="V15" s="36"/>
      <c r="W15" s="22"/>
      <c r="X15" s="22">
        <f t="shared" ref="X15" si="194">X14/$BA$14</f>
        <v>0</v>
      </c>
      <c r="Y15" s="22">
        <f t="shared" ref="Y15" si="195">Y14/$BB$14</f>
        <v>0</v>
      </c>
      <c r="Z15" s="22">
        <f t="shared" ref="Z15" si="196">Z14/$BA$14</f>
        <v>0</v>
      </c>
      <c r="AA15" s="22">
        <f t="shared" ref="AA15" si="197">AA14/$BB$14</f>
        <v>0</v>
      </c>
      <c r="AB15" s="22">
        <f t="shared" ref="AB15" si="198">AB14/$BA$14</f>
        <v>0</v>
      </c>
      <c r="AC15" s="22">
        <f t="shared" ref="AC15" si="199">AC14/$BB$14</f>
        <v>0</v>
      </c>
      <c r="AD15" s="22">
        <f t="shared" ref="AD15" si="200">AD14/$BA$14</f>
        <v>0</v>
      </c>
      <c r="AE15" s="22">
        <f t="shared" ref="AE15" si="201">AE14/$BB$14</f>
        <v>0</v>
      </c>
      <c r="AF15" s="22">
        <f t="shared" ref="AF15" si="202">AF14/$BA$14</f>
        <v>0</v>
      </c>
      <c r="AG15" s="22">
        <f t="shared" ref="AG15" si="203">AG14/$BB$14</f>
        <v>0</v>
      </c>
      <c r="AH15" s="22">
        <f t="shared" ref="AH15" si="204">AH14/$BA$14</f>
        <v>0</v>
      </c>
      <c r="AI15" s="22">
        <f t="shared" ref="AI15" si="205">AI14/$BB$14</f>
        <v>0</v>
      </c>
      <c r="AJ15" s="22">
        <f t="shared" ref="AJ15" si="206">AJ14/$BA$14</f>
        <v>0</v>
      </c>
      <c r="AK15" s="22">
        <f t="shared" ref="AK15" si="207">AK14/$BB$14</f>
        <v>0</v>
      </c>
      <c r="AL15" s="22">
        <f t="shared" ref="AL15" si="208">AL14/$BA$14</f>
        <v>0</v>
      </c>
      <c r="AM15" s="22">
        <f t="shared" ref="AM15" si="209">AM14/$BB$14</f>
        <v>0</v>
      </c>
      <c r="AN15" s="22">
        <f t="shared" ref="AN15" si="210">AN14/$BA$14</f>
        <v>0</v>
      </c>
      <c r="AO15" s="22">
        <f t="shared" ref="AO15" si="211">AO14/$BB$14</f>
        <v>0</v>
      </c>
      <c r="AP15" s="22">
        <f t="shared" ref="AP15" si="212">AP14/$BA$14</f>
        <v>0</v>
      </c>
      <c r="AQ15" s="22">
        <f t="shared" ref="AQ15" si="213">AQ14/$BB$14</f>
        <v>0</v>
      </c>
      <c r="AR15" s="22">
        <f t="shared" ref="AR15" si="214">AR14/$BA$14</f>
        <v>0</v>
      </c>
      <c r="AS15" s="22">
        <f t="shared" ref="AS15" si="215">AS14/$BB$14</f>
        <v>0</v>
      </c>
      <c r="AT15" s="22">
        <f t="shared" ref="AT15" si="216">AT14/$BA$14</f>
        <v>0</v>
      </c>
      <c r="AU15" s="22">
        <f t="shared" ref="AU15" si="217">AU14/$BB$14</f>
        <v>0</v>
      </c>
      <c r="AV15" s="22">
        <f t="shared" ref="AV15" si="218">AV14/$BA$14</f>
        <v>0</v>
      </c>
      <c r="AW15" s="22">
        <f t="shared" ref="AW15" si="219">AW14/$BB$14</f>
        <v>0</v>
      </c>
      <c r="AX15" s="22">
        <f t="shared" ref="AX15" si="220">AX14/$BA$14</f>
        <v>0</v>
      </c>
      <c r="AY15" s="22">
        <f t="shared" ref="AY15" si="221">AY14/$BB$14</f>
        <v>0</v>
      </c>
      <c r="AZ15" s="11"/>
      <c r="BA15" s="10"/>
      <c r="BB15" s="10"/>
    </row>
    <row r="16" spans="1:66">
      <c r="A16" s="2" t="s">
        <v>405</v>
      </c>
      <c r="B16" s="2" t="s">
        <v>389</v>
      </c>
      <c r="C16" s="2">
        <v>73</v>
      </c>
      <c r="D16" s="22">
        <v>0</v>
      </c>
      <c r="E16" s="22">
        <v>0</v>
      </c>
      <c r="F16" s="22">
        <v>0.967741935483871</v>
      </c>
      <c r="G16" s="22">
        <v>0.99038461538461542</v>
      </c>
      <c r="H16" s="22">
        <v>3.2258064516129031E-2</v>
      </c>
      <c r="I16" s="22">
        <v>9.6153846153846159E-3</v>
      </c>
      <c r="J16" s="22">
        <v>0</v>
      </c>
      <c r="K16" s="22">
        <v>0</v>
      </c>
      <c r="L16" s="22">
        <v>0</v>
      </c>
      <c r="M16" s="22">
        <v>0</v>
      </c>
      <c r="N16" s="22">
        <v>0</v>
      </c>
      <c r="O16" s="22">
        <v>0</v>
      </c>
      <c r="P16" s="22">
        <v>0</v>
      </c>
      <c r="Q16" s="22">
        <v>0</v>
      </c>
      <c r="R16" s="22">
        <v>0</v>
      </c>
      <c r="S16" s="22">
        <v>0</v>
      </c>
      <c r="T16" s="22">
        <v>0</v>
      </c>
      <c r="U16" s="22">
        <v>0</v>
      </c>
      <c r="V16" s="36"/>
      <c r="W16" s="22"/>
      <c r="X16" s="22">
        <v>0</v>
      </c>
      <c r="Y16" s="22">
        <v>0</v>
      </c>
      <c r="Z16" s="22">
        <v>0</v>
      </c>
      <c r="AA16" s="22">
        <v>0</v>
      </c>
      <c r="AB16" s="22">
        <v>0</v>
      </c>
      <c r="AC16" s="22">
        <v>0</v>
      </c>
      <c r="AD16" s="22">
        <v>0</v>
      </c>
      <c r="AE16" s="22">
        <v>0</v>
      </c>
      <c r="AF16" s="22">
        <v>0</v>
      </c>
      <c r="AG16" s="22">
        <v>0</v>
      </c>
      <c r="AH16" s="22">
        <v>0</v>
      </c>
      <c r="AI16" s="22">
        <v>0</v>
      </c>
      <c r="AJ16" s="22">
        <v>0</v>
      </c>
      <c r="AK16" s="22">
        <v>0</v>
      </c>
      <c r="AL16" s="22">
        <v>0</v>
      </c>
      <c r="AM16" s="22">
        <v>0</v>
      </c>
      <c r="AN16" s="22">
        <v>0</v>
      </c>
      <c r="AO16" s="22">
        <v>0</v>
      </c>
      <c r="AP16" s="22">
        <v>0</v>
      </c>
      <c r="AQ16" s="22">
        <v>0</v>
      </c>
      <c r="AR16" s="22">
        <v>0</v>
      </c>
      <c r="AS16" s="22">
        <v>0</v>
      </c>
      <c r="AT16" s="22">
        <v>0</v>
      </c>
      <c r="AU16" s="22">
        <v>0</v>
      </c>
      <c r="AV16" s="22">
        <v>0</v>
      </c>
      <c r="AW16" s="22">
        <v>0</v>
      </c>
      <c r="AX16" s="22">
        <v>0</v>
      </c>
      <c r="AY16" s="22">
        <v>0</v>
      </c>
      <c r="AZ16" s="11"/>
      <c r="BA16" s="10"/>
      <c r="BB16" s="10"/>
    </row>
    <row r="17" spans="1:54">
      <c r="A17" s="18" t="s">
        <v>708</v>
      </c>
      <c r="B17" s="18" t="s">
        <v>389</v>
      </c>
      <c r="C17" s="18">
        <v>74</v>
      </c>
      <c r="D17" s="19">
        <v>0</v>
      </c>
      <c r="E17" s="20">
        <v>0</v>
      </c>
      <c r="F17" s="19">
        <v>2</v>
      </c>
      <c r="G17" s="20">
        <v>16</v>
      </c>
      <c r="H17" s="19">
        <v>1</v>
      </c>
      <c r="I17" s="20">
        <v>9</v>
      </c>
      <c r="J17" s="19">
        <v>0</v>
      </c>
      <c r="K17" s="20">
        <v>0</v>
      </c>
      <c r="L17" s="19">
        <v>0</v>
      </c>
      <c r="M17" s="20">
        <v>0</v>
      </c>
      <c r="N17" s="19">
        <v>0</v>
      </c>
      <c r="O17" s="20">
        <v>0</v>
      </c>
      <c r="P17" s="19">
        <v>0</v>
      </c>
      <c r="Q17" s="20">
        <v>0</v>
      </c>
      <c r="R17" s="19">
        <v>0</v>
      </c>
      <c r="S17" s="20">
        <v>0</v>
      </c>
      <c r="T17" s="19">
        <v>0</v>
      </c>
      <c r="U17" s="20">
        <v>0</v>
      </c>
      <c r="V17" s="19"/>
      <c r="W17" s="20"/>
      <c r="X17" s="19">
        <v>0</v>
      </c>
      <c r="Y17" s="20">
        <v>0</v>
      </c>
      <c r="Z17" s="19">
        <v>0</v>
      </c>
      <c r="AA17" s="20">
        <v>0</v>
      </c>
      <c r="AB17" s="19">
        <v>0</v>
      </c>
      <c r="AC17" s="20">
        <v>0</v>
      </c>
      <c r="AD17" s="19">
        <v>0</v>
      </c>
      <c r="AE17" s="20">
        <v>0</v>
      </c>
      <c r="AF17" s="19">
        <v>0</v>
      </c>
      <c r="AG17" s="20">
        <v>0</v>
      </c>
      <c r="AH17" s="19">
        <v>0</v>
      </c>
      <c r="AI17" s="20">
        <v>0</v>
      </c>
      <c r="AJ17" s="19">
        <v>0</v>
      </c>
      <c r="AK17" s="20">
        <v>0</v>
      </c>
      <c r="AL17" s="11">
        <v>0</v>
      </c>
      <c r="AM17" s="10">
        <v>0</v>
      </c>
      <c r="AN17" s="19">
        <v>0</v>
      </c>
      <c r="AO17" s="20">
        <v>0</v>
      </c>
      <c r="AP17" s="19">
        <v>1</v>
      </c>
      <c r="AQ17" s="20">
        <v>5</v>
      </c>
      <c r="AR17" s="19">
        <v>0</v>
      </c>
      <c r="AS17" s="20">
        <v>0</v>
      </c>
      <c r="AT17" s="19">
        <v>0</v>
      </c>
      <c r="AU17" s="20">
        <v>0</v>
      </c>
      <c r="AV17" s="19">
        <v>1</v>
      </c>
      <c r="AW17" s="20">
        <v>10</v>
      </c>
      <c r="AX17" s="19">
        <v>2</v>
      </c>
      <c r="AY17" s="20">
        <v>24</v>
      </c>
      <c r="AZ17" s="11"/>
      <c r="BA17" s="10">
        <f>SUM(D17,F17,H17,J17,L17,N17,P17,R17,T17,X17,Z17,AB17,AD17,AF17,AH17,AJ17,AL17,AN17,AP17,AR17,AT17,AV17,AX17)</f>
        <v>7</v>
      </c>
      <c r="BB17" s="10">
        <f>SUM(E17,G17,I17,K17,M17,O17,Q17,S17,U17,Y17,AA17,AC17,AE17,AG17,AI17,AK17,AM17,AO17,AQ17,AS17,AU17,AW17,AY17)</f>
        <v>64</v>
      </c>
    </row>
    <row r="18" spans="1:54">
      <c r="A18" s="18"/>
      <c r="B18" s="18"/>
      <c r="C18" s="18"/>
      <c r="D18" s="22">
        <f>D17/$BA$17</f>
        <v>0</v>
      </c>
      <c r="E18" s="22">
        <f>E17/$BB$17</f>
        <v>0</v>
      </c>
      <c r="F18" s="22">
        <f t="shared" ref="F18" si="222">F17/$BA$17</f>
        <v>0.2857142857142857</v>
      </c>
      <c r="G18" s="22">
        <f t="shared" ref="G18" si="223">G17/$BB$17</f>
        <v>0.25</v>
      </c>
      <c r="H18" s="22">
        <f t="shared" ref="H18" si="224">H17/$BA$17</f>
        <v>0.14285714285714285</v>
      </c>
      <c r="I18" s="22">
        <f t="shared" ref="I18" si="225">I17/$BB$17</f>
        <v>0.140625</v>
      </c>
      <c r="J18" s="22">
        <f t="shared" ref="J18" si="226">J17/$BA$17</f>
        <v>0</v>
      </c>
      <c r="K18" s="22">
        <f t="shared" ref="K18" si="227">K17/$BB$17</f>
        <v>0</v>
      </c>
      <c r="L18" s="22">
        <f t="shared" ref="L18" si="228">L17/$BA$17</f>
        <v>0</v>
      </c>
      <c r="M18" s="22">
        <f t="shared" ref="M18" si="229">M17/$BB$17</f>
        <v>0</v>
      </c>
      <c r="N18" s="22">
        <f t="shared" ref="N18" si="230">N17/$BA$17</f>
        <v>0</v>
      </c>
      <c r="O18" s="22">
        <f t="shared" ref="O18" si="231">O17/$BB$17</f>
        <v>0</v>
      </c>
      <c r="P18" s="22">
        <f t="shared" ref="P18" si="232">P17/$BA$17</f>
        <v>0</v>
      </c>
      <c r="Q18" s="22">
        <f t="shared" ref="Q18" si="233">Q17/$BB$17</f>
        <v>0</v>
      </c>
      <c r="R18" s="22">
        <f t="shared" ref="R18" si="234">R17/$BA$17</f>
        <v>0</v>
      </c>
      <c r="S18" s="22">
        <f t="shared" ref="S18" si="235">S17/$BB$17</f>
        <v>0</v>
      </c>
      <c r="T18" s="22">
        <f t="shared" ref="T18" si="236">T17/$BA$17</f>
        <v>0</v>
      </c>
      <c r="U18" s="22">
        <f t="shared" ref="U18" si="237">U17/$BB$17</f>
        <v>0</v>
      </c>
      <c r="V18" s="36"/>
      <c r="W18" s="22"/>
      <c r="X18" s="22">
        <f t="shared" ref="X18" si="238">X17/$BA$17</f>
        <v>0</v>
      </c>
      <c r="Y18" s="22">
        <f t="shared" ref="Y18" si="239">Y17/$BB$17</f>
        <v>0</v>
      </c>
      <c r="Z18" s="22">
        <f t="shared" ref="Z18" si="240">Z17/$BA$17</f>
        <v>0</v>
      </c>
      <c r="AA18" s="22">
        <f t="shared" ref="AA18" si="241">AA17/$BB$17</f>
        <v>0</v>
      </c>
      <c r="AB18" s="22">
        <f t="shared" ref="AB18" si="242">AB17/$BA$17</f>
        <v>0</v>
      </c>
      <c r="AC18" s="22">
        <f t="shared" ref="AC18" si="243">AC17/$BB$17</f>
        <v>0</v>
      </c>
      <c r="AD18" s="22">
        <f t="shared" ref="AD18" si="244">AD17/$BA$17</f>
        <v>0</v>
      </c>
      <c r="AE18" s="22">
        <f t="shared" ref="AE18" si="245">AE17/$BB$17</f>
        <v>0</v>
      </c>
      <c r="AF18" s="22">
        <f t="shared" ref="AF18" si="246">AF17/$BA$17</f>
        <v>0</v>
      </c>
      <c r="AG18" s="22">
        <f t="shared" ref="AG18" si="247">AG17/$BB$17</f>
        <v>0</v>
      </c>
      <c r="AH18" s="22">
        <f t="shared" ref="AH18" si="248">AH17/$BA$17</f>
        <v>0</v>
      </c>
      <c r="AI18" s="22">
        <f t="shared" ref="AI18" si="249">AI17/$BB$17</f>
        <v>0</v>
      </c>
      <c r="AJ18" s="22">
        <f t="shared" ref="AJ18" si="250">AJ17/$BA$17</f>
        <v>0</v>
      </c>
      <c r="AK18" s="22">
        <f t="shared" ref="AK18" si="251">AK17/$BB$17</f>
        <v>0</v>
      </c>
      <c r="AL18" s="22">
        <f t="shared" ref="AL18" si="252">AL17/$BA$17</f>
        <v>0</v>
      </c>
      <c r="AM18" s="22">
        <f t="shared" ref="AM18" si="253">AM17/$BB$17</f>
        <v>0</v>
      </c>
      <c r="AN18" s="22">
        <f t="shared" ref="AN18" si="254">AN17/$BA$17</f>
        <v>0</v>
      </c>
      <c r="AO18" s="22">
        <f t="shared" ref="AO18" si="255">AO17/$BB$17</f>
        <v>0</v>
      </c>
      <c r="AP18" s="22">
        <f t="shared" ref="AP18" si="256">AP17/$BA$17</f>
        <v>0.14285714285714285</v>
      </c>
      <c r="AQ18" s="22">
        <f t="shared" ref="AQ18" si="257">AQ17/$BB$17</f>
        <v>7.8125E-2</v>
      </c>
      <c r="AR18" s="22">
        <f t="shared" ref="AR18" si="258">AR17/$BA$17</f>
        <v>0</v>
      </c>
      <c r="AS18" s="22">
        <f t="shared" ref="AS18" si="259">AS17/$BB$17</f>
        <v>0</v>
      </c>
      <c r="AT18" s="22">
        <f t="shared" ref="AT18" si="260">AT17/$BA$17</f>
        <v>0</v>
      </c>
      <c r="AU18" s="22">
        <f t="shared" ref="AU18" si="261">AU17/$BB$17</f>
        <v>0</v>
      </c>
      <c r="AV18" s="22">
        <f t="shared" ref="AV18" si="262">AV17/$BA$17</f>
        <v>0.14285714285714285</v>
      </c>
      <c r="AW18" s="22">
        <f t="shared" ref="AW18" si="263">AW17/$BB$17</f>
        <v>0.15625</v>
      </c>
      <c r="AX18" s="22">
        <f t="shared" ref="AX18" si="264">AX17/$BA$17</f>
        <v>0.2857142857142857</v>
      </c>
      <c r="AY18" s="22">
        <f t="shared" ref="AY18" si="265">AY17/$BB$17</f>
        <v>0.375</v>
      </c>
      <c r="AZ18" s="11"/>
      <c r="BA18" s="10"/>
      <c r="BB18" s="10"/>
    </row>
    <row r="19" spans="1:54">
      <c r="A19" s="18" t="s">
        <v>708</v>
      </c>
      <c r="B19" s="18" t="s">
        <v>389</v>
      </c>
      <c r="C19" s="18">
        <v>74</v>
      </c>
      <c r="D19" s="22">
        <v>0</v>
      </c>
      <c r="E19" s="22">
        <v>0</v>
      </c>
      <c r="F19" s="22">
        <v>0.2857142857142857</v>
      </c>
      <c r="G19" s="22">
        <v>0.25</v>
      </c>
      <c r="H19" s="22">
        <v>0.14285714285714285</v>
      </c>
      <c r="I19" s="22">
        <v>0.140625</v>
      </c>
      <c r="J19" s="22">
        <v>0</v>
      </c>
      <c r="K19" s="22">
        <v>0</v>
      </c>
      <c r="L19" s="22">
        <v>0</v>
      </c>
      <c r="M19" s="22">
        <v>0</v>
      </c>
      <c r="N19" s="22">
        <v>0</v>
      </c>
      <c r="O19" s="22">
        <v>0</v>
      </c>
      <c r="P19" s="22">
        <v>0</v>
      </c>
      <c r="Q19" s="22">
        <v>0</v>
      </c>
      <c r="R19" s="22">
        <v>0</v>
      </c>
      <c r="S19" s="22">
        <v>0</v>
      </c>
      <c r="T19" s="22">
        <v>0</v>
      </c>
      <c r="U19" s="22">
        <v>0</v>
      </c>
      <c r="V19" s="36"/>
      <c r="W19" s="22"/>
      <c r="X19" s="22">
        <v>0</v>
      </c>
      <c r="Y19" s="22">
        <v>0</v>
      </c>
      <c r="Z19" s="22">
        <v>0</v>
      </c>
      <c r="AA19" s="22">
        <v>0</v>
      </c>
      <c r="AB19" s="22">
        <v>0</v>
      </c>
      <c r="AC19" s="22">
        <v>0</v>
      </c>
      <c r="AD19" s="22">
        <v>0</v>
      </c>
      <c r="AE19" s="22">
        <v>0</v>
      </c>
      <c r="AF19" s="22">
        <v>0</v>
      </c>
      <c r="AG19" s="22">
        <v>0</v>
      </c>
      <c r="AH19" s="22">
        <v>0</v>
      </c>
      <c r="AI19" s="22">
        <v>0</v>
      </c>
      <c r="AJ19" s="22">
        <v>0</v>
      </c>
      <c r="AK19" s="22">
        <v>0</v>
      </c>
      <c r="AL19" s="22">
        <v>0</v>
      </c>
      <c r="AM19" s="22">
        <v>0</v>
      </c>
      <c r="AN19" s="22">
        <v>0</v>
      </c>
      <c r="AO19" s="22">
        <v>0</v>
      </c>
      <c r="AP19" s="22">
        <v>0.14285714285714285</v>
      </c>
      <c r="AQ19" s="22">
        <v>7.8125E-2</v>
      </c>
      <c r="AR19" s="22">
        <v>0</v>
      </c>
      <c r="AS19" s="22">
        <v>0</v>
      </c>
      <c r="AT19" s="22">
        <v>0</v>
      </c>
      <c r="AU19" s="22">
        <v>0</v>
      </c>
      <c r="AV19" s="22">
        <v>0.14285714285714285</v>
      </c>
      <c r="AW19" s="22">
        <v>0.15625</v>
      </c>
      <c r="AX19" s="22">
        <v>0.2857142857142857</v>
      </c>
      <c r="AY19" s="22">
        <v>0.375</v>
      </c>
      <c r="AZ19" s="11"/>
      <c r="BA19" s="10"/>
      <c r="BB19" s="10"/>
    </row>
    <row r="20" spans="1:54">
      <c r="A20" s="2" t="s">
        <v>410</v>
      </c>
      <c r="B20" s="2" t="s">
        <v>389</v>
      </c>
      <c r="C20" s="2">
        <v>75</v>
      </c>
      <c r="D20" s="11">
        <v>0</v>
      </c>
      <c r="E20" s="10">
        <v>0</v>
      </c>
      <c r="F20" s="11">
        <v>36</v>
      </c>
      <c r="G20" s="10">
        <v>374</v>
      </c>
      <c r="H20" s="11">
        <v>6</v>
      </c>
      <c r="I20" s="10">
        <v>46</v>
      </c>
      <c r="J20" s="11">
        <v>1</v>
      </c>
      <c r="K20" s="10">
        <v>34</v>
      </c>
      <c r="L20" s="11">
        <v>0</v>
      </c>
      <c r="M20" s="10">
        <v>0</v>
      </c>
      <c r="N20" s="11">
        <v>0</v>
      </c>
      <c r="O20" s="10">
        <v>0</v>
      </c>
      <c r="P20" s="11">
        <v>0</v>
      </c>
      <c r="Q20" s="10">
        <v>0</v>
      </c>
      <c r="R20" s="11">
        <v>0</v>
      </c>
      <c r="S20" s="10">
        <v>0</v>
      </c>
      <c r="T20" s="11">
        <v>0</v>
      </c>
      <c r="U20" s="10">
        <v>0</v>
      </c>
      <c r="V20" s="11"/>
      <c r="W20" s="10"/>
      <c r="X20" s="11">
        <v>0</v>
      </c>
      <c r="Y20" s="10">
        <v>0</v>
      </c>
      <c r="Z20" s="11">
        <v>0</v>
      </c>
      <c r="AA20" s="10">
        <v>0</v>
      </c>
      <c r="AB20" s="11">
        <v>0</v>
      </c>
      <c r="AC20" s="10">
        <v>0</v>
      </c>
      <c r="AD20" s="11">
        <v>4</v>
      </c>
      <c r="AE20" s="10">
        <v>47</v>
      </c>
      <c r="AF20" s="11">
        <v>0</v>
      </c>
      <c r="AG20" s="10">
        <v>0</v>
      </c>
      <c r="AH20" s="11">
        <v>0</v>
      </c>
      <c r="AI20" s="10">
        <v>0</v>
      </c>
      <c r="AJ20" s="11">
        <v>0</v>
      </c>
      <c r="AK20" s="10">
        <v>0</v>
      </c>
      <c r="AL20" s="11">
        <v>0</v>
      </c>
      <c r="AM20" s="10">
        <v>0</v>
      </c>
      <c r="AN20" s="11">
        <v>0</v>
      </c>
      <c r="AO20" s="10">
        <v>0</v>
      </c>
      <c r="AP20" s="11">
        <v>0</v>
      </c>
      <c r="AQ20" s="10">
        <v>0</v>
      </c>
      <c r="AR20" s="11">
        <v>1</v>
      </c>
      <c r="AS20" s="10">
        <v>1</v>
      </c>
      <c r="AT20" s="11">
        <v>0</v>
      </c>
      <c r="AU20" s="10">
        <v>0</v>
      </c>
      <c r="AV20" s="11">
        <v>0</v>
      </c>
      <c r="AW20" s="10">
        <v>0</v>
      </c>
      <c r="AX20" s="11">
        <v>0</v>
      </c>
      <c r="AY20" s="10">
        <v>0</v>
      </c>
      <c r="AZ20" s="11"/>
      <c r="BA20" s="10">
        <f>SUM(D20,F20,H20,J20,L20,N20,P20,R20,T20,X20,Z20,AB20,AD20,AF20,AH20,AJ20,AL20,AN20,AP20,AR20,AT20,AV20,AX20)</f>
        <v>48</v>
      </c>
      <c r="BB20" s="10">
        <f>SUM(E20,G20,I20,K20,M20,O20,Q20,S20,U20,Y20,AA20,AC20,AE20,AG20,AI20,AK20,AM20,AO20,AQ20,AS20,AU20,AW20,AY20)</f>
        <v>502</v>
      </c>
    </row>
    <row r="21" spans="1:54">
      <c r="A21" s="2"/>
      <c r="B21" s="2"/>
      <c r="C21" s="2"/>
      <c r="D21" s="22">
        <f>D20/$BA$20</f>
        <v>0</v>
      </c>
      <c r="E21" s="22">
        <f>E20/$BB$20</f>
        <v>0</v>
      </c>
      <c r="F21" s="22">
        <f t="shared" ref="F21" si="266">F20/$BA$20</f>
        <v>0.75</v>
      </c>
      <c r="G21" s="22">
        <f t="shared" ref="G21" si="267">G20/$BB$20</f>
        <v>0.7450199203187251</v>
      </c>
      <c r="H21" s="22">
        <f t="shared" ref="H21" si="268">H20/$BA$20</f>
        <v>0.125</v>
      </c>
      <c r="I21" s="22">
        <f t="shared" ref="I21" si="269">I20/$BB$20</f>
        <v>9.1633466135458169E-2</v>
      </c>
      <c r="J21" s="22">
        <f t="shared" ref="J21" si="270">J20/$BA$20</f>
        <v>2.0833333333333332E-2</v>
      </c>
      <c r="K21" s="22">
        <f t="shared" ref="K21" si="271">K20/$BB$20</f>
        <v>6.7729083665338641E-2</v>
      </c>
      <c r="L21" s="22">
        <f t="shared" ref="L21" si="272">L20/$BA$20</f>
        <v>0</v>
      </c>
      <c r="M21" s="22">
        <f t="shared" ref="M21" si="273">M20/$BB$20</f>
        <v>0</v>
      </c>
      <c r="N21" s="22">
        <f t="shared" ref="N21" si="274">N20/$BA$20</f>
        <v>0</v>
      </c>
      <c r="O21" s="22">
        <f t="shared" ref="O21" si="275">O20/$BB$20</f>
        <v>0</v>
      </c>
      <c r="P21" s="22">
        <f t="shared" ref="P21" si="276">P20/$BA$20</f>
        <v>0</v>
      </c>
      <c r="Q21" s="22">
        <f t="shared" ref="Q21" si="277">Q20/$BB$20</f>
        <v>0</v>
      </c>
      <c r="R21" s="22">
        <f t="shared" ref="R21" si="278">R20/$BA$20</f>
        <v>0</v>
      </c>
      <c r="S21" s="22">
        <f t="shared" ref="S21" si="279">S20/$BB$20</f>
        <v>0</v>
      </c>
      <c r="T21" s="22">
        <f t="shared" ref="T21" si="280">T20/$BA$20</f>
        <v>0</v>
      </c>
      <c r="U21" s="22">
        <f t="shared" ref="U21" si="281">U20/$BB$20</f>
        <v>0</v>
      </c>
      <c r="V21" s="36"/>
      <c r="W21" s="22"/>
      <c r="X21" s="22">
        <f t="shared" ref="X21" si="282">X20/$BA$20</f>
        <v>0</v>
      </c>
      <c r="Y21" s="22">
        <f t="shared" ref="Y21" si="283">Y20/$BB$20</f>
        <v>0</v>
      </c>
      <c r="Z21" s="22">
        <f t="shared" ref="Z21" si="284">Z20/$BA$20</f>
        <v>0</v>
      </c>
      <c r="AA21" s="22">
        <f t="shared" ref="AA21" si="285">AA20/$BB$20</f>
        <v>0</v>
      </c>
      <c r="AB21" s="22">
        <f t="shared" ref="AB21" si="286">AB20/$BA$20</f>
        <v>0</v>
      </c>
      <c r="AC21" s="22">
        <f t="shared" ref="AC21" si="287">AC20/$BB$20</f>
        <v>0</v>
      </c>
      <c r="AD21" s="22">
        <f t="shared" ref="AD21" si="288">AD20/$BA$20</f>
        <v>8.3333333333333329E-2</v>
      </c>
      <c r="AE21" s="22">
        <f t="shared" ref="AE21" si="289">AE20/$BB$20</f>
        <v>9.3625498007968128E-2</v>
      </c>
      <c r="AF21" s="22">
        <f t="shared" ref="AF21" si="290">AF20/$BA$20</f>
        <v>0</v>
      </c>
      <c r="AG21" s="22">
        <f t="shared" ref="AG21" si="291">AG20/$BB$20</f>
        <v>0</v>
      </c>
      <c r="AH21" s="22">
        <f t="shared" ref="AH21" si="292">AH20/$BA$20</f>
        <v>0</v>
      </c>
      <c r="AI21" s="22">
        <f t="shared" ref="AI21" si="293">AI20/$BB$20</f>
        <v>0</v>
      </c>
      <c r="AJ21" s="22">
        <f t="shared" ref="AJ21" si="294">AJ20/$BA$20</f>
        <v>0</v>
      </c>
      <c r="AK21" s="22">
        <f t="shared" ref="AK21" si="295">AK20/$BB$20</f>
        <v>0</v>
      </c>
      <c r="AL21" s="22">
        <f t="shared" ref="AL21" si="296">AL20/$BA$20</f>
        <v>0</v>
      </c>
      <c r="AM21" s="22">
        <f t="shared" ref="AM21" si="297">AM20/$BB$20</f>
        <v>0</v>
      </c>
      <c r="AN21" s="22">
        <f t="shared" ref="AN21" si="298">AN20/$BA$20</f>
        <v>0</v>
      </c>
      <c r="AO21" s="22">
        <f t="shared" ref="AO21" si="299">AO20/$BB$20</f>
        <v>0</v>
      </c>
      <c r="AP21" s="22">
        <f t="shared" ref="AP21" si="300">AP20/$BA$20</f>
        <v>0</v>
      </c>
      <c r="AQ21" s="22">
        <f t="shared" ref="AQ21" si="301">AQ20/$BB$20</f>
        <v>0</v>
      </c>
      <c r="AR21" s="22">
        <f t="shared" ref="AR21" si="302">AR20/$BA$20</f>
        <v>2.0833333333333332E-2</v>
      </c>
      <c r="AS21" s="22">
        <f t="shared" ref="AS21" si="303">AS20/$BB$20</f>
        <v>1.9920318725099601E-3</v>
      </c>
      <c r="AT21" s="22">
        <f t="shared" ref="AT21" si="304">AT20/$BA$20</f>
        <v>0</v>
      </c>
      <c r="AU21" s="22">
        <f t="shared" ref="AU21" si="305">AU20/$BB$20</f>
        <v>0</v>
      </c>
      <c r="AV21" s="22">
        <f t="shared" ref="AV21" si="306">AV20/$BA$20</f>
        <v>0</v>
      </c>
      <c r="AW21" s="22">
        <f t="shared" ref="AW21" si="307">AW20/$BB$20</f>
        <v>0</v>
      </c>
      <c r="AX21" s="22">
        <f t="shared" ref="AX21" si="308">AX20/$BA$20</f>
        <v>0</v>
      </c>
      <c r="AY21" s="22">
        <f t="shared" ref="AY21" si="309">AY20/$BB$20</f>
        <v>0</v>
      </c>
      <c r="AZ21" s="11"/>
      <c r="BA21" s="10"/>
      <c r="BB21" s="10"/>
    </row>
    <row r="22" spans="1:54">
      <c r="A22" s="2" t="s">
        <v>410</v>
      </c>
      <c r="B22" s="2" t="s">
        <v>389</v>
      </c>
      <c r="C22" s="2">
        <v>75</v>
      </c>
      <c r="D22" s="22">
        <v>0</v>
      </c>
      <c r="E22" s="22">
        <v>0</v>
      </c>
      <c r="F22" s="22">
        <v>0.75</v>
      </c>
      <c r="G22" s="22">
        <v>0.7450199203187251</v>
      </c>
      <c r="H22" s="22">
        <v>0.125</v>
      </c>
      <c r="I22" s="22">
        <v>9.1633466135458169E-2</v>
      </c>
      <c r="J22" s="22">
        <v>2.0833333333333332E-2</v>
      </c>
      <c r="K22" s="22">
        <v>6.7729083665338641E-2</v>
      </c>
      <c r="L22" s="22">
        <v>0</v>
      </c>
      <c r="M22" s="22">
        <v>0</v>
      </c>
      <c r="N22" s="22">
        <v>0</v>
      </c>
      <c r="O22" s="22">
        <v>0</v>
      </c>
      <c r="P22" s="22">
        <v>0</v>
      </c>
      <c r="Q22" s="22">
        <v>0</v>
      </c>
      <c r="R22" s="22">
        <v>0</v>
      </c>
      <c r="S22" s="22">
        <v>0</v>
      </c>
      <c r="T22" s="22">
        <v>0</v>
      </c>
      <c r="U22" s="22">
        <v>0</v>
      </c>
      <c r="V22" s="36"/>
      <c r="W22" s="22"/>
      <c r="X22" s="22">
        <v>0</v>
      </c>
      <c r="Y22" s="22">
        <v>0</v>
      </c>
      <c r="Z22" s="22">
        <v>0</v>
      </c>
      <c r="AA22" s="22">
        <v>0</v>
      </c>
      <c r="AB22" s="22">
        <v>0</v>
      </c>
      <c r="AC22" s="22">
        <v>0</v>
      </c>
      <c r="AD22" s="22">
        <v>8.3333333333333329E-2</v>
      </c>
      <c r="AE22" s="22">
        <v>9.3625498007968128E-2</v>
      </c>
      <c r="AF22" s="22">
        <v>0</v>
      </c>
      <c r="AG22" s="22">
        <v>0</v>
      </c>
      <c r="AH22" s="22">
        <v>0</v>
      </c>
      <c r="AI22" s="22">
        <v>0</v>
      </c>
      <c r="AJ22" s="22">
        <v>0</v>
      </c>
      <c r="AK22" s="22">
        <v>0</v>
      </c>
      <c r="AL22" s="22">
        <v>0</v>
      </c>
      <c r="AM22" s="22">
        <v>0</v>
      </c>
      <c r="AN22" s="22">
        <v>0</v>
      </c>
      <c r="AO22" s="22">
        <v>0</v>
      </c>
      <c r="AP22" s="22">
        <v>0</v>
      </c>
      <c r="AQ22" s="22">
        <v>0</v>
      </c>
      <c r="AR22" s="22">
        <v>2.0833333333333332E-2</v>
      </c>
      <c r="AS22" s="22">
        <v>1.9920318725099601E-3</v>
      </c>
      <c r="AT22" s="22">
        <v>0</v>
      </c>
      <c r="AU22" s="22">
        <v>0</v>
      </c>
      <c r="AV22" s="22">
        <v>0</v>
      </c>
      <c r="AW22" s="22">
        <v>0</v>
      </c>
      <c r="AX22" s="22">
        <v>0</v>
      </c>
      <c r="AY22" s="22">
        <v>0</v>
      </c>
      <c r="AZ22" s="11"/>
      <c r="BA22" s="10"/>
      <c r="BB22" s="10"/>
    </row>
    <row r="23" spans="1:54">
      <c r="A23" s="2" t="s">
        <v>414</v>
      </c>
      <c r="B23" s="2" t="s">
        <v>389</v>
      </c>
      <c r="C23" s="2">
        <v>76</v>
      </c>
      <c r="D23" s="11">
        <v>1</v>
      </c>
      <c r="E23" s="10">
        <v>6</v>
      </c>
      <c r="F23" s="11">
        <v>12</v>
      </c>
      <c r="G23" s="10">
        <v>226</v>
      </c>
      <c r="H23" s="11">
        <v>8</v>
      </c>
      <c r="I23" s="10">
        <v>182</v>
      </c>
      <c r="J23" s="11">
        <v>0</v>
      </c>
      <c r="K23" s="10">
        <v>0</v>
      </c>
      <c r="L23" s="11">
        <v>0</v>
      </c>
      <c r="M23" s="10">
        <v>0</v>
      </c>
      <c r="N23" s="11">
        <v>0</v>
      </c>
      <c r="O23" s="10">
        <v>0</v>
      </c>
      <c r="P23" s="11">
        <v>0</v>
      </c>
      <c r="Q23" s="10">
        <v>0</v>
      </c>
      <c r="R23" s="11">
        <v>0</v>
      </c>
      <c r="S23" s="10">
        <v>0</v>
      </c>
      <c r="T23" s="11">
        <v>6</v>
      </c>
      <c r="U23" s="10">
        <v>213</v>
      </c>
      <c r="V23" s="11"/>
      <c r="W23" s="10"/>
      <c r="X23" s="11">
        <v>0</v>
      </c>
      <c r="Y23" s="10">
        <v>0</v>
      </c>
      <c r="Z23" s="11">
        <v>0</v>
      </c>
      <c r="AA23" s="10">
        <v>0</v>
      </c>
      <c r="AB23" s="11">
        <v>0</v>
      </c>
      <c r="AC23" s="10">
        <v>0</v>
      </c>
      <c r="AD23" s="11">
        <v>0</v>
      </c>
      <c r="AE23" s="10">
        <v>0</v>
      </c>
      <c r="AF23" s="11">
        <v>0</v>
      </c>
      <c r="AG23" s="10">
        <v>0</v>
      </c>
      <c r="AH23" s="11">
        <v>0</v>
      </c>
      <c r="AI23" s="10">
        <v>0</v>
      </c>
      <c r="AJ23" s="11">
        <v>0</v>
      </c>
      <c r="AK23" s="10">
        <v>0</v>
      </c>
      <c r="AL23" s="11">
        <v>0</v>
      </c>
      <c r="AM23" s="10">
        <v>0</v>
      </c>
      <c r="AN23" s="11">
        <v>0</v>
      </c>
      <c r="AO23" s="10">
        <v>0</v>
      </c>
      <c r="AP23" s="11">
        <v>0</v>
      </c>
      <c r="AQ23" s="10">
        <v>0</v>
      </c>
      <c r="AR23" s="11">
        <v>0</v>
      </c>
      <c r="AS23" s="10">
        <v>0</v>
      </c>
      <c r="AT23" s="11">
        <v>0</v>
      </c>
      <c r="AU23" s="10">
        <v>0</v>
      </c>
      <c r="AV23" s="11">
        <v>0</v>
      </c>
      <c r="AW23" s="10">
        <v>0</v>
      </c>
      <c r="AX23" s="11">
        <v>0</v>
      </c>
      <c r="AY23" s="10">
        <v>0</v>
      </c>
      <c r="AZ23" s="11"/>
      <c r="BA23" s="10">
        <f>SUM(D23,F23,H23,J23,L23,N23,P23,R23,T23,X23,Z23,AB23,AD23,AF23,AH23,AJ23,AL23,AN23,AP23,AR23,AT23,AV23,AX23)</f>
        <v>27</v>
      </c>
      <c r="BB23" s="10">
        <f>SUM(E23,G23,I23,K23,M23,O23,Q23,S23,U23,Y23,AA23,AC23,AE23,AG23,AI23,AK23,AM23,AO23,AQ23,AS23,AU23,AW23,AY23)</f>
        <v>627</v>
      </c>
    </row>
    <row r="24" spans="1:54">
      <c r="A24" s="2"/>
      <c r="B24" s="2"/>
      <c r="C24" s="2"/>
      <c r="D24" s="22">
        <f>D23/$BA$23</f>
        <v>3.7037037037037035E-2</v>
      </c>
      <c r="E24" s="22">
        <f>E23/$BB$23</f>
        <v>9.5693779904306216E-3</v>
      </c>
      <c r="F24" s="22">
        <f t="shared" ref="F24" si="310">F23/$BA$23</f>
        <v>0.44444444444444442</v>
      </c>
      <c r="G24" s="22">
        <f t="shared" ref="G24" si="311">G23/$BB$23</f>
        <v>0.36044657097288674</v>
      </c>
      <c r="H24" s="22">
        <f t="shared" ref="H24" si="312">H23/$BA$23</f>
        <v>0.29629629629629628</v>
      </c>
      <c r="I24" s="22">
        <f t="shared" ref="I24" si="313">I23/$BB$23</f>
        <v>0.29027113237639551</v>
      </c>
      <c r="J24" s="22">
        <f t="shared" ref="J24" si="314">J23/$BA$23</f>
        <v>0</v>
      </c>
      <c r="K24" s="22">
        <f t="shared" ref="K24" si="315">K23/$BB$23</f>
        <v>0</v>
      </c>
      <c r="L24" s="22">
        <f t="shared" ref="L24" si="316">L23/$BA$23</f>
        <v>0</v>
      </c>
      <c r="M24" s="22">
        <f t="shared" ref="M24" si="317">M23/$BB$23</f>
        <v>0</v>
      </c>
      <c r="N24" s="22">
        <f t="shared" ref="N24" si="318">N23/$BA$23</f>
        <v>0</v>
      </c>
      <c r="O24" s="22">
        <f t="shared" ref="O24" si="319">O23/$BB$23</f>
        <v>0</v>
      </c>
      <c r="P24" s="22">
        <f t="shared" ref="P24" si="320">P23/$BA$23</f>
        <v>0</v>
      </c>
      <c r="Q24" s="22">
        <f t="shared" ref="Q24" si="321">Q23/$BB$23</f>
        <v>0</v>
      </c>
      <c r="R24" s="22">
        <f t="shared" ref="R24" si="322">R23/$BA$23</f>
        <v>0</v>
      </c>
      <c r="S24" s="22">
        <f t="shared" ref="S24" si="323">S23/$BB$23</f>
        <v>0</v>
      </c>
      <c r="T24" s="22">
        <f t="shared" ref="T24" si="324">T23/$BA$23</f>
        <v>0.22222222222222221</v>
      </c>
      <c r="U24" s="22">
        <f t="shared" ref="U24" si="325">U23/$BB$23</f>
        <v>0.33971291866028708</v>
      </c>
      <c r="V24" s="36"/>
      <c r="W24" s="22"/>
      <c r="X24" s="22">
        <f t="shared" ref="X24" si="326">X23/$BA$23</f>
        <v>0</v>
      </c>
      <c r="Y24" s="22">
        <f t="shared" ref="Y24" si="327">Y23/$BB$23</f>
        <v>0</v>
      </c>
      <c r="Z24" s="22">
        <f t="shared" ref="Z24" si="328">Z23/$BA$23</f>
        <v>0</v>
      </c>
      <c r="AA24" s="22">
        <f t="shared" ref="AA24" si="329">AA23/$BB$23</f>
        <v>0</v>
      </c>
      <c r="AB24" s="22">
        <f t="shared" ref="AB24" si="330">AB23/$BA$23</f>
        <v>0</v>
      </c>
      <c r="AC24" s="22">
        <f t="shared" ref="AC24" si="331">AC23/$BB$23</f>
        <v>0</v>
      </c>
      <c r="AD24" s="22">
        <f t="shared" ref="AD24" si="332">AD23/$BA$23</f>
        <v>0</v>
      </c>
      <c r="AE24" s="22">
        <f t="shared" ref="AE24" si="333">AE23/$BB$23</f>
        <v>0</v>
      </c>
      <c r="AF24" s="22">
        <f t="shared" ref="AF24" si="334">AF23/$BA$23</f>
        <v>0</v>
      </c>
      <c r="AG24" s="22">
        <f t="shared" ref="AG24" si="335">AG23/$BB$23</f>
        <v>0</v>
      </c>
      <c r="AH24" s="22">
        <f t="shared" ref="AH24" si="336">AH23/$BA$23</f>
        <v>0</v>
      </c>
      <c r="AI24" s="22">
        <f t="shared" ref="AI24" si="337">AI23/$BB$23</f>
        <v>0</v>
      </c>
      <c r="AJ24" s="22">
        <f t="shared" ref="AJ24" si="338">AJ23/$BA$23</f>
        <v>0</v>
      </c>
      <c r="AK24" s="22">
        <f t="shared" ref="AK24" si="339">AK23/$BB$23</f>
        <v>0</v>
      </c>
      <c r="AL24" s="22">
        <f t="shared" ref="AL24" si="340">AL23/$BA$23</f>
        <v>0</v>
      </c>
      <c r="AM24" s="22">
        <f t="shared" ref="AM24" si="341">AM23/$BB$23</f>
        <v>0</v>
      </c>
      <c r="AN24" s="22">
        <f t="shared" ref="AN24" si="342">AN23/$BA$23</f>
        <v>0</v>
      </c>
      <c r="AO24" s="22">
        <f t="shared" ref="AO24" si="343">AO23/$BB$23</f>
        <v>0</v>
      </c>
      <c r="AP24" s="22">
        <f t="shared" ref="AP24" si="344">AP23/$BA$23</f>
        <v>0</v>
      </c>
      <c r="AQ24" s="22">
        <f t="shared" ref="AQ24" si="345">AQ23/$BB$23</f>
        <v>0</v>
      </c>
      <c r="AR24" s="22">
        <f t="shared" ref="AR24" si="346">AR23/$BA$23</f>
        <v>0</v>
      </c>
      <c r="AS24" s="22">
        <f t="shared" ref="AS24" si="347">AS23/$BB$23</f>
        <v>0</v>
      </c>
      <c r="AT24" s="22">
        <f t="shared" ref="AT24" si="348">AT23/$BA$23</f>
        <v>0</v>
      </c>
      <c r="AU24" s="22">
        <f t="shared" ref="AU24" si="349">AU23/$BB$23</f>
        <v>0</v>
      </c>
      <c r="AV24" s="22">
        <f t="shared" ref="AV24" si="350">AV23/$BA$23</f>
        <v>0</v>
      </c>
      <c r="AW24" s="22">
        <f t="shared" ref="AW24" si="351">AW23/$BB$23</f>
        <v>0</v>
      </c>
      <c r="AX24" s="22">
        <f t="shared" ref="AX24" si="352">AX23/$BA$23</f>
        <v>0</v>
      </c>
      <c r="AY24" s="22">
        <f t="shared" ref="AY24" si="353">AY23/$BB$23</f>
        <v>0</v>
      </c>
      <c r="AZ24" s="11"/>
      <c r="BA24" s="10"/>
      <c r="BB24" s="10"/>
    </row>
    <row r="25" spans="1:54">
      <c r="A25" s="2" t="s">
        <v>414</v>
      </c>
      <c r="B25" s="2" t="s">
        <v>389</v>
      </c>
      <c r="C25" s="2">
        <v>76</v>
      </c>
      <c r="D25" s="22">
        <v>3.7037037037037035E-2</v>
      </c>
      <c r="E25" s="22">
        <v>9.5693779904306216E-3</v>
      </c>
      <c r="F25" s="22">
        <v>0.44444444444444442</v>
      </c>
      <c r="G25" s="22">
        <v>0.36044657097288674</v>
      </c>
      <c r="H25" s="22">
        <v>0.29629629629629628</v>
      </c>
      <c r="I25" s="22">
        <v>0.29027113237639551</v>
      </c>
      <c r="J25" s="22">
        <v>0</v>
      </c>
      <c r="K25" s="22">
        <v>0</v>
      </c>
      <c r="L25" s="22">
        <v>0</v>
      </c>
      <c r="M25" s="22">
        <v>0</v>
      </c>
      <c r="N25" s="22">
        <v>0</v>
      </c>
      <c r="O25" s="22">
        <v>0</v>
      </c>
      <c r="P25" s="22">
        <v>0</v>
      </c>
      <c r="Q25" s="22">
        <v>0</v>
      </c>
      <c r="R25" s="22">
        <v>0</v>
      </c>
      <c r="S25" s="22">
        <v>0</v>
      </c>
      <c r="T25" s="22">
        <v>0.22222222222222221</v>
      </c>
      <c r="U25" s="22">
        <v>0.33971291866028708</v>
      </c>
      <c r="V25" s="36"/>
      <c r="W25" s="22"/>
      <c r="X25" s="22">
        <v>0</v>
      </c>
      <c r="Y25" s="22">
        <v>0</v>
      </c>
      <c r="Z25" s="22">
        <v>0</v>
      </c>
      <c r="AA25" s="22">
        <v>0</v>
      </c>
      <c r="AB25" s="22">
        <v>0</v>
      </c>
      <c r="AC25" s="22">
        <v>0</v>
      </c>
      <c r="AD25" s="22">
        <v>0</v>
      </c>
      <c r="AE25" s="22">
        <v>0</v>
      </c>
      <c r="AF25" s="22">
        <v>0</v>
      </c>
      <c r="AG25" s="22">
        <v>0</v>
      </c>
      <c r="AH25" s="22">
        <v>0</v>
      </c>
      <c r="AI25" s="22">
        <v>0</v>
      </c>
      <c r="AJ25" s="22">
        <v>0</v>
      </c>
      <c r="AK25" s="22">
        <v>0</v>
      </c>
      <c r="AL25" s="22">
        <v>0</v>
      </c>
      <c r="AM25" s="22">
        <v>0</v>
      </c>
      <c r="AN25" s="22">
        <v>0</v>
      </c>
      <c r="AO25" s="22">
        <v>0</v>
      </c>
      <c r="AP25" s="22">
        <v>0</v>
      </c>
      <c r="AQ25" s="22">
        <v>0</v>
      </c>
      <c r="AR25" s="22">
        <v>0</v>
      </c>
      <c r="AS25" s="22">
        <v>0</v>
      </c>
      <c r="AT25" s="22">
        <v>0</v>
      </c>
      <c r="AU25" s="22">
        <v>0</v>
      </c>
      <c r="AV25" s="22">
        <v>0</v>
      </c>
      <c r="AW25" s="22">
        <v>0</v>
      </c>
      <c r="AX25" s="22">
        <v>0</v>
      </c>
      <c r="AY25" s="22">
        <v>0</v>
      </c>
      <c r="AZ25" s="11"/>
      <c r="BA25" s="10"/>
      <c r="BB25" s="10"/>
    </row>
    <row r="26" spans="1:54">
      <c r="A26" s="27" t="s">
        <v>525</v>
      </c>
      <c r="B26" s="27" t="s">
        <v>389</v>
      </c>
      <c r="C26" s="28">
        <v>103</v>
      </c>
      <c r="D26" s="19">
        <v>3</v>
      </c>
      <c r="E26" s="20">
        <v>9</v>
      </c>
      <c r="F26" s="19">
        <v>2</v>
      </c>
      <c r="G26" s="20">
        <v>6</v>
      </c>
      <c r="H26" s="19">
        <v>0</v>
      </c>
      <c r="I26" s="20">
        <v>0</v>
      </c>
      <c r="J26" s="19">
        <v>0</v>
      </c>
      <c r="K26" s="20">
        <v>0</v>
      </c>
      <c r="L26" s="19">
        <v>0</v>
      </c>
      <c r="M26" s="20">
        <v>0</v>
      </c>
      <c r="N26" s="19">
        <v>0</v>
      </c>
      <c r="O26" s="20">
        <v>0</v>
      </c>
      <c r="P26" s="19">
        <v>0</v>
      </c>
      <c r="Q26" s="20">
        <v>0</v>
      </c>
      <c r="R26" s="19">
        <v>0</v>
      </c>
      <c r="S26" s="20">
        <v>0</v>
      </c>
      <c r="T26" s="19">
        <v>0</v>
      </c>
      <c r="U26" s="20">
        <v>0</v>
      </c>
      <c r="V26" s="19"/>
      <c r="W26" s="20"/>
      <c r="X26" s="19">
        <v>3</v>
      </c>
      <c r="Y26" s="20">
        <v>30</v>
      </c>
      <c r="Z26" s="19">
        <v>0</v>
      </c>
      <c r="AA26" s="20">
        <v>0</v>
      </c>
      <c r="AB26" s="19">
        <v>0</v>
      </c>
      <c r="AC26" s="20">
        <v>0</v>
      </c>
      <c r="AD26" s="19">
        <v>0</v>
      </c>
      <c r="AE26" s="20">
        <v>0</v>
      </c>
      <c r="AF26" s="19">
        <v>0</v>
      </c>
      <c r="AG26" s="20">
        <v>0</v>
      </c>
      <c r="AH26" s="19">
        <v>0</v>
      </c>
      <c r="AI26" s="20">
        <v>0</v>
      </c>
      <c r="AJ26" s="19">
        <v>0</v>
      </c>
      <c r="AK26" s="20">
        <v>0</v>
      </c>
      <c r="AL26" s="11">
        <v>0</v>
      </c>
      <c r="AM26" s="10">
        <v>0</v>
      </c>
      <c r="AN26" s="19">
        <v>0</v>
      </c>
      <c r="AO26" s="20">
        <v>0</v>
      </c>
      <c r="AP26" s="19">
        <v>0</v>
      </c>
      <c r="AQ26" s="20">
        <v>0</v>
      </c>
      <c r="AR26" s="19">
        <v>0</v>
      </c>
      <c r="AS26" s="20">
        <v>0</v>
      </c>
      <c r="AT26" s="19">
        <v>0</v>
      </c>
      <c r="AU26" s="20">
        <v>0</v>
      </c>
      <c r="AV26" s="19">
        <v>0</v>
      </c>
      <c r="AW26" s="20">
        <v>0</v>
      </c>
      <c r="AX26" s="19">
        <v>0</v>
      </c>
      <c r="AY26" s="20">
        <v>0</v>
      </c>
      <c r="AZ26" s="11"/>
      <c r="BA26" s="10">
        <f>SUM(D26,F26,H26,J26,L26,N26,P26,R26,T26,X26,Z26,AB26,AD26,AF26,AH26,AJ26,AL26,AN26,AP26,AR26,AT26,AV26,AX26)</f>
        <v>8</v>
      </c>
      <c r="BB26" s="10">
        <f>SUM(E26,G26,I26,K26,M26,O26,Q26,S26,U26,Y26,AA26,AC26,AE26,AG26,AI26,AK26,AM26,AO26,AQ26,AS26,AU26,AW26,AY26)</f>
        <v>45</v>
      </c>
    </row>
    <row r="27" spans="1:54">
      <c r="D27" s="22">
        <f>D26/$BA$26</f>
        <v>0.375</v>
      </c>
      <c r="E27" s="22">
        <f>E26/$BB$26</f>
        <v>0.2</v>
      </c>
      <c r="F27" s="22">
        <f t="shared" ref="F27" si="354">F26/$BA$26</f>
        <v>0.25</v>
      </c>
      <c r="G27" s="22">
        <f t="shared" ref="G27" si="355">G26/$BB$26</f>
        <v>0.13333333333333333</v>
      </c>
      <c r="H27" s="22">
        <f t="shared" ref="H27" si="356">H26/$BA$26</f>
        <v>0</v>
      </c>
      <c r="I27" s="22">
        <f t="shared" ref="I27" si="357">I26/$BB$26</f>
        <v>0</v>
      </c>
      <c r="J27" s="22">
        <f t="shared" ref="J27" si="358">J26/$BA$26</f>
        <v>0</v>
      </c>
      <c r="K27" s="22">
        <f t="shared" ref="K27" si="359">K26/$BB$26</f>
        <v>0</v>
      </c>
      <c r="L27" s="22">
        <f t="shared" ref="L27" si="360">L26/$BA$26</f>
        <v>0</v>
      </c>
      <c r="M27" s="22">
        <f t="shared" ref="M27" si="361">M26/$BB$26</f>
        <v>0</v>
      </c>
      <c r="N27" s="22">
        <f t="shared" ref="N27" si="362">N26/$BA$26</f>
        <v>0</v>
      </c>
      <c r="O27" s="22">
        <f t="shared" ref="O27" si="363">O26/$BB$26</f>
        <v>0</v>
      </c>
      <c r="P27" s="22">
        <f t="shared" ref="P27" si="364">P26/$BA$26</f>
        <v>0</v>
      </c>
      <c r="Q27" s="22">
        <f t="shared" ref="Q27" si="365">Q26/$BB$26</f>
        <v>0</v>
      </c>
      <c r="R27" s="22">
        <f t="shared" ref="R27" si="366">R26/$BA$26</f>
        <v>0</v>
      </c>
      <c r="S27" s="22">
        <f t="shared" ref="S27" si="367">S26/$BB$26</f>
        <v>0</v>
      </c>
      <c r="T27" s="22">
        <f t="shared" ref="T27" si="368">T26/$BA$26</f>
        <v>0</v>
      </c>
      <c r="U27" s="22">
        <f t="shared" ref="U27" si="369">U26/$BB$26</f>
        <v>0</v>
      </c>
      <c r="V27" s="36"/>
      <c r="W27" s="22"/>
      <c r="X27" s="22">
        <f t="shared" ref="X27" si="370">X26/$BA$26</f>
        <v>0.375</v>
      </c>
      <c r="Y27" s="22">
        <f t="shared" ref="Y27" si="371">Y26/$BB$26</f>
        <v>0.66666666666666663</v>
      </c>
      <c r="Z27" s="22">
        <f t="shared" ref="Z27" si="372">Z26/$BA$26</f>
        <v>0</v>
      </c>
      <c r="AA27" s="22">
        <f t="shared" ref="AA27" si="373">AA26/$BB$26</f>
        <v>0</v>
      </c>
      <c r="AB27" s="22">
        <f t="shared" ref="AB27" si="374">AB26/$BA$26</f>
        <v>0</v>
      </c>
      <c r="AC27" s="22">
        <f t="shared" ref="AC27" si="375">AC26/$BB$26</f>
        <v>0</v>
      </c>
      <c r="AD27" s="22">
        <f t="shared" ref="AD27" si="376">AD26/$BA$26</f>
        <v>0</v>
      </c>
      <c r="AE27" s="22">
        <f t="shared" ref="AE27" si="377">AE26/$BB$26</f>
        <v>0</v>
      </c>
      <c r="AF27" s="22">
        <f t="shared" ref="AF27" si="378">AF26/$BA$26</f>
        <v>0</v>
      </c>
      <c r="AG27" s="22">
        <f t="shared" ref="AG27" si="379">AG26/$BB$26</f>
        <v>0</v>
      </c>
      <c r="AH27" s="22">
        <f t="shared" ref="AH27" si="380">AH26/$BA$26</f>
        <v>0</v>
      </c>
      <c r="AI27" s="22">
        <f t="shared" ref="AI27" si="381">AI26/$BB$26</f>
        <v>0</v>
      </c>
      <c r="AJ27" s="22">
        <f t="shared" ref="AJ27" si="382">AJ26/$BA$26</f>
        <v>0</v>
      </c>
      <c r="AK27" s="22">
        <f t="shared" ref="AK27" si="383">AK26/$BB$26</f>
        <v>0</v>
      </c>
      <c r="AL27" s="22">
        <f t="shared" ref="AL27" si="384">AL26/$BA$26</f>
        <v>0</v>
      </c>
      <c r="AM27" s="22">
        <f t="shared" ref="AM27" si="385">AM26/$BB$26</f>
        <v>0</v>
      </c>
      <c r="AN27" s="22">
        <f t="shared" ref="AN27" si="386">AN26/$BA$26</f>
        <v>0</v>
      </c>
      <c r="AO27" s="22">
        <f t="shared" ref="AO27" si="387">AO26/$BB$26</f>
        <v>0</v>
      </c>
      <c r="AP27" s="22">
        <f t="shared" ref="AP27" si="388">AP26/$BA$26</f>
        <v>0</v>
      </c>
      <c r="AQ27" s="22">
        <f t="shared" ref="AQ27" si="389">AQ26/$BB$26</f>
        <v>0</v>
      </c>
      <c r="AR27" s="22">
        <f t="shared" ref="AR27" si="390">AR26/$BA$26</f>
        <v>0</v>
      </c>
      <c r="AS27" s="22">
        <f t="shared" ref="AS27" si="391">AS26/$BB$26</f>
        <v>0</v>
      </c>
      <c r="AT27" s="22">
        <f t="shared" ref="AT27" si="392">AT26/$BA$26</f>
        <v>0</v>
      </c>
      <c r="AU27" s="22">
        <f t="shared" ref="AU27" si="393">AU26/$BB$26</f>
        <v>0</v>
      </c>
      <c r="AV27" s="22">
        <f t="shared" ref="AV27" si="394">AV26/$BA$26</f>
        <v>0</v>
      </c>
      <c r="AW27" s="22">
        <f t="shared" ref="AW27" si="395">AW26/$BB$26</f>
        <v>0</v>
      </c>
      <c r="AX27" s="22">
        <f t="shared" ref="AX27" si="396">AX26/$BA$26</f>
        <v>0</v>
      </c>
      <c r="AY27" s="22">
        <f t="shared" ref="AY27" si="397">AY26/$BB$26</f>
        <v>0</v>
      </c>
      <c r="BA27" s="10"/>
      <c r="BB27" s="10"/>
    </row>
    <row r="28" spans="1:54">
      <c r="A28" s="27" t="s">
        <v>525</v>
      </c>
      <c r="B28" s="27" t="s">
        <v>389</v>
      </c>
      <c r="C28" s="28">
        <v>103</v>
      </c>
      <c r="D28" s="22">
        <v>0.375</v>
      </c>
      <c r="E28" s="22">
        <v>0.2</v>
      </c>
      <c r="F28" s="22">
        <v>0.25</v>
      </c>
      <c r="G28" s="22">
        <v>0.13333333333333333</v>
      </c>
      <c r="H28" s="22">
        <v>0</v>
      </c>
      <c r="I28" s="22">
        <v>0</v>
      </c>
      <c r="J28" s="22">
        <v>0</v>
      </c>
      <c r="K28" s="22">
        <v>0</v>
      </c>
      <c r="L28" s="22">
        <v>0</v>
      </c>
      <c r="M28" s="22">
        <v>0</v>
      </c>
      <c r="N28" s="22">
        <v>0</v>
      </c>
      <c r="O28" s="22">
        <v>0</v>
      </c>
      <c r="P28" s="22">
        <v>0</v>
      </c>
      <c r="Q28" s="22">
        <v>0</v>
      </c>
      <c r="R28" s="22">
        <v>0</v>
      </c>
      <c r="S28" s="22">
        <v>0</v>
      </c>
      <c r="T28" s="22">
        <v>0</v>
      </c>
      <c r="U28" s="22">
        <v>0</v>
      </c>
      <c r="V28" s="36"/>
      <c r="W28" s="22"/>
      <c r="X28" s="22">
        <v>0.375</v>
      </c>
      <c r="Y28" s="22">
        <v>0.66666666666666663</v>
      </c>
      <c r="Z28" s="22">
        <v>0</v>
      </c>
      <c r="AA28" s="22">
        <v>0</v>
      </c>
      <c r="AB28" s="22">
        <v>0</v>
      </c>
      <c r="AC28" s="22">
        <v>0</v>
      </c>
      <c r="AD28" s="22">
        <v>0</v>
      </c>
      <c r="AE28" s="22">
        <v>0</v>
      </c>
      <c r="AF28" s="22">
        <v>0</v>
      </c>
      <c r="AG28" s="22">
        <v>0</v>
      </c>
      <c r="AH28" s="22">
        <v>0</v>
      </c>
      <c r="AI28" s="22">
        <v>0</v>
      </c>
      <c r="AJ28" s="22">
        <v>0</v>
      </c>
      <c r="AK28" s="22">
        <v>0</v>
      </c>
      <c r="AL28" s="22">
        <v>0</v>
      </c>
      <c r="AM28" s="22">
        <v>0</v>
      </c>
      <c r="AN28" s="22">
        <v>0</v>
      </c>
      <c r="AO28" s="22">
        <v>0</v>
      </c>
      <c r="AP28" s="22">
        <v>0</v>
      </c>
      <c r="AQ28" s="22">
        <v>0</v>
      </c>
      <c r="AR28" s="22">
        <v>0</v>
      </c>
      <c r="AS28" s="22">
        <v>0</v>
      </c>
      <c r="AT28" s="22">
        <v>0</v>
      </c>
      <c r="AU28" s="22">
        <v>0</v>
      </c>
      <c r="AV28" s="22">
        <v>0</v>
      </c>
      <c r="AW28" s="22">
        <v>0</v>
      </c>
      <c r="AX28" s="22">
        <v>0</v>
      </c>
      <c r="AY28" s="22">
        <v>0</v>
      </c>
      <c r="BA28" s="10"/>
      <c r="BB28" s="10"/>
    </row>
    <row r="29" spans="1:54">
      <c r="D29" s="22"/>
      <c r="BA29" s="10"/>
      <c r="BB29" s="10"/>
    </row>
    <row r="30" spans="1:54">
      <c r="D30">
        <v>7</v>
      </c>
      <c r="E30">
        <v>25</v>
      </c>
      <c r="F30">
        <v>207</v>
      </c>
      <c r="G30">
        <v>2088</v>
      </c>
      <c r="H30">
        <v>36</v>
      </c>
      <c r="I30">
        <v>504</v>
      </c>
      <c r="J30">
        <v>1</v>
      </c>
      <c r="K30">
        <v>34</v>
      </c>
      <c r="L30">
        <v>0</v>
      </c>
      <c r="M30">
        <v>0</v>
      </c>
      <c r="N30">
        <v>0</v>
      </c>
      <c r="O30">
        <v>0</v>
      </c>
      <c r="P30">
        <v>0</v>
      </c>
      <c r="Q30">
        <v>0</v>
      </c>
      <c r="R30">
        <v>0</v>
      </c>
      <c r="S30">
        <v>0</v>
      </c>
      <c r="T30">
        <v>7</v>
      </c>
      <c r="U30">
        <v>216</v>
      </c>
      <c r="X30">
        <v>3</v>
      </c>
      <c r="Y30">
        <v>30</v>
      </c>
      <c r="Z30">
        <v>0</v>
      </c>
      <c r="AA30">
        <v>0</v>
      </c>
      <c r="AB30">
        <v>0</v>
      </c>
      <c r="AC30">
        <v>0</v>
      </c>
      <c r="AD30">
        <v>4</v>
      </c>
      <c r="AE30">
        <v>47</v>
      </c>
      <c r="AF30">
        <v>7</v>
      </c>
      <c r="AG30">
        <v>14</v>
      </c>
      <c r="AH30">
        <v>0</v>
      </c>
      <c r="AI30">
        <v>0</v>
      </c>
      <c r="AJ30">
        <v>0</v>
      </c>
      <c r="AK30">
        <v>0</v>
      </c>
      <c r="AL30">
        <v>0</v>
      </c>
      <c r="AM30">
        <v>0</v>
      </c>
      <c r="AN30">
        <v>0</v>
      </c>
      <c r="AO30">
        <v>0</v>
      </c>
      <c r="AP30">
        <v>9</v>
      </c>
      <c r="AQ30">
        <v>103</v>
      </c>
      <c r="AR30">
        <v>2</v>
      </c>
      <c r="AS30">
        <v>3</v>
      </c>
      <c r="AT30">
        <v>0</v>
      </c>
      <c r="AU30">
        <v>0</v>
      </c>
      <c r="AV30">
        <v>5</v>
      </c>
      <c r="AW30">
        <v>177</v>
      </c>
      <c r="AX30">
        <v>16</v>
      </c>
      <c r="AY30">
        <v>154</v>
      </c>
      <c r="BA30" s="10">
        <f t="shared" ref="BA30" si="398">SUM(D30,F30,H30,J30,L30,N30,P30,R30,T30,X30,Z30,AB30,AD30,AF30,AH30,AJ30,AL30,AN30,AP30,AR30,AT30,AV30,AX30)</f>
        <v>304</v>
      </c>
      <c r="BB30" s="10">
        <f t="shared" ref="BB30" si="399">SUM(E30,G30,I30,K30,M30,O30,Q30,S30,U30,Y30,AA30,AC30,AE30,AG30,AI30,AK30,AM30,AO30,AQ30,AS30,AU30,AW30,AY30)</f>
        <v>3395</v>
      </c>
    </row>
    <row r="31" spans="1:54">
      <c r="D31" s="22">
        <f>D30/$BA$30</f>
        <v>2.3026315789473683E-2</v>
      </c>
      <c r="E31" s="22">
        <f>E30/$BB$30</f>
        <v>7.3637702503681884E-3</v>
      </c>
      <c r="F31" s="22">
        <f>F30/$BA$30</f>
        <v>0.68092105263157898</v>
      </c>
      <c r="G31" s="22">
        <f>G30/$BB$30</f>
        <v>0.61502209131075114</v>
      </c>
      <c r="H31" s="22">
        <f>H30/$BA$30</f>
        <v>0.11842105263157894</v>
      </c>
      <c r="I31" s="22">
        <f>I30/$BB$30</f>
        <v>0.14845360824742268</v>
      </c>
      <c r="J31" s="22">
        <f>J30/$BA$30</f>
        <v>3.2894736842105261E-3</v>
      </c>
      <c r="K31" s="22">
        <f>K30/$BB$30</f>
        <v>1.0014727540500737E-2</v>
      </c>
      <c r="L31" s="22">
        <f>L30/$BA$30</f>
        <v>0</v>
      </c>
      <c r="M31" s="22">
        <f>M30/$BB$30</f>
        <v>0</v>
      </c>
      <c r="N31" s="22">
        <f>N30/$BA$30</f>
        <v>0</v>
      </c>
      <c r="O31" s="22">
        <f>O30/$BB$30</f>
        <v>0</v>
      </c>
      <c r="P31" s="22">
        <f>P30/$BA$30</f>
        <v>0</v>
      </c>
      <c r="Q31" s="22">
        <f>Q30/$BB$30</f>
        <v>0</v>
      </c>
      <c r="R31" s="22">
        <f>R30/$BA$30</f>
        <v>0</v>
      </c>
      <c r="S31" s="22">
        <f>S30/$BB$30</f>
        <v>0</v>
      </c>
      <c r="T31" s="22">
        <f>T30/$BA$30</f>
        <v>2.3026315789473683E-2</v>
      </c>
      <c r="U31" s="22">
        <f>U30/$BB$30</f>
        <v>6.3622974963181145E-2</v>
      </c>
      <c r="V31" s="36"/>
      <c r="W31" s="22"/>
      <c r="X31" s="22">
        <f>X30/$BA$30</f>
        <v>9.8684210526315784E-3</v>
      </c>
      <c r="Y31" s="22">
        <f>Y30/$BB$30</f>
        <v>8.836524300441826E-3</v>
      </c>
      <c r="Z31" s="22">
        <f>Z30/$BA$30</f>
        <v>0</v>
      </c>
      <c r="AA31" s="22">
        <f>AA30/$BB$30</f>
        <v>0</v>
      </c>
      <c r="AB31" s="22">
        <f>AB30/$BA$30</f>
        <v>0</v>
      </c>
      <c r="AC31" s="22">
        <f>AC30/$BB$30</f>
        <v>0</v>
      </c>
      <c r="AD31" s="22">
        <f>AD30/$BA$30</f>
        <v>1.3157894736842105E-2</v>
      </c>
      <c r="AE31" s="22">
        <f>AE30/$BB$30</f>
        <v>1.3843888070692194E-2</v>
      </c>
      <c r="AF31" s="22">
        <f>AF30/$BA$30</f>
        <v>2.3026315789473683E-2</v>
      </c>
      <c r="AG31" s="22">
        <f>AG30/$BB$30</f>
        <v>4.1237113402061857E-3</v>
      </c>
      <c r="AH31" s="22">
        <f>AH30/$BA$30</f>
        <v>0</v>
      </c>
      <c r="AI31" s="22">
        <f>AI30/$BB$30</f>
        <v>0</v>
      </c>
      <c r="AJ31" s="22">
        <f>AJ30/$BA$30</f>
        <v>0</v>
      </c>
      <c r="AK31" s="22">
        <f>AK30/$BB$30</f>
        <v>0</v>
      </c>
      <c r="AL31" s="22">
        <f>AL30/$BA$30</f>
        <v>0</v>
      </c>
      <c r="AM31" s="22">
        <f>AM30/$BB$30</f>
        <v>0</v>
      </c>
      <c r="AN31" s="22">
        <f>AN30/$BA$30</f>
        <v>0</v>
      </c>
      <c r="AO31" s="22">
        <f>AO30/$BB$30</f>
        <v>0</v>
      </c>
      <c r="AP31" s="22">
        <f>AP30/$BA$30</f>
        <v>2.9605263157894735E-2</v>
      </c>
      <c r="AQ31" s="22">
        <f>AQ30/$BB$30</f>
        <v>3.0338733431516936E-2</v>
      </c>
      <c r="AR31" s="22">
        <f>AR30/$BA$30</f>
        <v>6.5789473684210523E-3</v>
      </c>
      <c r="AS31" s="22">
        <f>AS30/$BB$30</f>
        <v>8.8365243004418263E-4</v>
      </c>
      <c r="AT31" s="22">
        <f>AT30/$BA$30</f>
        <v>0</v>
      </c>
      <c r="AU31" s="22">
        <f>AU30/$BB$30</f>
        <v>0</v>
      </c>
      <c r="AV31" s="22">
        <f>AV30/$BA$30</f>
        <v>1.6447368421052631E-2</v>
      </c>
      <c r="AW31" s="22">
        <f>AW30/$BB$30</f>
        <v>5.2135493372606777E-2</v>
      </c>
      <c r="AX31" s="22">
        <f>AX30/$BA$30</f>
        <v>5.2631578947368418E-2</v>
      </c>
      <c r="AY31" s="22">
        <f>AY30/$BB$30</f>
        <v>4.536082474226804E-2</v>
      </c>
      <c r="BA31" s="10"/>
      <c r="BB31" s="10"/>
    </row>
    <row r="33" spans="1:66">
      <c r="BJ33" s="31"/>
      <c r="BK33" s="31"/>
      <c r="BL33" s="31"/>
      <c r="BM33" s="31"/>
      <c r="BN33" s="31"/>
    </row>
    <row r="34" spans="1:66">
      <c r="A34" s="13" t="s">
        <v>4</v>
      </c>
      <c r="B34" s="13" t="s">
        <v>5</v>
      </c>
      <c r="C34" s="13" t="s">
        <v>6</v>
      </c>
      <c r="D34" s="13" t="s">
        <v>8</v>
      </c>
      <c r="E34" s="12"/>
      <c r="F34" s="13" t="s">
        <v>9</v>
      </c>
      <c r="G34" s="12"/>
      <c r="H34" s="13" t="s">
        <v>10</v>
      </c>
      <c r="I34" s="12"/>
      <c r="J34" s="13" t="s">
        <v>11</v>
      </c>
      <c r="K34" s="12"/>
      <c r="L34" s="13" t="s">
        <v>12</v>
      </c>
      <c r="M34" s="12"/>
      <c r="N34" s="13" t="s">
        <v>13</v>
      </c>
      <c r="O34" s="12"/>
      <c r="P34" s="13" t="s">
        <v>14</v>
      </c>
      <c r="Q34" s="12"/>
      <c r="R34" s="13" t="s">
        <v>15</v>
      </c>
      <c r="S34" s="12"/>
      <c r="T34" s="13" t="s">
        <v>16</v>
      </c>
      <c r="U34" s="12"/>
      <c r="V34" s="13"/>
      <c r="W34" s="12"/>
      <c r="X34" s="13" t="s">
        <v>17</v>
      </c>
      <c r="Y34" s="12"/>
      <c r="Z34" s="13" t="s">
        <v>18</v>
      </c>
      <c r="AA34" s="12"/>
      <c r="AB34" s="13" t="s">
        <v>19</v>
      </c>
      <c r="AC34" s="12"/>
      <c r="AD34" s="13" t="s">
        <v>20</v>
      </c>
      <c r="AE34" s="12"/>
      <c r="AF34" s="13" t="s">
        <v>21</v>
      </c>
      <c r="AG34" s="12"/>
      <c r="AH34" s="13" t="s">
        <v>22</v>
      </c>
      <c r="AI34" s="12"/>
      <c r="AJ34" s="13" t="s">
        <v>23</v>
      </c>
      <c r="AK34" s="12"/>
      <c r="AL34" s="13" t="s">
        <v>675</v>
      </c>
      <c r="AM34" s="12"/>
      <c r="AN34" s="13" t="s">
        <v>676</v>
      </c>
      <c r="AO34" s="12"/>
      <c r="AP34" s="13" t="s">
        <v>33</v>
      </c>
      <c r="AQ34" s="12"/>
      <c r="AR34" s="13" t="s">
        <v>34</v>
      </c>
      <c r="AS34" s="12"/>
      <c r="AT34" s="13" t="s">
        <v>35</v>
      </c>
      <c r="AU34" s="12"/>
      <c r="AV34" s="13" t="s">
        <v>36</v>
      </c>
      <c r="AW34" s="12"/>
      <c r="AX34" s="13" t="s">
        <v>37</v>
      </c>
      <c r="AY34" s="12"/>
      <c r="AZ34" s="13"/>
      <c r="BA34" s="12" t="s">
        <v>616</v>
      </c>
      <c r="BB34" s="12" t="s">
        <v>617</v>
      </c>
    </row>
    <row r="35" spans="1:66">
      <c r="A35" s="2" t="s">
        <v>707</v>
      </c>
      <c r="B35" s="2" t="s">
        <v>389</v>
      </c>
      <c r="C35" s="2">
        <v>70</v>
      </c>
      <c r="D35" s="11">
        <v>0</v>
      </c>
      <c r="E35" s="10">
        <v>0</v>
      </c>
      <c r="F35" s="11">
        <v>45</v>
      </c>
      <c r="G35" s="10">
        <v>280</v>
      </c>
      <c r="H35" s="11">
        <v>4</v>
      </c>
      <c r="I35" s="10">
        <v>56</v>
      </c>
      <c r="J35" s="11">
        <v>0</v>
      </c>
      <c r="K35" s="10">
        <v>0</v>
      </c>
      <c r="L35" s="11">
        <v>0</v>
      </c>
      <c r="M35" s="10">
        <v>0</v>
      </c>
      <c r="N35" s="11">
        <v>0</v>
      </c>
      <c r="O35" s="10">
        <v>0</v>
      </c>
      <c r="P35" s="11">
        <v>0</v>
      </c>
      <c r="Q35" s="10">
        <v>0</v>
      </c>
      <c r="R35" s="11">
        <v>0</v>
      </c>
      <c r="S35" s="10">
        <v>0</v>
      </c>
      <c r="T35" s="11">
        <v>0</v>
      </c>
      <c r="U35" s="10">
        <v>0</v>
      </c>
      <c r="V35" s="11"/>
      <c r="W35" s="10"/>
      <c r="X35" s="11">
        <v>0</v>
      </c>
      <c r="Y35" s="10">
        <v>0</v>
      </c>
      <c r="Z35" s="11">
        <v>0</v>
      </c>
      <c r="AA35" s="10">
        <v>0</v>
      </c>
      <c r="AB35" s="11">
        <v>0</v>
      </c>
      <c r="AC35" s="10">
        <v>0</v>
      </c>
      <c r="AD35" s="11">
        <v>0</v>
      </c>
      <c r="AE35" s="10">
        <v>0</v>
      </c>
      <c r="AF35" s="11">
        <v>0</v>
      </c>
      <c r="AG35" s="10">
        <v>0</v>
      </c>
      <c r="AH35" s="11">
        <v>0</v>
      </c>
      <c r="AI35" s="10">
        <v>0</v>
      </c>
      <c r="AJ35" s="11">
        <v>0</v>
      </c>
      <c r="AK35" s="10">
        <v>0</v>
      </c>
      <c r="AL35" s="11">
        <v>0</v>
      </c>
      <c r="AM35" s="10">
        <v>0</v>
      </c>
      <c r="AN35" s="11">
        <v>0</v>
      </c>
      <c r="AO35" s="10">
        <v>0</v>
      </c>
      <c r="AP35" s="11">
        <v>0</v>
      </c>
      <c r="AQ35" s="10">
        <v>0</v>
      </c>
      <c r="AR35" s="11">
        <v>0</v>
      </c>
      <c r="AS35" s="10">
        <v>0</v>
      </c>
      <c r="AT35" s="11">
        <v>0</v>
      </c>
      <c r="AU35" s="10">
        <v>0</v>
      </c>
      <c r="AV35" s="11">
        <v>0</v>
      </c>
      <c r="AW35" s="10">
        <v>0</v>
      </c>
      <c r="AX35" s="11">
        <v>2</v>
      </c>
      <c r="AY35" s="10">
        <v>3</v>
      </c>
      <c r="AZ35" s="11"/>
      <c r="BA35" s="10">
        <f t="shared" ref="BA35" si="400">SUM(D35,F35,H35,J35,L35,N35,P35,R35,T35,X35,Z35,AB35,AD35,AF35,AH35,AJ35,AL35,AN35,AP35,AR35,AT35,AV35,AX35)</f>
        <v>51</v>
      </c>
      <c r="BB35" s="10">
        <f t="shared" ref="BB35" si="401">SUM(E35,G35,I35,K35,M35,O35,Q35,S35,U35,Y35,AA35,AC35,AE35,AG35,AI35,AK35,AM35,AO35,AQ35,AS35,AU35,AW35,AY35)</f>
        <v>339</v>
      </c>
    </row>
    <row r="36" spans="1:66">
      <c r="A36" s="2"/>
      <c r="B36" s="2"/>
      <c r="C36" s="2"/>
      <c r="D36" s="22">
        <f>D35/$BA$5</f>
        <v>0</v>
      </c>
      <c r="E36" s="22">
        <f>E35/$BB$5</f>
        <v>0</v>
      </c>
      <c r="F36" s="22">
        <f>F35/$BA$5</f>
        <v>0.88235294117647056</v>
      </c>
      <c r="G36" s="22">
        <f>G35/$BB$5</f>
        <v>0.82595870206489674</v>
      </c>
      <c r="H36" s="22">
        <f>H35/$BA$5</f>
        <v>7.8431372549019607E-2</v>
      </c>
      <c r="I36" s="22">
        <f>I35/$BB$5</f>
        <v>0.16519174041297935</v>
      </c>
      <c r="J36" s="22">
        <f>J35/$BA$5</f>
        <v>0</v>
      </c>
      <c r="K36" s="22">
        <f>K35/$BB$5</f>
        <v>0</v>
      </c>
      <c r="L36" s="22">
        <f>L35/$BA$5</f>
        <v>0</v>
      </c>
      <c r="M36" s="22">
        <f>M35/$BB$5</f>
        <v>0</v>
      </c>
      <c r="N36" s="22">
        <f>N35/$BA$5</f>
        <v>0</v>
      </c>
      <c r="O36" s="22">
        <f>O35/$BB$5</f>
        <v>0</v>
      </c>
      <c r="P36" s="22">
        <f>P35/$BA$5</f>
        <v>0</v>
      </c>
      <c r="Q36" s="22">
        <f>Q35/$BB$5</f>
        <v>0</v>
      </c>
      <c r="R36" s="22">
        <f>R35/$BA$5</f>
        <v>0</v>
      </c>
      <c r="S36" s="22">
        <f>S35/$BB$5</f>
        <v>0</v>
      </c>
      <c r="T36" s="22">
        <f>T35/$BA$5</f>
        <v>0</v>
      </c>
      <c r="U36" s="22">
        <f>U35/$BB$5</f>
        <v>0</v>
      </c>
      <c r="V36" s="36"/>
      <c r="W36" s="22"/>
      <c r="X36" s="22">
        <f>X35/$BA$5</f>
        <v>0</v>
      </c>
      <c r="Y36" s="22">
        <f>Y35/$BB$5</f>
        <v>0</v>
      </c>
      <c r="Z36" s="22">
        <f>Z35/$BA$5</f>
        <v>0</v>
      </c>
      <c r="AA36" s="22">
        <f>AA35/$BB$5</f>
        <v>0</v>
      </c>
      <c r="AB36" s="22">
        <f>AB35/$BA$5</f>
        <v>0</v>
      </c>
      <c r="AC36" s="22">
        <f>AC35/$BB$5</f>
        <v>0</v>
      </c>
      <c r="AD36" s="22">
        <f>AD35/$BA$5</f>
        <v>0</v>
      </c>
      <c r="AE36" s="22">
        <f>AE35/$BB$5</f>
        <v>0</v>
      </c>
      <c r="AF36" s="22">
        <f>AF35/$BA$5</f>
        <v>0</v>
      </c>
      <c r="AG36" s="22">
        <f>AG35/$BB$5</f>
        <v>0</v>
      </c>
      <c r="AH36" s="22">
        <f>AH35/$BA$5</f>
        <v>0</v>
      </c>
      <c r="AI36" s="22">
        <f>AI35/$BB$5</f>
        <v>0</v>
      </c>
      <c r="AJ36" s="22">
        <f>AJ35/$BA$5</f>
        <v>0</v>
      </c>
      <c r="AK36" s="22">
        <f>AK35/$BB$5</f>
        <v>0</v>
      </c>
      <c r="AL36" s="22">
        <f>AL35/$BA$5</f>
        <v>0</v>
      </c>
      <c r="AM36" s="22">
        <f>AM35/$BB$5</f>
        <v>0</v>
      </c>
      <c r="AN36" s="22">
        <f>AN35/$BA$5</f>
        <v>0</v>
      </c>
      <c r="AO36" s="22">
        <f>AO35/$BB$5</f>
        <v>0</v>
      </c>
      <c r="AP36" s="22">
        <f>AP35/$BA$5</f>
        <v>0</v>
      </c>
      <c r="AQ36" s="22">
        <f>AQ35/$BB$5</f>
        <v>0</v>
      </c>
      <c r="AR36" s="22">
        <f>AR35/$BA$5</f>
        <v>0</v>
      </c>
      <c r="AS36" s="22">
        <f>AS35/$BB$5</f>
        <v>0</v>
      </c>
      <c r="AT36" s="22">
        <f>AT35/$BA$5</f>
        <v>0</v>
      </c>
      <c r="AU36" s="22">
        <f>AU35/$BB$5</f>
        <v>0</v>
      </c>
      <c r="AV36" s="22">
        <f>AV35/$BA$5</f>
        <v>0</v>
      </c>
      <c r="AW36" s="22">
        <f>AW35/$BB$5</f>
        <v>0</v>
      </c>
      <c r="AX36" s="22">
        <f>AX35/$BA$5</f>
        <v>3.9215686274509803E-2</v>
      </c>
      <c r="AY36" s="22">
        <f>AY35/$BB$5</f>
        <v>8.8495575221238937E-3</v>
      </c>
      <c r="AZ36" s="11"/>
      <c r="BA36" s="10"/>
      <c r="BB36" s="10"/>
    </row>
    <row r="37" spans="1:66">
      <c r="A37" s="2" t="s">
        <v>707</v>
      </c>
      <c r="B37" s="2" t="s">
        <v>389</v>
      </c>
      <c r="C37" s="2">
        <v>70</v>
      </c>
      <c r="D37" s="22">
        <v>0</v>
      </c>
      <c r="E37" s="22">
        <v>0</v>
      </c>
      <c r="F37" s="22">
        <v>0.88235294117647056</v>
      </c>
      <c r="G37" s="22">
        <v>0.82595870206489674</v>
      </c>
      <c r="H37" s="22">
        <v>7.8431372549019607E-2</v>
      </c>
      <c r="I37" s="22">
        <v>0.16519174041297935</v>
      </c>
      <c r="J37" s="22">
        <v>0</v>
      </c>
      <c r="K37" s="22">
        <v>0</v>
      </c>
      <c r="L37" s="22">
        <v>0</v>
      </c>
      <c r="M37" s="22">
        <v>0</v>
      </c>
      <c r="N37" s="22">
        <v>0</v>
      </c>
      <c r="O37" s="22">
        <v>0</v>
      </c>
      <c r="P37" s="22">
        <v>0</v>
      </c>
      <c r="Q37" s="22">
        <v>0</v>
      </c>
      <c r="R37" s="22">
        <v>0</v>
      </c>
      <c r="S37" s="22">
        <v>0</v>
      </c>
      <c r="T37" s="22">
        <v>0</v>
      </c>
      <c r="U37" s="22">
        <v>0</v>
      </c>
      <c r="V37" s="36"/>
      <c r="W37" s="22"/>
      <c r="X37" s="22">
        <v>0</v>
      </c>
      <c r="Y37" s="22">
        <v>0</v>
      </c>
      <c r="Z37" s="22">
        <v>0</v>
      </c>
      <c r="AA37" s="22">
        <v>0</v>
      </c>
      <c r="AB37" s="22">
        <v>0</v>
      </c>
      <c r="AC37" s="22">
        <v>0</v>
      </c>
      <c r="AD37" s="22">
        <v>0</v>
      </c>
      <c r="AE37" s="22">
        <v>0</v>
      </c>
      <c r="AF37" s="22">
        <v>0</v>
      </c>
      <c r="AG37" s="22">
        <v>0</v>
      </c>
      <c r="AH37" s="22">
        <v>0</v>
      </c>
      <c r="AI37" s="22">
        <v>0</v>
      </c>
      <c r="AJ37" s="22">
        <v>0</v>
      </c>
      <c r="AK37" s="22">
        <v>0</v>
      </c>
      <c r="AL37" s="22">
        <v>0</v>
      </c>
      <c r="AM37" s="22">
        <v>0</v>
      </c>
      <c r="AN37" s="22">
        <v>0</v>
      </c>
      <c r="AO37" s="22">
        <v>0</v>
      </c>
      <c r="AP37" s="22">
        <v>0</v>
      </c>
      <c r="AQ37" s="22">
        <v>0</v>
      </c>
      <c r="AR37" s="22">
        <v>0</v>
      </c>
      <c r="AS37" s="22">
        <v>0</v>
      </c>
      <c r="AT37" s="22">
        <v>0</v>
      </c>
      <c r="AU37" s="22">
        <v>0</v>
      </c>
      <c r="AV37" s="22">
        <v>0</v>
      </c>
      <c r="AW37" s="22">
        <v>0</v>
      </c>
      <c r="AX37" s="22">
        <v>3.9215686274509803E-2</v>
      </c>
      <c r="AY37" s="22">
        <v>8.8495575221238937E-3</v>
      </c>
      <c r="AZ37" s="11"/>
      <c r="BA37" s="10"/>
      <c r="BB37" s="10"/>
    </row>
    <row r="38" spans="1:66">
      <c r="A38" s="2" t="s">
        <v>633</v>
      </c>
      <c r="B38" s="2" t="s">
        <v>389</v>
      </c>
      <c r="C38" s="2">
        <v>71</v>
      </c>
      <c r="D38" s="11">
        <v>1</v>
      </c>
      <c r="E38" s="10">
        <v>3</v>
      </c>
      <c r="F38" s="11">
        <v>9</v>
      </c>
      <c r="G38" s="10">
        <v>39</v>
      </c>
      <c r="H38" s="11">
        <v>3</v>
      </c>
      <c r="I38" s="10">
        <v>30</v>
      </c>
      <c r="J38" s="11">
        <v>0</v>
      </c>
      <c r="K38" s="10">
        <v>0</v>
      </c>
      <c r="L38" s="11">
        <v>0</v>
      </c>
      <c r="M38" s="10">
        <v>0</v>
      </c>
      <c r="N38" s="11">
        <v>0</v>
      </c>
      <c r="O38" s="10">
        <v>0</v>
      </c>
      <c r="P38" s="11">
        <v>0</v>
      </c>
      <c r="Q38" s="10">
        <v>0</v>
      </c>
      <c r="R38" s="11">
        <v>0</v>
      </c>
      <c r="S38" s="10">
        <v>0</v>
      </c>
      <c r="T38" s="11">
        <v>0</v>
      </c>
      <c r="U38" s="10">
        <v>0</v>
      </c>
      <c r="V38" s="11"/>
      <c r="W38" s="10"/>
      <c r="X38" s="11">
        <v>0</v>
      </c>
      <c r="Y38" s="10">
        <v>0</v>
      </c>
      <c r="Z38" s="11">
        <v>0</v>
      </c>
      <c r="AA38" s="10">
        <v>0</v>
      </c>
      <c r="AB38" s="11">
        <v>0</v>
      </c>
      <c r="AC38" s="10">
        <v>0</v>
      </c>
      <c r="AD38" s="11">
        <v>0</v>
      </c>
      <c r="AE38" s="10">
        <v>0</v>
      </c>
      <c r="AF38" s="11">
        <v>0</v>
      </c>
      <c r="AG38" s="10">
        <v>0</v>
      </c>
      <c r="AH38" s="11">
        <v>0</v>
      </c>
      <c r="AI38" s="10">
        <v>0</v>
      </c>
      <c r="AJ38" s="11">
        <v>0</v>
      </c>
      <c r="AK38" s="10">
        <v>0</v>
      </c>
      <c r="AL38" s="11">
        <v>0</v>
      </c>
      <c r="AM38" s="10">
        <v>0</v>
      </c>
      <c r="AN38" s="11">
        <v>0</v>
      </c>
      <c r="AO38" s="10">
        <v>0</v>
      </c>
      <c r="AP38" s="11">
        <v>2</v>
      </c>
      <c r="AQ38" s="10">
        <v>26</v>
      </c>
      <c r="AR38" s="11">
        <v>0</v>
      </c>
      <c r="AS38" s="10">
        <v>0</v>
      </c>
      <c r="AT38" s="11">
        <v>0</v>
      </c>
      <c r="AU38" s="10">
        <v>0</v>
      </c>
      <c r="AV38" s="11">
        <v>0</v>
      </c>
      <c r="AW38" s="10">
        <v>0</v>
      </c>
      <c r="AX38" s="11">
        <v>0</v>
      </c>
      <c r="AY38" s="10">
        <v>0</v>
      </c>
      <c r="AZ38" s="11"/>
      <c r="BA38" s="10">
        <f t="shared" ref="BA38" si="402">SUM(D38,F38,H38,J38,L38,N38,P38,R38,T38,X38,Z38,AB38,AD38,AF38,AH38,AJ38,AL38,AN38,AP38,AR38,AT38,AV38,AX38)</f>
        <v>15</v>
      </c>
      <c r="BB38" s="10">
        <f t="shared" ref="BB38" si="403">SUM(E38,G38,I38,K38,M38,O38,Q38,S38,U38,Y38,AA38,AC38,AE38,AG38,AI38,AK38,AM38,AO38,AQ38,AS38,AU38,AW38,AY38)</f>
        <v>98</v>
      </c>
    </row>
    <row r="39" spans="1:66">
      <c r="A39" s="2"/>
      <c r="B39" s="2"/>
      <c r="C39" s="2"/>
      <c r="D39" s="22">
        <f>D38/$BA$8</f>
        <v>6.6666666666666666E-2</v>
      </c>
      <c r="E39" s="22">
        <f>E38/$BB$8</f>
        <v>3.0612244897959183E-2</v>
      </c>
      <c r="F39" s="22">
        <f>F38/$BA$8</f>
        <v>0.6</v>
      </c>
      <c r="G39" s="22">
        <f>G38/$BB$8</f>
        <v>0.39795918367346939</v>
      </c>
      <c r="H39" s="22">
        <f>H38/$BA$8</f>
        <v>0.2</v>
      </c>
      <c r="I39" s="22">
        <f>I38/$BB$8</f>
        <v>0.30612244897959184</v>
      </c>
      <c r="J39" s="22">
        <f>J38/$BA$8</f>
        <v>0</v>
      </c>
      <c r="K39" s="22">
        <f>K38/$BB$8</f>
        <v>0</v>
      </c>
      <c r="L39" s="22">
        <f>L38/$BA$8</f>
        <v>0</v>
      </c>
      <c r="M39" s="22">
        <f>M38/$BB$8</f>
        <v>0</v>
      </c>
      <c r="N39" s="22">
        <f>N38/$BA$8</f>
        <v>0</v>
      </c>
      <c r="O39" s="22">
        <f>O38/$BB$8</f>
        <v>0</v>
      </c>
      <c r="P39" s="22">
        <f>P38/$BA$8</f>
        <v>0</v>
      </c>
      <c r="Q39" s="22">
        <f>Q38/$BB$8</f>
        <v>0</v>
      </c>
      <c r="R39" s="22">
        <f>R38/$BA$8</f>
        <v>0</v>
      </c>
      <c r="S39" s="22">
        <f>S38/$BB$8</f>
        <v>0</v>
      </c>
      <c r="T39" s="22">
        <f>T38/$BA$8</f>
        <v>0</v>
      </c>
      <c r="U39" s="22">
        <f>U38/$BB$8</f>
        <v>0</v>
      </c>
      <c r="V39" s="36"/>
      <c r="W39" s="22"/>
      <c r="X39" s="22">
        <f>X38/$BA$8</f>
        <v>0</v>
      </c>
      <c r="Y39" s="22">
        <f>Y38/$BB$8</f>
        <v>0</v>
      </c>
      <c r="Z39" s="22">
        <f>Z38/$BA$8</f>
        <v>0</v>
      </c>
      <c r="AA39" s="22">
        <f>AA38/$BB$8</f>
        <v>0</v>
      </c>
      <c r="AB39" s="22">
        <f>AB38/$BA$8</f>
        <v>0</v>
      </c>
      <c r="AC39" s="22">
        <f>AC38/$BB$8</f>
        <v>0</v>
      </c>
      <c r="AD39" s="22">
        <f>AD38/$BA$8</f>
        <v>0</v>
      </c>
      <c r="AE39" s="22">
        <f>AE38/$BB$8</f>
        <v>0</v>
      </c>
      <c r="AF39" s="22">
        <f>AF38/$BA$8</f>
        <v>0</v>
      </c>
      <c r="AG39" s="22">
        <f>AG38/$BB$8</f>
        <v>0</v>
      </c>
      <c r="AH39" s="22">
        <f>AH38/$BA$8</f>
        <v>0</v>
      </c>
      <c r="AI39" s="22">
        <f>AI38/$BB$8</f>
        <v>0</v>
      </c>
      <c r="AJ39" s="22">
        <f>AJ38/$BA$8</f>
        <v>0</v>
      </c>
      <c r="AK39" s="22">
        <f>AK38/$BB$8</f>
        <v>0</v>
      </c>
      <c r="AL39" s="22">
        <f>AL38/$BA$8</f>
        <v>0</v>
      </c>
      <c r="AM39" s="22">
        <f>AM38/$BB$8</f>
        <v>0</v>
      </c>
      <c r="AN39" s="22">
        <f>AN38/$BA$8</f>
        <v>0</v>
      </c>
      <c r="AO39" s="22">
        <f>AO38/$BB$8</f>
        <v>0</v>
      </c>
      <c r="AP39" s="22">
        <f>AP38/$BA$8</f>
        <v>0.13333333333333333</v>
      </c>
      <c r="AQ39" s="22">
        <f>AQ38/$BB$8</f>
        <v>0.26530612244897961</v>
      </c>
      <c r="AR39" s="22">
        <f>AR38/$BA$8</f>
        <v>0</v>
      </c>
      <c r="AS39" s="22">
        <f>AS38/$BB$8</f>
        <v>0</v>
      </c>
      <c r="AT39" s="22">
        <f>AT38/$BA$8</f>
        <v>0</v>
      </c>
      <c r="AU39" s="22">
        <f>AU38/$BB$8</f>
        <v>0</v>
      </c>
      <c r="AV39" s="22">
        <f>AV38/$BA$8</f>
        <v>0</v>
      </c>
      <c r="AW39" s="22">
        <f>AW38/$BB$8</f>
        <v>0</v>
      </c>
      <c r="AX39" s="22">
        <f>AX38/$BA$8</f>
        <v>0</v>
      </c>
      <c r="AY39" s="22">
        <f>AY38/$BB$8</f>
        <v>0</v>
      </c>
      <c r="AZ39" s="11"/>
      <c r="BA39" s="10"/>
      <c r="BB39" s="10"/>
    </row>
    <row r="40" spans="1:66">
      <c r="A40" s="2" t="s">
        <v>633</v>
      </c>
      <c r="B40" s="2" t="s">
        <v>389</v>
      </c>
      <c r="C40" s="2">
        <v>71</v>
      </c>
      <c r="D40" s="22">
        <v>6.6666666666666666E-2</v>
      </c>
      <c r="E40" s="22">
        <v>3.0612244897959183E-2</v>
      </c>
      <c r="F40" s="22">
        <v>0.6</v>
      </c>
      <c r="G40" s="22">
        <v>0.39795918367346939</v>
      </c>
      <c r="H40" s="22">
        <v>0.2</v>
      </c>
      <c r="I40" s="22">
        <v>0.30612244897959184</v>
      </c>
      <c r="J40" s="22">
        <v>0</v>
      </c>
      <c r="K40" s="22">
        <v>0</v>
      </c>
      <c r="L40" s="22">
        <v>0</v>
      </c>
      <c r="M40" s="22">
        <v>0</v>
      </c>
      <c r="N40" s="22">
        <v>0</v>
      </c>
      <c r="O40" s="22">
        <v>0</v>
      </c>
      <c r="P40" s="22">
        <v>0</v>
      </c>
      <c r="Q40" s="22">
        <v>0</v>
      </c>
      <c r="R40" s="22">
        <v>0</v>
      </c>
      <c r="S40" s="22">
        <v>0</v>
      </c>
      <c r="T40" s="22">
        <v>0</v>
      </c>
      <c r="U40" s="22">
        <v>0</v>
      </c>
      <c r="V40" s="36"/>
      <c r="W40" s="22"/>
      <c r="X40" s="22">
        <v>0</v>
      </c>
      <c r="Y40" s="22">
        <v>0</v>
      </c>
      <c r="Z40" s="22">
        <v>0</v>
      </c>
      <c r="AA40" s="22">
        <v>0</v>
      </c>
      <c r="AB40" s="22">
        <v>0</v>
      </c>
      <c r="AC40" s="22">
        <v>0</v>
      </c>
      <c r="AD40" s="22">
        <v>0</v>
      </c>
      <c r="AE40" s="22">
        <v>0</v>
      </c>
      <c r="AF40" s="22">
        <v>0</v>
      </c>
      <c r="AG40" s="22">
        <v>0</v>
      </c>
      <c r="AH40" s="22">
        <v>0</v>
      </c>
      <c r="AI40" s="22">
        <v>0</v>
      </c>
      <c r="AJ40" s="22">
        <v>0</v>
      </c>
      <c r="AK40" s="22">
        <v>0</v>
      </c>
      <c r="AL40" s="22">
        <v>0</v>
      </c>
      <c r="AM40" s="22">
        <v>0</v>
      </c>
      <c r="AN40" s="22">
        <v>0</v>
      </c>
      <c r="AO40" s="22">
        <v>0</v>
      </c>
      <c r="AP40" s="22">
        <v>0.13333333333333333</v>
      </c>
      <c r="AQ40" s="22">
        <v>0.26530612244897961</v>
      </c>
      <c r="AR40" s="22">
        <v>0</v>
      </c>
      <c r="AS40" s="22">
        <v>0</v>
      </c>
      <c r="AT40" s="22">
        <v>0</v>
      </c>
      <c r="AU40" s="22">
        <v>0</v>
      </c>
      <c r="AV40" s="22">
        <v>0</v>
      </c>
      <c r="AW40" s="22">
        <v>0</v>
      </c>
      <c r="AX40" s="22">
        <v>0</v>
      </c>
      <c r="AY40" s="22">
        <v>0</v>
      </c>
      <c r="AZ40" s="11"/>
      <c r="BA40" s="10"/>
      <c r="BB40" s="10"/>
    </row>
    <row r="41" spans="1:66">
      <c r="A41" s="2" t="s">
        <v>401</v>
      </c>
      <c r="B41" s="2" t="s">
        <v>389</v>
      </c>
      <c r="C41" s="2">
        <v>72</v>
      </c>
      <c r="D41" s="11">
        <v>0</v>
      </c>
      <c r="E41" s="10">
        <v>0</v>
      </c>
      <c r="F41" s="11">
        <v>59</v>
      </c>
      <c r="G41" s="10">
        <v>263</v>
      </c>
      <c r="H41" s="11">
        <v>4</v>
      </c>
      <c r="I41" s="10">
        <v>19</v>
      </c>
      <c r="J41" s="11">
        <v>0</v>
      </c>
      <c r="K41" s="10">
        <v>0</v>
      </c>
      <c r="L41" s="11">
        <v>0</v>
      </c>
      <c r="M41" s="10">
        <v>0</v>
      </c>
      <c r="N41" s="11">
        <v>0</v>
      </c>
      <c r="O41" s="10">
        <v>0</v>
      </c>
      <c r="P41" s="11">
        <v>0</v>
      </c>
      <c r="Q41" s="10">
        <v>0</v>
      </c>
      <c r="R41" s="11">
        <v>0</v>
      </c>
      <c r="S41" s="10">
        <v>0</v>
      </c>
      <c r="T41" s="11">
        <v>0</v>
      </c>
      <c r="U41" s="10">
        <v>0</v>
      </c>
      <c r="V41" s="11"/>
      <c r="W41" s="10"/>
      <c r="X41" s="11">
        <v>0</v>
      </c>
      <c r="Y41" s="10">
        <v>0</v>
      </c>
      <c r="Z41" s="11">
        <v>0</v>
      </c>
      <c r="AA41" s="10">
        <v>0</v>
      </c>
      <c r="AB41" s="11">
        <v>0</v>
      </c>
      <c r="AC41" s="10">
        <v>0</v>
      </c>
      <c r="AD41" s="11">
        <v>0</v>
      </c>
      <c r="AE41" s="10">
        <v>0</v>
      </c>
      <c r="AF41" s="11">
        <v>0</v>
      </c>
      <c r="AG41" s="10">
        <v>0</v>
      </c>
      <c r="AH41" s="11">
        <v>0</v>
      </c>
      <c r="AI41" s="10">
        <v>0</v>
      </c>
      <c r="AJ41" s="11">
        <v>0</v>
      </c>
      <c r="AK41" s="10">
        <v>0</v>
      </c>
      <c r="AL41" s="11">
        <v>0</v>
      </c>
      <c r="AM41" s="10">
        <v>0</v>
      </c>
      <c r="AN41" s="11">
        <v>0</v>
      </c>
      <c r="AO41" s="10">
        <v>0</v>
      </c>
      <c r="AP41" s="11">
        <v>6</v>
      </c>
      <c r="AQ41" s="10">
        <v>72</v>
      </c>
      <c r="AR41" s="11">
        <v>0</v>
      </c>
      <c r="AS41" s="10">
        <v>0</v>
      </c>
      <c r="AT41" s="11">
        <v>0</v>
      </c>
      <c r="AU41" s="10">
        <v>0</v>
      </c>
      <c r="AV41" s="11">
        <v>4</v>
      </c>
      <c r="AW41" s="10">
        <v>167</v>
      </c>
      <c r="AX41" s="11">
        <v>12</v>
      </c>
      <c r="AY41" s="10">
        <v>127</v>
      </c>
      <c r="AZ41" s="11"/>
      <c r="BA41" s="10">
        <f t="shared" ref="BA41" si="404">SUM(D41,F41,H41,J41,L41,N41,P41,R41,T41,X41,Z41,AB41,AD41,AF41,AH41,AJ41,AL41,AN41,AP41,AR41,AT41,AV41,AX41)</f>
        <v>85</v>
      </c>
      <c r="BB41" s="10">
        <f t="shared" ref="BB41" si="405">SUM(E41,G41,I41,K41,M41,O41,Q41,S41,U41,Y41,AA41,AC41,AE41,AG41,AI41,AK41,AM41,AO41,AQ41,AS41,AU41,AW41,AY41)</f>
        <v>648</v>
      </c>
    </row>
    <row r="42" spans="1:66">
      <c r="A42" s="2"/>
      <c r="B42" s="2"/>
      <c r="C42" s="2"/>
      <c r="D42" s="22">
        <f>D41/$BA$11</f>
        <v>0</v>
      </c>
      <c r="E42" s="22">
        <f>E41/$BB$11</f>
        <v>0</v>
      </c>
      <c r="F42" s="22">
        <f>F41/$BA$11</f>
        <v>0.69411764705882351</v>
      </c>
      <c r="G42" s="22">
        <f>G41/$BB$11</f>
        <v>0.40586419753086422</v>
      </c>
      <c r="H42" s="22">
        <f>H41/$BA$11</f>
        <v>4.7058823529411764E-2</v>
      </c>
      <c r="I42" s="22">
        <f>I41/$BB$11</f>
        <v>2.9320987654320986E-2</v>
      </c>
      <c r="J42" s="22">
        <f>J41/$BA$11</f>
        <v>0</v>
      </c>
      <c r="K42" s="22">
        <f>K41/$BB$11</f>
        <v>0</v>
      </c>
      <c r="L42" s="22">
        <f>L41/$BA$11</f>
        <v>0</v>
      </c>
      <c r="M42" s="22">
        <f>M41/$BB$11</f>
        <v>0</v>
      </c>
      <c r="N42" s="22">
        <f>N41/$BA$11</f>
        <v>0</v>
      </c>
      <c r="O42" s="22">
        <f>O41/$BB$11</f>
        <v>0</v>
      </c>
      <c r="P42" s="22">
        <f>P41/$BA$11</f>
        <v>0</v>
      </c>
      <c r="Q42" s="22">
        <f>Q41/$BB$11</f>
        <v>0</v>
      </c>
      <c r="R42" s="22">
        <f>R41/$BA$11</f>
        <v>0</v>
      </c>
      <c r="S42" s="22">
        <f>S41/$BB$11</f>
        <v>0</v>
      </c>
      <c r="T42" s="22">
        <f>T41/$BA$11</f>
        <v>0</v>
      </c>
      <c r="U42" s="22">
        <f>U41/$BB$11</f>
        <v>0</v>
      </c>
      <c r="V42" s="36"/>
      <c r="W42" s="22"/>
      <c r="X42" s="22">
        <f>X41/$BA$11</f>
        <v>0</v>
      </c>
      <c r="Y42" s="22">
        <f>Y41/$BB$11</f>
        <v>0</v>
      </c>
      <c r="Z42" s="22">
        <f>Z41/$BA$11</f>
        <v>0</v>
      </c>
      <c r="AA42" s="22">
        <f>AA41/$BB$11</f>
        <v>0</v>
      </c>
      <c r="AB42" s="22">
        <f>AB41/$BA$11</f>
        <v>0</v>
      </c>
      <c r="AC42" s="22">
        <f>AC41/$BB$11</f>
        <v>0</v>
      </c>
      <c r="AD42" s="22">
        <f>AD41/$BA$11</f>
        <v>0</v>
      </c>
      <c r="AE42" s="22">
        <f>AE41/$BB$11</f>
        <v>0</v>
      </c>
      <c r="AF42" s="22">
        <f>AF41/$BA$11</f>
        <v>0</v>
      </c>
      <c r="AG42" s="22">
        <f>AG41/$BB$11</f>
        <v>0</v>
      </c>
      <c r="AH42" s="22">
        <f>AH41/$BA$11</f>
        <v>0</v>
      </c>
      <c r="AI42" s="22">
        <f>AI41/$BB$11</f>
        <v>0</v>
      </c>
      <c r="AJ42" s="22">
        <f>AJ41/$BA$11</f>
        <v>0</v>
      </c>
      <c r="AK42" s="22">
        <f>AK41/$BB$11</f>
        <v>0</v>
      </c>
      <c r="AL42" s="22">
        <f>AL41/$BA$11</f>
        <v>0</v>
      </c>
      <c r="AM42" s="22">
        <f>AM41/$BB$11</f>
        <v>0</v>
      </c>
      <c r="AN42" s="22">
        <f>AN41/$BA$11</f>
        <v>0</v>
      </c>
      <c r="AO42" s="22">
        <f>AO41/$BB$11</f>
        <v>0</v>
      </c>
      <c r="AP42" s="22">
        <f>AP41/$BA$11</f>
        <v>7.0588235294117646E-2</v>
      </c>
      <c r="AQ42" s="22">
        <f>AQ41/$BB$11</f>
        <v>0.1111111111111111</v>
      </c>
      <c r="AR42" s="22">
        <f>AR41/$BA$11</f>
        <v>0</v>
      </c>
      <c r="AS42" s="22">
        <f>AS41/$BB$11</f>
        <v>0</v>
      </c>
      <c r="AT42" s="22">
        <f>AT41/$BA$11</f>
        <v>0</v>
      </c>
      <c r="AU42" s="22">
        <f>AU41/$BB$11</f>
        <v>0</v>
      </c>
      <c r="AV42" s="22">
        <f>AV41/$BA$11</f>
        <v>4.7058823529411764E-2</v>
      </c>
      <c r="AW42" s="22">
        <f>AW41/$BB$11</f>
        <v>0.25771604938271603</v>
      </c>
      <c r="AX42" s="22">
        <f>AX41/$BA$11</f>
        <v>0.14117647058823529</v>
      </c>
      <c r="AY42" s="22">
        <f>AY41/$BB$11</f>
        <v>0.19598765432098766</v>
      </c>
      <c r="AZ42" s="11"/>
      <c r="BA42" s="10"/>
      <c r="BB42" s="10"/>
    </row>
    <row r="43" spans="1:66">
      <c r="A43" s="2" t="s">
        <v>401</v>
      </c>
      <c r="B43" s="2" t="s">
        <v>389</v>
      </c>
      <c r="C43" s="2">
        <v>72</v>
      </c>
      <c r="D43" s="22">
        <v>0</v>
      </c>
      <c r="E43" s="22">
        <v>0</v>
      </c>
      <c r="F43" s="22">
        <v>0.69411764705882351</v>
      </c>
      <c r="G43" s="22">
        <v>0.40586419753086422</v>
      </c>
      <c r="H43" s="22">
        <v>4.7058823529411764E-2</v>
      </c>
      <c r="I43" s="22">
        <v>2.9320987654320986E-2</v>
      </c>
      <c r="J43" s="22">
        <v>0</v>
      </c>
      <c r="K43" s="22">
        <v>0</v>
      </c>
      <c r="L43" s="22">
        <v>0</v>
      </c>
      <c r="M43" s="22">
        <v>0</v>
      </c>
      <c r="N43" s="22">
        <v>0</v>
      </c>
      <c r="O43" s="22">
        <v>0</v>
      </c>
      <c r="P43" s="22">
        <v>0</v>
      </c>
      <c r="Q43" s="22">
        <v>0</v>
      </c>
      <c r="R43" s="22">
        <v>0</v>
      </c>
      <c r="S43" s="22">
        <v>0</v>
      </c>
      <c r="T43" s="22">
        <v>0</v>
      </c>
      <c r="U43" s="22">
        <v>0</v>
      </c>
      <c r="V43" s="36"/>
      <c r="W43" s="22"/>
      <c r="X43" s="22">
        <v>0</v>
      </c>
      <c r="Y43" s="22">
        <v>0</v>
      </c>
      <c r="Z43" s="22">
        <v>0</v>
      </c>
      <c r="AA43" s="22">
        <v>0</v>
      </c>
      <c r="AB43" s="22">
        <v>0</v>
      </c>
      <c r="AC43" s="22">
        <v>0</v>
      </c>
      <c r="AD43" s="22">
        <v>0</v>
      </c>
      <c r="AE43" s="22">
        <v>0</v>
      </c>
      <c r="AF43" s="22">
        <v>0</v>
      </c>
      <c r="AG43" s="22">
        <v>0</v>
      </c>
      <c r="AH43" s="22">
        <v>0</v>
      </c>
      <c r="AI43" s="22">
        <v>0</v>
      </c>
      <c r="AJ43" s="22">
        <v>0</v>
      </c>
      <c r="AK43" s="22">
        <v>0</v>
      </c>
      <c r="AL43" s="22">
        <v>0</v>
      </c>
      <c r="AM43" s="22">
        <v>0</v>
      </c>
      <c r="AN43" s="22">
        <v>0</v>
      </c>
      <c r="AO43" s="22">
        <v>0</v>
      </c>
      <c r="AP43" s="22">
        <v>7.0588235294117646E-2</v>
      </c>
      <c r="AQ43" s="22">
        <v>0.1111111111111111</v>
      </c>
      <c r="AR43" s="22">
        <v>0</v>
      </c>
      <c r="AS43" s="22">
        <v>0</v>
      </c>
      <c r="AT43" s="22">
        <v>0</v>
      </c>
      <c r="AU43" s="22">
        <v>0</v>
      </c>
      <c r="AV43" s="22">
        <v>4.7058823529411764E-2</v>
      </c>
      <c r="AW43" s="22">
        <v>0.25771604938271603</v>
      </c>
      <c r="AX43" s="22">
        <v>0.14117647058823529</v>
      </c>
      <c r="AY43" s="22">
        <v>0.19598765432098766</v>
      </c>
      <c r="AZ43" s="11"/>
      <c r="BA43" s="10"/>
      <c r="BB43" s="10"/>
    </row>
    <row r="44" spans="1:66">
      <c r="A44" s="2" t="s">
        <v>405</v>
      </c>
      <c r="B44" s="2" t="s">
        <v>389</v>
      </c>
      <c r="C44" s="2">
        <v>73</v>
      </c>
      <c r="D44" s="11">
        <v>0</v>
      </c>
      <c r="E44" s="10">
        <v>0</v>
      </c>
      <c r="F44" s="11">
        <v>30</v>
      </c>
      <c r="G44" s="10">
        <v>515</v>
      </c>
      <c r="H44" s="11">
        <v>1</v>
      </c>
      <c r="I44" s="10">
        <v>5</v>
      </c>
      <c r="J44" s="11">
        <v>0</v>
      </c>
      <c r="K44" s="10">
        <v>0</v>
      </c>
      <c r="L44" s="11">
        <v>0</v>
      </c>
      <c r="M44" s="10">
        <v>0</v>
      </c>
      <c r="N44" s="11">
        <v>0</v>
      </c>
      <c r="O44" s="10">
        <v>0</v>
      </c>
      <c r="P44" s="11">
        <v>0</v>
      </c>
      <c r="Q44" s="10">
        <v>0</v>
      </c>
      <c r="R44" s="11">
        <v>0</v>
      </c>
      <c r="S44" s="10">
        <v>0</v>
      </c>
      <c r="T44" s="11">
        <v>0</v>
      </c>
      <c r="U44" s="10">
        <v>0</v>
      </c>
      <c r="V44" s="11"/>
      <c r="W44" s="10"/>
      <c r="X44" s="11">
        <v>0</v>
      </c>
      <c r="Y44" s="10">
        <v>0</v>
      </c>
      <c r="Z44" s="11">
        <v>0</v>
      </c>
      <c r="AA44" s="10">
        <v>0</v>
      </c>
      <c r="AB44" s="11">
        <v>0</v>
      </c>
      <c r="AC44" s="10">
        <v>0</v>
      </c>
      <c r="AD44" s="11">
        <v>0</v>
      </c>
      <c r="AE44" s="10">
        <v>0</v>
      </c>
      <c r="AF44" s="11">
        <v>0</v>
      </c>
      <c r="AG44" s="10">
        <v>0</v>
      </c>
      <c r="AH44" s="11">
        <v>0</v>
      </c>
      <c r="AI44" s="10">
        <v>0</v>
      </c>
      <c r="AJ44" s="11">
        <v>0</v>
      </c>
      <c r="AK44" s="10">
        <v>0</v>
      </c>
      <c r="AL44" s="11">
        <v>0</v>
      </c>
      <c r="AM44" s="10">
        <v>0</v>
      </c>
      <c r="AN44" s="11">
        <v>0</v>
      </c>
      <c r="AO44" s="10">
        <v>0</v>
      </c>
      <c r="AP44" s="11">
        <v>0</v>
      </c>
      <c r="AQ44" s="10">
        <v>0</v>
      </c>
      <c r="AR44" s="11">
        <v>0</v>
      </c>
      <c r="AS44" s="10">
        <v>0</v>
      </c>
      <c r="AT44" s="11">
        <v>0</v>
      </c>
      <c r="AU44" s="10">
        <v>0</v>
      </c>
      <c r="AV44" s="11">
        <v>0</v>
      </c>
      <c r="AW44" s="10">
        <v>0</v>
      </c>
      <c r="AX44" s="11">
        <v>0</v>
      </c>
      <c r="AY44" s="10">
        <v>0</v>
      </c>
      <c r="AZ44" s="11"/>
      <c r="BA44" s="10">
        <f t="shared" ref="BA44" si="406">SUM(D44,F44,H44,J44,L44,N44,P44,R44,T44,X44,Z44,AB44,AD44,AF44,AH44,AJ44,AL44,AN44,AP44,AR44,AT44,AV44,AX44)</f>
        <v>31</v>
      </c>
      <c r="BB44" s="10">
        <f t="shared" ref="BB44" si="407">SUM(E44,G44,I44,K44,M44,O44,Q44,S44,U44,Y44,AA44,AC44,AE44,AG44,AI44,AK44,AM44,AO44,AQ44,AS44,AU44,AW44,AY44)</f>
        <v>520</v>
      </c>
    </row>
    <row r="45" spans="1:66">
      <c r="A45" s="2"/>
      <c r="B45" s="2"/>
      <c r="C45" s="2"/>
      <c r="D45" s="22">
        <f>D44/$BA$14</f>
        <v>0</v>
      </c>
      <c r="E45" s="22">
        <f>E44/$BB$14</f>
        <v>0</v>
      </c>
      <c r="F45" s="22">
        <f>F44/$BA$14</f>
        <v>0.967741935483871</v>
      </c>
      <c r="G45" s="22">
        <f>G44/$BB$14</f>
        <v>0.99038461538461542</v>
      </c>
      <c r="H45" s="22">
        <f>H44/$BA$14</f>
        <v>3.2258064516129031E-2</v>
      </c>
      <c r="I45" s="22">
        <f>I44/$BB$14</f>
        <v>9.6153846153846159E-3</v>
      </c>
      <c r="J45" s="22">
        <f>J44/$BA$14</f>
        <v>0</v>
      </c>
      <c r="K45" s="22">
        <f>K44/$BB$14</f>
        <v>0</v>
      </c>
      <c r="L45" s="22">
        <f>L44/$BA$14</f>
        <v>0</v>
      </c>
      <c r="M45" s="22">
        <f>M44/$BB$14</f>
        <v>0</v>
      </c>
      <c r="N45" s="22">
        <f>N44/$BA$14</f>
        <v>0</v>
      </c>
      <c r="O45" s="22">
        <f>O44/$BB$14</f>
        <v>0</v>
      </c>
      <c r="P45" s="22">
        <f>P44/$BA$14</f>
        <v>0</v>
      </c>
      <c r="Q45" s="22">
        <f>Q44/$BB$14</f>
        <v>0</v>
      </c>
      <c r="R45" s="22">
        <f>R44/$BA$14</f>
        <v>0</v>
      </c>
      <c r="S45" s="22">
        <f>S44/$BB$14</f>
        <v>0</v>
      </c>
      <c r="T45" s="22">
        <f>T44/$BA$14</f>
        <v>0</v>
      </c>
      <c r="U45" s="22">
        <f>U44/$BB$14</f>
        <v>0</v>
      </c>
      <c r="V45" s="36"/>
      <c r="W45" s="22"/>
      <c r="X45" s="22">
        <f>X44/$BA$14</f>
        <v>0</v>
      </c>
      <c r="Y45" s="22">
        <f>Y44/$BB$14</f>
        <v>0</v>
      </c>
      <c r="Z45" s="22">
        <f>Z44/$BA$14</f>
        <v>0</v>
      </c>
      <c r="AA45" s="22">
        <f>AA44/$BB$14</f>
        <v>0</v>
      </c>
      <c r="AB45" s="22">
        <f>AB44/$BA$14</f>
        <v>0</v>
      </c>
      <c r="AC45" s="22">
        <f>AC44/$BB$14</f>
        <v>0</v>
      </c>
      <c r="AD45" s="22">
        <f>AD44/$BA$14</f>
        <v>0</v>
      </c>
      <c r="AE45" s="22">
        <f>AE44/$BB$14</f>
        <v>0</v>
      </c>
      <c r="AF45" s="22">
        <f>AF44/$BA$14</f>
        <v>0</v>
      </c>
      <c r="AG45" s="22">
        <f>AG44/$BB$14</f>
        <v>0</v>
      </c>
      <c r="AH45" s="22">
        <f>AH44/$BA$14</f>
        <v>0</v>
      </c>
      <c r="AI45" s="22">
        <f>AI44/$BB$14</f>
        <v>0</v>
      </c>
      <c r="AJ45" s="22">
        <f>AJ44/$BA$14</f>
        <v>0</v>
      </c>
      <c r="AK45" s="22">
        <f>AK44/$BB$14</f>
        <v>0</v>
      </c>
      <c r="AL45" s="22">
        <f>AL44/$BA$14</f>
        <v>0</v>
      </c>
      <c r="AM45" s="22">
        <f>AM44/$BB$14</f>
        <v>0</v>
      </c>
      <c r="AN45" s="22">
        <f>AN44/$BA$14</f>
        <v>0</v>
      </c>
      <c r="AO45" s="22">
        <f>AO44/$BB$14</f>
        <v>0</v>
      </c>
      <c r="AP45" s="22">
        <f>AP44/$BA$14</f>
        <v>0</v>
      </c>
      <c r="AQ45" s="22">
        <f>AQ44/$BB$14</f>
        <v>0</v>
      </c>
      <c r="AR45" s="22">
        <f>AR44/$BA$14</f>
        <v>0</v>
      </c>
      <c r="AS45" s="22">
        <f>AS44/$BB$14</f>
        <v>0</v>
      </c>
      <c r="AT45" s="22">
        <f>AT44/$BA$14</f>
        <v>0</v>
      </c>
      <c r="AU45" s="22">
        <f>AU44/$BB$14</f>
        <v>0</v>
      </c>
      <c r="AV45" s="22">
        <f>AV44/$BA$14</f>
        <v>0</v>
      </c>
      <c r="AW45" s="22">
        <f>AW44/$BB$14</f>
        <v>0</v>
      </c>
      <c r="AX45" s="22">
        <f>AX44/$BA$14</f>
        <v>0</v>
      </c>
      <c r="AY45" s="22">
        <f>AY44/$BB$14</f>
        <v>0</v>
      </c>
      <c r="AZ45" s="11"/>
      <c r="BA45" s="10"/>
      <c r="BB45" s="10"/>
    </row>
    <row r="46" spans="1:66">
      <c r="A46" s="2" t="s">
        <v>405</v>
      </c>
      <c r="B46" s="2" t="s">
        <v>389</v>
      </c>
      <c r="C46" s="2">
        <v>73</v>
      </c>
      <c r="D46" s="22">
        <v>0</v>
      </c>
      <c r="E46" s="22">
        <v>0</v>
      </c>
      <c r="F46" s="22">
        <v>0.967741935483871</v>
      </c>
      <c r="G46" s="22">
        <v>0.99038461538461542</v>
      </c>
      <c r="H46" s="22">
        <v>3.2258064516129031E-2</v>
      </c>
      <c r="I46" s="22">
        <v>9.6153846153846159E-3</v>
      </c>
      <c r="J46" s="22">
        <v>0</v>
      </c>
      <c r="K46" s="22">
        <v>0</v>
      </c>
      <c r="L46" s="22">
        <v>0</v>
      </c>
      <c r="M46" s="22">
        <v>0</v>
      </c>
      <c r="N46" s="22">
        <v>0</v>
      </c>
      <c r="O46" s="22">
        <v>0</v>
      </c>
      <c r="P46" s="22">
        <v>0</v>
      </c>
      <c r="Q46" s="22">
        <v>0</v>
      </c>
      <c r="R46" s="22">
        <v>0</v>
      </c>
      <c r="S46" s="22">
        <v>0</v>
      </c>
      <c r="T46" s="22">
        <v>0</v>
      </c>
      <c r="U46" s="22">
        <v>0</v>
      </c>
      <c r="V46" s="36"/>
      <c r="W46" s="22"/>
      <c r="X46" s="22">
        <v>0</v>
      </c>
      <c r="Y46" s="22">
        <v>0</v>
      </c>
      <c r="Z46" s="22">
        <v>0</v>
      </c>
      <c r="AA46" s="22">
        <v>0</v>
      </c>
      <c r="AB46" s="22">
        <v>0</v>
      </c>
      <c r="AC46" s="22">
        <v>0</v>
      </c>
      <c r="AD46" s="22">
        <v>0</v>
      </c>
      <c r="AE46" s="22">
        <v>0</v>
      </c>
      <c r="AF46" s="22">
        <v>0</v>
      </c>
      <c r="AG46" s="22">
        <v>0</v>
      </c>
      <c r="AH46" s="22">
        <v>0</v>
      </c>
      <c r="AI46" s="22">
        <v>0</v>
      </c>
      <c r="AJ46" s="22">
        <v>0</v>
      </c>
      <c r="AK46" s="22">
        <v>0</v>
      </c>
      <c r="AL46" s="22">
        <v>0</v>
      </c>
      <c r="AM46" s="22">
        <v>0</v>
      </c>
      <c r="AN46" s="22">
        <v>0</v>
      </c>
      <c r="AO46" s="22">
        <v>0</v>
      </c>
      <c r="AP46" s="22">
        <v>0</v>
      </c>
      <c r="AQ46" s="22">
        <v>0</v>
      </c>
      <c r="AR46" s="22">
        <v>0</v>
      </c>
      <c r="AS46" s="22">
        <v>0</v>
      </c>
      <c r="AT46" s="22">
        <v>0</v>
      </c>
      <c r="AU46" s="22">
        <v>0</v>
      </c>
      <c r="AV46" s="22">
        <v>0</v>
      </c>
      <c r="AW46" s="22">
        <v>0</v>
      </c>
      <c r="AX46" s="22">
        <v>0</v>
      </c>
      <c r="AY46" s="22">
        <v>0</v>
      </c>
      <c r="AZ46" s="11"/>
      <c r="BA46" s="10"/>
      <c r="BB46" s="10"/>
    </row>
    <row r="47" spans="1:66">
      <c r="A47" s="2" t="s">
        <v>410</v>
      </c>
      <c r="B47" s="2" t="s">
        <v>389</v>
      </c>
      <c r="C47" s="2">
        <v>75</v>
      </c>
      <c r="D47" s="11">
        <v>0</v>
      </c>
      <c r="E47" s="10">
        <v>0</v>
      </c>
      <c r="F47" s="11">
        <v>36</v>
      </c>
      <c r="G47" s="10">
        <v>374</v>
      </c>
      <c r="H47" s="11">
        <v>6</v>
      </c>
      <c r="I47" s="10">
        <v>46</v>
      </c>
      <c r="J47" s="11">
        <v>1</v>
      </c>
      <c r="K47" s="10">
        <v>34</v>
      </c>
      <c r="L47" s="11">
        <v>0</v>
      </c>
      <c r="M47" s="10">
        <v>0</v>
      </c>
      <c r="N47" s="11">
        <v>0</v>
      </c>
      <c r="O47" s="10">
        <v>0</v>
      </c>
      <c r="P47" s="11">
        <v>0</v>
      </c>
      <c r="Q47" s="10">
        <v>0</v>
      </c>
      <c r="R47" s="11">
        <v>0</v>
      </c>
      <c r="S47" s="10">
        <v>0</v>
      </c>
      <c r="T47" s="11">
        <v>0</v>
      </c>
      <c r="U47" s="10">
        <v>0</v>
      </c>
      <c r="V47" s="11"/>
      <c r="W47" s="10"/>
      <c r="X47" s="11">
        <v>0</v>
      </c>
      <c r="Y47" s="10">
        <v>0</v>
      </c>
      <c r="Z47" s="11">
        <v>0</v>
      </c>
      <c r="AA47" s="10">
        <v>0</v>
      </c>
      <c r="AB47" s="11">
        <v>0</v>
      </c>
      <c r="AC47" s="10">
        <v>0</v>
      </c>
      <c r="AD47" s="11">
        <v>4</v>
      </c>
      <c r="AE47" s="10">
        <v>47</v>
      </c>
      <c r="AF47" s="11">
        <v>0</v>
      </c>
      <c r="AG47" s="10">
        <v>0</v>
      </c>
      <c r="AH47" s="11">
        <v>0</v>
      </c>
      <c r="AI47" s="10">
        <v>0</v>
      </c>
      <c r="AJ47" s="11">
        <v>0</v>
      </c>
      <c r="AK47" s="10">
        <v>0</v>
      </c>
      <c r="AL47" s="11">
        <v>0</v>
      </c>
      <c r="AM47" s="10">
        <v>0</v>
      </c>
      <c r="AN47" s="11">
        <v>0</v>
      </c>
      <c r="AO47" s="10">
        <v>0</v>
      </c>
      <c r="AP47" s="11">
        <v>0</v>
      </c>
      <c r="AQ47" s="10">
        <v>0</v>
      </c>
      <c r="AR47" s="11">
        <v>1</v>
      </c>
      <c r="AS47" s="10">
        <v>1</v>
      </c>
      <c r="AT47" s="11">
        <v>0</v>
      </c>
      <c r="AU47" s="10">
        <v>0</v>
      </c>
      <c r="AV47" s="11">
        <v>0</v>
      </c>
      <c r="AW47" s="10">
        <v>0</v>
      </c>
      <c r="AX47" s="11">
        <v>0</v>
      </c>
      <c r="AY47" s="10">
        <v>0</v>
      </c>
      <c r="AZ47" s="11"/>
      <c r="BA47" s="10">
        <f t="shared" ref="BA47" si="408">SUM(D47,F47,H47,J47,L47,N47,P47,R47,T47,X47,Z47,AB47,AD47,AF47,AH47,AJ47,AL47,AN47,AP47,AR47,AT47,AV47,AX47)</f>
        <v>48</v>
      </c>
      <c r="BB47" s="10">
        <f t="shared" ref="BB47" si="409">SUM(E47,G47,I47,K47,M47,O47,Q47,S47,U47,Y47,AA47,AC47,AE47,AG47,AI47,AK47,AM47,AO47,AQ47,AS47,AU47,AW47,AY47)</f>
        <v>502</v>
      </c>
    </row>
    <row r="48" spans="1:66">
      <c r="A48" s="2"/>
      <c r="B48" s="2"/>
      <c r="C48" s="2"/>
      <c r="D48" s="22">
        <f>D47/$BA$20</f>
        <v>0</v>
      </c>
      <c r="E48" s="22">
        <f>E47/$BB$20</f>
        <v>0</v>
      </c>
      <c r="F48" s="22">
        <f>F47/$BA$20</f>
        <v>0.75</v>
      </c>
      <c r="G48" s="22">
        <f>G47/$BB$20</f>
        <v>0.7450199203187251</v>
      </c>
      <c r="H48" s="22">
        <f>H47/$BA$20</f>
        <v>0.125</v>
      </c>
      <c r="I48" s="22">
        <f>I47/$BB$20</f>
        <v>9.1633466135458169E-2</v>
      </c>
      <c r="J48" s="22">
        <f>J47/$BA$20</f>
        <v>2.0833333333333332E-2</v>
      </c>
      <c r="K48" s="22">
        <f>K47/$BB$20</f>
        <v>6.7729083665338641E-2</v>
      </c>
      <c r="L48" s="22">
        <f>L47/$BA$20</f>
        <v>0</v>
      </c>
      <c r="M48" s="22">
        <f>M47/$BB$20</f>
        <v>0</v>
      </c>
      <c r="N48" s="22">
        <f>N47/$BA$20</f>
        <v>0</v>
      </c>
      <c r="O48" s="22">
        <f>O47/$BB$20</f>
        <v>0</v>
      </c>
      <c r="P48" s="22">
        <f>P47/$BA$20</f>
        <v>0</v>
      </c>
      <c r="Q48" s="22">
        <f>Q47/$BB$20</f>
        <v>0</v>
      </c>
      <c r="R48" s="22">
        <f>R47/$BA$20</f>
        <v>0</v>
      </c>
      <c r="S48" s="22">
        <f>S47/$BB$20</f>
        <v>0</v>
      </c>
      <c r="T48" s="22">
        <f>T47/$BA$20</f>
        <v>0</v>
      </c>
      <c r="U48" s="22">
        <f>U47/$BB$20</f>
        <v>0</v>
      </c>
      <c r="V48" s="36"/>
      <c r="W48" s="22"/>
      <c r="X48" s="22">
        <f>X47/$BA$20</f>
        <v>0</v>
      </c>
      <c r="Y48" s="22">
        <f>Y47/$BB$20</f>
        <v>0</v>
      </c>
      <c r="Z48" s="22">
        <f>Z47/$BA$20</f>
        <v>0</v>
      </c>
      <c r="AA48" s="22">
        <f>AA47/$BB$20</f>
        <v>0</v>
      </c>
      <c r="AB48" s="22">
        <f>AB47/$BA$20</f>
        <v>0</v>
      </c>
      <c r="AC48" s="22">
        <f>AC47/$BB$20</f>
        <v>0</v>
      </c>
      <c r="AD48" s="22">
        <f>AD47/$BA$20</f>
        <v>8.3333333333333329E-2</v>
      </c>
      <c r="AE48" s="22">
        <f>AE47/$BB$20</f>
        <v>9.3625498007968128E-2</v>
      </c>
      <c r="AF48" s="22">
        <f>AF47/$BA$20</f>
        <v>0</v>
      </c>
      <c r="AG48" s="22">
        <f>AG47/$BB$20</f>
        <v>0</v>
      </c>
      <c r="AH48" s="22">
        <f>AH47/$BA$20</f>
        <v>0</v>
      </c>
      <c r="AI48" s="22">
        <f>AI47/$BB$20</f>
        <v>0</v>
      </c>
      <c r="AJ48" s="22">
        <f>AJ47/$BA$20</f>
        <v>0</v>
      </c>
      <c r="AK48" s="22">
        <f>AK47/$BB$20</f>
        <v>0</v>
      </c>
      <c r="AL48" s="22">
        <f>AL47/$BA$20</f>
        <v>0</v>
      </c>
      <c r="AM48" s="22">
        <f>AM47/$BB$20</f>
        <v>0</v>
      </c>
      <c r="AN48" s="22">
        <f>AN47/$BA$20</f>
        <v>0</v>
      </c>
      <c r="AO48" s="22">
        <f>AO47/$BB$20</f>
        <v>0</v>
      </c>
      <c r="AP48" s="22">
        <f>AP47/$BA$20</f>
        <v>0</v>
      </c>
      <c r="AQ48" s="22">
        <f>AQ47/$BB$20</f>
        <v>0</v>
      </c>
      <c r="AR48" s="22">
        <f>AR47/$BA$20</f>
        <v>2.0833333333333332E-2</v>
      </c>
      <c r="AS48" s="22">
        <f>AS47/$BB$20</f>
        <v>1.9920318725099601E-3</v>
      </c>
      <c r="AT48" s="22">
        <f>AT47/$BA$20</f>
        <v>0</v>
      </c>
      <c r="AU48" s="22">
        <f>AU47/$BB$20</f>
        <v>0</v>
      </c>
      <c r="AV48" s="22">
        <f>AV47/$BA$20</f>
        <v>0</v>
      </c>
      <c r="AW48" s="22">
        <f>AW47/$BB$20</f>
        <v>0</v>
      </c>
      <c r="AX48" s="22">
        <f>AX47/$BA$20</f>
        <v>0</v>
      </c>
      <c r="AY48" s="22">
        <f>AY47/$BB$20</f>
        <v>0</v>
      </c>
      <c r="AZ48" s="11"/>
      <c r="BA48" s="10"/>
      <c r="BB48" s="10"/>
    </row>
    <row r="49" spans="1:66">
      <c r="A49" s="2" t="s">
        <v>410</v>
      </c>
      <c r="B49" s="2" t="s">
        <v>389</v>
      </c>
      <c r="C49" s="2">
        <v>75</v>
      </c>
      <c r="D49" s="22">
        <v>0</v>
      </c>
      <c r="E49" s="22">
        <v>0</v>
      </c>
      <c r="F49" s="22">
        <v>0.75</v>
      </c>
      <c r="G49" s="22">
        <v>0.7450199203187251</v>
      </c>
      <c r="H49" s="22">
        <v>0.125</v>
      </c>
      <c r="I49" s="22">
        <v>9.1633466135458169E-2</v>
      </c>
      <c r="J49" s="22">
        <v>2.0833333333333332E-2</v>
      </c>
      <c r="K49" s="22">
        <v>6.7729083665338641E-2</v>
      </c>
      <c r="L49" s="22">
        <v>0</v>
      </c>
      <c r="M49" s="22">
        <v>0</v>
      </c>
      <c r="N49" s="22">
        <v>0</v>
      </c>
      <c r="O49" s="22">
        <v>0</v>
      </c>
      <c r="P49" s="22">
        <v>0</v>
      </c>
      <c r="Q49" s="22">
        <v>0</v>
      </c>
      <c r="R49" s="22">
        <v>0</v>
      </c>
      <c r="S49" s="22">
        <v>0</v>
      </c>
      <c r="T49" s="22">
        <v>0</v>
      </c>
      <c r="U49" s="22">
        <v>0</v>
      </c>
      <c r="V49" s="36"/>
      <c r="W49" s="22"/>
      <c r="X49" s="22">
        <v>0</v>
      </c>
      <c r="Y49" s="22">
        <v>0</v>
      </c>
      <c r="Z49" s="22">
        <v>0</v>
      </c>
      <c r="AA49" s="22">
        <v>0</v>
      </c>
      <c r="AB49" s="22">
        <v>0</v>
      </c>
      <c r="AC49" s="22">
        <v>0</v>
      </c>
      <c r="AD49" s="22">
        <v>8.3333333333333329E-2</v>
      </c>
      <c r="AE49" s="22">
        <v>9.3625498007968128E-2</v>
      </c>
      <c r="AF49" s="22">
        <v>0</v>
      </c>
      <c r="AG49" s="22">
        <v>0</v>
      </c>
      <c r="AH49" s="22">
        <v>0</v>
      </c>
      <c r="AI49" s="22">
        <v>0</v>
      </c>
      <c r="AJ49" s="22">
        <v>0</v>
      </c>
      <c r="AK49" s="22">
        <v>0</v>
      </c>
      <c r="AL49" s="22">
        <v>0</v>
      </c>
      <c r="AM49" s="22">
        <v>0</v>
      </c>
      <c r="AN49" s="22">
        <v>0</v>
      </c>
      <c r="AO49" s="22">
        <v>0</v>
      </c>
      <c r="AP49" s="22">
        <v>0</v>
      </c>
      <c r="AQ49" s="22">
        <v>0</v>
      </c>
      <c r="AR49" s="22">
        <v>2.0833333333333332E-2</v>
      </c>
      <c r="AS49" s="22">
        <v>1.9920318725099601E-3</v>
      </c>
      <c r="AT49" s="22">
        <v>0</v>
      </c>
      <c r="AU49" s="22">
        <v>0</v>
      </c>
      <c r="AV49" s="22">
        <v>0</v>
      </c>
      <c r="AW49" s="22">
        <v>0</v>
      </c>
      <c r="AX49" s="22">
        <v>0</v>
      </c>
      <c r="AY49" s="22">
        <v>0</v>
      </c>
      <c r="AZ49" s="11"/>
      <c r="BA49" s="10"/>
      <c r="BB49" s="10"/>
    </row>
    <row r="50" spans="1:66">
      <c r="A50" s="2" t="s">
        <v>414</v>
      </c>
      <c r="B50" s="2" t="s">
        <v>389</v>
      </c>
      <c r="C50" s="2">
        <v>76</v>
      </c>
      <c r="D50" s="11">
        <v>1</v>
      </c>
      <c r="E50" s="10">
        <v>6</v>
      </c>
      <c r="F50" s="11">
        <v>12</v>
      </c>
      <c r="G50" s="10">
        <v>226</v>
      </c>
      <c r="H50" s="11">
        <v>8</v>
      </c>
      <c r="I50" s="10">
        <v>182</v>
      </c>
      <c r="J50" s="11">
        <v>0</v>
      </c>
      <c r="K50" s="10">
        <v>0</v>
      </c>
      <c r="L50" s="11">
        <v>0</v>
      </c>
      <c r="M50" s="10">
        <v>0</v>
      </c>
      <c r="N50" s="11">
        <v>0</v>
      </c>
      <c r="O50" s="10">
        <v>0</v>
      </c>
      <c r="P50" s="11">
        <v>0</v>
      </c>
      <c r="Q50" s="10">
        <v>0</v>
      </c>
      <c r="R50" s="11">
        <v>0</v>
      </c>
      <c r="S50" s="10">
        <v>0</v>
      </c>
      <c r="T50" s="11">
        <v>6</v>
      </c>
      <c r="U50" s="10">
        <v>213</v>
      </c>
      <c r="V50" s="11"/>
      <c r="W50" s="10"/>
      <c r="X50" s="11">
        <v>0</v>
      </c>
      <c r="Y50" s="10">
        <v>0</v>
      </c>
      <c r="Z50" s="11">
        <v>0</v>
      </c>
      <c r="AA50" s="10">
        <v>0</v>
      </c>
      <c r="AB50" s="11">
        <v>0</v>
      </c>
      <c r="AC50" s="10">
        <v>0</v>
      </c>
      <c r="AD50" s="11">
        <v>0</v>
      </c>
      <c r="AE50" s="10">
        <v>0</v>
      </c>
      <c r="AF50" s="11">
        <v>0</v>
      </c>
      <c r="AG50" s="10">
        <v>0</v>
      </c>
      <c r="AH50" s="11">
        <v>0</v>
      </c>
      <c r="AI50" s="10">
        <v>0</v>
      </c>
      <c r="AJ50" s="11">
        <v>0</v>
      </c>
      <c r="AK50" s="10">
        <v>0</v>
      </c>
      <c r="AL50" s="11">
        <v>0</v>
      </c>
      <c r="AM50" s="10">
        <v>0</v>
      </c>
      <c r="AN50" s="11">
        <v>0</v>
      </c>
      <c r="AO50" s="10">
        <v>0</v>
      </c>
      <c r="AP50" s="11">
        <v>0</v>
      </c>
      <c r="AQ50" s="10">
        <v>0</v>
      </c>
      <c r="AR50" s="11">
        <v>0</v>
      </c>
      <c r="AS50" s="10">
        <v>0</v>
      </c>
      <c r="AT50" s="11">
        <v>0</v>
      </c>
      <c r="AU50" s="10">
        <v>0</v>
      </c>
      <c r="AV50" s="11">
        <v>0</v>
      </c>
      <c r="AW50" s="10">
        <v>0</v>
      </c>
      <c r="AX50" s="11">
        <v>0</v>
      </c>
      <c r="AY50" s="10">
        <v>0</v>
      </c>
      <c r="AZ50" s="11"/>
      <c r="BA50" s="10">
        <f t="shared" ref="BA50" si="410">SUM(D50,F50,H50,J50,L50,N50,P50,R50,T50,X50,Z50,AB50,AD50,AF50,AH50,AJ50,AL50,AN50,AP50,AR50,AT50,AV50,AX50)</f>
        <v>27</v>
      </c>
      <c r="BB50" s="10">
        <f t="shared" ref="BB50" si="411">SUM(E50,G50,I50,K50,M50,O50,Q50,S50,U50,Y50,AA50,AC50,AE50,AG50,AI50,AK50,AM50,AO50,AQ50,AS50,AU50,AW50,AY50)</f>
        <v>627</v>
      </c>
    </row>
    <row r="51" spans="1:66">
      <c r="A51" s="2"/>
      <c r="B51" s="2"/>
      <c r="C51" s="2"/>
      <c r="D51" s="22">
        <f>D50/$BA$23</f>
        <v>3.7037037037037035E-2</v>
      </c>
      <c r="E51" s="22">
        <f>E50/$BB$23</f>
        <v>9.5693779904306216E-3</v>
      </c>
      <c r="F51" s="22">
        <f>F50/$BA$23</f>
        <v>0.44444444444444442</v>
      </c>
      <c r="G51" s="22">
        <f>G50/$BB$23</f>
        <v>0.36044657097288674</v>
      </c>
      <c r="H51" s="22">
        <f>H50/$BA$23</f>
        <v>0.29629629629629628</v>
      </c>
      <c r="I51" s="22">
        <f>I50/$BB$23</f>
        <v>0.29027113237639551</v>
      </c>
      <c r="J51" s="22">
        <f>J50/$BA$23</f>
        <v>0</v>
      </c>
      <c r="K51" s="22">
        <f>K50/$BB$23</f>
        <v>0</v>
      </c>
      <c r="L51" s="22">
        <f>L50/$BA$23</f>
        <v>0</v>
      </c>
      <c r="M51" s="22">
        <f>M50/$BB$23</f>
        <v>0</v>
      </c>
      <c r="N51" s="22">
        <f>N50/$BA$23</f>
        <v>0</v>
      </c>
      <c r="O51" s="22">
        <f>O50/$BB$23</f>
        <v>0</v>
      </c>
      <c r="P51" s="22">
        <f>P50/$BA$23</f>
        <v>0</v>
      </c>
      <c r="Q51" s="22">
        <f>Q50/$BB$23</f>
        <v>0</v>
      </c>
      <c r="R51" s="22">
        <f>R50/$BA$23</f>
        <v>0</v>
      </c>
      <c r="S51" s="22">
        <f>S50/$BB$23</f>
        <v>0</v>
      </c>
      <c r="T51" s="22">
        <f>T50/$BA$23</f>
        <v>0.22222222222222221</v>
      </c>
      <c r="U51" s="22">
        <f>U50/$BB$23</f>
        <v>0.33971291866028708</v>
      </c>
      <c r="V51" s="36"/>
      <c r="W51" s="22"/>
      <c r="X51" s="22">
        <f>X50/$BA$23</f>
        <v>0</v>
      </c>
      <c r="Y51" s="22">
        <f>Y50/$BB$23</f>
        <v>0</v>
      </c>
      <c r="Z51" s="22">
        <f>Z50/$BA$23</f>
        <v>0</v>
      </c>
      <c r="AA51" s="22">
        <f>AA50/$BB$23</f>
        <v>0</v>
      </c>
      <c r="AB51" s="22">
        <f>AB50/$BA$23</f>
        <v>0</v>
      </c>
      <c r="AC51" s="22">
        <f>AC50/$BB$23</f>
        <v>0</v>
      </c>
      <c r="AD51" s="22">
        <f>AD50/$BA$23</f>
        <v>0</v>
      </c>
      <c r="AE51" s="22">
        <f>AE50/$BB$23</f>
        <v>0</v>
      </c>
      <c r="AF51" s="22">
        <f>AF50/$BA$23</f>
        <v>0</v>
      </c>
      <c r="AG51" s="22">
        <f>AG50/$BB$23</f>
        <v>0</v>
      </c>
      <c r="AH51" s="22">
        <f>AH50/$BA$23</f>
        <v>0</v>
      </c>
      <c r="AI51" s="22">
        <f>AI50/$BB$23</f>
        <v>0</v>
      </c>
      <c r="AJ51" s="22">
        <f>AJ50/$BA$23</f>
        <v>0</v>
      </c>
      <c r="AK51" s="22">
        <f>AK50/$BB$23</f>
        <v>0</v>
      </c>
      <c r="AL51" s="22">
        <f>AL50/$BA$23</f>
        <v>0</v>
      </c>
      <c r="AM51" s="22">
        <f>AM50/$BB$23</f>
        <v>0</v>
      </c>
      <c r="AN51" s="22">
        <f>AN50/$BA$23</f>
        <v>0</v>
      </c>
      <c r="AO51" s="22">
        <f>AO50/$BB$23</f>
        <v>0</v>
      </c>
      <c r="AP51" s="22">
        <f>AP50/$BA$23</f>
        <v>0</v>
      </c>
      <c r="AQ51" s="22">
        <f>AQ50/$BB$23</f>
        <v>0</v>
      </c>
      <c r="AR51" s="22">
        <f>AR50/$BA$23</f>
        <v>0</v>
      </c>
      <c r="AS51" s="22">
        <f>AS50/$BB$23</f>
        <v>0</v>
      </c>
      <c r="AT51" s="22">
        <f>AT50/$BA$23</f>
        <v>0</v>
      </c>
      <c r="AU51" s="22">
        <f>AU50/$BB$23</f>
        <v>0</v>
      </c>
      <c r="AV51" s="22">
        <f>AV50/$BA$23</f>
        <v>0</v>
      </c>
      <c r="AW51" s="22">
        <f>AW50/$BB$23</f>
        <v>0</v>
      </c>
      <c r="AX51" s="22">
        <f>AX50/$BA$23</f>
        <v>0</v>
      </c>
      <c r="AY51" s="22">
        <f>AY50/$BB$23</f>
        <v>0</v>
      </c>
      <c r="AZ51" s="11"/>
      <c r="BA51" s="10"/>
      <c r="BB51" s="10"/>
    </row>
    <row r="52" spans="1:66">
      <c r="A52" s="2" t="s">
        <v>414</v>
      </c>
      <c r="B52" s="2" t="s">
        <v>389</v>
      </c>
      <c r="C52" s="2">
        <v>76</v>
      </c>
      <c r="D52" s="22">
        <v>3.7037037037037035E-2</v>
      </c>
      <c r="E52" s="22">
        <v>9.5693779904306216E-3</v>
      </c>
      <c r="F52" s="22">
        <v>0.44444444444444442</v>
      </c>
      <c r="G52" s="22">
        <v>0.36044657097288674</v>
      </c>
      <c r="H52" s="22">
        <v>0.29629629629629628</v>
      </c>
      <c r="I52" s="22">
        <v>0.29027113237639551</v>
      </c>
      <c r="J52" s="22">
        <v>0</v>
      </c>
      <c r="K52" s="22">
        <v>0</v>
      </c>
      <c r="L52" s="22">
        <v>0</v>
      </c>
      <c r="M52" s="22">
        <v>0</v>
      </c>
      <c r="N52" s="22">
        <v>0</v>
      </c>
      <c r="O52" s="22">
        <v>0</v>
      </c>
      <c r="P52" s="22">
        <v>0</v>
      </c>
      <c r="Q52" s="22">
        <v>0</v>
      </c>
      <c r="R52" s="22">
        <v>0</v>
      </c>
      <c r="S52" s="22">
        <v>0</v>
      </c>
      <c r="T52" s="22">
        <v>0.22222222222222221</v>
      </c>
      <c r="U52" s="22">
        <v>0.33971291866028708</v>
      </c>
      <c r="V52" s="36"/>
      <c r="W52" s="22"/>
      <c r="X52" s="22">
        <v>0</v>
      </c>
      <c r="Y52" s="22">
        <v>0</v>
      </c>
      <c r="Z52" s="22">
        <v>0</v>
      </c>
      <c r="AA52" s="22">
        <v>0</v>
      </c>
      <c r="AB52" s="22">
        <v>0</v>
      </c>
      <c r="AC52" s="22">
        <v>0</v>
      </c>
      <c r="AD52" s="22">
        <v>0</v>
      </c>
      <c r="AE52" s="22">
        <v>0</v>
      </c>
      <c r="AF52" s="22">
        <v>0</v>
      </c>
      <c r="AG52" s="22">
        <v>0</v>
      </c>
      <c r="AH52" s="22">
        <v>0</v>
      </c>
      <c r="AI52" s="22">
        <v>0</v>
      </c>
      <c r="AJ52" s="22">
        <v>0</v>
      </c>
      <c r="AK52" s="22">
        <v>0</v>
      </c>
      <c r="AL52" s="22">
        <v>0</v>
      </c>
      <c r="AM52" s="22">
        <v>0</v>
      </c>
      <c r="AN52" s="22">
        <v>0</v>
      </c>
      <c r="AO52" s="22">
        <v>0</v>
      </c>
      <c r="AP52" s="22">
        <v>0</v>
      </c>
      <c r="AQ52" s="22">
        <v>0</v>
      </c>
      <c r="AR52" s="22">
        <v>0</v>
      </c>
      <c r="AS52" s="22">
        <v>0</v>
      </c>
      <c r="AT52" s="22">
        <v>0</v>
      </c>
      <c r="AU52" s="22">
        <v>0</v>
      </c>
      <c r="AV52" s="22">
        <v>0</v>
      </c>
      <c r="AW52" s="22">
        <v>0</v>
      </c>
      <c r="AX52" s="22">
        <v>0</v>
      </c>
      <c r="AY52" s="22">
        <v>0</v>
      </c>
      <c r="AZ52" s="11"/>
      <c r="BA52" s="10"/>
      <c r="BB52" s="10"/>
    </row>
    <row r="53" spans="1:66" s="31" customFormat="1">
      <c r="D53" s="31">
        <f>SUM(D35,D38,D41,D44,D47,D50)</f>
        <v>2</v>
      </c>
      <c r="E53" s="31">
        <f t="shared" ref="E53:AY53" si="412">SUM(E35,E38,E41,E44,E47,E50)</f>
        <v>9</v>
      </c>
      <c r="F53" s="31">
        <f t="shared" si="412"/>
        <v>191</v>
      </c>
      <c r="G53" s="31">
        <f t="shared" si="412"/>
        <v>1697</v>
      </c>
      <c r="H53" s="31">
        <f t="shared" si="412"/>
        <v>26</v>
      </c>
      <c r="I53" s="31">
        <f t="shared" si="412"/>
        <v>338</v>
      </c>
      <c r="J53" s="31">
        <f t="shared" si="412"/>
        <v>1</v>
      </c>
      <c r="K53" s="31">
        <f t="shared" si="412"/>
        <v>34</v>
      </c>
      <c r="L53" s="31">
        <f t="shared" si="412"/>
        <v>0</v>
      </c>
      <c r="M53" s="31">
        <f t="shared" si="412"/>
        <v>0</v>
      </c>
      <c r="N53" s="31">
        <f t="shared" si="412"/>
        <v>0</v>
      </c>
      <c r="O53" s="31">
        <f t="shared" si="412"/>
        <v>0</v>
      </c>
      <c r="P53" s="31">
        <f t="shared" si="412"/>
        <v>0</v>
      </c>
      <c r="Q53" s="31">
        <f t="shared" si="412"/>
        <v>0</v>
      </c>
      <c r="R53" s="31">
        <f t="shared" si="412"/>
        <v>0</v>
      </c>
      <c r="S53" s="31">
        <f t="shared" si="412"/>
        <v>0</v>
      </c>
      <c r="T53" s="31">
        <f t="shared" si="412"/>
        <v>6</v>
      </c>
      <c r="U53" s="31">
        <f t="shared" si="412"/>
        <v>213</v>
      </c>
      <c r="V53" s="53"/>
      <c r="X53" s="31">
        <f t="shared" si="412"/>
        <v>0</v>
      </c>
      <c r="Y53" s="31">
        <f t="shared" si="412"/>
        <v>0</v>
      </c>
      <c r="Z53" s="31">
        <f t="shared" si="412"/>
        <v>0</v>
      </c>
      <c r="AA53" s="31">
        <f t="shared" si="412"/>
        <v>0</v>
      </c>
      <c r="AB53" s="31">
        <f t="shared" si="412"/>
        <v>0</v>
      </c>
      <c r="AC53" s="31">
        <f t="shared" si="412"/>
        <v>0</v>
      </c>
      <c r="AD53" s="31">
        <f t="shared" si="412"/>
        <v>4</v>
      </c>
      <c r="AE53" s="31">
        <f t="shared" si="412"/>
        <v>47</v>
      </c>
      <c r="AF53" s="31">
        <f t="shared" si="412"/>
        <v>0</v>
      </c>
      <c r="AG53" s="31">
        <f t="shared" si="412"/>
        <v>0</v>
      </c>
      <c r="AH53" s="31">
        <f t="shared" si="412"/>
        <v>0</v>
      </c>
      <c r="AI53" s="31">
        <f t="shared" si="412"/>
        <v>0</v>
      </c>
      <c r="AJ53" s="31">
        <f t="shared" si="412"/>
        <v>0</v>
      </c>
      <c r="AK53" s="31">
        <f t="shared" si="412"/>
        <v>0</v>
      </c>
      <c r="AL53" s="31">
        <f t="shared" si="412"/>
        <v>0</v>
      </c>
      <c r="AM53" s="31">
        <f t="shared" si="412"/>
        <v>0</v>
      </c>
      <c r="AN53" s="31">
        <f t="shared" si="412"/>
        <v>0</v>
      </c>
      <c r="AO53" s="31">
        <f t="shared" si="412"/>
        <v>0</v>
      </c>
      <c r="AP53" s="31">
        <f t="shared" si="412"/>
        <v>8</v>
      </c>
      <c r="AQ53" s="31">
        <f t="shared" si="412"/>
        <v>98</v>
      </c>
      <c r="AR53" s="31">
        <f t="shared" si="412"/>
        <v>1</v>
      </c>
      <c r="AS53" s="31">
        <f t="shared" si="412"/>
        <v>1</v>
      </c>
      <c r="AT53" s="31">
        <f t="shared" si="412"/>
        <v>0</v>
      </c>
      <c r="AU53" s="31">
        <f t="shared" si="412"/>
        <v>0</v>
      </c>
      <c r="AV53" s="31">
        <f t="shared" si="412"/>
        <v>4</v>
      </c>
      <c r="AW53" s="31">
        <f t="shared" si="412"/>
        <v>167</v>
      </c>
      <c r="AX53" s="31">
        <f t="shared" si="412"/>
        <v>14</v>
      </c>
      <c r="AY53" s="31">
        <f t="shared" si="412"/>
        <v>130</v>
      </c>
      <c r="BA53" s="10">
        <f t="shared" ref="BA53" si="413">SUM(D53,F53,H53,J53,L53,N53,P53,R53,T53,X53,Z53,AB53,AD53,AF53,AH53,AJ53,AL53,AN53,AP53,AR53,AT53,AV53,AX53)</f>
        <v>257</v>
      </c>
      <c r="BB53" s="10">
        <f t="shared" ref="BB53" si="414">SUM(E53,G53,I53,K53,M53,O53,Q53,S53,U53,Y53,AA53,AC53,AE53,AG53,AI53,AK53,AM53,AO53,AQ53,AS53,AU53,AW53,AY53)</f>
        <v>2734</v>
      </c>
      <c r="BJ53"/>
      <c r="BK53"/>
      <c r="BL53"/>
      <c r="BM53"/>
      <c r="BN53"/>
    </row>
    <row r="54" spans="1:66">
      <c r="D54">
        <v>2</v>
      </c>
      <c r="E54">
        <v>9</v>
      </c>
      <c r="F54">
        <v>191</v>
      </c>
      <c r="G54">
        <v>1697</v>
      </c>
      <c r="H54">
        <v>26</v>
      </c>
      <c r="I54">
        <v>338</v>
      </c>
      <c r="J54">
        <v>1</v>
      </c>
      <c r="K54">
        <v>34</v>
      </c>
      <c r="L54">
        <v>0</v>
      </c>
      <c r="M54">
        <v>0</v>
      </c>
      <c r="N54">
        <v>0</v>
      </c>
      <c r="O54">
        <v>0</v>
      </c>
      <c r="P54">
        <v>0</v>
      </c>
      <c r="Q54">
        <v>0</v>
      </c>
      <c r="R54">
        <v>0</v>
      </c>
      <c r="S54">
        <v>0</v>
      </c>
      <c r="T54">
        <v>6</v>
      </c>
      <c r="U54">
        <v>213</v>
      </c>
      <c r="X54">
        <v>0</v>
      </c>
      <c r="Y54">
        <v>0</v>
      </c>
      <c r="Z54">
        <v>0</v>
      </c>
      <c r="AA54">
        <v>0</v>
      </c>
      <c r="AB54">
        <v>0</v>
      </c>
      <c r="AC54">
        <v>0</v>
      </c>
      <c r="AD54">
        <v>4</v>
      </c>
      <c r="AE54">
        <v>47</v>
      </c>
      <c r="AF54">
        <v>0</v>
      </c>
      <c r="AG54">
        <v>0</v>
      </c>
      <c r="AH54">
        <v>0</v>
      </c>
      <c r="AI54">
        <v>0</v>
      </c>
      <c r="AJ54">
        <v>0</v>
      </c>
      <c r="AK54">
        <v>0</v>
      </c>
      <c r="AL54">
        <v>0</v>
      </c>
      <c r="AM54">
        <v>0</v>
      </c>
      <c r="AN54">
        <v>0</v>
      </c>
      <c r="AO54">
        <v>0</v>
      </c>
      <c r="AP54">
        <v>8</v>
      </c>
      <c r="AQ54">
        <v>98</v>
      </c>
      <c r="AR54">
        <v>1</v>
      </c>
      <c r="AS54">
        <v>1</v>
      </c>
      <c r="AT54">
        <v>0</v>
      </c>
      <c r="AU54">
        <v>0</v>
      </c>
      <c r="AV54">
        <v>4</v>
      </c>
      <c r="AW54">
        <v>167</v>
      </c>
      <c r="AX54">
        <v>14</v>
      </c>
      <c r="AY54">
        <v>130</v>
      </c>
      <c r="BA54" s="10">
        <v>289</v>
      </c>
      <c r="BB54" s="10">
        <v>3286</v>
      </c>
    </row>
    <row r="55" spans="1:66">
      <c r="D55" s="22">
        <f>D54/$BA$30</f>
        <v>6.5789473684210523E-3</v>
      </c>
      <c r="E55" s="22">
        <f>E54/$BB$30</f>
        <v>2.650957290132548E-3</v>
      </c>
      <c r="F55" s="22">
        <f>F54/$BA$30</f>
        <v>0.62828947368421051</v>
      </c>
      <c r="G55" s="22">
        <f>G54/$BB$30</f>
        <v>0.49985272459499264</v>
      </c>
      <c r="H55" s="22">
        <f>H54/$BA$30</f>
        <v>8.5526315789473686E-2</v>
      </c>
      <c r="I55" s="22">
        <f>I54/$BB$30</f>
        <v>9.9558173784977902E-2</v>
      </c>
      <c r="J55" s="22">
        <f>J54/$BA$30</f>
        <v>3.2894736842105261E-3</v>
      </c>
      <c r="K55" s="22">
        <f>K54/$BB$30</f>
        <v>1.0014727540500737E-2</v>
      </c>
      <c r="L55" s="22">
        <f>L54/$BA$30</f>
        <v>0</v>
      </c>
      <c r="M55" s="22">
        <f>M54/$BB$30</f>
        <v>0</v>
      </c>
      <c r="N55" s="22">
        <f>N54/$BA$30</f>
        <v>0</v>
      </c>
      <c r="O55" s="22">
        <f>O54/$BB$30</f>
        <v>0</v>
      </c>
      <c r="P55" s="22">
        <f>P54/$BA$30</f>
        <v>0</v>
      </c>
      <c r="Q55" s="22">
        <f>Q54/$BB$30</f>
        <v>0</v>
      </c>
      <c r="R55" s="22">
        <f>R54/$BA$30</f>
        <v>0</v>
      </c>
      <c r="S55" s="22">
        <f>S54/$BB$30</f>
        <v>0</v>
      </c>
      <c r="T55" s="22">
        <f>T54/$BA$30</f>
        <v>1.9736842105263157E-2</v>
      </c>
      <c r="U55" s="22">
        <f>U54/$BB$30</f>
        <v>6.2739322533136965E-2</v>
      </c>
      <c r="V55" s="36"/>
      <c r="W55" s="22"/>
      <c r="X55" s="22">
        <f>X54/$BA$30</f>
        <v>0</v>
      </c>
      <c r="Y55" s="22">
        <f>Y54/$BB$30</f>
        <v>0</v>
      </c>
      <c r="Z55" s="22">
        <f>Z54/$BA$30</f>
        <v>0</v>
      </c>
      <c r="AA55" s="22">
        <f>AA54/$BB$30</f>
        <v>0</v>
      </c>
      <c r="AB55" s="22">
        <f>AB54/$BA$30</f>
        <v>0</v>
      </c>
      <c r="AC55" s="22">
        <f>AC54/$BB$30</f>
        <v>0</v>
      </c>
      <c r="AD55" s="22">
        <f>AD54/$BA$30</f>
        <v>1.3157894736842105E-2</v>
      </c>
      <c r="AE55" s="22">
        <f>AE54/$BB$30</f>
        <v>1.3843888070692194E-2</v>
      </c>
      <c r="AF55" s="22">
        <f>AF54/$BA$30</f>
        <v>0</v>
      </c>
      <c r="AG55" s="22">
        <f>AG54/$BB$30</f>
        <v>0</v>
      </c>
      <c r="AH55" s="22">
        <f>AH54/$BA$30</f>
        <v>0</v>
      </c>
      <c r="AI55" s="22">
        <f>AI54/$BB$30</f>
        <v>0</v>
      </c>
      <c r="AJ55" s="22">
        <f>AJ54/$BA$30</f>
        <v>0</v>
      </c>
      <c r="AK55" s="22">
        <f>AK54/$BB$30</f>
        <v>0</v>
      </c>
      <c r="AL55" s="22">
        <f>AL54/$BA$30</f>
        <v>0</v>
      </c>
      <c r="AM55" s="22">
        <f>AM54/$BB$30</f>
        <v>0</v>
      </c>
      <c r="AN55" s="22">
        <f>AN54/$BA$30</f>
        <v>0</v>
      </c>
      <c r="AO55" s="22">
        <f>AO54/$BB$30</f>
        <v>0</v>
      </c>
      <c r="AP55" s="22">
        <f>AP54/$BA$30</f>
        <v>2.6315789473684209E-2</v>
      </c>
      <c r="AQ55" s="22">
        <f>AQ54/$BB$30</f>
        <v>2.88659793814433E-2</v>
      </c>
      <c r="AR55" s="22">
        <f>AR54/$BA$30</f>
        <v>3.2894736842105261E-3</v>
      </c>
      <c r="AS55" s="22">
        <f>AS54/$BB$30</f>
        <v>2.9455081001472752E-4</v>
      </c>
      <c r="AT55" s="22">
        <f>AT54/$BA$30</f>
        <v>0</v>
      </c>
      <c r="AU55" s="22">
        <f>AU54/$BB$30</f>
        <v>0</v>
      </c>
      <c r="AV55" s="22">
        <f>AV54/$BA$30</f>
        <v>1.3157894736842105E-2</v>
      </c>
      <c r="AW55" s="22">
        <f>AW54/$BB$30</f>
        <v>4.9189985272459498E-2</v>
      </c>
      <c r="AX55" s="22">
        <f>AX54/$BA$30</f>
        <v>4.6052631578947366E-2</v>
      </c>
      <c r="AY55" s="22">
        <f>AY54/$BB$30</f>
        <v>3.8291605301914583E-2</v>
      </c>
      <c r="BA55" s="10"/>
      <c r="BB55" s="10"/>
    </row>
    <row r="57" spans="1:66">
      <c r="A57" s="1" t="s">
        <v>4</v>
      </c>
      <c r="B57" s="1" t="s">
        <v>5</v>
      </c>
      <c r="C57" s="1" t="s">
        <v>6</v>
      </c>
      <c r="D57" s="1" t="s">
        <v>8</v>
      </c>
      <c r="E57" s="1"/>
      <c r="F57" s="1" t="s">
        <v>9</v>
      </c>
      <c r="G57" s="1"/>
      <c r="H57" s="1" t="s">
        <v>10</v>
      </c>
      <c r="I57" s="1"/>
      <c r="J57" s="1" t="s">
        <v>11</v>
      </c>
      <c r="K57" s="1"/>
      <c r="L57" s="1" t="s">
        <v>12</v>
      </c>
      <c r="M57" s="1"/>
      <c r="N57" s="1" t="s">
        <v>13</v>
      </c>
      <c r="O57" s="1"/>
      <c r="P57" s="1" t="s">
        <v>14</v>
      </c>
      <c r="Q57" s="1"/>
      <c r="R57" s="1" t="s">
        <v>15</v>
      </c>
      <c r="S57" s="1"/>
      <c r="T57" s="1" t="s">
        <v>16</v>
      </c>
      <c r="U57" s="1"/>
      <c r="V57" s="3"/>
      <c r="W57" s="1"/>
      <c r="X57" s="1" t="s">
        <v>17</v>
      </c>
      <c r="Y57" s="1"/>
      <c r="Z57" s="1" t="s">
        <v>18</v>
      </c>
      <c r="AA57" s="1"/>
      <c r="AB57" s="1" t="s">
        <v>19</v>
      </c>
      <c r="AC57" s="1"/>
      <c r="AD57" s="1" t="s">
        <v>20</v>
      </c>
      <c r="AE57" s="1"/>
      <c r="AF57" s="1" t="s">
        <v>21</v>
      </c>
      <c r="AG57" s="1"/>
      <c r="AH57" s="1" t="s">
        <v>22</v>
      </c>
      <c r="AI57" s="1"/>
      <c r="AJ57" s="1" t="s">
        <v>23</v>
      </c>
      <c r="AK57" s="1"/>
      <c r="AL57" s="1" t="s">
        <v>675</v>
      </c>
      <c r="AM57" s="1"/>
      <c r="AN57" s="1" t="s">
        <v>676</v>
      </c>
      <c r="AO57" s="1"/>
      <c r="AP57" s="1" t="s">
        <v>33</v>
      </c>
      <c r="AQ57" s="1"/>
      <c r="AR57" s="1" t="s">
        <v>34</v>
      </c>
      <c r="AS57" s="1"/>
      <c r="AT57" s="1" t="s">
        <v>35</v>
      </c>
      <c r="AU57" s="1"/>
      <c r="AV57" s="1" t="s">
        <v>36</v>
      </c>
      <c r="AW57" s="1"/>
      <c r="AX57" s="1" t="s">
        <v>37</v>
      </c>
      <c r="AY57" s="1"/>
      <c r="AZ57" s="1"/>
      <c r="BA57" s="1" t="s">
        <v>616</v>
      </c>
      <c r="BB57" s="1" t="s">
        <v>617</v>
      </c>
    </row>
    <row r="58" spans="1:66">
      <c r="A58" t="s">
        <v>707</v>
      </c>
      <c r="B58" t="s">
        <v>389</v>
      </c>
      <c r="C58">
        <v>70</v>
      </c>
      <c r="D58" s="22">
        <v>0</v>
      </c>
      <c r="E58" s="22">
        <v>0</v>
      </c>
      <c r="F58" s="22">
        <v>0.88235294117647056</v>
      </c>
      <c r="G58" s="22">
        <v>0.82595870206489674</v>
      </c>
      <c r="H58" s="22">
        <v>7.8431372549019607E-2</v>
      </c>
      <c r="I58" s="22">
        <v>0.16519174041297935</v>
      </c>
      <c r="J58" s="22">
        <v>0</v>
      </c>
      <c r="K58" s="22">
        <v>0</v>
      </c>
      <c r="L58" s="22">
        <v>0</v>
      </c>
      <c r="M58" s="22">
        <v>0</v>
      </c>
      <c r="N58" s="22">
        <v>0</v>
      </c>
      <c r="O58" s="22">
        <v>0</v>
      </c>
      <c r="P58" s="22">
        <v>0</v>
      </c>
      <c r="Q58" s="22">
        <v>0</v>
      </c>
      <c r="R58" s="22">
        <v>0</v>
      </c>
      <c r="S58" s="22">
        <v>0</v>
      </c>
      <c r="T58" s="22">
        <v>0</v>
      </c>
      <c r="U58" s="22">
        <v>0</v>
      </c>
      <c r="V58" s="36"/>
      <c r="W58" s="22"/>
      <c r="X58" s="22">
        <v>0</v>
      </c>
      <c r="Y58" s="22">
        <v>0</v>
      </c>
      <c r="Z58" s="22">
        <v>0</v>
      </c>
      <c r="AA58" s="22">
        <v>0</v>
      </c>
      <c r="AB58" s="22">
        <v>0</v>
      </c>
      <c r="AC58" s="22">
        <v>0</v>
      </c>
      <c r="AD58" s="22">
        <v>0</v>
      </c>
      <c r="AE58" s="22">
        <v>0</v>
      </c>
      <c r="AF58" s="22">
        <v>0</v>
      </c>
      <c r="AG58" s="22">
        <v>0</v>
      </c>
      <c r="AH58" s="22">
        <v>0</v>
      </c>
      <c r="AI58" s="22">
        <v>0</v>
      </c>
      <c r="AJ58" s="22">
        <v>0</v>
      </c>
      <c r="AK58" s="22">
        <v>0</v>
      </c>
      <c r="AL58" s="22">
        <v>0</v>
      </c>
      <c r="AM58" s="22">
        <v>0</v>
      </c>
      <c r="AN58" s="22">
        <v>0</v>
      </c>
      <c r="AO58" s="22">
        <v>0</v>
      </c>
      <c r="AP58" s="22">
        <v>0</v>
      </c>
      <c r="AQ58" s="22">
        <v>0</v>
      </c>
      <c r="AR58" s="22">
        <v>0</v>
      </c>
      <c r="AS58" s="22">
        <v>0</v>
      </c>
      <c r="AT58" s="22">
        <v>0</v>
      </c>
      <c r="AU58" s="22">
        <v>0</v>
      </c>
      <c r="AV58" s="22">
        <v>0</v>
      </c>
      <c r="AW58" s="22">
        <v>0</v>
      </c>
      <c r="AX58" s="22">
        <v>3.9215686274509803E-2</v>
      </c>
      <c r="AY58" s="22">
        <v>8.8495575221238937E-3</v>
      </c>
    </row>
    <row r="59" spans="1:66">
      <c r="A59" t="s">
        <v>633</v>
      </c>
      <c r="B59" t="s">
        <v>389</v>
      </c>
      <c r="C59">
        <v>71</v>
      </c>
      <c r="D59" s="22">
        <v>6.6666666666666666E-2</v>
      </c>
      <c r="E59" s="22">
        <v>3.0612244897959183E-2</v>
      </c>
      <c r="F59" s="22">
        <v>0.6</v>
      </c>
      <c r="G59" s="22">
        <v>0.39795918367346939</v>
      </c>
      <c r="H59" s="22">
        <v>0.2</v>
      </c>
      <c r="I59" s="22">
        <v>0.30612244897959184</v>
      </c>
      <c r="J59" s="22">
        <v>0</v>
      </c>
      <c r="K59" s="22">
        <v>0</v>
      </c>
      <c r="L59" s="22">
        <v>0</v>
      </c>
      <c r="M59" s="22">
        <v>0</v>
      </c>
      <c r="N59" s="22">
        <v>0</v>
      </c>
      <c r="O59" s="22">
        <v>0</v>
      </c>
      <c r="P59" s="22">
        <v>0</v>
      </c>
      <c r="Q59" s="22">
        <v>0</v>
      </c>
      <c r="R59" s="22">
        <v>0</v>
      </c>
      <c r="S59" s="22">
        <v>0</v>
      </c>
      <c r="T59" s="22">
        <v>0</v>
      </c>
      <c r="U59" s="22">
        <v>0</v>
      </c>
      <c r="V59" s="36"/>
      <c r="W59" s="22"/>
      <c r="X59" s="22">
        <v>0</v>
      </c>
      <c r="Y59" s="22">
        <v>0</v>
      </c>
      <c r="Z59" s="22">
        <v>0</v>
      </c>
      <c r="AA59" s="22">
        <v>0</v>
      </c>
      <c r="AB59" s="22">
        <v>0</v>
      </c>
      <c r="AC59" s="22">
        <v>0</v>
      </c>
      <c r="AD59" s="22">
        <v>0</v>
      </c>
      <c r="AE59" s="22">
        <v>0</v>
      </c>
      <c r="AF59" s="22">
        <v>0</v>
      </c>
      <c r="AG59" s="22">
        <v>0</v>
      </c>
      <c r="AH59" s="22">
        <v>0</v>
      </c>
      <c r="AI59" s="22">
        <v>0</v>
      </c>
      <c r="AJ59" s="22">
        <v>0</v>
      </c>
      <c r="AK59" s="22">
        <v>0</v>
      </c>
      <c r="AL59" s="22">
        <v>0</v>
      </c>
      <c r="AM59" s="22">
        <v>0</v>
      </c>
      <c r="AN59" s="22">
        <v>0</v>
      </c>
      <c r="AO59" s="22">
        <v>0</v>
      </c>
      <c r="AP59" s="22">
        <v>0.13333333333333333</v>
      </c>
      <c r="AQ59" s="22">
        <v>0.26530612244897961</v>
      </c>
      <c r="AR59" s="22">
        <v>0</v>
      </c>
      <c r="AS59" s="22">
        <v>0</v>
      </c>
      <c r="AT59" s="22">
        <v>0</v>
      </c>
      <c r="AU59" s="22">
        <v>0</v>
      </c>
      <c r="AV59" s="22">
        <v>0</v>
      </c>
      <c r="AW59" s="22">
        <v>0</v>
      </c>
      <c r="AX59" s="22">
        <v>0</v>
      </c>
      <c r="AY59" s="22">
        <v>0</v>
      </c>
    </row>
    <row r="60" spans="1:66">
      <c r="A60" t="s">
        <v>401</v>
      </c>
      <c r="B60" t="s">
        <v>389</v>
      </c>
      <c r="C60">
        <v>72</v>
      </c>
      <c r="D60" s="22">
        <v>0</v>
      </c>
      <c r="E60" s="22">
        <v>0</v>
      </c>
      <c r="F60" s="22">
        <v>0.69411764705882351</v>
      </c>
      <c r="G60" s="22">
        <v>0.40586419753086422</v>
      </c>
      <c r="H60" s="22">
        <v>4.7058823529411764E-2</v>
      </c>
      <c r="I60" s="22">
        <v>2.9320987654320986E-2</v>
      </c>
      <c r="J60" s="22">
        <v>0</v>
      </c>
      <c r="K60" s="22">
        <v>0</v>
      </c>
      <c r="L60" s="22">
        <v>0</v>
      </c>
      <c r="M60" s="22">
        <v>0</v>
      </c>
      <c r="N60" s="22">
        <v>0</v>
      </c>
      <c r="O60" s="22">
        <v>0</v>
      </c>
      <c r="P60" s="22">
        <v>0</v>
      </c>
      <c r="Q60" s="22">
        <v>0</v>
      </c>
      <c r="R60" s="22">
        <v>0</v>
      </c>
      <c r="S60" s="22">
        <v>0</v>
      </c>
      <c r="T60" s="22">
        <v>0</v>
      </c>
      <c r="U60" s="22">
        <v>0</v>
      </c>
      <c r="V60" s="36"/>
      <c r="W60" s="22"/>
      <c r="X60" s="22">
        <v>0</v>
      </c>
      <c r="Y60" s="22">
        <v>0</v>
      </c>
      <c r="Z60" s="22">
        <v>0</v>
      </c>
      <c r="AA60" s="22">
        <v>0</v>
      </c>
      <c r="AB60" s="22">
        <v>0</v>
      </c>
      <c r="AC60" s="22">
        <v>0</v>
      </c>
      <c r="AD60" s="22">
        <v>0</v>
      </c>
      <c r="AE60" s="22">
        <v>0</v>
      </c>
      <c r="AF60" s="22">
        <v>0</v>
      </c>
      <c r="AG60" s="22">
        <v>0</v>
      </c>
      <c r="AH60" s="22">
        <v>0</v>
      </c>
      <c r="AI60" s="22">
        <v>0</v>
      </c>
      <c r="AJ60" s="22">
        <v>0</v>
      </c>
      <c r="AK60" s="22">
        <v>0</v>
      </c>
      <c r="AL60" s="22">
        <v>0</v>
      </c>
      <c r="AM60" s="22">
        <v>0</v>
      </c>
      <c r="AN60" s="22">
        <v>0</v>
      </c>
      <c r="AO60" s="22">
        <v>0</v>
      </c>
      <c r="AP60" s="22">
        <v>7.0588235294117646E-2</v>
      </c>
      <c r="AQ60" s="22">
        <v>0.1111111111111111</v>
      </c>
      <c r="AR60" s="22">
        <v>0</v>
      </c>
      <c r="AS60" s="22">
        <v>0</v>
      </c>
      <c r="AT60" s="22">
        <v>0</v>
      </c>
      <c r="AU60" s="22">
        <v>0</v>
      </c>
      <c r="AV60" s="22">
        <v>4.7058823529411764E-2</v>
      </c>
      <c r="AW60" s="22">
        <v>0.25771604938271603</v>
      </c>
      <c r="AX60" s="22">
        <v>0.14117647058823529</v>
      </c>
      <c r="AY60" s="22">
        <v>0.19598765432098766</v>
      </c>
    </row>
    <row r="61" spans="1:66">
      <c r="A61" t="s">
        <v>405</v>
      </c>
      <c r="B61" t="s">
        <v>389</v>
      </c>
      <c r="C61">
        <v>73</v>
      </c>
      <c r="D61" s="22">
        <v>0</v>
      </c>
      <c r="E61" s="22">
        <v>0</v>
      </c>
      <c r="F61" s="22">
        <v>0.967741935483871</v>
      </c>
      <c r="G61" s="22">
        <v>0.99038461538461542</v>
      </c>
      <c r="H61" s="22">
        <v>3.2258064516129031E-2</v>
      </c>
      <c r="I61" s="22">
        <v>9.6153846153846159E-3</v>
      </c>
      <c r="J61" s="22">
        <v>0</v>
      </c>
      <c r="K61" s="22">
        <v>0</v>
      </c>
      <c r="L61" s="22">
        <v>0</v>
      </c>
      <c r="M61" s="22">
        <v>0</v>
      </c>
      <c r="N61" s="22">
        <v>0</v>
      </c>
      <c r="O61" s="22">
        <v>0</v>
      </c>
      <c r="P61" s="22">
        <v>0</v>
      </c>
      <c r="Q61" s="22">
        <v>0</v>
      </c>
      <c r="R61" s="22">
        <v>0</v>
      </c>
      <c r="S61" s="22">
        <v>0</v>
      </c>
      <c r="T61" s="22">
        <v>0</v>
      </c>
      <c r="U61" s="22">
        <v>0</v>
      </c>
      <c r="V61" s="36"/>
      <c r="W61" s="22"/>
      <c r="X61" s="22">
        <v>0</v>
      </c>
      <c r="Y61" s="22">
        <v>0</v>
      </c>
      <c r="Z61" s="22">
        <v>0</v>
      </c>
      <c r="AA61" s="22">
        <v>0</v>
      </c>
      <c r="AB61" s="22">
        <v>0</v>
      </c>
      <c r="AC61" s="22">
        <v>0</v>
      </c>
      <c r="AD61" s="22">
        <v>0</v>
      </c>
      <c r="AE61" s="22">
        <v>0</v>
      </c>
      <c r="AF61" s="22">
        <v>0</v>
      </c>
      <c r="AG61" s="22">
        <v>0</v>
      </c>
      <c r="AH61" s="22">
        <v>0</v>
      </c>
      <c r="AI61" s="22">
        <v>0</v>
      </c>
      <c r="AJ61" s="22">
        <v>0</v>
      </c>
      <c r="AK61" s="22">
        <v>0</v>
      </c>
      <c r="AL61" s="22">
        <v>0</v>
      </c>
      <c r="AM61" s="22">
        <v>0</v>
      </c>
      <c r="AN61" s="22">
        <v>0</v>
      </c>
      <c r="AO61" s="22">
        <v>0</v>
      </c>
      <c r="AP61" s="22">
        <v>0</v>
      </c>
      <c r="AQ61" s="22">
        <v>0</v>
      </c>
      <c r="AR61" s="22">
        <v>0</v>
      </c>
      <c r="AS61" s="22">
        <v>0</v>
      </c>
      <c r="AT61" s="22">
        <v>0</v>
      </c>
      <c r="AU61" s="22">
        <v>0</v>
      </c>
      <c r="AV61" s="22">
        <v>0</v>
      </c>
      <c r="AW61" s="22">
        <v>0</v>
      </c>
      <c r="AX61" s="22">
        <v>0</v>
      </c>
      <c r="AY61" s="22">
        <v>0</v>
      </c>
    </row>
    <row r="62" spans="1:66">
      <c r="A62" t="s">
        <v>410</v>
      </c>
      <c r="B62" t="s">
        <v>389</v>
      </c>
      <c r="C62">
        <v>75</v>
      </c>
      <c r="D62" s="22">
        <v>0</v>
      </c>
      <c r="E62" s="22">
        <v>0</v>
      </c>
      <c r="F62" s="22">
        <v>0.75</v>
      </c>
      <c r="G62" s="22">
        <v>0.7450199203187251</v>
      </c>
      <c r="H62" s="22">
        <v>0.125</v>
      </c>
      <c r="I62" s="22">
        <v>9.1633466135458169E-2</v>
      </c>
      <c r="J62" s="22">
        <v>2.0833333333333332E-2</v>
      </c>
      <c r="K62" s="22">
        <v>6.7729083665338641E-2</v>
      </c>
      <c r="L62" s="22">
        <v>0</v>
      </c>
      <c r="M62" s="22">
        <v>0</v>
      </c>
      <c r="N62" s="22">
        <v>0</v>
      </c>
      <c r="O62" s="22">
        <v>0</v>
      </c>
      <c r="P62" s="22">
        <v>0</v>
      </c>
      <c r="Q62" s="22">
        <v>0</v>
      </c>
      <c r="R62" s="22">
        <v>0</v>
      </c>
      <c r="S62" s="22">
        <v>0</v>
      </c>
      <c r="T62" s="22">
        <v>0</v>
      </c>
      <c r="U62" s="22">
        <v>0</v>
      </c>
      <c r="V62" s="36"/>
      <c r="W62" s="22"/>
      <c r="X62" s="22">
        <v>0</v>
      </c>
      <c r="Y62" s="22">
        <v>0</v>
      </c>
      <c r="Z62" s="22">
        <v>0</v>
      </c>
      <c r="AA62" s="22">
        <v>0</v>
      </c>
      <c r="AB62" s="22">
        <v>0</v>
      </c>
      <c r="AC62" s="22">
        <v>0</v>
      </c>
      <c r="AD62" s="22">
        <v>8.3333333333333329E-2</v>
      </c>
      <c r="AE62" s="22">
        <v>9.3625498007968128E-2</v>
      </c>
      <c r="AF62" s="22">
        <v>0</v>
      </c>
      <c r="AG62" s="22">
        <v>0</v>
      </c>
      <c r="AH62" s="22">
        <v>0</v>
      </c>
      <c r="AI62" s="22">
        <v>0</v>
      </c>
      <c r="AJ62" s="22">
        <v>0</v>
      </c>
      <c r="AK62" s="22">
        <v>0</v>
      </c>
      <c r="AL62" s="22">
        <v>0</v>
      </c>
      <c r="AM62" s="22">
        <v>0</v>
      </c>
      <c r="AN62" s="22">
        <v>0</v>
      </c>
      <c r="AO62" s="22">
        <v>0</v>
      </c>
      <c r="AP62" s="22">
        <v>0</v>
      </c>
      <c r="AQ62" s="22">
        <v>0</v>
      </c>
      <c r="AR62" s="22">
        <v>2.0833333333333332E-2</v>
      </c>
      <c r="AS62" s="22">
        <v>1.9920318725099601E-3</v>
      </c>
      <c r="AT62" s="22">
        <v>0</v>
      </c>
      <c r="AU62" s="22">
        <v>0</v>
      </c>
      <c r="AV62" s="22">
        <v>0</v>
      </c>
      <c r="AW62" s="22">
        <v>0</v>
      </c>
      <c r="AX62" s="22">
        <v>0</v>
      </c>
      <c r="AY62" s="22">
        <v>0</v>
      </c>
    </row>
    <row r="63" spans="1:66">
      <c r="A63" t="s">
        <v>414</v>
      </c>
      <c r="B63" t="s">
        <v>389</v>
      </c>
      <c r="C63">
        <v>76</v>
      </c>
      <c r="D63" s="22">
        <v>3.7037037037037035E-2</v>
      </c>
      <c r="E63" s="22">
        <v>9.5693779904306216E-3</v>
      </c>
      <c r="F63" s="22">
        <v>0.44444444444444442</v>
      </c>
      <c r="G63" s="22">
        <v>0.36044657097288674</v>
      </c>
      <c r="H63" s="22">
        <v>0.29629629629629628</v>
      </c>
      <c r="I63" s="22">
        <v>0.29027113237639551</v>
      </c>
      <c r="J63" s="22">
        <v>0</v>
      </c>
      <c r="K63" s="22">
        <v>0</v>
      </c>
      <c r="L63" s="22">
        <v>0</v>
      </c>
      <c r="M63" s="22">
        <v>0</v>
      </c>
      <c r="N63" s="22">
        <v>0</v>
      </c>
      <c r="O63" s="22">
        <v>0</v>
      </c>
      <c r="P63" s="22">
        <v>0</v>
      </c>
      <c r="Q63" s="22">
        <v>0</v>
      </c>
      <c r="R63" s="22">
        <v>0</v>
      </c>
      <c r="S63" s="22">
        <v>0</v>
      </c>
      <c r="T63" s="22">
        <v>0.22222222222222221</v>
      </c>
      <c r="U63" s="22">
        <v>0.33971291866028708</v>
      </c>
      <c r="V63" s="36"/>
      <c r="W63" s="22"/>
      <c r="X63" s="22">
        <v>0</v>
      </c>
      <c r="Y63" s="22">
        <v>0</v>
      </c>
      <c r="Z63" s="22">
        <v>0</v>
      </c>
      <c r="AA63" s="22">
        <v>0</v>
      </c>
      <c r="AB63" s="22">
        <v>0</v>
      </c>
      <c r="AC63" s="22">
        <v>0</v>
      </c>
      <c r="AD63" s="22">
        <v>0</v>
      </c>
      <c r="AE63" s="22">
        <v>0</v>
      </c>
      <c r="AF63" s="22">
        <v>0</v>
      </c>
      <c r="AG63" s="22">
        <v>0</v>
      </c>
      <c r="AH63" s="22">
        <v>0</v>
      </c>
      <c r="AI63" s="22">
        <v>0</v>
      </c>
      <c r="AJ63" s="22">
        <v>0</v>
      </c>
      <c r="AK63" s="22">
        <v>0</v>
      </c>
      <c r="AL63" s="22">
        <v>0</v>
      </c>
      <c r="AM63" s="22">
        <v>0</v>
      </c>
      <c r="AN63" s="22">
        <v>0</v>
      </c>
      <c r="AO63" s="22">
        <v>0</v>
      </c>
      <c r="AP63" s="22">
        <v>0</v>
      </c>
      <c r="AQ63" s="22">
        <v>0</v>
      </c>
      <c r="AR63" s="22">
        <v>0</v>
      </c>
      <c r="AS63" s="22">
        <v>0</v>
      </c>
      <c r="AT63" s="22">
        <v>0</v>
      </c>
      <c r="AU63" s="22">
        <v>0</v>
      </c>
      <c r="AV63" s="22">
        <v>0</v>
      </c>
      <c r="AW63" s="22">
        <v>0</v>
      </c>
      <c r="AX63" s="22">
        <v>0</v>
      </c>
      <c r="AY63" s="22">
        <v>0</v>
      </c>
    </row>
    <row r="65" spans="1:54">
      <c r="D65">
        <v>2</v>
      </c>
      <c r="E65">
        <v>9</v>
      </c>
      <c r="F65">
        <v>191</v>
      </c>
      <c r="G65">
        <v>1697</v>
      </c>
      <c r="H65">
        <v>26</v>
      </c>
      <c r="I65">
        <v>338</v>
      </c>
      <c r="J65">
        <v>1</v>
      </c>
      <c r="K65">
        <v>34</v>
      </c>
      <c r="L65">
        <v>0</v>
      </c>
      <c r="M65">
        <v>0</v>
      </c>
      <c r="N65">
        <v>0</v>
      </c>
      <c r="O65">
        <v>0</v>
      </c>
      <c r="P65">
        <v>0</v>
      </c>
      <c r="Q65">
        <v>0</v>
      </c>
      <c r="R65">
        <v>0</v>
      </c>
      <c r="S65">
        <v>0</v>
      </c>
      <c r="T65">
        <v>6</v>
      </c>
      <c r="U65">
        <v>213</v>
      </c>
      <c r="X65">
        <v>0</v>
      </c>
      <c r="Y65">
        <v>0</v>
      </c>
      <c r="Z65">
        <v>0</v>
      </c>
      <c r="AA65">
        <v>0</v>
      </c>
      <c r="AB65">
        <v>0</v>
      </c>
      <c r="AC65">
        <v>0</v>
      </c>
      <c r="AD65">
        <v>4</v>
      </c>
      <c r="AE65">
        <v>47</v>
      </c>
      <c r="AF65">
        <v>0</v>
      </c>
      <c r="AG65">
        <v>0</v>
      </c>
      <c r="AH65">
        <v>0</v>
      </c>
      <c r="AI65">
        <v>0</v>
      </c>
      <c r="AJ65">
        <v>0</v>
      </c>
      <c r="AK65">
        <v>0</v>
      </c>
      <c r="AL65">
        <v>0</v>
      </c>
      <c r="AM65">
        <v>0</v>
      </c>
      <c r="AN65">
        <v>0</v>
      </c>
      <c r="AO65">
        <v>0</v>
      </c>
      <c r="AP65">
        <v>8</v>
      </c>
      <c r="AQ65">
        <v>98</v>
      </c>
      <c r="AR65">
        <v>1</v>
      </c>
      <c r="AS65">
        <v>1</v>
      </c>
      <c r="AT65">
        <v>0</v>
      </c>
      <c r="AU65">
        <v>0</v>
      </c>
      <c r="AV65">
        <v>4</v>
      </c>
      <c r="AW65">
        <v>167</v>
      </c>
      <c r="AX65">
        <v>14</v>
      </c>
      <c r="AY65">
        <v>130</v>
      </c>
      <c r="BA65">
        <v>289</v>
      </c>
      <c r="BB65">
        <v>3286</v>
      </c>
    </row>
    <row r="66" spans="1:54">
      <c r="D66" s="22">
        <v>6.5789473684210523E-3</v>
      </c>
      <c r="E66" s="22">
        <v>2.650957290132548E-3</v>
      </c>
      <c r="F66" s="22">
        <v>0.62828947368421051</v>
      </c>
      <c r="G66" s="22">
        <v>0.49985272459499264</v>
      </c>
      <c r="H66" s="22">
        <v>8.5526315789473686E-2</v>
      </c>
      <c r="I66" s="22">
        <v>9.9558173784977902E-2</v>
      </c>
      <c r="J66" s="22">
        <v>3.2894736842105261E-3</v>
      </c>
      <c r="K66" s="22">
        <v>1.0014727540500737E-2</v>
      </c>
      <c r="L66" s="22">
        <v>0</v>
      </c>
      <c r="M66" s="22">
        <v>0</v>
      </c>
      <c r="N66" s="22">
        <v>0</v>
      </c>
      <c r="O66" s="22">
        <v>0</v>
      </c>
      <c r="P66" s="22">
        <v>0</v>
      </c>
      <c r="Q66" s="22">
        <v>0</v>
      </c>
      <c r="R66" s="22">
        <v>0</v>
      </c>
      <c r="S66" s="22">
        <v>0</v>
      </c>
      <c r="T66" s="22">
        <v>1.9736842105263157E-2</v>
      </c>
      <c r="U66" s="22">
        <v>6.2739322533136965E-2</v>
      </c>
      <c r="V66" s="36"/>
      <c r="W66" s="22"/>
      <c r="X66" s="22">
        <v>0</v>
      </c>
      <c r="Y66" s="22">
        <v>0</v>
      </c>
      <c r="Z66" s="22">
        <v>0</v>
      </c>
      <c r="AA66" s="22">
        <v>0</v>
      </c>
      <c r="AB66" s="22">
        <v>0</v>
      </c>
      <c r="AC66" s="22">
        <v>0</v>
      </c>
      <c r="AD66" s="22">
        <v>1.3157894736842105E-2</v>
      </c>
      <c r="AE66" s="22">
        <v>1.3843888070692194E-2</v>
      </c>
      <c r="AF66" s="22">
        <v>0</v>
      </c>
      <c r="AG66" s="22">
        <v>0</v>
      </c>
      <c r="AH66" s="22">
        <v>0</v>
      </c>
      <c r="AI66" s="22">
        <v>0</v>
      </c>
      <c r="AJ66" s="22">
        <v>0</v>
      </c>
      <c r="AK66" s="22">
        <v>0</v>
      </c>
      <c r="AL66" s="22">
        <v>0</v>
      </c>
      <c r="AM66" s="22">
        <v>0</v>
      </c>
      <c r="AN66" s="22">
        <v>0</v>
      </c>
      <c r="AO66" s="22">
        <v>0</v>
      </c>
      <c r="AP66" s="22">
        <v>2.6315789473684209E-2</v>
      </c>
      <c r="AQ66" s="22">
        <v>2.88659793814433E-2</v>
      </c>
      <c r="AR66" s="22">
        <v>3.2894736842105261E-3</v>
      </c>
      <c r="AS66" s="22">
        <v>2.9455081001472752E-4</v>
      </c>
      <c r="AT66" s="22">
        <v>0</v>
      </c>
      <c r="AU66" s="22">
        <v>0</v>
      </c>
      <c r="AV66" s="22">
        <v>1.3157894736842105E-2</v>
      </c>
      <c r="AW66" s="22">
        <v>4.9189985272459498E-2</v>
      </c>
      <c r="AX66" s="22">
        <v>4.6052631578947366E-2</v>
      </c>
      <c r="AY66" s="22">
        <v>3.8291605301914583E-2</v>
      </c>
    </row>
    <row r="70" spans="1:54">
      <c r="A70" s="13" t="s">
        <v>4</v>
      </c>
      <c r="B70" s="13" t="s">
        <v>5</v>
      </c>
      <c r="C70" s="13" t="s">
        <v>6</v>
      </c>
      <c r="D70" s="13" t="s">
        <v>8</v>
      </c>
      <c r="E70" s="12"/>
      <c r="F70" s="13" t="s">
        <v>9</v>
      </c>
      <c r="G70" s="12"/>
      <c r="H70" s="13" t="s">
        <v>10</v>
      </c>
      <c r="I70" s="12"/>
      <c r="J70" s="13" t="s">
        <v>11</v>
      </c>
      <c r="K70" s="12"/>
      <c r="L70" s="13" t="s">
        <v>12</v>
      </c>
      <c r="M70" s="12"/>
      <c r="N70" s="13" t="s">
        <v>13</v>
      </c>
      <c r="O70" s="12"/>
      <c r="P70" s="13" t="s">
        <v>14</v>
      </c>
      <c r="Q70" s="12"/>
      <c r="R70" s="13" t="s">
        <v>15</v>
      </c>
      <c r="S70" s="12"/>
      <c r="T70" s="13" t="s">
        <v>739</v>
      </c>
      <c r="U70" s="12"/>
      <c r="V70" s="13" t="s">
        <v>740</v>
      </c>
      <c r="W70" s="12"/>
      <c r="X70" s="13" t="s">
        <v>17</v>
      </c>
      <c r="Y70" s="12"/>
      <c r="Z70" s="13" t="s">
        <v>18</v>
      </c>
      <c r="AA70" s="12"/>
      <c r="AB70" s="13" t="s">
        <v>19</v>
      </c>
      <c r="AC70" s="12"/>
      <c r="AD70" s="13" t="s">
        <v>20</v>
      </c>
      <c r="AE70" s="12"/>
      <c r="AF70" s="13" t="s">
        <v>21</v>
      </c>
      <c r="AG70" s="12"/>
      <c r="AH70" s="13" t="s">
        <v>22</v>
      </c>
      <c r="AI70" s="12"/>
      <c r="AJ70" s="13" t="s">
        <v>23</v>
      </c>
      <c r="AK70" s="12"/>
      <c r="AL70" s="13" t="s">
        <v>675</v>
      </c>
      <c r="AM70" s="12"/>
      <c r="AN70" s="13" t="s">
        <v>676</v>
      </c>
      <c r="AO70" s="12"/>
      <c r="AP70" s="13" t="s">
        <v>33</v>
      </c>
      <c r="AQ70" s="12"/>
      <c r="AR70" s="13" t="s">
        <v>34</v>
      </c>
      <c r="AS70" s="12"/>
      <c r="AT70" s="13" t="s">
        <v>35</v>
      </c>
      <c r="AU70" s="12"/>
      <c r="AV70" s="13"/>
      <c r="AW70" s="12"/>
      <c r="AX70" s="13"/>
      <c r="AY70" s="12"/>
      <c r="AZ70" s="13"/>
      <c r="BA70" s="12" t="s">
        <v>616</v>
      </c>
      <c r="BB70" s="12" t="s">
        <v>617</v>
      </c>
    </row>
    <row r="71" spans="1:54">
      <c r="A71" s="2" t="s">
        <v>388</v>
      </c>
      <c r="B71" s="2" t="s">
        <v>389</v>
      </c>
      <c r="C71" s="2">
        <v>69</v>
      </c>
      <c r="D71" s="11">
        <v>2</v>
      </c>
      <c r="E71" s="10">
        <v>7</v>
      </c>
      <c r="F71" s="11">
        <v>12</v>
      </c>
      <c r="G71" s="10">
        <v>369</v>
      </c>
      <c r="H71" s="11">
        <v>9</v>
      </c>
      <c r="I71" s="10">
        <v>157</v>
      </c>
      <c r="J71" s="11">
        <v>0</v>
      </c>
      <c r="K71" s="10">
        <v>0</v>
      </c>
      <c r="L71" s="11">
        <v>0</v>
      </c>
      <c r="M71" s="10">
        <v>0</v>
      </c>
      <c r="N71" s="11">
        <v>0</v>
      </c>
      <c r="O71" s="10">
        <v>0</v>
      </c>
      <c r="P71" s="11">
        <v>0</v>
      </c>
      <c r="Q71" s="10">
        <v>0</v>
      </c>
      <c r="R71" s="11">
        <v>0</v>
      </c>
      <c r="S71" s="10">
        <v>0</v>
      </c>
      <c r="T71" s="11">
        <v>1</v>
      </c>
      <c r="U71" s="10">
        <v>3</v>
      </c>
      <c r="V71" s="11">
        <v>0</v>
      </c>
      <c r="W71" s="10">
        <v>0</v>
      </c>
      <c r="X71" s="11">
        <v>0</v>
      </c>
      <c r="Y71" s="10">
        <v>0</v>
      </c>
      <c r="Z71" s="11">
        <v>0</v>
      </c>
      <c r="AA71" s="10">
        <v>0</v>
      </c>
      <c r="AB71" s="11">
        <v>0</v>
      </c>
      <c r="AC71" s="10">
        <v>0</v>
      </c>
      <c r="AD71" s="11">
        <v>0</v>
      </c>
      <c r="AE71" s="10">
        <v>0</v>
      </c>
      <c r="AF71" s="11">
        <v>7</v>
      </c>
      <c r="AG71" s="10">
        <v>14</v>
      </c>
      <c r="AH71" s="11">
        <v>0</v>
      </c>
      <c r="AI71" s="10">
        <v>0</v>
      </c>
      <c r="AJ71" s="11">
        <v>0</v>
      </c>
      <c r="AK71" s="10">
        <v>0</v>
      </c>
      <c r="AL71" s="11">
        <v>0</v>
      </c>
      <c r="AM71" s="10">
        <v>0</v>
      </c>
      <c r="AN71" s="11">
        <v>0</v>
      </c>
      <c r="AO71" s="10">
        <v>0</v>
      </c>
      <c r="AP71" s="11">
        <v>0</v>
      </c>
      <c r="AQ71" s="10">
        <v>0</v>
      </c>
      <c r="AR71" s="11">
        <v>1</v>
      </c>
      <c r="AS71" s="10">
        <v>2</v>
      </c>
      <c r="AT71" s="11">
        <v>0</v>
      </c>
      <c r="AU71" s="10">
        <v>0</v>
      </c>
      <c r="AV71" s="11"/>
      <c r="AW71" s="10"/>
      <c r="AX71" s="11"/>
      <c r="AY71" s="10"/>
      <c r="AZ71" s="11"/>
      <c r="BA71" s="10">
        <f>SUM(D71,F71,H71,J71,L71,N71,P71,R71,T71,X71,Z71,AB71,AD71,AF71,AH71,AJ71,AL71,AN71,AP71,AR71,AT71,AV71,AX71)</f>
        <v>32</v>
      </c>
      <c r="BB71" s="10">
        <f>SUM(E71,G71,I71,K71,M71,O71,Q71,S71,U71,Y71,AA71,AC71,AE71,AG71,AI71,AK71,AM71,AO71,AQ71,AS71,AU71,AW71,AY71)</f>
        <v>552</v>
      </c>
    </row>
    <row r="72" spans="1:54">
      <c r="A72" s="2"/>
      <c r="B72" s="2"/>
      <c r="C72" s="2"/>
      <c r="D72" s="22">
        <f>D71/$BA$71</f>
        <v>6.25E-2</v>
      </c>
      <c r="E72" s="22">
        <f>E71/$BB$71</f>
        <v>1.2681159420289856E-2</v>
      </c>
      <c r="F72" s="22">
        <f t="shared" ref="F72" si="415">F71/$BA$71</f>
        <v>0.375</v>
      </c>
      <c r="G72" s="22">
        <f t="shared" ref="G72" si="416">G71/$BB$71</f>
        <v>0.66847826086956519</v>
      </c>
      <c r="H72" s="22">
        <f t="shared" ref="H72" si="417">H71/$BA$71</f>
        <v>0.28125</v>
      </c>
      <c r="I72" s="22">
        <f t="shared" ref="I72" si="418">I71/$BB$71</f>
        <v>0.28442028985507245</v>
      </c>
      <c r="J72" s="22">
        <f t="shared" ref="J72" si="419">J71/$BA$71</f>
        <v>0</v>
      </c>
      <c r="K72" s="22">
        <f t="shared" ref="K72" si="420">K71/$BB$71</f>
        <v>0</v>
      </c>
      <c r="L72" s="22">
        <f t="shared" ref="L72" si="421">L71/$BA$71</f>
        <v>0</v>
      </c>
      <c r="M72" s="22">
        <f t="shared" ref="M72" si="422">M71/$BB$71</f>
        <v>0</v>
      </c>
      <c r="N72" s="22">
        <f t="shared" ref="N72" si="423">N71/$BA$71</f>
        <v>0</v>
      </c>
      <c r="O72" s="22">
        <f t="shared" ref="O72" si="424">O71/$BB$71</f>
        <v>0</v>
      </c>
      <c r="P72" s="22">
        <f t="shared" ref="P72" si="425">P71/$BA$71</f>
        <v>0</v>
      </c>
      <c r="Q72" s="22">
        <f t="shared" ref="Q72" si="426">Q71/$BB$71</f>
        <v>0</v>
      </c>
      <c r="R72" s="22">
        <f t="shared" ref="R72" si="427">R71/$BA$71</f>
        <v>0</v>
      </c>
      <c r="S72" s="22">
        <f t="shared" ref="S72" si="428">S71/$BB$71</f>
        <v>0</v>
      </c>
      <c r="T72" s="22">
        <f t="shared" ref="T72" si="429">T71/$BA$71</f>
        <v>3.125E-2</v>
      </c>
      <c r="U72" s="22">
        <f t="shared" ref="U72" si="430">U71/$BB$71</f>
        <v>5.434782608695652E-3</v>
      </c>
      <c r="V72" s="22">
        <f t="shared" ref="V72:V96" si="431">V71/$BA$71</f>
        <v>0</v>
      </c>
      <c r="W72" s="22">
        <f t="shared" ref="W72:W96" si="432">W71/$BB$71</f>
        <v>0</v>
      </c>
      <c r="X72" s="22">
        <f t="shared" ref="X72" si="433">X71/$BA$71</f>
        <v>0</v>
      </c>
      <c r="Y72" s="22">
        <f t="shared" ref="Y72" si="434">Y71/$BB$71</f>
        <v>0</v>
      </c>
      <c r="Z72" s="22">
        <f t="shared" ref="Z72" si="435">Z71/$BA$71</f>
        <v>0</v>
      </c>
      <c r="AA72" s="22">
        <f t="shared" ref="AA72" si="436">AA71/$BB$71</f>
        <v>0</v>
      </c>
      <c r="AB72" s="22">
        <f t="shared" ref="AB72" si="437">AB71/$BA$71</f>
        <v>0</v>
      </c>
      <c r="AC72" s="22">
        <f t="shared" ref="AC72" si="438">AC71/$BB$71</f>
        <v>0</v>
      </c>
      <c r="AD72" s="22">
        <f t="shared" ref="AD72" si="439">AD71/$BA$71</f>
        <v>0</v>
      </c>
      <c r="AE72" s="22">
        <f t="shared" ref="AE72" si="440">AE71/$BB$71</f>
        <v>0</v>
      </c>
      <c r="AF72" s="22">
        <f t="shared" ref="AF72" si="441">AF71/$BA$71</f>
        <v>0.21875</v>
      </c>
      <c r="AG72" s="22">
        <f t="shared" ref="AG72" si="442">AG71/$BB$71</f>
        <v>2.5362318840579712E-2</v>
      </c>
      <c r="AH72" s="22">
        <f t="shared" ref="AH72" si="443">AH71/$BA$71</f>
        <v>0</v>
      </c>
      <c r="AI72" s="22">
        <f t="shared" ref="AI72" si="444">AI71/$BB$71</f>
        <v>0</v>
      </c>
      <c r="AJ72" s="22">
        <f t="shared" ref="AJ72" si="445">AJ71/$BA$71</f>
        <v>0</v>
      </c>
      <c r="AK72" s="22">
        <f t="shared" ref="AK72" si="446">AK71/$BB$71</f>
        <v>0</v>
      </c>
      <c r="AL72" s="22">
        <f t="shared" ref="AL72" si="447">AL71/$BA$71</f>
        <v>0</v>
      </c>
      <c r="AM72" s="22">
        <f t="shared" ref="AM72" si="448">AM71/$BB$71</f>
        <v>0</v>
      </c>
      <c r="AN72" s="22">
        <f t="shared" ref="AN72" si="449">AN71/$BA$71</f>
        <v>0</v>
      </c>
      <c r="AO72" s="22">
        <f t="shared" ref="AO72" si="450">AO71/$BB$71</f>
        <v>0</v>
      </c>
      <c r="AP72" s="22">
        <f t="shared" ref="AP72" si="451">AP71/$BA$71</f>
        <v>0</v>
      </c>
      <c r="AQ72" s="22">
        <f t="shared" ref="AQ72" si="452">AQ71/$BB$71</f>
        <v>0</v>
      </c>
      <c r="AR72" s="22">
        <f t="shared" ref="AR72" si="453">AR71/$BA$71</f>
        <v>3.125E-2</v>
      </c>
      <c r="AS72" s="22">
        <f t="shared" ref="AS72" si="454">AS71/$BB$71</f>
        <v>3.6231884057971015E-3</v>
      </c>
      <c r="AT72" s="22">
        <f t="shared" ref="AT72" si="455">AT71/$BA$71</f>
        <v>0</v>
      </c>
      <c r="AU72" s="22">
        <f t="shared" ref="AU72" si="456">AU71/$BB$71</f>
        <v>0</v>
      </c>
      <c r="AV72" s="22"/>
      <c r="AW72" s="22"/>
      <c r="AX72" s="22"/>
      <c r="AY72" s="22"/>
      <c r="AZ72" s="11"/>
      <c r="BA72" s="10"/>
      <c r="BB72" s="10"/>
    </row>
    <row r="73" spans="1:54">
      <c r="A73" s="2" t="s">
        <v>388</v>
      </c>
      <c r="B73" s="2" t="s">
        <v>389</v>
      </c>
      <c r="C73" s="2">
        <v>69</v>
      </c>
      <c r="D73" s="22">
        <v>6.25E-2</v>
      </c>
      <c r="E73" s="22">
        <v>1.2681159420289856E-2</v>
      </c>
      <c r="F73" s="22">
        <v>0.375</v>
      </c>
      <c r="G73" s="22">
        <v>0.66847826086956519</v>
      </c>
      <c r="H73" s="22">
        <v>0.28125</v>
      </c>
      <c r="I73" s="22">
        <v>0.28442028985507245</v>
      </c>
      <c r="J73" s="22">
        <v>0</v>
      </c>
      <c r="K73" s="22">
        <v>0</v>
      </c>
      <c r="L73" s="22">
        <v>0</v>
      </c>
      <c r="M73" s="22">
        <v>0</v>
      </c>
      <c r="N73" s="22">
        <v>0</v>
      </c>
      <c r="O73" s="22">
        <v>0</v>
      </c>
      <c r="P73" s="22">
        <v>0</v>
      </c>
      <c r="Q73" s="22">
        <v>0</v>
      </c>
      <c r="R73" s="22">
        <v>0</v>
      </c>
      <c r="S73" s="22">
        <v>0</v>
      </c>
      <c r="T73" s="22">
        <v>3.125E-2</v>
      </c>
      <c r="U73" s="22">
        <v>5.434782608695652E-3</v>
      </c>
      <c r="V73" s="22">
        <v>0</v>
      </c>
      <c r="W73" s="22">
        <v>0</v>
      </c>
      <c r="X73" s="22">
        <v>0</v>
      </c>
      <c r="Y73" s="22">
        <v>0</v>
      </c>
      <c r="Z73" s="22">
        <v>0</v>
      </c>
      <c r="AA73" s="22">
        <v>0</v>
      </c>
      <c r="AB73" s="22">
        <v>0</v>
      </c>
      <c r="AC73" s="22">
        <v>0</v>
      </c>
      <c r="AD73" s="22">
        <v>0</v>
      </c>
      <c r="AE73" s="22">
        <v>0</v>
      </c>
      <c r="AF73" s="22">
        <v>0.21875</v>
      </c>
      <c r="AG73" s="22">
        <v>2.5362318840579712E-2</v>
      </c>
      <c r="AH73" s="22">
        <v>0</v>
      </c>
      <c r="AI73" s="22">
        <v>0</v>
      </c>
      <c r="AJ73" s="22">
        <v>0</v>
      </c>
      <c r="AK73" s="22">
        <v>0</v>
      </c>
      <c r="AL73" s="22">
        <v>0</v>
      </c>
      <c r="AM73" s="22">
        <v>0</v>
      </c>
      <c r="AN73" s="22">
        <v>0</v>
      </c>
      <c r="AO73" s="22">
        <v>0</v>
      </c>
      <c r="AP73" s="22">
        <v>0</v>
      </c>
      <c r="AQ73" s="22">
        <v>0</v>
      </c>
      <c r="AR73" s="22">
        <v>3.125E-2</v>
      </c>
      <c r="AS73" s="22">
        <v>3.6231884057971015E-3</v>
      </c>
      <c r="AT73" s="22">
        <v>0</v>
      </c>
      <c r="AU73" s="22">
        <v>0</v>
      </c>
      <c r="AV73" s="22"/>
      <c r="AW73" s="22"/>
      <c r="AX73" s="22"/>
      <c r="AY73" s="22"/>
      <c r="AZ73" s="11"/>
      <c r="BA73" s="10"/>
      <c r="BB73" s="10"/>
    </row>
    <row r="74" spans="1:54">
      <c r="A74" s="2" t="s">
        <v>707</v>
      </c>
      <c r="B74" s="2" t="s">
        <v>389</v>
      </c>
      <c r="C74" s="2">
        <v>70</v>
      </c>
      <c r="D74" s="11">
        <v>0</v>
      </c>
      <c r="E74" s="10">
        <v>0</v>
      </c>
      <c r="F74" s="11">
        <v>45</v>
      </c>
      <c r="G74" s="10">
        <v>280</v>
      </c>
      <c r="H74" s="11">
        <v>4</v>
      </c>
      <c r="I74" s="10">
        <v>56</v>
      </c>
      <c r="J74" s="11">
        <v>0</v>
      </c>
      <c r="K74" s="10">
        <v>0</v>
      </c>
      <c r="L74" s="11">
        <v>0</v>
      </c>
      <c r="M74" s="10">
        <v>0</v>
      </c>
      <c r="N74" s="11">
        <v>0</v>
      </c>
      <c r="O74" s="10">
        <v>0</v>
      </c>
      <c r="P74" s="11">
        <v>0</v>
      </c>
      <c r="Q74" s="10">
        <v>0</v>
      </c>
      <c r="R74" s="11">
        <v>0</v>
      </c>
      <c r="S74" s="10">
        <v>0</v>
      </c>
      <c r="T74" s="11">
        <v>0</v>
      </c>
      <c r="U74" s="10">
        <v>0</v>
      </c>
      <c r="V74" s="11">
        <v>0</v>
      </c>
      <c r="W74" s="10">
        <v>0</v>
      </c>
      <c r="X74" s="11">
        <v>0</v>
      </c>
      <c r="Y74" s="10">
        <v>0</v>
      </c>
      <c r="Z74" s="11">
        <v>0</v>
      </c>
      <c r="AA74" s="10">
        <v>0</v>
      </c>
      <c r="AB74" s="11">
        <v>0</v>
      </c>
      <c r="AC74" s="10">
        <v>0</v>
      </c>
      <c r="AD74" s="11">
        <v>0</v>
      </c>
      <c r="AE74" s="10">
        <v>0</v>
      </c>
      <c r="AF74" s="11">
        <v>0</v>
      </c>
      <c r="AG74" s="10">
        <v>0</v>
      </c>
      <c r="AH74" s="11">
        <v>0</v>
      </c>
      <c r="AI74" s="10">
        <v>0</v>
      </c>
      <c r="AJ74" s="11">
        <v>0</v>
      </c>
      <c r="AK74" s="10">
        <v>0</v>
      </c>
      <c r="AL74" s="11">
        <v>0</v>
      </c>
      <c r="AM74" s="10">
        <v>0</v>
      </c>
      <c r="AN74" s="11">
        <v>0</v>
      </c>
      <c r="AO74" s="10">
        <v>0</v>
      </c>
      <c r="AP74" s="11">
        <v>0</v>
      </c>
      <c r="AQ74" s="10">
        <v>0</v>
      </c>
      <c r="AR74" s="11">
        <v>0</v>
      </c>
      <c r="AS74" s="10">
        <v>0</v>
      </c>
      <c r="AT74" s="11">
        <v>0</v>
      </c>
      <c r="AU74" s="10">
        <v>0</v>
      </c>
      <c r="AV74" s="11"/>
      <c r="AW74" s="10"/>
      <c r="AX74" s="11"/>
      <c r="AY74" s="10"/>
      <c r="AZ74" s="11"/>
      <c r="BA74" s="10">
        <f t="shared" ref="BA74" si="457">SUM(D74,F74,H74,J74,L74,N74,P74,R74,T74,X74,Z74,AB74,AD74,AF74,AH74,AJ74,AL74,AN74,AP74,AR74,AT74,AV74,AX74)</f>
        <v>49</v>
      </c>
      <c r="BB74" s="10">
        <f t="shared" ref="BB74" si="458">SUM(E74,G74,I74,K74,M74,O74,Q74,S74,U74,Y74,AA74,AC74,AE74,AG74,AI74,AK74,AM74,AO74,AQ74,AS74,AU74,AW74,AY74)</f>
        <v>336</v>
      </c>
    </row>
    <row r="75" spans="1:54">
      <c r="A75" s="2"/>
      <c r="B75" s="2"/>
      <c r="C75" s="2"/>
      <c r="D75" s="22">
        <f>D74/$BA$74</f>
        <v>0</v>
      </c>
      <c r="E75" s="22">
        <f>E74/$BB$74</f>
        <v>0</v>
      </c>
      <c r="F75" s="22">
        <f t="shared" ref="F75" si="459">F74/$BA$74</f>
        <v>0.91836734693877553</v>
      </c>
      <c r="G75" s="22">
        <f t="shared" ref="G75" si="460">G74/$BB$74</f>
        <v>0.83333333333333337</v>
      </c>
      <c r="H75" s="22">
        <f t="shared" ref="H75" si="461">H74/$BA$74</f>
        <v>8.1632653061224483E-2</v>
      </c>
      <c r="I75" s="22">
        <f t="shared" ref="I75" si="462">I74/$BB$74</f>
        <v>0.16666666666666666</v>
      </c>
      <c r="J75" s="22">
        <f t="shared" ref="J75" si="463">J74/$BA$74</f>
        <v>0</v>
      </c>
      <c r="K75" s="22">
        <f t="shared" ref="K75" si="464">K74/$BB$74</f>
        <v>0</v>
      </c>
      <c r="L75" s="22">
        <f t="shared" ref="L75" si="465">L74/$BA$74</f>
        <v>0</v>
      </c>
      <c r="M75" s="22">
        <f t="shared" ref="M75" si="466">M74/$BB$74</f>
        <v>0</v>
      </c>
      <c r="N75" s="22">
        <f t="shared" ref="N75" si="467">N74/$BA$74</f>
        <v>0</v>
      </c>
      <c r="O75" s="22">
        <f t="shared" ref="O75" si="468">O74/$BB$74</f>
        <v>0</v>
      </c>
      <c r="P75" s="22">
        <f t="shared" ref="P75" si="469">P74/$BA$74</f>
        <v>0</v>
      </c>
      <c r="Q75" s="22">
        <f t="shared" ref="Q75" si="470">Q74/$BB$74</f>
        <v>0</v>
      </c>
      <c r="R75" s="22">
        <f t="shared" ref="R75" si="471">R74/$BA$74</f>
        <v>0</v>
      </c>
      <c r="S75" s="22">
        <f t="shared" ref="S75" si="472">S74/$BB$74</f>
        <v>0</v>
      </c>
      <c r="T75" s="22">
        <f t="shared" ref="T75" si="473">T74/$BA$74</f>
        <v>0</v>
      </c>
      <c r="U75" s="22">
        <f t="shared" ref="U75" si="474">U74/$BB$74</f>
        <v>0</v>
      </c>
      <c r="V75" s="22">
        <f t="shared" si="431"/>
        <v>0</v>
      </c>
      <c r="W75" s="22">
        <f t="shared" si="432"/>
        <v>0</v>
      </c>
      <c r="X75" s="22">
        <f t="shared" ref="X75" si="475">X74/$BA$74</f>
        <v>0</v>
      </c>
      <c r="Y75" s="22">
        <f t="shared" ref="Y75" si="476">Y74/$BB$74</f>
        <v>0</v>
      </c>
      <c r="Z75" s="22">
        <f t="shared" ref="Z75" si="477">Z74/$BA$74</f>
        <v>0</v>
      </c>
      <c r="AA75" s="22">
        <f t="shared" ref="AA75" si="478">AA74/$BB$74</f>
        <v>0</v>
      </c>
      <c r="AB75" s="22">
        <f t="shared" ref="AB75" si="479">AB74/$BA$74</f>
        <v>0</v>
      </c>
      <c r="AC75" s="22">
        <f t="shared" ref="AC75" si="480">AC74/$BB$74</f>
        <v>0</v>
      </c>
      <c r="AD75" s="22">
        <f t="shared" ref="AD75" si="481">AD74/$BA$74</f>
        <v>0</v>
      </c>
      <c r="AE75" s="22">
        <f t="shared" ref="AE75" si="482">AE74/$BB$74</f>
        <v>0</v>
      </c>
      <c r="AF75" s="22">
        <f t="shared" ref="AF75" si="483">AF74/$BA$74</f>
        <v>0</v>
      </c>
      <c r="AG75" s="22">
        <f t="shared" ref="AG75" si="484">AG74/$BB$74</f>
        <v>0</v>
      </c>
      <c r="AH75" s="22">
        <f t="shared" ref="AH75" si="485">AH74/$BA$74</f>
        <v>0</v>
      </c>
      <c r="AI75" s="22">
        <f t="shared" ref="AI75" si="486">AI74/$BB$74</f>
        <v>0</v>
      </c>
      <c r="AJ75" s="22">
        <f t="shared" ref="AJ75" si="487">AJ74/$BA$74</f>
        <v>0</v>
      </c>
      <c r="AK75" s="22">
        <f t="shared" ref="AK75" si="488">AK74/$BB$74</f>
        <v>0</v>
      </c>
      <c r="AL75" s="22">
        <f t="shared" ref="AL75" si="489">AL74/$BA$74</f>
        <v>0</v>
      </c>
      <c r="AM75" s="22">
        <f t="shared" ref="AM75" si="490">AM74/$BB$74</f>
        <v>0</v>
      </c>
      <c r="AN75" s="22">
        <f t="shared" ref="AN75" si="491">AN74/$BA$74</f>
        <v>0</v>
      </c>
      <c r="AO75" s="22">
        <f t="shared" ref="AO75" si="492">AO74/$BB$74</f>
        <v>0</v>
      </c>
      <c r="AP75" s="22">
        <f t="shared" ref="AP75" si="493">AP74/$BA$74</f>
        <v>0</v>
      </c>
      <c r="AQ75" s="22">
        <f t="shared" ref="AQ75" si="494">AQ74/$BB$74</f>
        <v>0</v>
      </c>
      <c r="AR75" s="22">
        <f t="shared" ref="AR75" si="495">AR74/$BA$74</f>
        <v>0</v>
      </c>
      <c r="AS75" s="22">
        <f t="shared" ref="AS75" si="496">AS74/$BB$74</f>
        <v>0</v>
      </c>
      <c r="AT75" s="22">
        <f t="shared" ref="AT75" si="497">AT74/$BA$74</f>
        <v>0</v>
      </c>
      <c r="AU75" s="22">
        <f t="shared" ref="AU75" si="498">AU74/$BB$74</f>
        <v>0</v>
      </c>
      <c r="AV75" s="22"/>
      <c r="AW75" s="22"/>
      <c r="AX75" s="22"/>
      <c r="AY75" s="22"/>
      <c r="AZ75" s="11"/>
      <c r="BA75" s="10"/>
      <c r="BB75" s="10"/>
    </row>
    <row r="76" spans="1:54">
      <c r="A76" s="2" t="s">
        <v>707</v>
      </c>
      <c r="B76" s="2" t="s">
        <v>389</v>
      </c>
      <c r="C76" s="2">
        <v>70</v>
      </c>
      <c r="D76" s="22">
        <v>0</v>
      </c>
      <c r="E76" s="22">
        <v>0</v>
      </c>
      <c r="F76" s="22">
        <v>0.91836734693877553</v>
      </c>
      <c r="G76" s="22">
        <v>0.83333333333333337</v>
      </c>
      <c r="H76" s="22">
        <v>8.1632653061224483E-2</v>
      </c>
      <c r="I76" s="22">
        <v>0.16666666666666666</v>
      </c>
      <c r="J76" s="22">
        <v>0</v>
      </c>
      <c r="K76" s="22">
        <v>0</v>
      </c>
      <c r="L76" s="22">
        <v>0</v>
      </c>
      <c r="M76" s="22">
        <v>0</v>
      </c>
      <c r="N76" s="22">
        <v>0</v>
      </c>
      <c r="O76" s="22">
        <v>0</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c r="AG76" s="22">
        <v>0</v>
      </c>
      <c r="AH76" s="22">
        <v>0</v>
      </c>
      <c r="AI76" s="22">
        <v>0</v>
      </c>
      <c r="AJ76" s="22">
        <v>0</v>
      </c>
      <c r="AK76" s="22">
        <v>0</v>
      </c>
      <c r="AL76" s="22">
        <v>0</v>
      </c>
      <c r="AM76" s="22">
        <v>0</v>
      </c>
      <c r="AN76" s="22">
        <v>0</v>
      </c>
      <c r="AO76" s="22">
        <v>0</v>
      </c>
      <c r="AP76" s="22">
        <v>0</v>
      </c>
      <c r="AQ76" s="22">
        <v>0</v>
      </c>
      <c r="AR76" s="22">
        <v>0</v>
      </c>
      <c r="AS76" s="22">
        <v>0</v>
      </c>
      <c r="AT76" s="22">
        <v>0</v>
      </c>
      <c r="AU76" s="22">
        <v>0</v>
      </c>
      <c r="AV76" s="22"/>
      <c r="AW76" s="22"/>
      <c r="AX76" s="22"/>
      <c r="AY76" s="22"/>
      <c r="AZ76" s="11"/>
      <c r="BA76" s="10"/>
      <c r="BB76" s="10"/>
    </row>
    <row r="77" spans="1:54">
      <c r="A77" s="2" t="s">
        <v>633</v>
      </c>
      <c r="B77" s="2" t="s">
        <v>389</v>
      </c>
      <c r="C77" s="2">
        <v>71</v>
      </c>
      <c r="D77" s="11">
        <v>1</v>
      </c>
      <c r="E77" s="10">
        <v>3</v>
      </c>
      <c r="F77" s="11">
        <v>9</v>
      </c>
      <c r="G77" s="10">
        <v>39</v>
      </c>
      <c r="H77" s="11">
        <v>3</v>
      </c>
      <c r="I77" s="10">
        <v>30</v>
      </c>
      <c r="J77" s="11">
        <v>0</v>
      </c>
      <c r="K77" s="10">
        <v>0</v>
      </c>
      <c r="L77" s="11">
        <v>0</v>
      </c>
      <c r="M77" s="10">
        <v>0</v>
      </c>
      <c r="N77" s="11">
        <v>0</v>
      </c>
      <c r="O77" s="10">
        <v>0</v>
      </c>
      <c r="P77" s="11">
        <v>0</v>
      </c>
      <c r="Q77" s="10">
        <v>0</v>
      </c>
      <c r="R77" s="11">
        <v>0</v>
      </c>
      <c r="S77" s="10">
        <v>0</v>
      </c>
      <c r="T77" s="11">
        <v>0</v>
      </c>
      <c r="U77" s="10">
        <v>0</v>
      </c>
      <c r="V77" s="11">
        <v>0</v>
      </c>
      <c r="W77" s="10">
        <v>0</v>
      </c>
      <c r="X77" s="11">
        <v>0</v>
      </c>
      <c r="Y77" s="10">
        <v>0</v>
      </c>
      <c r="Z77" s="11">
        <v>0</v>
      </c>
      <c r="AA77" s="10">
        <v>0</v>
      </c>
      <c r="AB77" s="11">
        <v>0</v>
      </c>
      <c r="AC77" s="10">
        <v>0</v>
      </c>
      <c r="AD77" s="11">
        <v>0</v>
      </c>
      <c r="AE77" s="10">
        <v>0</v>
      </c>
      <c r="AF77" s="11">
        <v>0</v>
      </c>
      <c r="AG77" s="10">
        <v>0</v>
      </c>
      <c r="AH77" s="11">
        <v>0</v>
      </c>
      <c r="AI77" s="10">
        <v>0</v>
      </c>
      <c r="AJ77" s="11">
        <v>0</v>
      </c>
      <c r="AK77" s="10">
        <v>0</v>
      </c>
      <c r="AL77" s="11">
        <v>0</v>
      </c>
      <c r="AM77" s="10">
        <v>0</v>
      </c>
      <c r="AN77" s="11">
        <v>0</v>
      </c>
      <c r="AO77" s="10">
        <v>0</v>
      </c>
      <c r="AP77" s="11">
        <v>2</v>
      </c>
      <c r="AQ77" s="10">
        <v>26</v>
      </c>
      <c r="AR77" s="11">
        <v>0</v>
      </c>
      <c r="AS77" s="10">
        <v>0</v>
      </c>
      <c r="AT77" s="11">
        <v>0</v>
      </c>
      <c r="AU77" s="10">
        <v>0</v>
      </c>
      <c r="AV77" s="11"/>
      <c r="AW77" s="10"/>
      <c r="AX77" s="11"/>
      <c r="AY77" s="10"/>
      <c r="AZ77" s="11"/>
      <c r="BA77" s="10">
        <f t="shared" ref="BA77" si="499">SUM(D77,F77,H77,J77,L77,N77,P77,R77,T77,X77,Z77,AB77,AD77,AF77,AH77,AJ77,AL77,AN77,AP77,AR77,AT77,AV77,AX77)</f>
        <v>15</v>
      </c>
      <c r="BB77" s="10">
        <f t="shared" ref="BB77" si="500">SUM(E77,G77,I77,K77,M77,O77,Q77,S77,U77,Y77,AA77,AC77,AE77,AG77,AI77,AK77,AM77,AO77,AQ77,AS77,AU77,AW77,AY77)</f>
        <v>98</v>
      </c>
    </row>
    <row r="78" spans="1:54">
      <c r="A78" s="2"/>
      <c r="B78" s="2"/>
      <c r="C78" s="2"/>
      <c r="D78" s="22">
        <f>D77/$BA$77</f>
        <v>6.6666666666666666E-2</v>
      </c>
      <c r="E78" s="22">
        <f>E77/$BB$77</f>
        <v>3.0612244897959183E-2</v>
      </c>
      <c r="F78" s="22">
        <f t="shared" ref="F78" si="501">F77/$BA$77</f>
        <v>0.6</v>
      </c>
      <c r="G78" s="22">
        <f t="shared" ref="G78" si="502">G77/$BB$77</f>
        <v>0.39795918367346939</v>
      </c>
      <c r="H78" s="22">
        <f t="shared" ref="H78" si="503">H77/$BA$77</f>
        <v>0.2</v>
      </c>
      <c r="I78" s="22">
        <f t="shared" ref="I78" si="504">I77/$BB$77</f>
        <v>0.30612244897959184</v>
      </c>
      <c r="J78" s="22">
        <f t="shared" ref="J78" si="505">J77/$BA$77</f>
        <v>0</v>
      </c>
      <c r="K78" s="22">
        <f t="shared" ref="K78" si="506">K77/$BB$77</f>
        <v>0</v>
      </c>
      <c r="L78" s="22">
        <f t="shared" ref="L78" si="507">L77/$BA$77</f>
        <v>0</v>
      </c>
      <c r="M78" s="22">
        <f t="shared" ref="M78" si="508">M77/$BB$77</f>
        <v>0</v>
      </c>
      <c r="N78" s="22">
        <f t="shared" ref="N78" si="509">N77/$BA$77</f>
        <v>0</v>
      </c>
      <c r="O78" s="22">
        <f t="shared" ref="O78" si="510">O77/$BB$77</f>
        <v>0</v>
      </c>
      <c r="P78" s="22">
        <f t="shared" ref="P78" si="511">P77/$BA$77</f>
        <v>0</v>
      </c>
      <c r="Q78" s="22">
        <f t="shared" ref="Q78" si="512">Q77/$BB$77</f>
        <v>0</v>
      </c>
      <c r="R78" s="22">
        <f t="shared" ref="R78" si="513">R77/$BA$77</f>
        <v>0</v>
      </c>
      <c r="S78" s="22">
        <f t="shared" ref="S78" si="514">S77/$BB$77</f>
        <v>0</v>
      </c>
      <c r="T78" s="22">
        <f t="shared" ref="T78" si="515">T77/$BA$77</f>
        <v>0</v>
      </c>
      <c r="U78" s="22">
        <f t="shared" ref="U78" si="516">U77/$BB$77</f>
        <v>0</v>
      </c>
      <c r="V78" s="22">
        <f t="shared" si="431"/>
        <v>0</v>
      </c>
      <c r="W78" s="22">
        <f t="shared" si="432"/>
        <v>0</v>
      </c>
      <c r="X78" s="22">
        <f t="shared" ref="X78" si="517">X77/$BA$77</f>
        <v>0</v>
      </c>
      <c r="Y78" s="22">
        <f t="shared" ref="Y78" si="518">Y77/$BB$77</f>
        <v>0</v>
      </c>
      <c r="Z78" s="22">
        <f t="shared" ref="Z78" si="519">Z77/$BA$77</f>
        <v>0</v>
      </c>
      <c r="AA78" s="22">
        <f t="shared" ref="AA78" si="520">AA77/$BB$77</f>
        <v>0</v>
      </c>
      <c r="AB78" s="22">
        <f t="shared" ref="AB78" si="521">AB77/$BA$77</f>
        <v>0</v>
      </c>
      <c r="AC78" s="22">
        <f t="shared" ref="AC78" si="522">AC77/$BB$77</f>
        <v>0</v>
      </c>
      <c r="AD78" s="22">
        <f t="shared" ref="AD78" si="523">AD77/$BA$77</f>
        <v>0</v>
      </c>
      <c r="AE78" s="22">
        <f t="shared" ref="AE78" si="524">AE77/$BB$77</f>
        <v>0</v>
      </c>
      <c r="AF78" s="22">
        <f t="shared" ref="AF78" si="525">AF77/$BA$77</f>
        <v>0</v>
      </c>
      <c r="AG78" s="22">
        <f t="shared" ref="AG78" si="526">AG77/$BB$77</f>
        <v>0</v>
      </c>
      <c r="AH78" s="22">
        <f t="shared" ref="AH78" si="527">AH77/$BA$77</f>
        <v>0</v>
      </c>
      <c r="AI78" s="22">
        <f t="shared" ref="AI78" si="528">AI77/$BB$77</f>
        <v>0</v>
      </c>
      <c r="AJ78" s="22">
        <f t="shared" ref="AJ78" si="529">AJ77/$BA$77</f>
        <v>0</v>
      </c>
      <c r="AK78" s="22">
        <f t="shared" ref="AK78" si="530">AK77/$BB$77</f>
        <v>0</v>
      </c>
      <c r="AL78" s="22">
        <f t="shared" ref="AL78" si="531">AL77/$BA$77</f>
        <v>0</v>
      </c>
      <c r="AM78" s="22">
        <f t="shared" ref="AM78" si="532">AM77/$BB$77</f>
        <v>0</v>
      </c>
      <c r="AN78" s="22">
        <f t="shared" ref="AN78" si="533">AN77/$BA$77</f>
        <v>0</v>
      </c>
      <c r="AO78" s="22">
        <f t="shared" ref="AO78" si="534">AO77/$BB$77</f>
        <v>0</v>
      </c>
      <c r="AP78" s="22">
        <f t="shared" ref="AP78" si="535">AP77/$BA$77</f>
        <v>0.13333333333333333</v>
      </c>
      <c r="AQ78" s="22">
        <f t="shared" ref="AQ78" si="536">AQ77/$BB$77</f>
        <v>0.26530612244897961</v>
      </c>
      <c r="AR78" s="22">
        <f t="shared" ref="AR78" si="537">AR77/$BA$77</f>
        <v>0</v>
      </c>
      <c r="AS78" s="22">
        <f t="shared" ref="AS78" si="538">AS77/$BB$77</f>
        <v>0</v>
      </c>
      <c r="AT78" s="22">
        <f t="shared" ref="AT78" si="539">AT77/$BA$77</f>
        <v>0</v>
      </c>
      <c r="AU78" s="22">
        <f t="shared" ref="AU78" si="540">AU77/$BB$77</f>
        <v>0</v>
      </c>
      <c r="AV78" s="22"/>
      <c r="AW78" s="22"/>
      <c r="AX78" s="22"/>
      <c r="AY78" s="22"/>
      <c r="AZ78" s="11"/>
      <c r="BA78" s="10"/>
      <c r="BB78" s="10"/>
    </row>
    <row r="79" spans="1:54">
      <c r="A79" s="2" t="s">
        <v>633</v>
      </c>
      <c r="B79" s="2" t="s">
        <v>389</v>
      </c>
      <c r="C79" s="2">
        <v>71</v>
      </c>
      <c r="D79" s="22">
        <v>6.6666666666666666E-2</v>
      </c>
      <c r="E79" s="22">
        <v>3.0612244897959183E-2</v>
      </c>
      <c r="F79" s="22">
        <v>0.6</v>
      </c>
      <c r="G79" s="22">
        <v>0.39795918367346939</v>
      </c>
      <c r="H79" s="22">
        <v>0.2</v>
      </c>
      <c r="I79" s="22">
        <v>0.30612244897959184</v>
      </c>
      <c r="J79" s="22">
        <v>0</v>
      </c>
      <c r="K79" s="22">
        <v>0</v>
      </c>
      <c r="L79" s="22">
        <v>0</v>
      </c>
      <c r="M79" s="22">
        <v>0</v>
      </c>
      <c r="N79" s="22">
        <v>0</v>
      </c>
      <c r="O79" s="22">
        <v>0</v>
      </c>
      <c r="P79" s="22">
        <v>0</v>
      </c>
      <c r="Q79" s="22">
        <v>0</v>
      </c>
      <c r="R79" s="22">
        <v>0</v>
      </c>
      <c r="S79" s="22">
        <v>0</v>
      </c>
      <c r="T79" s="22">
        <v>0</v>
      </c>
      <c r="U79" s="22">
        <v>0</v>
      </c>
      <c r="V79" s="22">
        <v>0</v>
      </c>
      <c r="W79" s="22">
        <v>0</v>
      </c>
      <c r="X79" s="22">
        <v>0</v>
      </c>
      <c r="Y79" s="22">
        <v>0</v>
      </c>
      <c r="Z79" s="22">
        <v>0</v>
      </c>
      <c r="AA79" s="22">
        <v>0</v>
      </c>
      <c r="AB79" s="22">
        <v>0</v>
      </c>
      <c r="AC79" s="22">
        <v>0</v>
      </c>
      <c r="AD79" s="22">
        <v>0</v>
      </c>
      <c r="AE79" s="22">
        <v>0</v>
      </c>
      <c r="AF79" s="22">
        <v>0</v>
      </c>
      <c r="AG79" s="22">
        <v>0</v>
      </c>
      <c r="AH79" s="22">
        <v>0</v>
      </c>
      <c r="AI79" s="22">
        <v>0</v>
      </c>
      <c r="AJ79" s="22">
        <v>0</v>
      </c>
      <c r="AK79" s="22">
        <v>0</v>
      </c>
      <c r="AL79" s="22">
        <v>0</v>
      </c>
      <c r="AM79" s="22">
        <v>0</v>
      </c>
      <c r="AN79" s="22">
        <v>0</v>
      </c>
      <c r="AO79" s="22">
        <v>0</v>
      </c>
      <c r="AP79" s="22">
        <v>0.13333333333333333</v>
      </c>
      <c r="AQ79" s="22">
        <v>0.26530612244897961</v>
      </c>
      <c r="AR79" s="22">
        <v>0</v>
      </c>
      <c r="AS79" s="22">
        <v>0</v>
      </c>
      <c r="AT79" s="22">
        <v>0</v>
      </c>
      <c r="AU79" s="22">
        <v>0</v>
      </c>
      <c r="AV79" s="22"/>
      <c r="AW79" s="22"/>
      <c r="AX79" s="22"/>
      <c r="AY79" s="22"/>
      <c r="AZ79" s="11"/>
      <c r="BA79" s="10"/>
      <c r="BB79" s="10"/>
    </row>
    <row r="80" spans="1:54">
      <c r="A80" s="2" t="s">
        <v>401</v>
      </c>
      <c r="B80" s="2" t="s">
        <v>389</v>
      </c>
      <c r="C80" s="2">
        <v>72</v>
      </c>
      <c r="D80" s="11">
        <v>0</v>
      </c>
      <c r="E80" s="10">
        <v>0</v>
      </c>
      <c r="F80" s="11">
        <v>59</v>
      </c>
      <c r="G80" s="10">
        <v>263</v>
      </c>
      <c r="H80" s="11">
        <v>4</v>
      </c>
      <c r="I80" s="10">
        <v>19</v>
      </c>
      <c r="J80" s="11">
        <v>0</v>
      </c>
      <c r="K80" s="10">
        <v>0</v>
      </c>
      <c r="L80" s="11">
        <v>0</v>
      </c>
      <c r="M80" s="10">
        <v>0</v>
      </c>
      <c r="N80" s="11">
        <v>0</v>
      </c>
      <c r="O80" s="10">
        <v>0</v>
      </c>
      <c r="P80" s="11">
        <v>0</v>
      </c>
      <c r="Q80" s="10">
        <v>0</v>
      </c>
      <c r="R80" s="11">
        <v>0</v>
      </c>
      <c r="S80" s="10">
        <v>0</v>
      </c>
      <c r="T80" s="11">
        <v>0</v>
      </c>
      <c r="U80" s="10">
        <v>0</v>
      </c>
      <c r="V80" s="11">
        <v>0</v>
      </c>
      <c r="W80" s="10">
        <v>0</v>
      </c>
      <c r="X80" s="11">
        <v>0</v>
      </c>
      <c r="Y80" s="10">
        <v>0</v>
      </c>
      <c r="Z80" s="11">
        <v>0</v>
      </c>
      <c r="AA80" s="10">
        <v>0</v>
      </c>
      <c r="AB80" s="11">
        <v>0</v>
      </c>
      <c r="AC80" s="10">
        <v>0</v>
      </c>
      <c r="AD80" s="11">
        <v>0</v>
      </c>
      <c r="AE80" s="10">
        <v>0</v>
      </c>
      <c r="AF80" s="11">
        <v>0</v>
      </c>
      <c r="AG80" s="10">
        <v>0</v>
      </c>
      <c r="AH80" s="11">
        <v>0</v>
      </c>
      <c r="AI80" s="10">
        <v>0</v>
      </c>
      <c r="AJ80" s="11">
        <v>0</v>
      </c>
      <c r="AK80" s="10">
        <v>0</v>
      </c>
      <c r="AL80" s="11">
        <v>0</v>
      </c>
      <c r="AM80" s="10">
        <v>0</v>
      </c>
      <c r="AN80" s="11">
        <v>0</v>
      </c>
      <c r="AO80" s="10">
        <v>0</v>
      </c>
      <c r="AP80" s="11">
        <v>6</v>
      </c>
      <c r="AQ80" s="10">
        <v>72</v>
      </c>
      <c r="AR80" s="11">
        <v>0</v>
      </c>
      <c r="AS80" s="10">
        <v>0</v>
      </c>
      <c r="AT80" s="11">
        <v>0</v>
      </c>
      <c r="AU80" s="10">
        <v>0</v>
      </c>
      <c r="AV80" s="11"/>
      <c r="AW80" s="10"/>
      <c r="AX80" s="11"/>
      <c r="AY80" s="10"/>
      <c r="AZ80" s="11"/>
      <c r="BA80" s="10">
        <f t="shared" ref="BA80:BA95" si="541">SUM(D80,F80,H80,J80,L80,N80,P80,R80,T80,X80,Z80,AB80,AD80,AF80,AH80,AJ80,AL80,AN80,AP80,AR80,AT80,AV80,AX80)</f>
        <v>69</v>
      </c>
      <c r="BB80" s="10">
        <f t="shared" ref="BB80:BB95" si="542">SUM(E80,G80,I80,K80,M80,O80,Q80,S80,U80,Y80,AA80,AC80,AE80,AG80,AI80,AK80,AM80,AO80,AQ80,AS80,AU80,AW80,AY80)</f>
        <v>354</v>
      </c>
    </row>
    <row r="81" spans="1:54">
      <c r="A81" s="2"/>
      <c r="B81" s="2"/>
      <c r="C81" s="2"/>
      <c r="D81" s="22">
        <f>D80/$BA$80</f>
        <v>0</v>
      </c>
      <c r="E81" s="22">
        <f>E80/$BB$80</f>
        <v>0</v>
      </c>
      <c r="F81" s="22">
        <f t="shared" ref="F81" si="543">F80/$BA$80</f>
        <v>0.85507246376811596</v>
      </c>
      <c r="G81" s="22">
        <f t="shared" ref="G81" si="544">G80/$BB$80</f>
        <v>0.74293785310734461</v>
      </c>
      <c r="H81" s="22">
        <f t="shared" ref="H81" si="545">H80/$BA$80</f>
        <v>5.7971014492753624E-2</v>
      </c>
      <c r="I81" s="22">
        <f t="shared" ref="I81" si="546">I80/$BB$80</f>
        <v>5.3672316384180789E-2</v>
      </c>
      <c r="J81" s="22">
        <f t="shared" ref="J81" si="547">J80/$BA$80</f>
        <v>0</v>
      </c>
      <c r="K81" s="22">
        <f t="shared" ref="K81" si="548">K80/$BB$80</f>
        <v>0</v>
      </c>
      <c r="L81" s="22">
        <f t="shared" ref="L81" si="549">L80/$BA$80</f>
        <v>0</v>
      </c>
      <c r="M81" s="22">
        <f t="shared" ref="M81" si="550">M80/$BB$80</f>
        <v>0</v>
      </c>
      <c r="N81" s="22">
        <f t="shared" ref="N81" si="551">N80/$BA$80</f>
        <v>0</v>
      </c>
      <c r="O81" s="22">
        <f t="shared" ref="O81" si="552">O80/$BB$80</f>
        <v>0</v>
      </c>
      <c r="P81" s="22">
        <f t="shared" ref="P81" si="553">P80/$BA$80</f>
        <v>0</v>
      </c>
      <c r="Q81" s="22">
        <f t="shared" ref="Q81" si="554">Q80/$BB$80</f>
        <v>0</v>
      </c>
      <c r="R81" s="22">
        <f t="shared" ref="R81" si="555">R80/$BA$80</f>
        <v>0</v>
      </c>
      <c r="S81" s="22">
        <f t="shared" ref="S81" si="556">S80/$BB$80</f>
        <v>0</v>
      </c>
      <c r="T81" s="22">
        <f t="shared" ref="T81" si="557">T80/$BA$80</f>
        <v>0</v>
      </c>
      <c r="U81" s="22">
        <f t="shared" ref="U81" si="558">U80/$BB$80</f>
        <v>0</v>
      </c>
      <c r="V81" s="22">
        <f t="shared" si="431"/>
        <v>0</v>
      </c>
      <c r="W81" s="22">
        <f t="shared" si="432"/>
        <v>0</v>
      </c>
      <c r="X81" s="22">
        <f t="shared" ref="X81" si="559">X80/$BA$80</f>
        <v>0</v>
      </c>
      <c r="Y81" s="22">
        <f t="shared" ref="Y81" si="560">Y80/$BB$80</f>
        <v>0</v>
      </c>
      <c r="Z81" s="22">
        <f t="shared" ref="Z81" si="561">Z80/$BA$80</f>
        <v>0</v>
      </c>
      <c r="AA81" s="22">
        <f t="shared" ref="AA81" si="562">AA80/$BB$80</f>
        <v>0</v>
      </c>
      <c r="AB81" s="22">
        <f t="shared" ref="AB81" si="563">AB80/$BA$80</f>
        <v>0</v>
      </c>
      <c r="AC81" s="22">
        <f t="shared" ref="AC81" si="564">AC80/$BB$80</f>
        <v>0</v>
      </c>
      <c r="AD81" s="22">
        <f t="shared" ref="AD81" si="565">AD80/$BA$80</f>
        <v>0</v>
      </c>
      <c r="AE81" s="22">
        <f t="shared" ref="AE81" si="566">AE80/$BB$80</f>
        <v>0</v>
      </c>
      <c r="AF81" s="22">
        <f t="shared" ref="AF81" si="567">AF80/$BA$80</f>
        <v>0</v>
      </c>
      <c r="AG81" s="22">
        <f t="shared" ref="AG81" si="568">AG80/$BB$80</f>
        <v>0</v>
      </c>
      <c r="AH81" s="22">
        <f t="shared" ref="AH81" si="569">AH80/$BA$80</f>
        <v>0</v>
      </c>
      <c r="AI81" s="22">
        <f t="shared" ref="AI81" si="570">AI80/$BB$80</f>
        <v>0</v>
      </c>
      <c r="AJ81" s="22">
        <f t="shared" ref="AJ81" si="571">AJ80/$BA$80</f>
        <v>0</v>
      </c>
      <c r="AK81" s="22">
        <f t="shared" ref="AK81" si="572">AK80/$BB$80</f>
        <v>0</v>
      </c>
      <c r="AL81" s="22">
        <f t="shared" ref="AL81" si="573">AL80/$BA$80</f>
        <v>0</v>
      </c>
      <c r="AM81" s="22">
        <f t="shared" ref="AM81" si="574">AM80/$BB$80</f>
        <v>0</v>
      </c>
      <c r="AN81" s="22">
        <f t="shared" ref="AN81" si="575">AN80/$BA$80</f>
        <v>0</v>
      </c>
      <c r="AO81" s="22">
        <f t="shared" ref="AO81" si="576">AO80/$BB$80</f>
        <v>0</v>
      </c>
      <c r="AP81" s="22">
        <f t="shared" ref="AP81" si="577">AP80/$BA$80</f>
        <v>8.6956521739130432E-2</v>
      </c>
      <c r="AQ81" s="22">
        <f t="shared" ref="AQ81" si="578">AQ80/$BB$80</f>
        <v>0.20338983050847459</v>
      </c>
      <c r="AR81" s="22">
        <f t="shared" ref="AR81" si="579">AR80/$BA$80</f>
        <v>0</v>
      </c>
      <c r="AS81" s="22">
        <f t="shared" ref="AS81" si="580">AS80/$BB$80</f>
        <v>0</v>
      </c>
      <c r="AT81" s="22">
        <f t="shared" ref="AT81" si="581">AT80/$BA$80</f>
        <v>0</v>
      </c>
      <c r="AU81" s="22">
        <f t="shared" ref="AU81" si="582">AU80/$BB$80</f>
        <v>0</v>
      </c>
      <c r="AV81" s="22"/>
      <c r="AW81" s="22"/>
      <c r="AX81" s="22"/>
      <c r="AY81" s="22"/>
      <c r="AZ81" s="11"/>
      <c r="BA81" s="10"/>
      <c r="BB81" s="10"/>
    </row>
    <row r="82" spans="1:54">
      <c r="A82" s="2" t="s">
        <v>401</v>
      </c>
      <c r="B82" s="2" t="s">
        <v>389</v>
      </c>
      <c r="C82" s="2">
        <v>72</v>
      </c>
      <c r="D82" s="22">
        <v>0</v>
      </c>
      <c r="E82" s="22">
        <v>0</v>
      </c>
      <c r="F82" s="22">
        <v>0.85507246376811596</v>
      </c>
      <c r="G82" s="22">
        <v>0.74293785310734461</v>
      </c>
      <c r="H82" s="22">
        <v>5.7971014492753624E-2</v>
      </c>
      <c r="I82" s="22">
        <v>5.3672316384180789E-2</v>
      </c>
      <c r="J82" s="22">
        <v>0</v>
      </c>
      <c r="K82" s="22">
        <v>0</v>
      </c>
      <c r="L82" s="22">
        <v>0</v>
      </c>
      <c r="M82" s="22">
        <v>0</v>
      </c>
      <c r="N82" s="22">
        <v>0</v>
      </c>
      <c r="O82" s="22">
        <v>0</v>
      </c>
      <c r="P82" s="22">
        <v>0</v>
      </c>
      <c r="Q82" s="22">
        <v>0</v>
      </c>
      <c r="R82" s="22">
        <v>0</v>
      </c>
      <c r="S82" s="22">
        <v>0</v>
      </c>
      <c r="T82" s="22">
        <v>0</v>
      </c>
      <c r="U82" s="22">
        <v>0</v>
      </c>
      <c r="V82" s="22">
        <v>0</v>
      </c>
      <c r="W82" s="22">
        <v>0</v>
      </c>
      <c r="X82" s="22">
        <v>0</v>
      </c>
      <c r="Y82" s="22">
        <v>0</v>
      </c>
      <c r="Z82" s="22">
        <v>0</v>
      </c>
      <c r="AA82" s="22">
        <v>0</v>
      </c>
      <c r="AB82" s="22">
        <v>0</v>
      </c>
      <c r="AC82" s="22">
        <v>0</v>
      </c>
      <c r="AD82" s="22">
        <v>0</v>
      </c>
      <c r="AE82" s="22">
        <v>0</v>
      </c>
      <c r="AF82" s="22">
        <v>0</v>
      </c>
      <c r="AG82" s="22">
        <v>0</v>
      </c>
      <c r="AH82" s="22">
        <v>0</v>
      </c>
      <c r="AI82" s="22">
        <v>0</v>
      </c>
      <c r="AJ82" s="22">
        <v>0</v>
      </c>
      <c r="AK82" s="22">
        <v>0</v>
      </c>
      <c r="AL82" s="22">
        <v>0</v>
      </c>
      <c r="AM82" s="22">
        <v>0</v>
      </c>
      <c r="AN82" s="22">
        <v>0</v>
      </c>
      <c r="AO82" s="22">
        <v>0</v>
      </c>
      <c r="AP82" s="22">
        <v>8.6956521739130432E-2</v>
      </c>
      <c r="AQ82" s="22">
        <v>0.20338983050847459</v>
      </c>
      <c r="AR82" s="22">
        <v>0</v>
      </c>
      <c r="AS82" s="22">
        <v>0</v>
      </c>
      <c r="AT82" s="22">
        <v>0</v>
      </c>
      <c r="AU82" s="22">
        <v>0</v>
      </c>
      <c r="AV82" s="22"/>
      <c r="AW82" s="22"/>
      <c r="AX82" s="22"/>
      <c r="AY82" s="22"/>
      <c r="AZ82" s="11"/>
      <c r="BA82" s="10"/>
      <c r="BB82" s="10"/>
    </row>
    <row r="83" spans="1:54">
      <c r="A83" s="2" t="s">
        <v>405</v>
      </c>
      <c r="B83" s="2" t="s">
        <v>389</v>
      </c>
      <c r="C83" s="2">
        <v>73</v>
      </c>
      <c r="D83" s="11">
        <v>0</v>
      </c>
      <c r="E83" s="10">
        <v>0</v>
      </c>
      <c r="F83" s="11">
        <v>30</v>
      </c>
      <c r="G83" s="10">
        <v>515</v>
      </c>
      <c r="H83" s="11">
        <v>1</v>
      </c>
      <c r="I83" s="10">
        <v>5</v>
      </c>
      <c r="J83" s="11">
        <v>0</v>
      </c>
      <c r="K83" s="10">
        <v>0</v>
      </c>
      <c r="L83" s="11">
        <v>0</v>
      </c>
      <c r="M83" s="10">
        <v>0</v>
      </c>
      <c r="N83" s="11">
        <v>0</v>
      </c>
      <c r="O83" s="10">
        <v>0</v>
      </c>
      <c r="P83" s="11">
        <v>0</v>
      </c>
      <c r="Q83" s="10">
        <v>0</v>
      </c>
      <c r="R83" s="11">
        <v>0</v>
      </c>
      <c r="S83" s="10">
        <v>0</v>
      </c>
      <c r="T83" s="11">
        <v>0</v>
      </c>
      <c r="U83" s="10">
        <v>0</v>
      </c>
      <c r="V83" s="11">
        <v>0</v>
      </c>
      <c r="W83" s="10">
        <v>0</v>
      </c>
      <c r="X83" s="11">
        <v>0</v>
      </c>
      <c r="Y83" s="10">
        <v>0</v>
      </c>
      <c r="Z83" s="11">
        <v>0</v>
      </c>
      <c r="AA83" s="10">
        <v>0</v>
      </c>
      <c r="AB83" s="11">
        <v>0</v>
      </c>
      <c r="AC83" s="10">
        <v>0</v>
      </c>
      <c r="AD83" s="11">
        <v>0</v>
      </c>
      <c r="AE83" s="10">
        <v>0</v>
      </c>
      <c r="AF83" s="11">
        <v>0</v>
      </c>
      <c r="AG83" s="10">
        <v>0</v>
      </c>
      <c r="AH83" s="11">
        <v>0</v>
      </c>
      <c r="AI83" s="10">
        <v>0</v>
      </c>
      <c r="AJ83" s="11">
        <v>0</v>
      </c>
      <c r="AK83" s="10">
        <v>0</v>
      </c>
      <c r="AL83" s="11">
        <v>0</v>
      </c>
      <c r="AM83" s="10">
        <v>0</v>
      </c>
      <c r="AN83" s="11">
        <v>0</v>
      </c>
      <c r="AO83" s="10">
        <v>0</v>
      </c>
      <c r="AP83" s="11">
        <v>0</v>
      </c>
      <c r="AQ83" s="10">
        <v>0</v>
      </c>
      <c r="AR83" s="11">
        <v>0</v>
      </c>
      <c r="AS83" s="10">
        <v>0</v>
      </c>
      <c r="AT83" s="11">
        <v>0</v>
      </c>
      <c r="AU83" s="10">
        <v>0</v>
      </c>
      <c r="AV83" s="11"/>
      <c r="AW83" s="10"/>
      <c r="AX83" s="11"/>
      <c r="AY83" s="10"/>
      <c r="AZ83" s="11"/>
      <c r="BA83" s="10">
        <f t="shared" si="541"/>
        <v>31</v>
      </c>
      <c r="BB83" s="10">
        <f t="shared" si="542"/>
        <v>520</v>
      </c>
    </row>
    <row r="84" spans="1:54">
      <c r="A84" s="2"/>
      <c r="B84" s="2"/>
      <c r="C84" s="2"/>
      <c r="D84" s="22">
        <f>D83/$BA$83</f>
        <v>0</v>
      </c>
      <c r="E84" s="22">
        <f>E83/$BB$83</f>
        <v>0</v>
      </c>
      <c r="F84" s="22">
        <f t="shared" ref="F84" si="583">F83/$BA$83</f>
        <v>0.967741935483871</v>
      </c>
      <c r="G84" s="22">
        <f t="shared" ref="G84" si="584">G83/$BB$83</f>
        <v>0.99038461538461542</v>
      </c>
      <c r="H84" s="22">
        <f t="shared" ref="H84" si="585">H83/$BA$83</f>
        <v>3.2258064516129031E-2</v>
      </c>
      <c r="I84" s="22">
        <f t="shared" ref="I84" si="586">I83/$BB$83</f>
        <v>9.6153846153846159E-3</v>
      </c>
      <c r="J84" s="22">
        <f t="shared" ref="J84" si="587">J83/$BA$83</f>
        <v>0</v>
      </c>
      <c r="K84" s="22">
        <f t="shared" ref="K84" si="588">K83/$BB$83</f>
        <v>0</v>
      </c>
      <c r="L84" s="22">
        <f t="shared" ref="L84" si="589">L83/$BA$83</f>
        <v>0</v>
      </c>
      <c r="M84" s="22">
        <f t="shared" ref="M84" si="590">M83/$BB$83</f>
        <v>0</v>
      </c>
      <c r="N84" s="22">
        <f t="shared" ref="N84" si="591">N83/$BA$83</f>
        <v>0</v>
      </c>
      <c r="O84" s="22">
        <f t="shared" ref="O84" si="592">O83/$BB$83</f>
        <v>0</v>
      </c>
      <c r="P84" s="22">
        <f t="shared" ref="P84" si="593">P83/$BA$83</f>
        <v>0</v>
      </c>
      <c r="Q84" s="22">
        <f t="shared" ref="Q84" si="594">Q83/$BB$83</f>
        <v>0</v>
      </c>
      <c r="R84" s="22">
        <f t="shared" ref="R84" si="595">R83/$BA$83</f>
        <v>0</v>
      </c>
      <c r="S84" s="22">
        <f t="shared" ref="S84" si="596">S83/$BB$83</f>
        <v>0</v>
      </c>
      <c r="T84" s="22">
        <f t="shared" ref="T84" si="597">T83/$BA$83</f>
        <v>0</v>
      </c>
      <c r="U84" s="22">
        <f t="shared" ref="U84" si="598">U83/$BB$83</f>
        <v>0</v>
      </c>
      <c r="V84" s="22">
        <f t="shared" si="431"/>
        <v>0</v>
      </c>
      <c r="W84" s="22">
        <f t="shared" si="432"/>
        <v>0</v>
      </c>
      <c r="X84" s="22">
        <f t="shared" ref="X84" si="599">X83/$BA$83</f>
        <v>0</v>
      </c>
      <c r="Y84" s="22">
        <f t="shared" ref="Y84" si="600">Y83/$BB$83</f>
        <v>0</v>
      </c>
      <c r="Z84" s="22">
        <f t="shared" ref="Z84" si="601">Z83/$BA$83</f>
        <v>0</v>
      </c>
      <c r="AA84" s="22">
        <f t="shared" ref="AA84" si="602">AA83/$BB$83</f>
        <v>0</v>
      </c>
      <c r="AB84" s="22">
        <f t="shared" ref="AB84" si="603">AB83/$BA$83</f>
        <v>0</v>
      </c>
      <c r="AC84" s="22">
        <f t="shared" ref="AC84" si="604">AC83/$BB$83</f>
        <v>0</v>
      </c>
      <c r="AD84" s="22">
        <f t="shared" ref="AD84" si="605">AD83/$BA$83</f>
        <v>0</v>
      </c>
      <c r="AE84" s="22">
        <f t="shared" ref="AE84" si="606">AE83/$BB$83</f>
        <v>0</v>
      </c>
      <c r="AF84" s="22">
        <f t="shared" ref="AF84" si="607">AF83/$BA$83</f>
        <v>0</v>
      </c>
      <c r="AG84" s="22">
        <f t="shared" ref="AG84" si="608">AG83/$BB$83</f>
        <v>0</v>
      </c>
      <c r="AH84" s="22">
        <f t="shared" ref="AH84" si="609">AH83/$BA$83</f>
        <v>0</v>
      </c>
      <c r="AI84" s="22">
        <f t="shared" ref="AI84" si="610">AI83/$BB$83</f>
        <v>0</v>
      </c>
      <c r="AJ84" s="22">
        <f t="shared" ref="AJ84" si="611">AJ83/$BA$83</f>
        <v>0</v>
      </c>
      <c r="AK84" s="22">
        <f t="shared" ref="AK84" si="612">AK83/$BB$83</f>
        <v>0</v>
      </c>
      <c r="AL84" s="22">
        <f t="shared" ref="AL84" si="613">AL83/$BA$83</f>
        <v>0</v>
      </c>
      <c r="AM84" s="22">
        <f t="shared" ref="AM84" si="614">AM83/$BB$83</f>
        <v>0</v>
      </c>
      <c r="AN84" s="22">
        <f t="shared" ref="AN84" si="615">AN83/$BA$83</f>
        <v>0</v>
      </c>
      <c r="AO84" s="22">
        <f t="shared" ref="AO84" si="616">AO83/$BB$83</f>
        <v>0</v>
      </c>
      <c r="AP84" s="22">
        <f t="shared" ref="AP84" si="617">AP83/$BA$83</f>
        <v>0</v>
      </c>
      <c r="AQ84" s="22">
        <f t="shared" ref="AQ84" si="618">AQ83/$BB$83</f>
        <v>0</v>
      </c>
      <c r="AR84" s="22">
        <f t="shared" ref="AR84" si="619">AR83/$BA$83</f>
        <v>0</v>
      </c>
      <c r="AS84" s="22">
        <f t="shared" ref="AS84" si="620">AS83/$BB$83</f>
        <v>0</v>
      </c>
      <c r="AT84" s="22">
        <f t="shared" ref="AT84" si="621">AT83/$BA$83</f>
        <v>0</v>
      </c>
      <c r="AU84" s="22">
        <f t="shared" ref="AU84" si="622">AU83/$BB$83</f>
        <v>0</v>
      </c>
      <c r="AV84" s="22"/>
      <c r="AW84" s="22"/>
      <c r="AX84" s="22"/>
      <c r="AY84" s="22"/>
      <c r="AZ84" s="11"/>
      <c r="BA84" s="10"/>
      <c r="BB84" s="10"/>
    </row>
    <row r="85" spans="1:54">
      <c r="A85" s="2" t="s">
        <v>405</v>
      </c>
      <c r="B85" s="2" t="s">
        <v>389</v>
      </c>
      <c r="C85" s="2">
        <v>73</v>
      </c>
      <c r="D85" s="22">
        <v>0</v>
      </c>
      <c r="E85" s="22">
        <v>0</v>
      </c>
      <c r="F85" s="22">
        <v>0.967741935483871</v>
      </c>
      <c r="G85" s="22">
        <v>0.99038461538461542</v>
      </c>
      <c r="H85" s="22">
        <v>3.2258064516129031E-2</v>
      </c>
      <c r="I85" s="22">
        <v>9.6153846153846159E-3</v>
      </c>
      <c r="J85" s="22">
        <v>0</v>
      </c>
      <c r="K85" s="22">
        <v>0</v>
      </c>
      <c r="L85" s="22">
        <v>0</v>
      </c>
      <c r="M85" s="22">
        <v>0</v>
      </c>
      <c r="N85" s="22">
        <v>0</v>
      </c>
      <c r="O85" s="22">
        <v>0</v>
      </c>
      <c r="P85" s="22">
        <v>0</v>
      </c>
      <c r="Q85" s="22">
        <v>0</v>
      </c>
      <c r="R85" s="22">
        <v>0</v>
      </c>
      <c r="S85" s="22">
        <v>0</v>
      </c>
      <c r="T85" s="22">
        <v>0</v>
      </c>
      <c r="U85" s="22">
        <v>0</v>
      </c>
      <c r="V85" s="22">
        <v>0</v>
      </c>
      <c r="W85" s="22">
        <v>0</v>
      </c>
      <c r="X85" s="22">
        <v>0</v>
      </c>
      <c r="Y85" s="22">
        <v>0</v>
      </c>
      <c r="Z85" s="22">
        <v>0</v>
      </c>
      <c r="AA85" s="22">
        <v>0</v>
      </c>
      <c r="AB85" s="22">
        <v>0</v>
      </c>
      <c r="AC85" s="22">
        <v>0</v>
      </c>
      <c r="AD85" s="22">
        <v>0</v>
      </c>
      <c r="AE85" s="22">
        <v>0</v>
      </c>
      <c r="AF85" s="22">
        <v>0</v>
      </c>
      <c r="AG85" s="22">
        <v>0</v>
      </c>
      <c r="AH85" s="22">
        <v>0</v>
      </c>
      <c r="AI85" s="22">
        <v>0</v>
      </c>
      <c r="AJ85" s="22">
        <v>0</v>
      </c>
      <c r="AK85" s="22">
        <v>0</v>
      </c>
      <c r="AL85" s="22">
        <v>0</v>
      </c>
      <c r="AM85" s="22">
        <v>0</v>
      </c>
      <c r="AN85" s="22">
        <v>0</v>
      </c>
      <c r="AO85" s="22">
        <v>0</v>
      </c>
      <c r="AP85" s="22">
        <v>0</v>
      </c>
      <c r="AQ85" s="22">
        <v>0</v>
      </c>
      <c r="AR85" s="22">
        <v>0</v>
      </c>
      <c r="AS85" s="22">
        <v>0</v>
      </c>
      <c r="AT85" s="22">
        <v>0</v>
      </c>
      <c r="AU85" s="22">
        <v>0</v>
      </c>
      <c r="AV85" s="22"/>
      <c r="AW85" s="22"/>
      <c r="AX85" s="22"/>
      <c r="AY85" s="22"/>
      <c r="AZ85" s="11"/>
      <c r="BA85" s="10"/>
      <c r="BB85" s="10"/>
    </row>
    <row r="86" spans="1:54">
      <c r="A86" s="18" t="s">
        <v>708</v>
      </c>
      <c r="B86" s="18" t="s">
        <v>389</v>
      </c>
      <c r="C86" s="18">
        <v>74</v>
      </c>
      <c r="D86" s="19">
        <v>0</v>
      </c>
      <c r="E86" s="20">
        <v>0</v>
      </c>
      <c r="F86" s="19">
        <v>2</v>
      </c>
      <c r="G86" s="20">
        <v>16</v>
      </c>
      <c r="H86" s="19">
        <v>1</v>
      </c>
      <c r="I86" s="20">
        <v>9</v>
      </c>
      <c r="J86" s="19">
        <v>0</v>
      </c>
      <c r="K86" s="20">
        <v>0</v>
      </c>
      <c r="L86" s="19">
        <v>0</v>
      </c>
      <c r="M86" s="20">
        <v>0</v>
      </c>
      <c r="N86" s="19">
        <v>0</v>
      </c>
      <c r="O86" s="20">
        <v>0</v>
      </c>
      <c r="P86" s="19">
        <v>0</v>
      </c>
      <c r="Q86" s="20">
        <v>0</v>
      </c>
      <c r="R86" s="19">
        <v>0</v>
      </c>
      <c r="S86" s="20">
        <v>0</v>
      </c>
      <c r="T86" s="19">
        <v>0</v>
      </c>
      <c r="U86" s="20">
        <v>0</v>
      </c>
      <c r="V86" s="11">
        <v>0</v>
      </c>
      <c r="W86" s="10">
        <v>0</v>
      </c>
      <c r="X86" s="19">
        <v>0</v>
      </c>
      <c r="Y86" s="20">
        <v>0</v>
      </c>
      <c r="Z86" s="19">
        <v>0</v>
      </c>
      <c r="AA86" s="20">
        <v>0</v>
      </c>
      <c r="AB86" s="19">
        <v>0</v>
      </c>
      <c r="AC86" s="20">
        <v>0</v>
      </c>
      <c r="AD86" s="19">
        <v>0</v>
      </c>
      <c r="AE86" s="20">
        <v>0</v>
      </c>
      <c r="AF86" s="19">
        <v>0</v>
      </c>
      <c r="AG86" s="20">
        <v>0</v>
      </c>
      <c r="AH86" s="19">
        <v>0</v>
      </c>
      <c r="AI86" s="20">
        <v>0</v>
      </c>
      <c r="AJ86" s="19">
        <v>0</v>
      </c>
      <c r="AK86" s="20">
        <v>0</v>
      </c>
      <c r="AL86" s="11">
        <v>0</v>
      </c>
      <c r="AM86" s="10">
        <v>0</v>
      </c>
      <c r="AN86" s="19">
        <v>0</v>
      </c>
      <c r="AO86" s="20">
        <v>0</v>
      </c>
      <c r="AP86" s="19">
        <v>1</v>
      </c>
      <c r="AQ86" s="20">
        <v>5</v>
      </c>
      <c r="AR86" s="19">
        <v>0</v>
      </c>
      <c r="AS86" s="20">
        <v>0</v>
      </c>
      <c r="AT86" s="19">
        <v>0</v>
      </c>
      <c r="AU86" s="20">
        <v>0</v>
      </c>
      <c r="AV86" s="19"/>
      <c r="AW86" s="20"/>
      <c r="AX86" s="19"/>
      <c r="AY86" s="20"/>
      <c r="AZ86" s="11"/>
      <c r="BA86" s="10">
        <f t="shared" si="541"/>
        <v>4</v>
      </c>
      <c r="BB86" s="10">
        <f t="shared" si="542"/>
        <v>30</v>
      </c>
    </row>
    <row r="87" spans="1:54">
      <c r="A87" s="18"/>
      <c r="B87" s="18"/>
      <c r="C87" s="18"/>
      <c r="D87" s="22">
        <f>D86/$BA$86</f>
        <v>0</v>
      </c>
      <c r="E87" s="22">
        <f>E86/$BB$86</f>
        <v>0</v>
      </c>
      <c r="F87" s="22">
        <f t="shared" ref="F87" si="623">F86/$BA$86</f>
        <v>0.5</v>
      </c>
      <c r="G87" s="22">
        <f t="shared" ref="G87" si="624">G86/$BB$86</f>
        <v>0.53333333333333333</v>
      </c>
      <c r="H87" s="22">
        <f t="shared" ref="H87" si="625">H86/$BA$86</f>
        <v>0.25</v>
      </c>
      <c r="I87" s="22">
        <f t="shared" ref="I87" si="626">I86/$BB$86</f>
        <v>0.3</v>
      </c>
      <c r="J87" s="22">
        <f t="shared" ref="J87" si="627">J86/$BA$86</f>
        <v>0</v>
      </c>
      <c r="K87" s="22">
        <f t="shared" ref="K87" si="628">K86/$BB$86</f>
        <v>0</v>
      </c>
      <c r="L87" s="22">
        <f t="shared" ref="L87" si="629">L86/$BA$86</f>
        <v>0</v>
      </c>
      <c r="M87" s="22">
        <f t="shared" ref="M87" si="630">M86/$BB$86</f>
        <v>0</v>
      </c>
      <c r="N87" s="22">
        <f t="shared" ref="N87" si="631">N86/$BA$86</f>
        <v>0</v>
      </c>
      <c r="O87" s="22">
        <f t="shared" ref="O87" si="632">O86/$BB$86</f>
        <v>0</v>
      </c>
      <c r="P87" s="22">
        <f t="shared" ref="P87" si="633">P86/$BA$86</f>
        <v>0</v>
      </c>
      <c r="Q87" s="22">
        <f t="shared" ref="Q87" si="634">Q86/$BB$86</f>
        <v>0</v>
      </c>
      <c r="R87" s="22">
        <f t="shared" ref="R87" si="635">R86/$BA$86</f>
        <v>0</v>
      </c>
      <c r="S87" s="22">
        <f t="shared" ref="S87" si="636">S86/$BB$86</f>
        <v>0</v>
      </c>
      <c r="T87" s="22">
        <f t="shared" ref="T87" si="637">T86/$BA$86</f>
        <v>0</v>
      </c>
      <c r="U87" s="22">
        <f t="shared" ref="U87" si="638">U86/$BB$86</f>
        <v>0</v>
      </c>
      <c r="V87" s="22">
        <f t="shared" si="431"/>
        <v>0</v>
      </c>
      <c r="W87" s="22">
        <f t="shared" si="432"/>
        <v>0</v>
      </c>
      <c r="X87" s="22">
        <f t="shared" ref="X87" si="639">X86/$BA$86</f>
        <v>0</v>
      </c>
      <c r="Y87" s="22">
        <f t="shared" ref="Y87" si="640">Y86/$BB$86</f>
        <v>0</v>
      </c>
      <c r="Z87" s="22">
        <f t="shared" ref="Z87" si="641">Z86/$BA$86</f>
        <v>0</v>
      </c>
      <c r="AA87" s="22">
        <f t="shared" ref="AA87" si="642">AA86/$BB$86</f>
        <v>0</v>
      </c>
      <c r="AB87" s="22">
        <f t="shared" ref="AB87" si="643">AB86/$BA$86</f>
        <v>0</v>
      </c>
      <c r="AC87" s="22">
        <f t="shared" ref="AC87" si="644">AC86/$BB$86</f>
        <v>0</v>
      </c>
      <c r="AD87" s="22">
        <f t="shared" ref="AD87" si="645">AD86/$BA$86</f>
        <v>0</v>
      </c>
      <c r="AE87" s="22">
        <f t="shared" ref="AE87" si="646">AE86/$BB$86</f>
        <v>0</v>
      </c>
      <c r="AF87" s="22">
        <f t="shared" ref="AF87" si="647">AF86/$BA$86</f>
        <v>0</v>
      </c>
      <c r="AG87" s="22">
        <f t="shared" ref="AG87" si="648">AG86/$BB$86</f>
        <v>0</v>
      </c>
      <c r="AH87" s="22">
        <f t="shared" ref="AH87" si="649">AH86/$BA$86</f>
        <v>0</v>
      </c>
      <c r="AI87" s="22">
        <f t="shared" ref="AI87" si="650">AI86/$BB$86</f>
        <v>0</v>
      </c>
      <c r="AJ87" s="22">
        <f t="shared" ref="AJ87" si="651">AJ86/$BA$86</f>
        <v>0</v>
      </c>
      <c r="AK87" s="22">
        <f t="shared" ref="AK87" si="652">AK86/$BB$86</f>
        <v>0</v>
      </c>
      <c r="AL87" s="22">
        <f t="shared" ref="AL87" si="653">AL86/$BA$86</f>
        <v>0</v>
      </c>
      <c r="AM87" s="22">
        <f t="shared" ref="AM87" si="654">AM86/$BB$86</f>
        <v>0</v>
      </c>
      <c r="AN87" s="22">
        <f t="shared" ref="AN87" si="655">AN86/$BA$86</f>
        <v>0</v>
      </c>
      <c r="AO87" s="22">
        <f t="shared" ref="AO87" si="656">AO86/$BB$86</f>
        <v>0</v>
      </c>
      <c r="AP87" s="22">
        <f t="shared" ref="AP87" si="657">AP86/$BA$86</f>
        <v>0.25</v>
      </c>
      <c r="AQ87" s="22">
        <f t="shared" ref="AQ87" si="658">AQ86/$BB$86</f>
        <v>0.16666666666666666</v>
      </c>
      <c r="AR87" s="22">
        <f t="shared" ref="AR87" si="659">AR86/$BA$86</f>
        <v>0</v>
      </c>
      <c r="AS87" s="22">
        <f t="shared" ref="AS87" si="660">AS86/$BB$86</f>
        <v>0</v>
      </c>
      <c r="AT87" s="22">
        <f t="shared" ref="AT87" si="661">AT86/$BA$86</f>
        <v>0</v>
      </c>
      <c r="AU87" s="22">
        <f t="shared" ref="AU87" si="662">AU86/$BB$86</f>
        <v>0</v>
      </c>
      <c r="AV87" s="22"/>
      <c r="AW87" s="22"/>
      <c r="AX87" s="22"/>
      <c r="AY87" s="22"/>
      <c r="AZ87" s="11"/>
      <c r="BA87" s="10"/>
      <c r="BB87" s="10"/>
    </row>
    <row r="88" spans="1:54">
      <c r="A88" s="18" t="s">
        <v>708</v>
      </c>
      <c r="B88" s="18" t="s">
        <v>389</v>
      </c>
      <c r="C88" s="18">
        <v>74</v>
      </c>
      <c r="D88" s="22">
        <v>0</v>
      </c>
      <c r="E88" s="22">
        <v>0</v>
      </c>
      <c r="F88" s="22">
        <v>0.5</v>
      </c>
      <c r="G88" s="22">
        <v>0.53333333333333333</v>
      </c>
      <c r="H88" s="22">
        <v>0.25</v>
      </c>
      <c r="I88" s="22">
        <v>0.3</v>
      </c>
      <c r="J88" s="22">
        <v>0</v>
      </c>
      <c r="K88" s="22">
        <v>0</v>
      </c>
      <c r="L88" s="22">
        <v>0</v>
      </c>
      <c r="M88" s="22">
        <v>0</v>
      </c>
      <c r="N88" s="22">
        <v>0</v>
      </c>
      <c r="O88" s="22">
        <v>0</v>
      </c>
      <c r="P88" s="22">
        <v>0</v>
      </c>
      <c r="Q88" s="22">
        <v>0</v>
      </c>
      <c r="R88" s="22">
        <v>0</v>
      </c>
      <c r="S88" s="22">
        <v>0</v>
      </c>
      <c r="T88" s="22">
        <v>0</v>
      </c>
      <c r="U88" s="22">
        <v>0</v>
      </c>
      <c r="V88" s="22">
        <v>0</v>
      </c>
      <c r="W88" s="22">
        <v>0</v>
      </c>
      <c r="X88" s="22">
        <v>0</v>
      </c>
      <c r="Y88" s="22">
        <v>0</v>
      </c>
      <c r="Z88" s="22">
        <v>0</v>
      </c>
      <c r="AA88" s="22">
        <v>0</v>
      </c>
      <c r="AB88" s="22">
        <v>0</v>
      </c>
      <c r="AC88" s="22">
        <v>0</v>
      </c>
      <c r="AD88" s="22">
        <v>0</v>
      </c>
      <c r="AE88" s="22">
        <v>0</v>
      </c>
      <c r="AF88" s="22">
        <v>0</v>
      </c>
      <c r="AG88" s="22">
        <v>0</v>
      </c>
      <c r="AH88" s="22">
        <v>0</v>
      </c>
      <c r="AI88" s="22">
        <v>0</v>
      </c>
      <c r="AJ88" s="22">
        <v>0</v>
      </c>
      <c r="AK88" s="22">
        <v>0</v>
      </c>
      <c r="AL88" s="22">
        <v>0</v>
      </c>
      <c r="AM88" s="22">
        <v>0</v>
      </c>
      <c r="AN88" s="22">
        <v>0</v>
      </c>
      <c r="AO88" s="22">
        <v>0</v>
      </c>
      <c r="AP88" s="22">
        <v>0.25</v>
      </c>
      <c r="AQ88" s="22">
        <v>0.16666666666666666</v>
      </c>
      <c r="AR88" s="22">
        <v>0</v>
      </c>
      <c r="AS88" s="22">
        <v>0</v>
      </c>
      <c r="AT88" s="22">
        <v>0</v>
      </c>
      <c r="AU88" s="22">
        <v>0</v>
      </c>
      <c r="AV88" s="22"/>
      <c r="AW88" s="22"/>
      <c r="AX88" s="22"/>
      <c r="AY88" s="22"/>
      <c r="AZ88" s="11"/>
      <c r="BA88" s="10"/>
      <c r="BB88" s="10"/>
    </row>
    <row r="89" spans="1:54">
      <c r="A89" s="2" t="s">
        <v>410</v>
      </c>
      <c r="B89" s="2" t="s">
        <v>389</v>
      </c>
      <c r="C89" s="2">
        <v>75</v>
      </c>
      <c r="D89" s="11">
        <v>0</v>
      </c>
      <c r="E89" s="10">
        <v>0</v>
      </c>
      <c r="F89" s="11">
        <v>36</v>
      </c>
      <c r="G89" s="10">
        <v>374</v>
      </c>
      <c r="H89" s="11">
        <v>6</v>
      </c>
      <c r="I89" s="10">
        <v>46</v>
      </c>
      <c r="J89" s="11">
        <v>1</v>
      </c>
      <c r="K89" s="10">
        <v>34</v>
      </c>
      <c r="L89" s="11">
        <v>0</v>
      </c>
      <c r="M89" s="10">
        <v>0</v>
      </c>
      <c r="N89" s="11">
        <v>0</v>
      </c>
      <c r="O89" s="10">
        <v>0</v>
      </c>
      <c r="P89" s="11">
        <v>0</v>
      </c>
      <c r="Q89" s="10">
        <v>0</v>
      </c>
      <c r="R89" s="11">
        <v>0</v>
      </c>
      <c r="S89" s="10">
        <v>0</v>
      </c>
      <c r="T89" s="11">
        <v>0</v>
      </c>
      <c r="U89" s="10">
        <v>0</v>
      </c>
      <c r="V89" s="11">
        <v>0</v>
      </c>
      <c r="W89" s="10">
        <v>0</v>
      </c>
      <c r="X89" s="11">
        <v>0</v>
      </c>
      <c r="Y89" s="10">
        <v>0</v>
      </c>
      <c r="Z89" s="11">
        <v>0</v>
      </c>
      <c r="AA89" s="10">
        <v>0</v>
      </c>
      <c r="AB89" s="11">
        <v>0</v>
      </c>
      <c r="AC89" s="10">
        <v>0</v>
      </c>
      <c r="AD89" s="11">
        <v>4</v>
      </c>
      <c r="AE89" s="10">
        <v>47</v>
      </c>
      <c r="AF89" s="11">
        <v>0</v>
      </c>
      <c r="AG89" s="10">
        <v>0</v>
      </c>
      <c r="AH89" s="11">
        <v>0</v>
      </c>
      <c r="AI89" s="10">
        <v>0</v>
      </c>
      <c r="AJ89" s="11">
        <v>0</v>
      </c>
      <c r="AK89" s="10">
        <v>0</v>
      </c>
      <c r="AL89" s="11">
        <v>0</v>
      </c>
      <c r="AM89" s="10">
        <v>0</v>
      </c>
      <c r="AN89" s="11">
        <v>0</v>
      </c>
      <c r="AO89" s="10">
        <v>0</v>
      </c>
      <c r="AP89" s="11">
        <v>0</v>
      </c>
      <c r="AQ89" s="10">
        <v>0</v>
      </c>
      <c r="AR89" s="11">
        <v>1</v>
      </c>
      <c r="AS89" s="10">
        <v>1</v>
      </c>
      <c r="AT89" s="11">
        <v>0</v>
      </c>
      <c r="AU89" s="10">
        <v>0</v>
      </c>
      <c r="AV89" s="11"/>
      <c r="AW89" s="10"/>
      <c r="AX89" s="11"/>
      <c r="AY89" s="10"/>
      <c r="AZ89" s="11"/>
      <c r="BA89" s="10">
        <f t="shared" si="541"/>
        <v>48</v>
      </c>
      <c r="BB89" s="10">
        <f t="shared" si="542"/>
        <v>502</v>
      </c>
    </row>
    <row r="90" spans="1:54">
      <c r="A90" s="2"/>
      <c r="B90" s="2"/>
      <c r="C90" s="2"/>
      <c r="D90" s="22">
        <f>D89/$BA$89</f>
        <v>0</v>
      </c>
      <c r="E90" s="22">
        <f>E89/$BB$89</f>
        <v>0</v>
      </c>
      <c r="F90" s="22">
        <f t="shared" ref="F90" si="663">F89/$BA$89</f>
        <v>0.75</v>
      </c>
      <c r="G90" s="22">
        <f t="shared" ref="G90" si="664">G89/$BB$89</f>
        <v>0.7450199203187251</v>
      </c>
      <c r="H90" s="22">
        <f t="shared" ref="H90" si="665">H89/$BA$89</f>
        <v>0.125</v>
      </c>
      <c r="I90" s="22">
        <f t="shared" ref="I90" si="666">I89/$BB$89</f>
        <v>9.1633466135458169E-2</v>
      </c>
      <c r="J90" s="22">
        <f t="shared" ref="J90" si="667">J89/$BA$89</f>
        <v>2.0833333333333332E-2</v>
      </c>
      <c r="K90" s="22">
        <f t="shared" ref="K90" si="668">K89/$BB$89</f>
        <v>6.7729083665338641E-2</v>
      </c>
      <c r="L90" s="22">
        <f t="shared" ref="L90" si="669">L89/$BA$89</f>
        <v>0</v>
      </c>
      <c r="M90" s="22">
        <f t="shared" ref="M90" si="670">M89/$BB$89</f>
        <v>0</v>
      </c>
      <c r="N90" s="22">
        <f t="shared" ref="N90" si="671">N89/$BA$89</f>
        <v>0</v>
      </c>
      <c r="O90" s="22">
        <f t="shared" ref="O90" si="672">O89/$BB$89</f>
        <v>0</v>
      </c>
      <c r="P90" s="22">
        <f t="shared" ref="P90" si="673">P89/$BA$89</f>
        <v>0</v>
      </c>
      <c r="Q90" s="22">
        <f t="shared" ref="Q90" si="674">Q89/$BB$89</f>
        <v>0</v>
      </c>
      <c r="R90" s="22">
        <f t="shared" ref="R90" si="675">R89/$BA$89</f>
        <v>0</v>
      </c>
      <c r="S90" s="22">
        <f t="shared" ref="S90" si="676">S89/$BB$89</f>
        <v>0</v>
      </c>
      <c r="T90" s="22">
        <f t="shared" ref="T90" si="677">T89/$BA$89</f>
        <v>0</v>
      </c>
      <c r="U90" s="22">
        <f t="shared" ref="U90" si="678">U89/$BB$89</f>
        <v>0</v>
      </c>
      <c r="V90" s="22">
        <f t="shared" si="431"/>
        <v>0</v>
      </c>
      <c r="W90" s="22">
        <f t="shared" si="432"/>
        <v>0</v>
      </c>
      <c r="X90" s="22">
        <f t="shared" ref="X90" si="679">X89/$BA$89</f>
        <v>0</v>
      </c>
      <c r="Y90" s="22">
        <f t="shared" ref="Y90" si="680">Y89/$BB$89</f>
        <v>0</v>
      </c>
      <c r="Z90" s="22">
        <f t="shared" ref="Z90" si="681">Z89/$BA$89</f>
        <v>0</v>
      </c>
      <c r="AA90" s="22">
        <f t="shared" ref="AA90" si="682">AA89/$BB$89</f>
        <v>0</v>
      </c>
      <c r="AB90" s="22">
        <f t="shared" ref="AB90" si="683">AB89/$BA$89</f>
        <v>0</v>
      </c>
      <c r="AC90" s="22">
        <f t="shared" ref="AC90" si="684">AC89/$BB$89</f>
        <v>0</v>
      </c>
      <c r="AD90" s="22">
        <f t="shared" ref="AD90" si="685">AD89/$BA$89</f>
        <v>8.3333333333333329E-2</v>
      </c>
      <c r="AE90" s="22">
        <f t="shared" ref="AE90" si="686">AE89/$BB$89</f>
        <v>9.3625498007968128E-2</v>
      </c>
      <c r="AF90" s="22">
        <f t="shared" ref="AF90" si="687">AF89/$BA$89</f>
        <v>0</v>
      </c>
      <c r="AG90" s="22">
        <f t="shared" ref="AG90" si="688">AG89/$BB$89</f>
        <v>0</v>
      </c>
      <c r="AH90" s="22">
        <f t="shared" ref="AH90" si="689">AH89/$BA$89</f>
        <v>0</v>
      </c>
      <c r="AI90" s="22">
        <f t="shared" ref="AI90" si="690">AI89/$BB$89</f>
        <v>0</v>
      </c>
      <c r="AJ90" s="22">
        <f t="shared" ref="AJ90" si="691">AJ89/$BA$89</f>
        <v>0</v>
      </c>
      <c r="AK90" s="22">
        <f t="shared" ref="AK90" si="692">AK89/$BB$89</f>
        <v>0</v>
      </c>
      <c r="AL90" s="22">
        <f t="shared" ref="AL90" si="693">AL89/$BA$89</f>
        <v>0</v>
      </c>
      <c r="AM90" s="22">
        <f t="shared" ref="AM90" si="694">AM89/$BB$89</f>
        <v>0</v>
      </c>
      <c r="AN90" s="22">
        <f t="shared" ref="AN90" si="695">AN89/$BA$89</f>
        <v>0</v>
      </c>
      <c r="AO90" s="22">
        <f t="shared" ref="AO90" si="696">AO89/$BB$89</f>
        <v>0</v>
      </c>
      <c r="AP90" s="22">
        <f t="shared" ref="AP90" si="697">AP89/$BA$89</f>
        <v>0</v>
      </c>
      <c r="AQ90" s="22">
        <f t="shared" ref="AQ90" si="698">AQ89/$BB$89</f>
        <v>0</v>
      </c>
      <c r="AR90" s="22">
        <f t="shared" ref="AR90" si="699">AR89/$BA$89</f>
        <v>2.0833333333333332E-2</v>
      </c>
      <c r="AS90" s="22">
        <f t="shared" ref="AS90" si="700">AS89/$BB$89</f>
        <v>1.9920318725099601E-3</v>
      </c>
      <c r="AT90" s="22">
        <f t="shared" ref="AT90" si="701">AT89/$BA$89</f>
        <v>0</v>
      </c>
      <c r="AU90" s="22">
        <f t="shared" ref="AU90" si="702">AU89/$BB$89</f>
        <v>0</v>
      </c>
      <c r="AV90" s="22"/>
      <c r="AW90" s="22"/>
      <c r="AX90" s="22"/>
      <c r="AY90" s="22"/>
      <c r="AZ90" s="11"/>
      <c r="BA90" s="10"/>
      <c r="BB90" s="10"/>
    </row>
    <row r="91" spans="1:54">
      <c r="A91" s="2" t="s">
        <v>410</v>
      </c>
      <c r="B91" s="2" t="s">
        <v>389</v>
      </c>
      <c r="C91" s="2">
        <v>75</v>
      </c>
      <c r="D91" s="22">
        <v>0</v>
      </c>
      <c r="E91" s="22">
        <v>0</v>
      </c>
      <c r="F91" s="22">
        <v>0.75</v>
      </c>
      <c r="G91" s="22">
        <v>0.7450199203187251</v>
      </c>
      <c r="H91" s="22">
        <v>0.125</v>
      </c>
      <c r="I91" s="22">
        <v>9.1633466135458169E-2</v>
      </c>
      <c r="J91" s="22">
        <v>2.0833333333333332E-2</v>
      </c>
      <c r="K91" s="22">
        <v>6.7729083665338641E-2</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8.3333333333333329E-2</v>
      </c>
      <c r="AE91" s="22">
        <v>9.3625498007968128E-2</v>
      </c>
      <c r="AF91" s="22">
        <v>0</v>
      </c>
      <c r="AG91" s="22">
        <v>0</v>
      </c>
      <c r="AH91" s="22">
        <v>0</v>
      </c>
      <c r="AI91" s="22">
        <v>0</v>
      </c>
      <c r="AJ91" s="22">
        <v>0</v>
      </c>
      <c r="AK91" s="22">
        <v>0</v>
      </c>
      <c r="AL91" s="22">
        <v>0</v>
      </c>
      <c r="AM91" s="22">
        <v>0</v>
      </c>
      <c r="AN91" s="22">
        <v>0</v>
      </c>
      <c r="AO91" s="22">
        <v>0</v>
      </c>
      <c r="AP91" s="22">
        <v>0</v>
      </c>
      <c r="AQ91" s="22">
        <v>0</v>
      </c>
      <c r="AR91" s="22">
        <v>2.0833333333333332E-2</v>
      </c>
      <c r="AS91" s="22">
        <v>1.9920318725099601E-3</v>
      </c>
      <c r="AT91" s="22">
        <v>0</v>
      </c>
      <c r="AU91" s="22">
        <v>0</v>
      </c>
      <c r="AV91" s="22"/>
      <c r="AW91" s="22"/>
      <c r="AX91" s="22"/>
      <c r="AY91" s="22"/>
      <c r="AZ91" s="11"/>
      <c r="BA91" s="10"/>
      <c r="BB91" s="10"/>
    </row>
    <row r="92" spans="1:54">
      <c r="A92" s="2" t="s">
        <v>414</v>
      </c>
      <c r="B92" s="2" t="s">
        <v>389</v>
      </c>
      <c r="C92" s="2">
        <v>76</v>
      </c>
      <c r="D92" s="11">
        <v>1</v>
      </c>
      <c r="E92" s="10">
        <v>6</v>
      </c>
      <c r="F92" s="11">
        <v>12</v>
      </c>
      <c r="G92" s="10">
        <v>226</v>
      </c>
      <c r="H92" s="11">
        <v>8</v>
      </c>
      <c r="I92" s="10">
        <v>182</v>
      </c>
      <c r="J92" s="11">
        <v>0</v>
      </c>
      <c r="K92" s="10">
        <v>0</v>
      </c>
      <c r="L92" s="11">
        <v>0</v>
      </c>
      <c r="M92" s="10">
        <v>0</v>
      </c>
      <c r="N92" s="11">
        <v>0</v>
      </c>
      <c r="O92" s="10">
        <v>0</v>
      </c>
      <c r="P92" s="11">
        <v>0</v>
      </c>
      <c r="Q92" s="10">
        <v>0</v>
      </c>
      <c r="R92" s="11">
        <v>0</v>
      </c>
      <c r="S92" s="10">
        <v>0</v>
      </c>
      <c r="T92" s="11">
        <v>6</v>
      </c>
      <c r="U92" s="10">
        <v>213</v>
      </c>
      <c r="V92" s="11">
        <v>0</v>
      </c>
      <c r="W92" s="10">
        <v>0</v>
      </c>
      <c r="X92" s="11">
        <v>0</v>
      </c>
      <c r="Y92" s="10">
        <v>0</v>
      </c>
      <c r="Z92" s="11">
        <v>0</v>
      </c>
      <c r="AA92" s="10">
        <v>0</v>
      </c>
      <c r="AB92" s="11">
        <v>0</v>
      </c>
      <c r="AC92" s="10">
        <v>0</v>
      </c>
      <c r="AD92" s="11">
        <v>0</v>
      </c>
      <c r="AE92" s="10">
        <v>0</v>
      </c>
      <c r="AF92" s="11">
        <v>0</v>
      </c>
      <c r="AG92" s="10">
        <v>0</v>
      </c>
      <c r="AH92" s="11">
        <v>0</v>
      </c>
      <c r="AI92" s="10">
        <v>0</v>
      </c>
      <c r="AJ92" s="11">
        <v>0</v>
      </c>
      <c r="AK92" s="10">
        <v>0</v>
      </c>
      <c r="AL92" s="11">
        <v>0</v>
      </c>
      <c r="AM92" s="10">
        <v>0</v>
      </c>
      <c r="AN92" s="11">
        <v>0</v>
      </c>
      <c r="AO92" s="10">
        <v>0</v>
      </c>
      <c r="AP92" s="11">
        <v>0</v>
      </c>
      <c r="AQ92" s="10">
        <v>0</v>
      </c>
      <c r="AR92" s="11">
        <v>0</v>
      </c>
      <c r="AS92" s="10">
        <v>0</v>
      </c>
      <c r="AT92" s="11">
        <v>0</v>
      </c>
      <c r="AU92" s="10">
        <v>0</v>
      </c>
      <c r="AV92" s="11"/>
      <c r="AW92" s="10"/>
      <c r="AX92" s="11"/>
      <c r="AY92" s="10"/>
      <c r="AZ92" s="11"/>
      <c r="BA92" s="10">
        <f t="shared" si="541"/>
        <v>27</v>
      </c>
      <c r="BB92" s="10">
        <f t="shared" si="542"/>
        <v>627</v>
      </c>
    </row>
    <row r="93" spans="1:54">
      <c r="A93" s="2"/>
      <c r="B93" s="2"/>
      <c r="C93" s="2"/>
      <c r="D93" s="22">
        <f>D92/$BA$92</f>
        <v>3.7037037037037035E-2</v>
      </c>
      <c r="E93" s="22">
        <f>E92/$BB$92</f>
        <v>9.5693779904306216E-3</v>
      </c>
      <c r="F93" s="22">
        <f t="shared" ref="F93" si="703">F92/$BA$92</f>
        <v>0.44444444444444442</v>
      </c>
      <c r="G93" s="22">
        <f t="shared" ref="G93" si="704">G92/$BB$92</f>
        <v>0.36044657097288674</v>
      </c>
      <c r="H93" s="22">
        <f t="shared" ref="H93" si="705">H92/$BA$92</f>
        <v>0.29629629629629628</v>
      </c>
      <c r="I93" s="22">
        <f t="shared" ref="I93" si="706">I92/$BB$92</f>
        <v>0.29027113237639551</v>
      </c>
      <c r="J93" s="22">
        <f t="shared" ref="J93" si="707">J92/$BA$92</f>
        <v>0</v>
      </c>
      <c r="K93" s="22">
        <f t="shared" ref="K93" si="708">K92/$BB$92</f>
        <v>0</v>
      </c>
      <c r="L93" s="22">
        <f t="shared" ref="L93" si="709">L92/$BA$92</f>
        <v>0</v>
      </c>
      <c r="M93" s="22">
        <f t="shared" ref="M93" si="710">M92/$BB$92</f>
        <v>0</v>
      </c>
      <c r="N93" s="22">
        <f t="shared" ref="N93" si="711">N92/$BA$92</f>
        <v>0</v>
      </c>
      <c r="O93" s="22">
        <f t="shared" ref="O93" si="712">O92/$BB$92</f>
        <v>0</v>
      </c>
      <c r="P93" s="22">
        <f t="shared" ref="P93" si="713">P92/$BA$92</f>
        <v>0</v>
      </c>
      <c r="Q93" s="22">
        <f t="shared" ref="Q93" si="714">Q92/$BB$92</f>
        <v>0</v>
      </c>
      <c r="R93" s="22">
        <f t="shared" ref="R93" si="715">R92/$BA$92</f>
        <v>0</v>
      </c>
      <c r="S93" s="22">
        <f t="shared" ref="S93" si="716">S92/$BB$92</f>
        <v>0</v>
      </c>
      <c r="T93" s="22">
        <f t="shared" ref="T93" si="717">T92/$BA$92</f>
        <v>0.22222222222222221</v>
      </c>
      <c r="U93" s="22">
        <f t="shared" ref="U93" si="718">U92/$BB$92</f>
        <v>0.33971291866028708</v>
      </c>
      <c r="V93" s="22">
        <f t="shared" si="431"/>
        <v>0</v>
      </c>
      <c r="W93" s="22">
        <f t="shared" si="432"/>
        <v>0</v>
      </c>
      <c r="X93" s="22">
        <f t="shared" ref="X93" si="719">X92/$BA$92</f>
        <v>0</v>
      </c>
      <c r="Y93" s="22">
        <f t="shared" ref="Y93" si="720">Y92/$BB$92</f>
        <v>0</v>
      </c>
      <c r="Z93" s="22">
        <f t="shared" ref="Z93" si="721">Z92/$BA$92</f>
        <v>0</v>
      </c>
      <c r="AA93" s="22">
        <f t="shared" ref="AA93" si="722">AA92/$BB$92</f>
        <v>0</v>
      </c>
      <c r="AB93" s="22">
        <f t="shared" ref="AB93" si="723">AB92/$BA$92</f>
        <v>0</v>
      </c>
      <c r="AC93" s="22">
        <f t="shared" ref="AC93" si="724">AC92/$BB$92</f>
        <v>0</v>
      </c>
      <c r="AD93" s="22">
        <f t="shared" ref="AD93" si="725">AD92/$BA$92</f>
        <v>0</v>
      </c>
      <c r="AE93" s="22">
        <f t="shared" ref="AE93" si="726">AE92/$BB$92</f>
        <v>0</v>
      </c>
      <c r="AF93" s="22">
        <f t="shared" ref="AF93" si="727">AF92/$BA$92</f>
        <v>0</v>
      </c>
      <c r="AG93" s="22">
        <f t="shared" ref="AG93" si="728">AG92/$BB$92</f>
        <v>0</v>
      </c>
      <c r="AH93" s="22">
        <f t="shared" ref="AH93" si="729">AH92/$BA$92</f>
        <v>0</v>
      </c>
      <c r="AI93" s="22">
        <f t="shared" ref="AI93" si="730">AI92/$BB$92</f>
        <v>0</v>
      </c>
      <c r="AJ93" s="22">
        <f t="shared" ref="AJ93" si="731">AJ92/$BA$92</f>
        <v>0</v>
      </c>
      <c r="AK93" s="22">
        <f t="shared" ref="AK93" si="732">AK92/$BB$92</f>
        <v>0</v>
      </c>
      <c r="AL93" s="22">
        <f t="shared" ref="AL93" si="733">AL92/$BA$92</f>
        <v>0</v>
      </c>
      <c r="AM93" s="22">
        <f t="shared" ref="AM93" si="734">AM92/$BB$92</f>
        <v>0</v>
      </c>
      <c r="AN93" s="22">
        <f t="shared" ref="AN93" si="735">AN92/$BA$92</f>
        <v>0</v>
      </c>
      <c r="AO93" s="22">
        <f t="shared" ref="AO93" si="736">AO92/$BB$92</f>
        <v>0</v>
      </c>
      <c r="AP93" s="22">
        <f t="shared" ref="AP93" si="737">AP92/$BA$92</f>
        <v>0</v>
      </c>
      <c r="AQ93" s="22">
        <f t="shared" ref="AQ93" si="738">AQ92/$BB$92</f>
        <v>0</v>
      </c>
      <c r="AR93" s="22">
        <f t="shared" ref="AR93" si="739">AR92/$BA$92</f>
        <v>0</v>
      </c>
      <c r="AS93" s="22">
        <f t="shared" ref="AS93" si="740">AS92/$BB$92</f>
        <v>0</v>
      </c>
      <c r="AT93" s="22">
        <f t="shared" ref="AT93" si="741">AT92/$BA$92</f>
        <v>0</v>
      </c>
      <c r="AU93" s="22">
        <f t="shared" ref="AU93" si="742">AU92/$BB$92</f>
        <v>0</v>
      </c>
      <c r="AV93" s="22"/>
      <c r="AW93" s="22"/>
      <c r="AX93" s="22"/>
      <c r="AY93" s="22"/>
      <c r="AZ93" s="11"/>
      <c r="BA93" s="10"/>
      <c r="BB93" s="10"/>
    </row>
    <row r="94" spans="1:54">
      <c r="A94" s="2" t="s">
        <v>414</v>
      </c>
      <c r="B94" s="2" t="s">
        <v>389</v>
      </c>
      <c r="C94" s="2">
        <v>76</v>
      </c>
      <c r="D94" s="22">
        <v>3.7037037037037035E-2</v>
      </c>
      <c r="E94" s="22">
        <v>9.5693779904306216E-3</v>
      </c>
      <c r="F94" s="22">
        <v>0.44444444444444442</v>
      </c>
      <c r="G94" s="22">
        <v>0.36044657097288674</v>
      </c>
      <c r="H94" s="22">
        <v>0.29629629629629628</v>
      </c>
      <c r="I94" s="22">
        <v>0.29027113237639551</v>
      </c>
      <c r="J94" s="22">
        <v>0</v>
      </c>
      <c r="K94" s="22">
        <v>0</v>
      </c>
      <c r="L94" s="22">
        <v>0</v>
      </c>
      <c r="M94" s="22">
        <v>0</v>
      </c>
      <c r="N94" s="22">
        <v>0</v>
      </c>
      <c r="O94" s="22">
        <v>0</v>
      </c>
      <c r="P94" s="22">
        <v>0</v>
      </c>
      <c r="Q94" s="22">
        <v>0</v>
      </c>
      <c r="R94" s="22">
        <v>0</v>
      </c>
      <c r="S94" s="22">
        <v>0</v>
      </c>
      <c r="T94" s="22">
        <v>0.22222222222222221</v>
      </c>
      <c r="U94" s="22">
        <v>0.33971291866028708</v>
      </c>
      <c r="V94" s="22">
        <v>0</v>
      </c>
      <c r="W94" s="22">
        <v>0</v>
      </c>
      <c r="X94" s="22">
        <v>0</v>
      </c>
      <c r="Y94" s="22">
        <v>0</v>
      </c>
      <c r="Z94" s="22">
        <v>0</v>
      </c>
      <c r="AA94" s="22">
        <v>0</v>
      </c>
      <c r="AB94" s="22">
        <v>0</v>
      </c>
      <c r="AC94" s="22">
        <v>0</v>
      </c>
      <c r="AD94" s="22">
        <v>0</v>
      </c>
      <c r="AE94" s="22">
        <v>0</v>
      </c>
      <c r="AF94" s="22">
        <v>0</v>
      </c>
      <c r="AG94" s="22">
        <v>0</v>
      </c>
      <c r="AH94" s="22">
        <v>0</v>
      </c>
      <c r="AI94" s="22">
        <v>0</v>
      </c>
      <c r="AJ94" s="22">
        <v>0</v>
      </c>
      <c r="AK94" s="22">
        <v>0</v>
      </c>
      <c r="AL94" s="22">
        <v>0</v>
      </c>
      <c r="AM94" s="22">
        <v>0</v>
      </c>
      <c r="AN94" s="22">
        <v>0</v>
      </c>
      <c r="AO94" s="22">
        <v>0</v>
      </c>
      <c r="AP94" s="22">
        <v>0</v>
      </c>
      <c r="AQ94" s="22">
        <v>0</v>
      </c>
      <c r="AR94" s="22">
        <v>0</v>
      </c>
      <c r="AS94" s="22">
        <v>0</v>
      </c>
      <c r="AT94" s="22">
        <v>0</v>
      </c>
      <c r="AU94" s="22">
        <v>0</v>
      </c>
      <c r="AV94" s="22"/>
      <c r="AW94" s="22"/>
      <c r="AX94" s="22"/>
      <c r="AY94" s="22"/>
      <c r="AZ94" s="11"/>
      <c r="BA94" s="10"/>
      <c r="BB94" s="10"/>
    </row>
    <row r="95" spans="1:54">
      <c r="A95" s="27" t="s">
        <v>525</v>
      </c>
      <c r="B95" s="27" t="s">
        <v>389</v>
      </c>
      <c r="C95" s="28">
        <v>103</v>
      </c>
      <c r="D95" s="19">
        <v>3</v>
      </c>
      <c r="E95" s="20">
        <v>9</v>
      </c>
      <c r="F95" s="19">
        <v>2</v>
      </c>
      <c r="G95" s="20">
        <v>6</v>
      </c>
      <c r="H95" s="19">
        <v>0</v>
      </c>
      <c r="I95" s="20">
        <v>0</v>
      </c>
      <c r="J95" s="19">
        <v>0</v>
      </c>
      <c r="K95" s="20">
        <v>0</v>
      </c>
      <c r="L95" s="19">
        <v>0</v>
      </c>
      <c r="M95" s="20">
        <v>0</v>
      </c>
      <c r="N95" s="19">
        <v>0</v>
      </c>
      <c r="O95" s="20">
        <v>0</v>
      </c>
      <c r="P95" s="19">
        <v>0</v>
      </c>
      <c r="Q95" s="20">
        <v>0</v>
      </c>
      <c r="R95" s="19">
        <v>0</v>
      </c>
      <c r="S95" s="20">
        <v>0</v>
      </c>
      <c r="T95" s="19">
        <v>0</v>
      </c>
      <c r="U95" s="20">
        <v>0</v>
      </c>
      <c r="V95" s="11">
        <v>0</v>
      </c>
      <c r="W95" s="10">
        <v>0</v>
      </c>
      <c r="X95" s="19">
        <v>3</v>
      </c>
      <c r="Y95" s="20">
        <v>30</v>
      </c>
      <c r="Z95" s="19">
        <v>0</v>
      </c>
      <c r="AA95" s="20">
        <v>0</v>
      </c>
      <c r="AB95" s="19">
        <v>0</v>
      </c>
      <c r="AC95" s="20">
        <v>0</v>
      </c>
      <c r="AD95" s="19">
        <v>0</v>
      </c>
      <c r="AE95" s="20">
        <v>0</v>
      </c>
      <c r="AF95" s="19">
        <v>0</v>
      </c>
      <c r="AG95" s="20">
        <v>0</v>
      </c>
      <c r="AH95" s="19">
        <v>0</v>
      </c>
      <c r="AI95" s="20">
        <v>0</v>
      </c>
      <c r="AJ95" s="19">
        <v>0</v>
      </c>
      <c r="AK95" s="20">
        <v>0</v>
      </c>
      <c r="AL95" s="11">
        <v>0</v>
      </c>
      <c r="AM95" s="10">
        <v>0</v>
      </c>
      <c r="AN95" s="19">
        <v>0</v>
      </c>
      <c r="AO95" s="20">
        <v>0</v>
      </c>
      <c r="AP95" s="19">
        <v>0</v>
      </c>
      <c r="AQ95" s="20">
        <v>0</v>
      </c>
      <c r="AR95" s="19">
        <v>0</v>
      </c>
      <c r="AS95" s="20">
        <v>0</v>
      </c>
      <c r="AT95" s="19">
        <v>0</v>
      </c>
      <c r="AU95" s="20">
        <v>0</v>
      </c>
      <c r="AV95" s="19"/>
      <c r="AW95" s="20"/>
      <c r="AX95" s="19"/>
      <c r="AY95" s="20"/>
      <c r="AZ95" s="11"/>
      <c r="BA95" s="10">
        <f t="shared" si="541"/>
        <v>8</v>
      </c>
      <c r="BB95" s="10">
        <f t="shared" si="542"/>
        <v>45</v>
      </c>
    </row>
    <row r="96" spans="1:54">
      <c r="D96" s="22">
        <f>D95/$BA$95</f>
        <v>0.375</v>
      </c>
      <c r="E96" s="22">
        <f>E95/$BB$95</f>
        <v>0.2</v>
      </c>
      <c r="F96" s="22">
        <f t="shared" ref="F96" si="743">F95/$BA$95</f>
        <v>0.25</v>
      </c>
      <c r="G96" s="22">
        <f t="shared" ref="G96" si="744">G95/$BB$95</f>
        <v>0.13333333333333333</v>
      </c>
      <c r="H96" s="22">
        <f t="shared" ref="H96" si="745">H95/$BA$95</f>
        <v>0</v>
      </c>
      <c r="I96" s="22">
        <f t="shared" ref="I96" si="746">I95/$BB$95</f>
        <v>0</v>
      </c>
      <c r="J96" s="22">
        <f t="shared" ref="J96" si="747">J95/$BA$95</f>
        <v>0</v>
      </c>
      <c r="K96" s="22">
        <f t="shared" ref="K96" si="748">K95/$BB$95</f>
        <v>0</v>
      </c>
      <c r="L96" s="22">
        <f t="shared" ref="L96" si="749">L95/$BA$95</f>
        <v>0</v>
      </c>
      <c r="M96" s="22">
        <f t="shared" ref="M96" si="750">M95/$BB$95</f>
        <v>0</v>
      </c>
      <c r="N96" s="22">
        <f t="shared" ref="N96" si="751">N95/$BA$95</f>
        <v>0</v>
      </c>
      <c r="O96" s="22">
        <f t="shared" ref="O96" si="752">O95/$BB$95</f>
        <v>0</v>
      </c>
      <c r="P96" s="22">
        <f t="shared" ref="P96" si="753">P95/$BA$95</f>
        <v>0</v>
      </c>
      <c r="Q96" s="22">
        <f t="shared" ref="Q96" si="754">Q95/$BB$95</f>
        <v>0</v>
      </c>
      <c r="R96" s="22">
        <f t="shared" ref="R96" si="755">R95/$BA$95</f>
        <v>0</v>
      </c>
      <c r="S96" s="22">
        <f t="shared" ref="S96" si="756">S95/$BB$95</f>
        <v>0</v>
      </c>
      <c r="T96" s="22">
        <f t="shared" ref="T96" si="757">T95/$BA$95</f>
        <v>0</v>
      </c>
      <c r="U96" s="22">
        <f t="shared" ref="U96" si="758">U95/$BB$95</f>
        <v>0</v>
      </c>
      <c r="V96" s="22">
        <f t="shared" si="431"/>
        <v>0</v>
      </c>
      <c r="W96" s="22">
        <f t="shared" si="432"/>
        <v>0</v>
      </c>
      <c r="X96" s="22">
        <f t="shared" ref="X96" si="759">X95/$BA$95</f>
        <v>0.375</v>
      </c>
      <c r="Y96" s="22">
        <f t="shared" ref="Y96" si="760">Y95/$BB$95</f>
        <v>0.66666666666666663</v>
      </c>
      <c r="Z96" s="22">
        <f t="shared" ref="Z96" si="761">Z95/$BA$95</f>
        <v>0</v>
      </c>
      <c r="AA96" s="22">
        <f t="shared" ref="AA96" si="762">AA95/$BB$95</f>
        <v>0</v>
      </c>
      <c r="AB96" s="22">
        <f t="shared" ref="AB96" si="763">AB95/$BA$95</f>
        <v>0</v>
      </c>
      <c r="AC96" s="22">
        <f t="shared" ref="AC96" si="764">AC95/$BB$95</f>
        <v>0</v>
      </c>
      <c r="AD96" s="22">
        <f t="shared" ref="AD96" si="765">AD95/$BA$95</f>
        <v>0</v>
      </c>
      <c r="AE96" s="22">
        <f t="shared" ref="AE96" si="766">AE95/$BB$95</f>
        <v>0</v>
      </c>
      <c r="AF96" s="22">
        <f t="shared" ref="AF96" si="767">AF95/$BA$95</f>
        <v>0</v>
      </c>
      <c r="AG96" s="22">
        <f t="shared" ref="AG96" si="768">AG95/$BB$95</f>
        <v>0</v>
      </c>
      <c r="AH96" s="22">
        <f t="shared" ref="AH96" si="769">AH95/$BA$95</f>
        <v>0</v>
      </c>
      <c r="AI96" s="22">
        <f t="shared" ref="AI96" si="770">AI95/$BB$95</f>
        <v>0</v>
      </c>
      <c r="AJ96" s="22">
        <f t="shared" ref="AJ96" si="771">AJ95/$BA$95</f>
        <v>0</v>
      </c>
      <c r="AK96" s="22">
        <f t="shared" ref="AK96" si="772">AK95/$BB$95</f>
        <v>0</v>
      </c>
      <c r="AL96" s="22">
        <f t="shared" ref="AL96" si="773">AL95/$BA$95</f>
        <v>0</v>
      </c>
      <c r="AM96" s="22">
        <f t="shared" ref="AM96" si="774">AM95/$BB$95</f>
        <v>0</v>
      </c>
      <c r="AN96" s="22">
        <f t="shared" ref="AN96" si="775">AN95/$BA$95</f>
        <v>0</v>
      </c>
      <c r="AO96" s="22">
        <f t="shared" ref="AO96" si="776">AO95/$BB$95</f>
        <v>0</v>
      </c>
      <c r="AP96" s="22">
        <f t="shared" ref="AP96" si="777">AP95/$BA$95</f>
        <v>0</v>
      </c>
      <c r="AQ96" s="22">
        <f t="shared" ref="AQ96" si="778">AQ95/$BB$95</f>
        <v>0</v>
      </c>
      <c r="AR96" s="22">
        <f t="shared" ref="AR96" si="779">AR95/$BA$95</f>
        <v>0</v>
      </c>
      <c r="AS96" s="22">
        <f t="shared" ref="AS96" si="780">AS95/$BB$95</f>
        <v>0</v>
      </c>
      <c r="AT96" s="22">
        <f t="shared" ref="AT96" si="781">AT95/$BA$95</f>
        <v>0</v>
      </c>
      <c r="AU96" s="22">
        <f t="shared" ref="AU96" si="782">AU95/$BB$95</f>
        <v>0</v>
      </c>
      <c r="AV96" s="22"/>
      <c r="AW96" s="22"/>
      <c r="AX96" s="22"/>
      <c r="AY96" s="22"/>
      <c r="BA96" s="10"/>
      <c r="BB96" s="10"/>
    </row>
    <row r="97" spans="1:54">
      <c r="A97" s="27" t="s">
        <v>525</v>
      </c>
      <c r="B97" s="27" t="s">
        <v>389</v>
      </c>
      <c r="C97" s="28">
        <v>103</v>
      </c>
      <c r="D97" s="22">
        <v>0.375</v>
      </c>
      <c r="E97" s="22">
        <v>0.2</v>
      </c>
      <c r="F97" s="22">
        <v>0.25</v>
      </c>
      <c r="G97" s="22">
        <v>0.13333333333333333</v>
      </c>
      <c r="H97" s="22">
        <v>0</v>
      </c>
      <c r="I97" s="22">
        <v>0</v>
      </c>
      <c r="J97" s="22">
        <v>0</v>
      </c>
      <c r="K97" s="22">
        <v>0</v>
      </c>
      <c r="L97" s="22">
        <v>0</v>
      </c>
      <c r="M97" s="22">
        <v>0</v>
      </c>
      <c r="N97" s="22">
        <v>0</v>
      </c>
      <c r="O97" s="22">
        <v>0</v>
      </c>
      <c r="P97" s="22">
        <v>0</v>
      </c>
      <c r="Q97" s="22">
        <v>0</v>
      </c>
      <c r="R97" s="22">
        <v>0</v>
      </c>
      <c r="S97" s="22">
        <v>0</v>
      </c>
      <c r="T97" s="22">
        <v>0</v>
      </c>
      <c r="U97" s="22">
        <v>0</v>
      </c>
      <c r="V97" s="22">
        <v>0</v>
      </c>
      <c r="W97" s="22">
        <v>0</v>
      </c>
      <c r="X97" s="22">
        <v>0.375</v>
      </c>
      <c r="Y97" s="22">
        <v>0.66666666666666663</v>
      </c>
      <c r="Z97" s="22">
        <v>0</v>
      </c>
      <c r="AA97" s="22">
        <v>0</v>
      </c>
      <c r="AB97" s="22">
        <v>0</v>
      </c>
      <c r="AC97" s="22">
        <v>0</v>
      </c>
      <c r="AD97" s="22">
        <v>0</v>
      </c>
      <c r="AE97" s="22">
        <v>0</v>
      </c>
      <c r="AF97" s="22">
        <v>0</v>
      </c>
      <c r="AG97" s="22">
        <v>0</v>
      </c>
      <c r="AH97" s="22">
        <v>0</v>
      </c>
      <c r="AI97" s="22">
        <v>0</v>
      </c>
      <c r="AJ97" s="22">
        <v>0</v>
      </c>
      <c r="AK97" s="22">
        <v>0</v>
      </c>
      <c r="AL97" s="22">
        <v>0</v>
      </c>
      <c r="AM97" s="22">
        <v>0</v>
      </c>
      <c r="AN97" s="22">
        <v>0</v>
      </c>
      <c r="AO97" s="22">
        <v>0</v>
      </c>
      <c r="AP97" s="22">
        <v>0</v>
      </c>
      <c r="AQ97" s="22">
        <v>0</v>
      </c>
      <c r="AR97" s="22">
        <v>0</v>
      </c>
      <c r="AS97" s="22">
        <v>0</v>
      </c>
      <c r="AT97" s="22">
        <v>0</v>
      </c>
      <c r="AU97" s="22">
        <v>0</v>
      </c>
      <c r="AV97" s="22"/>
      <c r="AW97" s="22"/>
      <c r="AX97" s="22"/>
      <c r="AY97" s="22"/>
      <c r="BA97" s="10"/>
      <c r="BB97" s="10"/>
    </row>
    <row r="98" spans="1:54">
      <c r="D98" s="22"/>
      <c r="BA98" s="10"/>
      <c r="BB98" s="10"/>
    </row>
    <row r="99" spans="1:54">
      <c r="D99">
        <v>7</v>
      </c>
      <c r="E99">
        <v>25</v>
      </c>
      <c r="F99">
        <v>207</v>
      </c>
      <c r="G99">
        <v>2088</v>
      </c>
      <c r="H99">
        <v>36</v>
      </c>
      <c r="I99">
        <v>504</v>
      </c>
      <c r="J99">
        <v>1</v>
      </c>
      <c r="K99">
        <v>34</v>
      </c>
      <c r="L99">
        <v>0</v>
      </c>
      <c r="M99">
        <v>0</v>
      </c>
      <c r="N99">
        <v>0</v>
      </c>
      <c r="O99">
        <v>0</v>
      </c>
      <c r="P99">
        <v>0</v>
      </c>
      <c r="Q99">
        <v>0</v>
      </c>
      <c r="R99">
        <v>0</v>
      </c>
      <c r="S99">
        <v>0</v>
      </c>
      <c r="T99">
        <v>7</v>
      </c>
      <c r="U99">
        <v>216</v>
      </c>
      <c r="X99">
        <v>3</v>
      </c>
      <c r="Y99">
        <v>30</v>
      </c>
      <c r="Z99">
        <v>0</v>
      </c>
      <c r="AA99">
        <v>0</v>
      </c>
      <c r="AB99">
        <v>0</v>
      </c>
      <c r="AC99">
        <v>0</v>
      </c>
      <c r="AD99">
        <v>4</v>
      </c>
      <c r="AE99">
        <v>47</v>
      </c>
      <c r="AF99">
        <v>7</v>
      </c>
      <c r="AG99">
        <v>14</v>
      </c>
      <c r="AH99">
        <v>0</v>
      </c>
      <c r="AI99">
        <v>0</v>
      </c>
      <c r="AJ99">
        <v>0</v>
      </c>
      <c r="AK99">
        <v>0</v>
      </c>
      <c r="AL99">
        <v>0</v>
      </c>
      <c r="AM99">
        <v>0</v>
      </c>
      <c r="AN99">
        <v>0</v>
      </c>
      <c r="AO99">
        <v>0</v>
      </c>
      <c r="AP99">
        <v>9</v>
      </c>
      <c r="AQ99">
        <v>103</v>
      </c>
      <c r="AR99">
        <v>2</v>
      </c>
      <c r="AS99">
        <v>3</v>
      </c>
      <c r="AT99">
        <v>0</v>
      </c>
      <c r="AU99">
        <v>0</v>
      </c>
      <c r="AV99">
        <v>5</v>
      </c>
      <c r="AW99">
        <v>177</v>
      </c>
      <c r="AX99">
        <v>16</v>
      </c>
      <c r="AY99">
        <v>154</v>
      </c>
      <c r="BA99" s="10">
        <f>SUM(BA71:BA95)</f>
        <v>283</v>
      </c>
      <c r="BB99" s="10">
        <f>SUM(BB71:BB95)</f>
        <v>3064</v>
      </c>
    </row>
    <row r="100" spans="1:54">
      <c r="D100" s="22">
        <f>D99/$BA$30</f>
        <v>2.3026315789473683E-2</v>
      </c>
      <c r="E100" s="22">
        <f>E99/$BB$30</f>
        <v>7.3637702503681884E-3</v>
      </c>
      <c r="F100" s="22">
        <f>F99/$BA$30</f>
        <v>0.68092105263157898</v>
      </c>
      <c r="G100" s="22">
        <f>G99/$BB$30</f>
        <v>0.61502209131075114</v>
      </c>
      <c r="H100" s="22">
        <f>H99/$BA$30</f>
        <v>0.11842105263157894</v>
      </c>
      <c r="I100" s="22">
        <f>I99/$BB$30</f>
        <v>0.14845360824742268</v>
      </c>
      <c r="J100" s="22">
        <f>J99/$BA$30</f>
        <v>3.2894736842105261E-3</v>
      </c>
      <c r="K100" s="22">
        <f>K99/$BB$30</f>
        <v>1.0014727540500737E-2</v>
      </c>
      <c r="L100" s="22">
        <f>L99/$BA$30</f>
        <v>0</v>
      </c>
      <c r="M100" s="22">
        <f>M99/$BB$30</f>
        <v>0</v>
      </c>
      <c r="N100" s="22">
        <f>N99/$BA$30</f>
        <v>0</v>
      </c>
      <c r="O100" s="22">
        <f>O99/$BB$30</f>
        <v>0</v>
      </c>
      <c r="P100" s="22">
        <f>P99/$BA$30</f>
        <v>0</v>
      </c>
      <c r="Q100" s="22">
        <f>Q99/$BB$30</f>
        <v>0</v>
      </c>
      <c r="R100" s="22">
        <f>R99/$BA$30</f>
        <v>0</v>
      </c>
      <c r="S100" s="22">
        <f>S99/$BB$30</f>
        <v>0</v>
      </c>
      <c r="T100" s="22">
        <f>T99/$BA$30</f>
        <v>2.3026315789473683E-2</v>
      </c>
      <c r="U100" s="22">
        <f>U99/$BB$30</f>
        <v>6.3622974963181145E-2</v>
      </c>
      <c r="V100" s="36"/>
      <c r="W100" s="22"/>
      <c r="X100" s="22">
        <f>X99/$BA$30</f>
        <v>9.8684210526315784E-3</v>
      </c>
      <c r="Y100" s="22">
        <f>Y99/$BB$30</f>
        <v>8.836524300441826E-3</v>
      </c>
      <c r="Z100" s="22">
        <f>Z99/$BA$30</f>
        <v>0</v>
      </c>
      <c r="AA100" s="22">
        <f>AA99/$BB$30</f>
        <v>0</v>
      </c>
      <c r="AB100" s="22">
        <f>AB99/$BA$30</f>
        <v>0</v>
      </c>
      <c r="AC100" s="22">
        <f>AC99/$BB$30</f>
        <v>0</v>
      </c>
      <c r="AD100" s="22">
        <f>AD99/$BA$30</f>
        <v>1.3157894736842105E-2</v>
      </c>
      <c r="AE100" s="22">
        <f>AE99/$BB$30</f>
        <v>1.3843888070692194E-2</v>
      </c>
      <c r="AF100" s="22">
        <f>AF99/$BA$30</f>
        <v>2.3026315789473683E-2</v>
      </c>
      <c r="AG100" s="22">
        <f>AG99/$BB$30</f>
        <v>4.1237113402061857E-3</v>
      </c>
      <c r="AH100" s="22">
        <f>AH99/$BA$30</f>
        <v>0</v>
      </c>
      <c r="AI100" s="22">
        <f>AI99/$BB$30</f>
        <v>0</v>
      </c>
      <c r="AJ100" s="22">
        <f>AJ99/$BA$30</f>
        <v>0</v>
      </c>
      <c r="AK100" s="22">
        <f>AK99/$BB$30</f>
        <v>0</v>
      </c>
      <c r="AL100" s="22">
        <f>AL99/$BA$30</f>
        <v>0</v>
      </c>
      <c r="AM100" s="22">
        <f>AM99/$BB$30</f>
        <v>0</v>
      </c>
      <c r="AN100" s="22">
        <f>AN99/$BA$30</f>
        <v>0</v>
      </c>
      <c r="AO100" s="22">
        <f>AO99/$BB$30</f>
        <v>0</v>
      </c>
      <c r="AP100" s="22">
        <f>AP99/$BA$30</f>
        <v>2.9605263157894735E-2</v>
      </c>
      <c r="AQ100" s="22">
        <f>AQ99/$BB$30</f>
        <v>3.0338733431516936E-2</v>
      </c>
      <c r="AR100" s="22">
        <f>AR99/$BA$30</f>
        <v>6.5789473684210523E-3</v>
      </c>
      <c r="AS100" s="22">
        <f>AS99/$BB$30</f>
        <v>8.8365243004418263E-4</v>
      </c>
      <c r="AT100" s="22">
        <f>AT99/$BA$30</f>
        <v>0</v>
      </c>
      <c r="AU100" s="22">
        <f>AU99/$BB$30</f>
        <v>0</v>
      </c>
      <c r="AV100" s="22">
        <f>AV99/$BA$30</f>
        <v>1.6447368421052631E-2</v>
      </c>
      <c r="AW100" s="22">
        <f>AW99/$BB$30</f>
        <v>5.2135493372606777E-2</v>
      </c>
      <c r="AX100" s="22">
        <f>AX99/$BA$30</f>
        <v>5.2631578947368418E-2</v>
      </c>
      <c r="AY100" s="22">
        <f>AY99/$BB$30</f>
        <v>4.536082474226804E-2</v>
      </c>
      <c r="BA100" s="10"/>
      <c r="BB100" s="10"/>
    </row>
    <row r="103" spans="1:54">
      <c r="A103" s="13" t="s">
        <v>4</v>
      </c>
      <c r="B103" s="13" t="s">
        <v>5</v>
      </c>
      <c r="C103" s="13" t="s">
        <v>6</v>
      </c>
      <c r="D103" s="13" t="s">
        <v>8</v>
      </c>
      <c r="E103" s="12"/>
      <c r="F103" s="13" t="s">
        <v>9</v>
      </c>
      <c r="G103" s="12"/>
      <c r="H103" s="13" t="s">
        <v>10</v>
      </c>
      <c r="I103" s="12"/>
      <c r="J103" s="13" t="s">
        <v>11</v>
      </c>
      <c r="K103" s="12"/>
      <c r="L103" s="13" t="s">
        <v>12</v>
      </c>
      <c r="M103" s="12"/>
      <c r="N103" s="13" t="s">
        <v>13</v>
      </c>
      <c r="O103" s="12"/>
      <c r="P103" s="13" t="s">
        <v>14</v>
      </c>
      <c r="Q103" s="12"/>
      <c r="R103" s="13" t="s">
        <v>15</v>
      </c>
      <c r="S103" s="12"/>
      <c r="T103" s="13" t="s">
        <v>739</v>
      </c>
      <c r="U103" s="12"/>
      <c r="V103" s="13" t="s">
        <v>740</v>
      </c>
      <c r="W103" s="12"/>
      <c r="X103" s="13" t="s">
        <v>17</v>
      </c>
      <c r="Y103" s="12"/>
      <c r="Z103" s="13" t="s">
        <v>18</v>
      </c>
      <c r="AA103" s="12"/>
      <c r="AB103" s="13" t="s">
        <v>19</v>
      </c>
      <c r="AC103" s="12"/>
      <c r="AD103" s="13" t="s">
        <v>20</v>
      </c>
      <c r="AE103" s="12"/>
      <c r="AF103" s="13" t="s">
        <v>21</v>
      </c>
      <c r="AG103" s="12"/>
      <c r="AH103" s="13" t="s">
        <v>22</v>
      </c>
      <c r="AI103" s="12"/>
      <c r="AJ103" s="13" t="s">
        <v>23</v>
      </c>
      <c r="AK103" s="12"/>
      <c r="AL103" s="13" t="s">
        <v>675</v>
      </c>
      <c r="AM103" s="12"/>
      <c r="AN103" s="13" t="s">
        <v>676</v>
      </c>
      <c r="AO103" s="12"/>
      <c r="AP103" s="13" t="s">
        <v>33</v>
      </c>
      <c r="AQ103" s="12"/>
      <c r="AR103" s="13" t="s">
        <v>34</v>
      </c>
      <c r="AS103" s="12"/>
      <c r="AT103" s="13" t="s">
        <v>35</v>
      </c>
      <c r="AU103" s="12"/>
    </row>
    <row r="104" spans="1:54">
      <c r="A104" s="2" t="s">
        <v>388</v>
      </c>
      <c r="B104" s="2" t="s">
        <v>389</v>
      </c>
      <c r="C104" s="2">
        <v>69</v>
      </c>
      <c r="D104" s="22">
        <v>6.25E-2</v>
      </c>
      <c r="E104" s="22">
        <v>1.2681159420289856E-2</v>
      </c>
      <c r="F104" s="22">
        <v>0.375</v>
      </c>
      <c r="G104" s="22">
        <v>0.66847826086956519</v>
      </c>
      <c r="H104" s="22">
        <v>0.28125</v>
      </c>
      <c r="I104" s="22">
        <v>0.28442028985507245</v>
      </c>
      <c r="J104" s="22">
        <v>0</v>
      </c>
      <c r="K104" s="22">
        <v>0</v>
      </c>
      <c r="L104" s="22">
        <v>0</v>
      </c>
      <c r="M104" s="22">
        <v>0</v>
      </c>
      <c r="N104" s="22">
        <v>0</v>
      </c>
      <c r="O104" s="22">
        <v>0</v>
      </c>
      <c r="P104" s="22">
        <v>0</v>
      </c>
      <c r="Q104" s="22">
        <v>0</v>
      </c>
      <c r="R104" s="22">
        <v>0</v>
      </c>
      <c r="S104" s="22">
        <v>0</v>
      </c>
      <c r="T104" s="22">
        <v>3.125E-2</v>
      </c>
      <c r="U104" s="22">
        <v>5.434782608695652E-3</v>
      </c>
      <c r="V104" s="36">
        <v>0</v>
      </c>
      <c r="W104" s="22">
        <v>0</v>
      </c>
      <c r="X104" s="22">
        <v>0</v>
      </c>
      <c r="Y104" s="22">
        <v>0</v>
      </c>
      <c r="Z104" s="22">
        <v>0</v>
      </c>
      <c r="AA104" s="22">
        <v>0</v>
      </c>
      <c r="AB104" s="22">
        <v>0</v>
      </c>
      <c r="AC104" s="22">
        <v>0</v>
      </c>
      <c r="AD104" s="22">
        <v>0</v>
      </c>
      <c r="AE104" s="22">
        <v>0</v>
      </c>
      <c r="AF104" s="22">
        <v>0.21875</v>
      </c>
      <c r="AG104" s="22">
        <v>2.5362318840579712E-2</v>
      </c>
      <c r="AH104" s="22">
        <v>0</v>
      </c>
      <c r="AI104" s="22">
        <v>0</v>
      </c>
      <c r="AJ104" s="22">
        <v>0</v>
      </c>
      <c r="AK104" s="22">
        <v>0</v>
      </c>
      <c r="AL104" s="22">
        <v>0</v>
      </c>
      <c r="AM104" s="22">
        <v>0</v>
      </c>
      <c r="AN104" s="22">
        <v>0</v>
      </c>
      <c r="AO104" s="22">
        <v>0</v>
      </c>
      <c r="AP104" s="22">
        <v>0</v>
      </c>
      <c r="AQ104" s="22">
        <v>0</v>
      </c>
      <c r="AR104" s="22">
        <v>3.125E-2</v>
      </c>
      <c r="AS104" s="22">
        <v>3.6231884057971015E-3</v>
      </c>
      <c r="AT104" s="22">
        <v>0</v>
      </c>
      <c r="AU104" s="22">
        <v>0</v>
      </c>
    </row>
    <row r="105" spans="1:54">
      <c r="A105" s="2" t="s">
        <v>707</v>
      </c>
      <c r="B105" s="2" t="s">
        <v>389</v>
      </c>
      <c r="C105" s="2">
        <v>70</v>
      </c>
      <c r="D105" s="22">
        <v>0</v>
      </c>
      <c r="E105" s="22">
        <v>0</v>
      </c>
      <c r="F105" s="22">
        <v>0.91836734693877553</v>
      </c>
      <c r="G105" s="22">
        <v>0.83333333333333337</v>
      </c>
      <c r="H105" s="22">
        <v>8.1632653061224483E-2</v>
      </c>
      <c r="I105" s="22">
        <v>0.16666666666666666</v>
      </c>
      <c r="J105" s="22">
        <v>0</v>
      </c>
      <c r="K105" s="22">
        <v>0</v>
      </c>
      <c r="L105" s="22">
        <v>0</v>
      </c>
      <c r="M105" s="22">
        <v>0</v>
      </c>
      <c r="N105" s="22">
        <v>0</v>
      </c>
      <c r="O105" s="22">
        <v>0</v>
      </c>
      <c r="P105" s="22">
        <v>0</v>
      </c>
      <c r="Q105" s="22">
        <v>0</v>
      </c>
      <c r="R105" s="22">
        <v>0</v>
      </c>
      <c r="S105" s="22">
        <v>0</v>
      </c>
      <c r="T105" s="22">
        <v>0</v>
      </c>
      <c r="U105" s="22">
        <v>0</v>
      </c>
      <c r="V105" s="36">
        <v>0</v>
      </c>
      <c r="W105" s="22">
        <v>0</v>
      </c>
      <c r="X105" s="22">
        <v>0</v>
      </c>
      <c r="Y105" s="22">
        <v>0</v>
      </c>
      <c r="Z105" s="22">
        <v>0</v>
      </c>
      <c r="AA105" s="22">
        <v>0</v>
      </c>
      <c r="AB105" s="22">
        <v>0</v>
      </c>
      <c r="AC105" s="22">
        <v>0</v>
      </c>
      <c r="AD105" s="22">
        <v>0</v>
      </c>
      <c r="AE105" s="22">
        <v>0</v>
      </c>
      <c r="AF105" s="22">
        <v>0</v>
      </c>
      <c r="AG105" s="22">
        <v>0</v>
      </c>
      <c r="AH105" s="22">
        <v>0</v>
      </c>
      <c r="AI105" s="22">
        <v>0</v>
      </c>
      <c r="AJ105" s="22">
        <v>0</v>
      </c>
      <c r="AK105" s="22">
        <v>0</v>
      </c>
      <c r="AL105" s="22">
        <v>0</v>
      </c>
      <c r="AM105" s="22">
        <v>0</v>
      </c>
      <c r="AN105" s="22">
        <v>0</v>
      </c>
      <c r="AO105" s="22">
        <v>0</v>
      </c>
      <c r="AP105" s="22">
        <v>0</v>
      </c>
      <c r="AQ105" s="22">
        <v>0</v>
      </c>
      <c r="AR105" s="22">
        <v>0</v>
      </c>
      <c r="AS105" s="22">
        <v>0</v>
      </c>
      <c r="AT105" s="22">
        <v>0</v>
      </c>
      <c r="AU105" s="22">
        <v>0</v>
      </c>
    </row>
    <row r="106" spans="1:54">
      <c r="A106" s="2" t="s">
        <v>633</v>
      </c>
      <c r="B106" s="2" t="s">
        <v>389</v>
      </c>
      <c r="C106" s="2">
        <v>71</v>
      </c>
      <c r="D106" s="22">
        <v>6.6666666666666666E-2</v>
      </c>
      <c r="E106" s="22">
        <v>3.0612244897959183E-2</v>
      </c>
      <c r="F106" s="22">
        <v>0.6</v>
      </c>
      <c r="G106" s="22">
        <v>0.39795918367346939</v>
      </c>
      <c r="H106" s="22">
        <v>0.2</v>
      </c>
      <c r="I106" s="22">
        <v>0.30612244897959184</v>
      </c>
      <c r="J106" s="22">
        <v>0</v>
      </c>
      <c r="K106" s="22">
        <v>0</v>
      </c>
      <c r="L106" s="22">
        <v>0</v>
      </c>
      <c r="M106" s="22">
        <v>0</v>
      </c>
      <c r="N106" s="22">
        <v>0</v>
      </c>
      <c r="O106" s="22">
        <v>0</v>
      </c>
      <c r="P106" s="22">
        <v>0</v>
      </c>
      <c r="Q106" s="22">
        <v>0</v>
      </c>
      <c r="R106" s="22">
        <v>0</v>
      </c>
      <c r="S106" s="22">
        <v>0</v>
      </c>
      <c r="T106" s="22">
        <v>0</v>
      </c>
      <c r="U106" s="22">
        <v>0</v>
      </c>
      <c r="V106" s="36">
        <v>0</v>
      </c>
      <c r="W106" s="22">
        <v>0</v>
      </c>
      <c r="X106" s="22">
        <v>0</v>
      </c>
      <c r="Y106" s="22">
        <v>0</v>
      </c>
      <c r="Z106" s="22">
        <v>0</v>
      </c>
      <c r="AA106" s="22">
        <v>0</v>
      </c>
      <c r="AB106" s="22">
        <v>0</v>
      </c>
      <c r="AC106" s="22">
        <v>0</v>
      </c>
      <c r="AD106" s="22">
        <v>0</v>
      </c>
      <c r="AE106" s="22">
        <v>0</v>
      </c>
      <c r="AF106" s="22">
        <v>0</v>
      </c>
      <c r="AG106" s="22">
        <v>0</v>
      </c>
      <c r="AH106" s="22">
        <v>0</v>
      </c>
      <c r="AI106" s="22">
        <v>0</v>
      </c>
      <c r="AJ106" s="22">
        <v>0</v>
      </c>
      <c r="AK106" s="22">
        <v>0</v>
      </c>
      <c r="AL106" s="22">
        <v>0</v>
      </c>
      <c r="AM106" s="22">
        <v>0</v>
      </c>
      <c r="AN106" s="22">
        <v>0</v>
      </c>
      <c r="AO106" s="22">
        <v>0</v>
      </c>
      <c r="AP106" s="22">
        <v>0.13333333333333333</v>
      </c>
      <c r="AQ106" s="22">
        <v>0.26530612244897961</v>
      </c>
      <c r="AR106" s="22">
        <v>0</v>
      </c>
      <c r="AS106" s="22">
        <v>0</v>
      </c>
      <c r="AT106" s="22">
        <v>0</v>
      </c>
      <c r="AU106" s="22">
        <v>0</v>
      </c>
    </row>
    <row r="107" spans="1:54">
      <c r="A107" s="2" t="s">
        <v>401</v>
      </c>
      <c r="B107" s="2" t="s">
        <v>389</v>
      </c>
      <c r="C107" s="2">
        <v>72</v>
      </c>
      <c r="D107" s="22">
        <v>0</v>
      </c>
      <c r="E107" s="22">
        <v>0</v>
      </c>
      <c r="F107" s="22">
        <v>0.85507246376811596</v>
      </c>
      <c r="G107" s="22">
        <v>0.74293785310734461</v>
      </c>
      <c r="H107" s="22">
        <v>5.7971014492753624E-2</v>
      </c>
      <c r="I107" s="22">
        <v>5.3672316384180789E-2</v>
      </c>
      <c r="J107" s="22">
        <v>0</v>
      </c>
      <c r="K107" s="22">
        <v>0</v>
      </c>
      <c r="L107" s="22">
        <v>0</v>
      </c>
      <c r="M107" s="22">
        <v>0</v>
      </c>
      <c r="N107" s="22">
        <v>0</v>
      </c>
      <c r="O107" s="22">
        <v>0</v>
      </c>
      <c r="P107" s="22">
        <v>0</v>
      </c>
      <c r="Q107" s="22">
        <v>0</v>
      </c>
      <c r="R107" s="22">
        <v>0</v>
      </c>
      <c r="S107" s="22">
        <v>0</v>
      </c>
      <c r="T107" s="22">
        <v>0</v>
      </c>
      <c r="U107" s="22">
        <v>0</v>
      </c>
      <c r="V107" s="36">
        <v>0</v>
      </c>
      <c r="W107" s="22">
        <v>0</v>
      </c>
      <c r="X107" s="22">
        <v>0</v>
      </c>
      <c r="Y107" s="22">
        <v>0</v>
      </c>
      <c r="Z107" s="22">
        <v>0</v>
      </c>
      <c r="AA107" s="22">
        <v>0</v>
      </c>
      <c r="AB107" s="22">
        <v>0</v>
      </c>
      <c r="AC107" s="22">
        <v>0</v>
      </c>
      <c r="AD107" s="22">
        <v>0</v>
      </c>
      <c r="AE107" s="22">
        <v>0</v>
      </c>
      <c r="AF107" s="22">
        <v>0</v>
      </c>
      <c r="AG107" s="22">
        <v>0</v>
      </c>
      <c r="AH107" s="22">
        <v>0</v>
      </c>
      <c r="AI107" s="22">
        <v>0</v>
      </c>
      <c r="AJ107" s="22">
        <v>0</v>
      </c>
      <c r="AK107" s="22">
        <v>0</v>
      </c>
      <c r="AL107" s="22">
        <v>0</v>
      </c>
      <c r="AM107" s="22">
        <v>0</v>
      </c>
      <c r="AN107" s="22">
        <v>0</v>
      </c>
      <c r="AO107" s="22">
        <v>0</v>
      </c>
      <c r="AP107" s="22">
        <v>8.6956521739130432E-2</v>
      </c>
      <c r="AQ107" s="22">
        <v>0.20338983050847459</v>
      </c>
      <c r="AR107" s="22">
        <v>0</v>
      </c>
      <c r="AS107" s="22">
        <v>0</v>
      </c>
      <c r="AT107" s="22">
        <v>0</v>
      </c>
      <c r="AU107" s="22">
        <v>0</v>
      </c>
    </row>
    <row r="108" spans="1:54">
      <c r="A108" s="2" t="s">
        <v>405</v>
      </c>
      <c r="B108" s="2" t="s">
        <v>389</v>
      </c>
      <c r="C108" s="2">
        <v>73</v>
      </c>
      <c r="D108" s="22">
        <v>0</v>
      </c>
      <c r="E108" s="22">
        <v>0</v>
      </c>
      <c r="F108" s="22">
        <v>0.967741935483871</v>
      </c>
      <c r="G108" s="22">
        <v>0.99038461538461542</v>
      </c>
      <c r="H108" s="22">
        <v>3.2258064516129031E-2</v>
      </c>
      <c r="I108" s="22">
        <v>9.6153846153846159E-3</v>
      </c>
      <c r="J108" s="22">
        <v>0</v>
      </c>
      <c r="K108" s="22">
        <v>0</v>
      </c>
      <c r="L108" s="22">
        <v>0</v>
      </c>
      <c r="M108" s="22">
        <v>0</v>
      </c>
      <c r="N108" s="22">
        <v>0</v>
      </c>
      <c r="O108" s="22">
        <v>0</v>
      </c>
      <c r="P108" s="22">
        <v>0</v>
      </c>
      <c r="Q108" s="22">
        <v>0</v>
      </c>
      <c r="R108" s="22">
        <v>0</v>
      </c>
      <c r="S108" s="22">
        <v>0</v>
      </c>
      <c r="T108" s="22">
        <v>0</v>
      </c>
      <c r="U108" s="22">
        <v>0</v>
      </c>
      <c r="V108" s="36">
        <v>0</v>
      </c>
      <c r="W108" s="22">
        <v>0</v>
      </c>
      <c r="X108" s="22">
        <v>0</v>
      </c>
      <c r="Y108" s="22">
        <v>0</v>
      </c>
      <c r="Z108" s="22">
        <v>0</v>
      </c>
      <c r="AA108" s="22">
        <v>0</v>
      </c>
      <c r="AB108" s="22">
        <v>0</v>
      </c>
      <c r="AC108" s="22">
        <v>0</v>
      </c>
      <c r="AD108" s="22">
        <v>0</v>
      </c>
      <c r="AE108" s="22">
        <v>0</v>
      </c>
      <c r="AF108" s="22">
        <v>0</v>
      </c>
      <c r="AG108" s="22">
        <v>0</v>
      </c>
      <c r="AH108" s="22">
        <v>0</v>
      </c>
      <c r="AI108" s="22">
        <v>0</v>
      </c>
      <c r="AJ108" s="22">
        <v>0</v>
      </c>
      <c r="AK108" s="22">
        <v>0</v>
      </c>
      <c r="AL108" s="22">
        <v>0</v>
      </c>
      <c r="AM108" s="22">
        <v>0</v>
      </c>
      <c r="AN108" s="22">
        <v>0</v>
      </c>
      <c r="AO108" s="22">
        <v>0</v>
      </c>
      <c r="AP108" s="22">
        <v>0</v>
      </c>
      <c r="AQ108" s="22">
        <v>0</v>
      </c>
      <c r="AR108" s="22">
        <v>0</v>
      </c>
      <c r="AS108" s="22">
        <v>0</v>
      </c>
      <c r="AT108" s="22">
        <v>0</v>
      </c>
      <c r="AU108" s="22">
        <v>0</v>
      </c>
    </row>
    <row r="109" spans="1:54">
      <c r="A109" s="2" t="s">
        <v>410</v>
      </c>
      <c r="B109" s="2" t="s">
        <v>389</v>
      </c>
      <c r="C109" s="2">
        <v>75</v>
      </c>
      <c r="D109" s="22">
        <v>0</v>
      </c>
      <c r="E109" s="22">
        <v>0</v>
      </c>
      <c r="F109" s="22">
        <v>0.75</v>
      </c>
      <c r="G109" s="22">
        <v>0.7450199203187251</v>
      </c>
      <c r="H109" s="22">
        <v>0.125</v>
      </c>
      <c r="I109" s="22">
        <v>9.1633466135458169E-2</v>
      </c>
      <c r="J109" s="22">
        <v>2.0833333333333332E-2</v>
      </c>
      <c r="K109" s="22">
        <v>6.7729083665338641E-2</v>
      </c>
      <c r="L109" s="22">
        <v>0</v>
      </c>
      <c r="M109" s="22">
        <v>0</v>
      </c>
      <c r="N109" s="22">
        <v>0</v>
      </c>
      <c r="O109" s="22">
        <v>0</v>
      </c>
      <c r="P109" s="22">
        <v>0</v>
      </c>
      <c r="Q109" s="22">
        <v>0</v>
      </c>
      <c r="R109" s="22">
        <v>0</v>
      </c>
      <c r="S109" s="22">
        <v>0</v>
      </c>
      <c r="T109" s="22">
        <v>0</v>
      </c>
      <c r="U109" s="22">
        <v>0</v>
      </c>
      <c r="V109" s="36">
        <v>0</v>
      </c>
      <c r="W109" s="22">
        <v>0</v>
      </c>
      <c r="X109" s="22">
        <v>0</v>
      </c>
      <c r="Y109" s="22">
        <v>0</v>
      </c>
      <c r="Z109" s="22">
        <v>0</v>
      </c>
      <c r="AA109" s="22">
        <v>0</v>
      </c>
      <c r="AB109" s="22">
        <v>0</v>
      </c>
      <c r="AC109" s="22">
        <v>0</v>
      </c>
      <c r="AD109" s="22">
        <v>8.3333333333333329E-2</v>
      </c>
      <c r="AE109" s="22">
        <v>9.3625498007968128E-2</v>
      </c>
      <c r="AF109" s="22">
        <v>0</v>
      </c>
      <c r="AG109" s="22">
        <v>0</v>
      </c>
      <c r="AH109" s="22">
        <v>0</v>
      </c>
      <c r="AI109" s="22">
        <v>0</v>
      </c>
      <c r="AJ109" s="22">
        <v>0</v>
      </c>
      <c r="AK109" s="22">
        <v>0</v>
      </c>
      <c r="AL109" s="22">
        <v>0</v>
      </c>
      <c r="AM109" s="22">
        <v>0</v>
      </c>
      <c r="AN109" s="22">
        <v>0</v>
      </c>
      <c r="AO109" s="22">
        <v>0</v>
      </c>
      <c r="AP109" s="22">
        <v>0</v>
      </c>
      <c r="AQ109" s="22">
        <v>0</v>
      </c>
      <c r="AR109" s="22">
        <v>2.0833333333333332E-2</v>
      </c>
      <c r="AS109" s="22">
        <v>1.9920318725099601E-3</v>
      </c>
      <c r="AT109" s="22">
        <v>0</v>
      </c>
      <c r="AU109" s="22">
        <v>0</v>
      </c>
    </row>
    <row r="110" spans="1:54">
      <c r="A110" s="2" t="s">
        <v>414</v>
      </c>
      <c r="B110" s="2" t="s">
        <v>389</v>
      </c>
      <c r="C110" s="2">
        <v>76</v>
      </c>
      <c r="D110" s="22">
        <v>3.7037037037037035E-2</v>
      </c>
      <c r="E110" s="22">
        <v>9.5693779904306216E-3</v>
      </c>
      <c r="F110" s="22">
        <v>0.44444444444444442</v>
      </c>
      <c r="G110" s="22">
        <v>0.36044657097288674</v>
      </c>
      <c r="H110" s="22">
        <v>0.29629629629629628</v>
      </c>
      <c r="I110" s="22">
        <v>0.29027113237639551</v>
      </c>
      <c r="J110" s="22">
        <v>0</v>
      </c>
      <c r="K110" s="22">
        <v>0</v>
      </c>
      <c r="L110" s="22">
        <v>0</v>
      </c>
      <c r="M110" s="22">
        <v>0</v>
      </c>
      <c r="N110" s="22">
        <v>0</v>
      </c>
      <c r="O110" s="22">
        <v>0</v>
      </c>
      <c r="P110" s="22">
        <v>0</v>
      </c>
      <c r="Q110" s="22">
        <v>0</v>
      </c>
      <c r="R110" s="22">
        <v>0</v>
      </c>
      <c r="S110" s="22">
        <v>0</v>
      </c>
      <c r="T110" s="22">
        <v>0.22222222222222221</v>
      </c>
      <c r="U110" s="22">
        <v>0.33971291866028708</v>
      </c>
      <c r="V110" s="36">
        <v>0</v>
      </c>
      <c r="W110" s="22">
        <v>0</v>
      </c>
      <c r="X110" s="22">
        <v>0</v>
      </c>
      <c r="Y110" s="22">
        <v>0</v>
      </c>
      <c r="Z110" s="22">
        <v>0</v>
      </c>
      <c r="AA110" s="22">
        <v>0</v>
      </c>
      <c r="AB110" s="22">
        <v>0</v>
      </c>
      <c r="AC110" s="22">
        <v>0</v>
      </c>
      <c r="AD110" s="22">
        <v>0</v>
      </c>
      <c r="AE110" s="22">
        <v>0</v>
      </c>
      <c r="AF110" s="22">
        <v>0</v>
      </c>
      <c r="AG110" s="22">
        <v>0</v>
      </c>
      <c r="AH110" s="22">
        <v>0</v>
      </c>
      <c r="AI110" s="22">
        <v>0</v>
      </c>
      <c r="AJ110" s="22">
        <v>0</v>
      </c>
      <c r="AK110" s="22">
        <v>0</v>
      </c>
      <c r="AL110" s="22">
        <v>0</v>
      </c>
      <c r="AM110" s="22">
        <v>0</v>
      </c>
      <c r="AN110" s="22">
        <v>0</v>
      </c>
      <c r="AO110" s="22">
        <v>0</v>
      </c>
      <c r="AP110" s="22">
        <v>0</v>
      </c>
      <c r="AQ110" s="22">
        <v>0</v>
      </c>
      <c r="AR110" s="22">
        <v>0</v>
      </c>
      <c r="AS110" s="22">
        <v>0</v>
      </c>
      <c r="AT110" s="22">
        <v>0</v>
      </c>
      <c r="AU110" s="22">
        <v>0</v>
      </c>
    </row>
  </sheetData>
  <autoFilter ref="A57:BB57" xr:uid="{297C2D3A-6D56-480F-BCC9-9BF3EEF2BEC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6E7BD-C3C5-48EB-8FE2-458E24C87824}">
  <dimension ref="A1:BN115"/>
  <sheetViews>
    <sheetView workbookViewId="0">
      <pane xSplit="1" topLeftCell="AI1" activePane="topRight" state="frozen"/>
      <selection pane="topRight" activeCell="AR115" sqref="AR115:AS115"/>
    </sheetView>
  </sheetViews>
  <sheetFormatPr baseColWidth="10" defaultColWidth="8.83203125" defaultRowHeight="15"/>
  <cols>
    <col min="1" max="1" width="29" bestFit="1" customWidth="1"/>
    <col min="2" max="2" width="11" bestFit="1" customWidth="1"/>
    <col min="22" max="22" width="9.1640625" style="2"/>
  </cols>
  <sheetData>
    <row r="1" spans="1:66">
      <c r="A1" s="13" t="s">
        <v>4</v>
      </c>
      <c r="B1" s="13" t="s">
        <v>5</v>
      </c>
      <c r="C1" s="13" t="s">
        <v>6</v>
      </c>
      <c r="D1" s="13" t="s">
        <v>8</v>
      </c>
      <c r="E1" s="12"/>
      <c r="F1" s="13" t="s">
        <v>9</v>
      </c>
      <c r="G1" s="12"/>
      <c r="H1" s="13" t="s">
        <v>10</v>
      </c>
      <c r="I1" s="12"/>
      <c r="J1" s="13" t="s">
        <v>11</v>
      </c>
      <c r="K1" s="12"/>
      <c r="L1" s="13" t="s">
        <v>12</v>
      </c>
      <c r="M1" s="12"/>
      <c r="N1" s="13" t="s">
        <v>13</v>
      </c>
      <c r="O1" s="12"/>
      <c r="P1" s="13" t="s">
        <v>14</v>
      </c>
      <c r="Q1" s="12"/>
      <c r="R1" s="13" t="s">
        <v>15</v>
      </c>
      <c r="S1" s="12"/>
      <c r="T1" s="13" t="s">
        <v>16</v>
      </c>
      <c r="U1" s="12"/>
      <c r="V1" s="13"/>
      <c r="W1" s="12"/>
      <c r="X1" s="13" t="s">
        <v>17</v>
      </c>
      <c r="Y1" s="12"/>
      <c r="Z1" s="13" t="s">
        <v>18</v>
      </c>
      <c r="AA1" s="12"/>
      <c r="AB1" s="13" t="s">
        <v>19</v>
      </c>
      <c r="AC1" s="12"/>
      <c r="AD1" s="13" t="s">
        <v>20</v>
      </c>
      <c r="AE1" s="12"/>
      <c r="AF1" s="13" t="s">
        <v>21</v>
      </c>
      <c r="AG1" s="12"/>
      <c r="AH1" s="13" t="s">
        <v>22</v>
      </c>
      <c r="AI1" s="12"/>
      <c r="AJ1" s="13" t="s">
        <v>23</v>
      </c>
      <c r="AK1" s="12"/>
      <c r="AL1" s="13" t="s">
        <v>675</v>
      </c>
      <c r="AM1" s="12"/>
      <c r="AN1" s="13" t="s">
        <v>676</v>
      </c>
      <c r="AO1" s="12"/>
      <c r="AP1" s="13" t="s">
        <v>33</v>
      </c>
      <c r="AQ1" s="12"/>
      <c r="AR1" s="13" t="s">
        <v>34</v>
      </c>
      <c r="AS1" s="12"/>
      <c r="AT1" s="13" t="s">
        <v>35</v>
      </c>
      <c r="AU1" s="12"/>
      <c r="AV1" s="13" t="s">
        <v>36</v>
      </c>
      <c r="AW1" s="12"/>
      <c r="AX1" s="13" t="s">
        <v>37</v>
      </c>
      <c r="AY1" s="12"/>
      <c r="AZ1" s="13"/>
      <c r="BA1" s="12" t="s">
        <v>616</v>
      </c>
      <c r="BB1" s="12" t="s">
        <v>617</v>
      </c>
      <c r="BJ1" t="s">
        <v>4</v>
      </c>
      <c r="BK1" t="s">
        <v>5</v>
      </c>
      <c r="BL1" t="s">
        <v>6</v>
      </c>
      <c r="BM1" t="s">
        <v>616</v>
      </c>
      <c r="BN1" t="s">
        <v>617</v>
      </c>
    </row>
    <row r="2" spans="1:66">
      <c r="A2" s="2" t="s">
        <v>169</v>
      </c>
      <c r="B2" s="2" t="s">
        <v>75</v>
      </c>
      <c r="C2" s="2">
        <v>12</v>
      </c>
      <c r="D2" s="11">
        <v>139</v>
      </c>
      <c r="E2" s="10">
        <v>681</v>
      </c>
      <c r="F2" s="11">
        <v>783</v>
      </c>
      <c r="G2" s="10">
        <v>4678</v>
      </c>
      <c r="H2" s="11">
        <v>180</v>
      </c>
      <c r="I2" s="10">
        <v>1080</v>
      </c>
      <c r="J2" s="11">
        <v>6</v>
      </c>
      <c r="K2" s="10">
        <v>24</v>
      </c>
      <c r="L2" s="11">
        <v>22</v>
      </c>
      <c r="M2" s="10">
        <v>115</v>
      </c>
      <c r="N2" s="11">
        <v>0</v>
      </c>
      <c r="O2" s="10">
        <v>0</v>
      </c>
      <c r="P2" s="11">
        <v>71</v>
      </c>
      <c r="Q2" s="10">
        <v>383</v>
      </c>
      <c r="R2" s="11">
        <v>104</v>
      </c>
      <c r="S2" s="10">
        <v>577</v>
      </c>
      <c r="T2" s="11">
        <v>21</v>
      </c>
      <c r="U2" s="10">
        <v>74</v>
      </c>
      <c r="V2" s="11"/>
      <c r="W2" s="10"/>
      <c r="X2" s="11">
        <v>0</v>
      </c>
      <c r="Y2" s="10">
        <v>0</v>
      </c>
      <c r="Z2" s="11">
        <v>1</v>
      </c>
      <c r="AA2" s="10">
        <v>4</v>
      </c>
      <c r="AB2" s="11">
        <v>0</v>
      </c>
      <c r="AC2" s="10">
        <v>0</v>
      </c>
      <c r="AD2" s="11">
        <v>0</v>
      </c>
      <c r="AE2" s="10">
        <v>0</v>
      </c>
      <c r="AF2" s="11">
        <v>0</v>
      </c>
      <c r="AG2" s="10">
        <v>0</v>
      </c>
      <c r="AH2" s="11">
        <v>0</v>
      </c>
      <c r="AI2" s="10">
        <v>0</v>
      </c>
      <c r="AJ2" s="11">
        <v>0</v>
      </c>
      <c r="AK2" s="10">
        <v>0</v>
      </c>
      <c r="AL2" s="11">
        <v>0</v>
      </c>
      <c r="AM2" s="10">
        <v>0</v>
      </c>
      <c r="AN2" s="11">
        <v>0</v>
      </c>
      <c r="AO2" s="10">
        <v>0</v>
      </c>
      <c r="AP2" s="11">
        <v>80</v>
      </c>
      <c r="AQ2" s="10">
        <v>798</v>
      </c>
      <c r="AR2" s="11">
        <v>83</v>
      </c>
      <c r="AS2" s="10">
        <v>312</v>
      </c>
      <c r="AT2" s="11">
        <v>34</v>
      </c>
      <c r="AU2" s="10">
        <v>154</v>
      </c>
      <c r="AV2" s="11">
        <v>130</v>
      </c>
      <c r="AW2" s="10">
        <v>2400</v>
      </c>
      <c r="AX2" s="11">
        <v>59</v>
      </c>
      <c r="AY2" s="10">
        <v>771</v>
      </c>
      <c r="AZ2" s="11"/>
      <c r="BA2" s="10">
        <f>SUM(D2,F2,H2,J2,L2,N2,P2,R2,T2,X2,Z2,AB2,AD2,AF2,AH2,AJ2,AL2,AN2,AP2,AR2,AT2,AV2,AX2)</f>
        <v>1713</v>
      </c>
      <c r="BB2" s="10">
        <f>SUM(E2,G2,I2,K2,M2,O2,Q2,S2,U2,Y2,AA2,AC2,AE2,AG2,AI2,AK2,AM2,AO2,AQ2,AS2,AU2,AW2,AY2)</f>
        <v>12051</v>
      </c>
      <c r="BI2">
        <v>12</v>
      </c>
      <c r="BJ2" t="s">
        <v>169</v>
      </c>
      <c r="BK2" t="s">
        <v>75</v>
      </c>
      <c r="BL2">
        <v>12</v>
      </c>
      <c r="BM2">
        <v>1524</v>
      </c>
      <c r="BN2">
        <v>8880</v>
      </c>
    </row>
    <row r="3" spans="1:66">
      <c r="A3" s="2"/>
      <c r="B3" s="2"/>
      <c r="C3" s="2"/>
      <c r="D3" s="11">
        <f>D2/$BA$2</f>
        <v>8.1144191476941033E-2</v>
      </c>
      <c r="E3" s="10">
        <f>E2/$BB$2</f>
        <v>5.6509833208862333E-2</v>
      </c>
      <c r="F3" s="11">
        <f t="shared" ref="F3" si="0">F2/$BA$2</f>
        <v>0.45709281961471104</v>
      </c>
      <c r="G3" s="10">
        <f t="shared" ref="G3" si="1">G2/$BB$2</f>
        <v>0.38818355323209691</v>
      </c>
      <c r="H3" s="11">
        <f t="shared" ref="H3" si="2">H2/$BA$2</f>
        <v>0.10507880910683012</v>
      </c>
      <c r="I3" s="10">
        <f t="shared" ref="I3" si="3">I2/$BB$2</f>
        <v>8.9619118745332335E-2</v>
      </c>
      <c r="J3" s="11">
        <f t="shared" ref="J3" si="4">J2/$BA$2</f>
        <v>3.5026269702276708E-3</v>
      </c>
      <c r="K3" s="10">
        <f t="shared" ref="K3" si="5">K2/$BB$2</f>
        <v>1.9915359721184964E-3</v>
      </c>
      <c r="L3" s="11">
        <f t="shared" ref="L3" si="6">L2/$BA$2</f>
        <v>1.284296555750146E-2</v>
      </c>
      <c r="M3" s="10">
        <f t="shared" ref="M3" si="7">M2/$BB$2</f>
        <v>9.5427765330677958E-3</v>
      </c>
      <c r="N3" s="11">
        <f t="shared" ref="N3" si="8">N2/$BA$2</f>
        <v>0</v>
      </c>
      <c r="O3" s="10">
        <f t="shared" ref="O3" si="9">O2/$BB$2</f>
        <v>0</v>
      </c>
      <c r="P3" s="11">
        <f t="shared" ref="P3" si="10">P2/$BA$2</f>
        <v>4.1447752481027438E-2</v>
      </c>
      <c r="Q3" s="10">
        <f t="shared" ref="Q3" si="11">Q2/$BB$2</f>
        <v>3.1781594888391003E-2</v>
      </c>
      <c r="R3" s="11">
        <f t="shared" ref="R3" si="12">R2/$BA$2</f>
        <v>6.0712200817279627E-2</v>
      </c>
      <c r="S3" s="10">
        <f t="shared" ref="S3" si="13">S2/$BB$2</f>
        <v>4.7879843996348849E-2</v>
      </c>
      <c r="T3" s="11">
        <f t="shared" ref="T3" si="14">T2/$BA$2</f>
        <v>1.2259194395796848E-2</v>
      </c>
      <c r="U3" s="10">
        <f t="shared" ref="U3" si="15">U2/$BB$2</f>
        <v>6.1405692473653637E-3</v>
      </c>
      <c r="V3" s="11"/>
      <c r="W3" s="10"/>
      <c r="X3" s="11">
        <f t="shared" ref="X3" si="16">X2/$BA$2</f>
        <v>0</v>
      </c>
      <c r="Y3" s="10">
        <f t="shared" ref="Y3" si="17">Y2/$BB$2</f>
        <v>0</v>
      </c>
      <c r="Z3" s="11">
        <f t="shared" ref="Z3" si="18">Z2/$BA$2</f>
        <v>5.837711617046118E-4</v>
      </c>
      <c r="AA3" s="10">
        <f t="shared" ref="AA3" si="19">AA2/$BB$2</f>
        <v>3.3192266201974942E-4</v>
      </c>
      <c r="AB3" s="11">
        <f t="shared" ref="AB3" si="20">AB2/$BA$2</f>
        <v>0</v>
      </c>
      <c r="AC3" s="10">
        <f t="shared" ref="AC3" si="21">AC2/$BB$2</f>
        <v>0</v>
      </c>
      <c r="AD3" s="11">
        <f t="shared" ref="AD3" si="22">AD2/$BA$2</f>
        <v>0</v>
      </c>
      <c r="AE3" s="10">
        <f t="shared" ref="AE3" si="23">AE2/$BB$2</f>
        <v>0</v>
      </c>
      <c r="AF3" s="11">
        <f t="shared" ref="AF3" si="24">AF2/$BA$2</f>
        <v>0</v>
      </c>
      <c r="AG3" s="10">
        <f t="shared" ref="AG3" si="25">AG2/$BB$2</f>
        <v>0</v>
      </c>
      <c r="AH3" s="11">
        <f t="shared" ref="AH3" si="26">AH2/$BA$2</f>
        <v>0</v>
      </c>
      <c r="AI3" s="10">
        <f t="shared" ref="AI3" si="27">AI2/$BB$2</f>
        <v>0</v>
      </c>
      <c r="AJ3" s="11">
        <f t="shared" ref="AJ3" si="28">AJ2/$BA$2</f>
        <v>0</v>
      </c>
      <c r="AK3" s="10">
        <f t="shared" ref="AK3" si="29">AK2/$BB$2</f>
        <v>0</v>
      </c>
      <c r="AL3" s="11">
        <f t="shared" ref="AL3" si="30">AL2/$BA$2</f>
        <v>0</v>
      </c>
      <c r="AM3" s="10">
        <f t="shared" ref="AM3" si="31">AM2/$BB$2</f>
        <v>0</v>
      </c>
      <c r="AN3" s="11">
        <f t="shared" ref="AN3" si="32">AN2/$BA$2</f>
        <v>0</v>
      </c>
      <c r="AO3" s="10">
        <f t="shared" ref="AO3" si="33">AO2/$BB$2</f>
        <v>0</v>
      </c>
      <c r="AP3" s="11">
        <f t="shared" ref="AP3" si="34">AP2/$BA$2</f>
        <v>4.6701692936368944E-2</v>
      </c>
      <c r="AQ3" s="10">
        <f t="shared" ref="AQ3" si="35">AQ2/$BB$2</f>
        <v>6.6218571072940005E-2</v>
      </c>
      <c r="AR3" s="11">
        <f t="shared" ref="AR3" si="36">AR2/$BA$2</f>
        <v>4.8453006421482779E-2</v>
      </c>
      <c r="AS3" s="10">
        <f t="shared" ref="AS3" si="37">AS2/$BB$2</f>
        <v>2.5889967637540454E-2</v>
      </c>
      <c r="AT3" s="11">
        <f t="shared" ref="AT3" si="38">AT2/$BA$2</f>
        <v>1.9848219497956801E-2</v>
      </c>
      <c r="AU3" s="10">
        <f t="shared" ref="AU3" si="39">AU2/$BB$2</f>
        <v>1.2779022487760352E-2</v>
      </c>
      <c r="AV3" s="11">
        <f t="shared" ref="AV3" si="40">AV2/$BA$2</f>
        <v>7.5890251021599534E-2</v>
      </c>
      <c r="AW3" s="10">
        <f t="shared" ref="AW3" si="41">AW2/$BB$2</f>
        <v>0.19915359721184964</v>
      </c>
      <c r="AX3" s="11">
        <f t="shared" ref="AX3" si="42">AX2/$BA$2</f>
        <v>3.4442498540572096E-2</v>
      </c>
      <c r="AY3" s="10">
        <f t="shared" ref="AY3" si="43">AY2/$BB$2</f>
        <v>6.3978093104306702E-2</v>
      </c>
      <c r="AZ3" s="11"/>
      <c r="BA3" s="10">
        <f t="shared" ref="BA3:BA34" si="44">SUM(D3,F3,H3,J3,L3,N3,P3,R3,T3,X3,Z3,AB3,AD3,AF3,AH3,AJ3,AL3,AN3,AP3,AR3,AT3,AV3,AX3)</f>
        <v>0.99999999999999989</v>
      </c>
      <c r="BB3" s="10">
        <f t="shared" ref="BB3:BB34" si="45">SUM(E3,G3,I3,K3,M3,O3,Q3,S3,U3,Y3,AA3,AC3,AE3,AG3,AI3,AK3,AM3,AO3,AQ3,AS3,AU3,AW3,AY3)</f>
        <v>1.0000000000000002</v>
      </c>
      <c r="BI3">
        <v>13</v>
      </c>
      <c r="BJ3" t="s">
        <v>74</v>
      </c>
      <c r="BK3" t="s">
        <v>75</v>
      </c>
      <c r="BL3">
        <v>13</v>
      </c>
      <c r="BM3">
        <v>633</v>
      </c>
      <c r="BN3">
        <v>7355</v>
      </c>
    </row>
    <row r="4" spans="1:66">
      <c r="A4" s="2"/>
      <c r="B4" s="2"/>
      <c r="C4" s="2"/>
      <c r="D4" s="11">
        <v>8.1144191476941033E-2</v>
      </c>
      <c r="E4" s="10">
        <v>5.6509833208862333E-2</v>
      </c>
      <c r="F4" s="11">
        <v>0.45709281961471104</v>
      </c>
      <c r="G4" s="10">
        <v>0.38818355323209691</v>
      </c>
      <c r="H4" s="11">
        <v>0.10507880910683012</v>
      </c>
      <c r="I4" s="10">
        <v>8.9619118745332335E-2</v>
      </c>
      <c r="J4" s="11">
        <v>3.5026269702276708E-3</v>
      </c>
      <c r="K4" s="10">
        <v>1.9915359721184964E-3</v>
      </c>
      <c r="L4" s="11">
        <v>1.284296555750146E-2</v>
      </c>
      <c r="M4" s="10">
        <v>9.5427765330677958E-3</v>
      </c>
      <c r="N4" s="11">
        <v>0</v>
      </c>
      <c r="O4" s="10">
        <v>0</v>
      </c>
      <c r="P4" s="11">
        <v>4.1447752481027438E-2</v>
      </c>
      <c r="Q4" s="10">
        <v>3.1781594888391003E-2</v>
      </c>
      <c r="R4" s="11">
        <v>6.0712200817279627E-2</v>
      </c>
      <c r="S4" s="10">
        <v>4.7879843996348849E-2</v>
      </c>
      <c r="T4" s="11">
        <v>1.2259194395796848E-2</v>
      </c>
      <c r="U4" s="10">
        <v>6.1405692473653637E-3</v>
      </c>
      <c r="V4" s="11"/>
      <c r="W4" s="10"/>
      <c r="X4" s="11">
        <v>0</v>
      </c>
      <c r="Y4" s="10">
        <v>0</v>
      </c>
      <c r="Z4" s="11">
        <v>5.837711617046118E-4</v>
      </c>
      <c r="AA4" s="10">
        <v>3.3192266201974942E-4</v>
      </c>
      <c r="AB4" s="11">
        <v>0</v>
      </c>
      <c r="AC4" s="10">
        <v>0</v>
      </c>
      <c r="AD4" s="11">
        <v>0</v>
      </c>
      <c r="AE4" s="10">
        <v>0</v>
      </c>
      <c r="AF4" s="11">
        <v>0</v>
      </c>
      <c r="AG4" s="10">
        <v>0</v>
      </c>
      <c r="AH4" s="11">
        <v>0</v>
      </c>
      <c r="AI4" s="10">
        <v>0</v>
      </c>
      <c r="AJ4" s="11">
        <v>0</v>
      </c>
      <c r="AK4" s="10">
        <v>0</v>
      </c>
      <c r="AL4" s="11">
        <v>0</v>
      </c>
      <c r="AM4" s="10">
        <v>0</v>
      </c>
      <c r="AN4" s="11">
        <v>0</v>
      </c>
      <c r="AO4" s="10">
        <v>0</v>
      </c>
      <c r="AP4" s="11">
        <v>4.6701692936368944E-2</v>
      </c>
      <c r="AQ4" s="10">
        <v>6.6218571072940005E-2</v>
      </c>
      <c r="AR4" s="11">
        <v>4.8453006421482779E-2</v>
      </c>
      <c r="AS4" s="10">
        <v>2.5889967637540454E-2</v>
      </c>
      <c r="AT4" s="11">
        <v>1.9848219497956801E-2</v>
      </c>
      <c r="AU4" s="10">
        <v>1.2779022487760352E-2</v>
      </c>
      <c r="AV4" s="11">
        <v>7.5890251021599534E-2</v>
      </c>
      <c r="AW4" s="10">
        <v>0.19915359721184964</v>
      </c>
      <c r="AX4" s="11">
        <v>3.4442498540572096E-2</v>
      </c>
      <c r="AY4" s="10">
        <v>6.3978093104306702E-2</v>
      </c>
      <c r="AZ4" s="11"/>
      <c r="BA4" s="10">
        <f t="shared" si="44"/>
        <v>0.99999999999999989</v>
      </c>
      <c r="BB4" s="10">
        <f t="shared" si="45"/>
        <v>1.0000000000000002</v>
      </c>
      <c r="BI4">
        <v>14</v>
      </c>
      <c r="BJ4" t="s">
        <v>620</v>
      </c>
      <c r="BK4" t="s">
        <v>75</v>
      </c>
      <c r="BL4">
        <v>14</v>
      </c>
      <c r="BM4">
        <v>19</v>
      </c>
      <c r="BN4">
        <v>106</v>
      </c>
    </row>
    <row r="5" spans="1:66">
      <c r="A5" s="2" t="s">
        <v>74</v>
      </c>
      <c r="B5" s="2" t="s">
        <v>75</v>
      </c>
      <c r="C5" s="2">
        <v>13</v>
      </c>
      <c r="D5" s="11">
        <v>0</v>
      </c>
      <c r="E5" s="10">
        <v>0</v>
      </c>
      <c r="F5" s="11">
        <v>104</v>
      </c>
      <c r="G5" s="10">
        <v>1194</v>
      </c>
      <c r="H5" s="11">
        <v>117</v>
      </c>
      <c r="I5" s="10">
        <v>2080</v>
      </c>
      <c r="J5" s="11">
        <v>0</v>
      </c>
      <c r="K5" s="10">
        <v>0</v>
      </c>
      <c r="L5" s="11">
        <v>0</v>
      </c>
      <c r="M5" s="10">
        <v>0</v>
      </c>
      <c r="N5" s="11">
        <v>0</v>
      </c>
      <c r="O5" s="10">
        <v>0</v>
      </c>
      <c r="P5" s="11">
        <v>2</v>
      </c>
      <c r="Q5" s="10">
        <v>4</v>
      </c>
      <c r="R5" s="11">
        <v>0</v>
      </c>
      <c r="S5" s="10">
        <v>0</v>
      </c>
      <c r="T5" s="11">
        <v>1</v>
      </c>
      <c r="U5" s="10">
        <v>2</v>
      </c>
      <c r="V5" s="11"/>
      <c r="W5" s="10"/>
      <c r="X5" s="11">
        <v>0</v>
      </c>
      <c r="Y5" s="10">
        <v>0</v>
      </c>
      <c r="Z5" s="11">
        <v>0</v>
      </c>
      <c r="AA5" s="10">
        <v>0</v>
      </c>
      <c r="AB5" s="11">
        <v>0</v>
      </c>
      <c r="AC5" s="10">
        <v>0</v>
      </c>
      <c r="AD5" s="11">
        <v>0</v>
      </c>
      <c r="AE5" s="10">
        <v>0</v>
      </c>
      <c r="AF5" s="11">
        <v>0</v>
      </c>
      <c r="AG5" s="10">
        <v>0</v>
      </c>
      <c r="AH5" s="11">
        <v>0</v>
      </c>
      <c r="AI5" s="10">
        <v>0</v>
      </c>
      <c r="AJ5" s="11">
        <v>0</v>
      </c>
      <c r="AK5" s="10">
        <v>0</v>
      </c>
      <c r="AL5" s="11">
        <v>3</v>
      </c>
      <c r="AM5" s="10">
        <v>3</v>
      </c>
      <c r="AN5" s="11">
        <v>22</v>
      </c>
      <c r="AO5" s="10">
        <v>47</v>
      </c>
      <c r="AP5" s="11">
        <v>350</v>
      </c>
      <c r="AQ5" s="10">
        <v>3819</v>
      </c>
      <c r="AR5" s="11">
        <v>28</v>
      </c>
      <c r="AS5" s="10">
        <v>172</v>
      </c>
      <c r="AT5" s="11">
        <v>6</v>
      </c>
      <c r="AU5" s="10">
        <v>34</v>
      </c>
      <c r="AV5" s="11">
        <v>32</v>
      </c>
      <c r="AW5" s="10">
        <v>264</v>
      </c>
      <c r="AX5" s="11">
        <v>391</v>
      </c>
      <c r="AY5" s="10">
        <v>3057</v>
      </c>
      <c r="AZ5" s="11"/>
      <c r="BA5" s="10">
        <f t="shared" si="44"/>
        <v>1056</v>
      </c>
      <c r="BB5" s="10">
        <f t="shared" si="45"/>
        <v>10676</v>
      </c>
      <c r="BI5">
        <v>15</v>
      </c>
      <c r="BJ5" t="s">
        <v>684</v>
      </c>
      <c r="BK5" t="s">
        <v>75</v>
      </c>
      <c r="BL5">
        <v>15</v>
      </c>
      <c r="BM5">
        <v>18</v>
      </c>
      <c r="BN5">
        <v>288</v>
      </c>
    </row>
    <row r="6" spans="1:66">
      <c r="A6" s="2"/>
      <c r="B6" s="2"/>
      <c r="C6" s="2"/>
      <c r="D6" s="11">
        <f>D5/$BA$5</f>
        <v>0</v>
      </c>
      <c r="E6" s="10">
        <f>E5/$BB$5</f>
        <v>0</v>
      </c>
      <c r="F6" s="11">
        <f t="shared" ref="F6" si="46">F5/$BA$5</f>
        <v>9.8484848484848481E-2</v>
      </c>
      <c r="G6" s="10">
        <f t="shared" ref="G6" si="47">G5/$BB$5</f>
        <v>0.11183964031472461</v>
      </c>
      <c r="H6" s="11">
        <f t="shared" ref="H6" si="48">H5/$BA$5</f>
        <v>0.11079545454545454</v>
      </c>
      <c r="I6" s="10">
        <f t="shared" ref="I6" si="49">I5/$BB$5</f>
        <v>0.19482952416635443</v>
      </c>
      <c r="J6" s="11">
        <f t="shared" ref="J6" si="50">J5/$BA$5</f>
        <v>0</v>
      </c>
      <c r="K6" s="10">
        <f t="shared" ref="K6" si="51">K5/$BB$5</f>
        <v>0</v>
      </c>
      <c r="L6" s="11">
        <f t="shared" ref="L6" si="52">L5/$BA$5</f>
        <v>0</v>
      </c>
      <c r="M6" s="10">
        <f t="shared" ref="M6" si="53">M5/$BB$5</f>
        <v>0</v>
      </c>
      <c r="N6" s="11">
        <f t="shared" ref="N6" si="54">N5/$BA$5</f>
        <v>0</v>
      </c>
      <c r="O6" s="10">
        <f t="shared" ref="O6" si="55">O5/$BB$5</f>
        <v>0</v>
      </c>
      <c r="P6" s="11">
        <f t="shared" ref="P6" si="56">P5/$BA$5</f>
        <v>1.893939393939394E-3</v>
      </c>
      <c r="Q6" s="10">
        <f t="shared" ref="Q6" si="57">Q5/$BB$5</f>
        <v>3.7467216185837392E-4</v>
      </c>
      <c r="R6" s="11">
        <f t="shared" ref="R6" si="58">R5/$BA$5</f>
        <v>0</v>
      </c>
      <c r="S6" s="10">
        <f t="shared" ref="S6" si="59">S5/$BB$5</f>
        <v>0</v>
      </c>
      <c r="T6" s="11">
        <f t="shared" ref="T6" si="60">T5/$BA$5</f>
        <v>9.46969696969697E-4</v>
      </c>
      <c r="U6" s="10">
        <f t="shared" ref="U6" si="61">U5/$BB$5</f>
        <v>1.8733608092918696E-4</v>
      </c>
      <c r="V6" s="11"/>
      <c r="W6" s="10"/>
      <c r="X6" s="11">
        <f t="shared" ref="X6" si="62">X5/$BA$5</f>
        <v>0</v>
      </c>
      <c r="Y6" s="10">
        <f t="shared" ref="Y6" si="63">Y5/$BB$5</f>
        <v>0</v>
      </c>
      <c r="Z6" s="11">
        <f t="shared" ref="Z6" si="64">Z5/$BA$5</f>
        <v>0</v>
      </c>
      <c r="AA6" s="10">
        <f t="shared" ref="AA6" si="65">AA5/$BB$5</f>
        <v>0</v>
      </c>
      <c r="AB6" s="11">
        <f t="shared" ref="AB6" si="66">AB5/$BA$5</f>
        <v>0</v>
      </c>
      <c r="AC6" s="10">
        <f t="shared" ref="AC6" si="67">AC5/$BB$5</f>
        <v>0</v>
      </c>
      <c r="AD6" s="11">
        <f t="shared" ref="AD6" si="68">AD5/$BA$5</f>
        <v>0</v>
      </c>
      <c r="AE6" s="10">
        <f t="shared" ref="AE6" si="69">AE5/$BB$5</f>
        <v>0</v>
      </c>
      <c r="AF6" s="11">
        <f t="shared" ref="AF6" si="70">AF5/$BA$5</f>
        <v>0</v>
      </c>
      <c r="AG6" s="10">
        <f t="shared" ref="AG6" si="71">AG5/$BB$5</f>
        <v>0</v>
      </c>
      <c r="AH6" s="11">
        <f t="shared" ref="AH6" si="72">AH5/$BA$5</f>
        <v>0</v>
      </c>
      <c r="AI6" s="10">
        <f t="shared" ref="AI6" si="73">AI5/$BB$5</f>
        <v>0</v>
      </c>
      <c r="AJ6" s="11">
        <f t="shared" ref="AJ6" si="74">AJ5/$BA$5</f>
        <v>0</v>
      </c>
      <c r="AK6" s="10">
        <f t="shared" ref="AK6" si="75">AK5/$BB$5</f>
        <v>0</v>
      </c>
      <c r="AL6" s="11">
        <f t="shared" ref="AL6" si="76">AL5/$BA$5</f>
        <v>2.840909090909091E-3</v>
      </c>
      <c r="AM6" s="10">
        <f t="shared" ref="AM6" si="77">AM5/$BB$5</f>
        <v>2.8100412139378045E-4</v>
      </c>
      <c r="AN6" s="11">
        <f t="shared" ref="AN6" si="78">AN5/$BA$5</f>
        <v>2.0833333333333332E-2</v>
      </c>
      <c r="AO6" s="10">
        <f t="shared" ref="AO6" si="79">AO5/$BB$5</f>
        <v>4.4023979018358939E-3</v>
      </c>
      <c r="AP6" s="11">
        <f t="shared" ref="AP6" si="80">AP5/$BA$5</f>
        <v>0.33143939393939392</v>
      </c>
      <c r="AQ6" s="10">
        <f t="shared" ref="AQ6" si="81">AQ5/$BB$5</f>
        <v>0.35771824653428252</v>
      </c>
      <c r="AR6" s="11">
        <f t="shared" ref="AR6" si="82">AR5/$BA$5</f>
        <v>2.6515151515151516E-2</v>
      </c>
      <c r="AS6" s="10">
        <f t="shared" ref="AS6" si="83">AS5/$BB$5</f>
        <v>1.6110902959910078E-2</v>
      </c>
      <c r="AT6" s="11">
        <f t="shared" ref="AT6" si="84">AT5/$BA$5</f>
        <v>5.681818181818182E-3</v>
      </c>
      <c r="AU6" s="10">
        <f t="shared" ref="AU6" si="85">AU5/$BB$5</f>
        <v>3.1847133757961785E-3</v>
      </c>
      <c r="AV6" s="11">
        <f t="shared" ref="AV6" si="86">AV5/$BA$5</f>
        <v>3.0303030303030304E-2</v>
      </c>
      <c r="AW6" s="10">
        <f t="shared" ref="AW6" si="87">AW5/$BB$5</f>
        <v>2.4728362682652678E-2</v>
      </c>
      <c r="AX6" s="11">
        <f t="shared" ref="AX6" si="88">AX5/$BA$5</f>
        <v>0.37026515151515149</v>
      </c>
      <c r="AY6" s="10">
        <f t="shared" ref="AY6" si="89">AY5/$BB$5</f>
        <v>0.28634319970026229</v>
      </c>
      <c r="AZ6" s="11"/>
      <c r="BA6" s="10">
        <f t="shared" si="44"/>
        <v>1</v>
      </c>
      <c r="BB6" s="10">
        <f t="shared" si="45"/>
        <v>1</v>
      </c>
      <c r="BI6">
        <v>16</v>
      </c>
      <c r="BJ6" t="s">
        <v>180</v>
      </c>
      <c r="BK6" t="s">
        <v>75</v>
      </c>
      <c r="BL6">
        <v>16</v>
      </c>
      <c r="BM6">
        <v>20</v>
      </c>
      <c r="BN6">
        <v>154</v>
      </c>
    </row>
    <row r="7" spans="1:66">
      <c r="A7" s="2"/>
      <c r="B7" s="2"/>
      <c r="C7" s="2"/>
      <c r="D7" s="11">
        <v>0</v>
      </c>
      <c r="E7" s="10">
        <v>0</v>
      </c>
      <c r="F7" s="11">
        <v>9.8484848484848481E-2</v>
      </c>
      <c r="G7" s="10">
        <v>0.11183964031472461</v>
      </c>
      <c r="H7" s="11">
        <v>0.11079545454545454</v>
      </c>
      <c r="I7" s="10">
        <v>0.19482952416635443</v>
      </c>
      <c r="J7" s="11">
        <v>0</v>
      </c>
      <c r="K7" s="10">
        <v>0</v>
      </c>
      <c r="L7" s="11">
        <v>0</v>
      </c>
      <c r="M7" s="10">
        <v>0</v>
      </c>
      <c r="N7" s="11">
        <v>0</v>
      </c>
      <c r="O7" s="10">
        <v>0</v>
      </c>
      <c r="P7" s="11">
        <v>1.893939393939394E-3</v>
      </c>
      <c r="Q7" s="10">
        <v>3.7467216185837392E-4</v>
      </c>
      <c r="R7" s="11">
        <v>0</v>
      </c>
      <c r="S7" s="10">
        <v>0</v>
      </c>
      <c r="T7" s="11">
        <v>9.46969696969697E-4</v>
      </c>
      <c r="U7" s="10">
        <v>1.8733608092918696E-4</v>
      </c>
      <c r="V7" s="11"/>
      <c r="W7" s="10"/>
      <c r="X7" s="11">
        <v>0</v>
      </c>
      <c r="Y7" s="10">
        <v>0</v>
      </c>
      <c r="Z7" s="11">
        <v>0</v>
      </c>
      <c r="AA7" s="10">
        <v>0</v>
      </c>
      <c r="AB7" s="11">
        <v>0</v>
      </c>
      <c r="AC7" s="10">
        <v>0</v>
      </c>
      <c r="AD7" s="11">
        <v>0</v>
      </c>
      <c r="AE7" s="10">
        <v>0</v>
      </c>
      <c r="AF7" s="11">
        <v>0</v>
      </c>
      <c r="AG7" s="10">
        <v>0</v>
      </c>
      <c r="AH7" s="11">
        <v>0</v>
      </c>
      <c r="AI7" s="10">
        <v>0</v>
      </c>
      <c r="AJ7" s="11">
        <v>0</v>
      </c>
      <c r="AK7" s="10">
        <v>0</v>
      </c>
      <c r="AL7" s="11">
        <v>2.840909090909091E-3</v>
      </c>
      <c r="AM7" s="10">
        <v>2.8100412139378045E-4</v>
      </c>
      <c r="AN7" s="11">
        <v>2.0833333333333332E-2</v>
      </c>
      <c r="AO7" s="10">
        <v>4.4023979018358939E-3</v>
      </c>
      <c r="AP7" s="11">
        <v>0.33143939393939392</v>
      </c>
      <c r="AQ7" s="10">
        <v>0.35771824653428252</v>
      </c>
      <c r="AR7" s="11">
        <v>2.6515151515151516E-2</v>
      </c>
      <c r="AS7" s="10">
        <v>1.6110902959910078E-2</v>
      </c>
      <c r="AT7" s="11">
        <v>5.681818181818182E-3</v>
      </c>
      <c r="AU7" s="10">
        <v>3.1847133757961785E-3</v>
      </c>
      <c r="AV7" s="11">
        <v>3.0303030303030304E-2</v>
      </c>
      <c r="AW7" s="10">
        <v>2.4728362682652678E-2</v>
      </c>
      <c r="AX7" s="11">
        <v>0.37026515151515149</v>
      </c>
      <c r="AY7" s="10">
        <v>0.28634319970026229</v>
      </c>
      <c r="AZ7" s="11"/>
      <c r="BA7" s="10">
        <f t="shared" si="44"/>
        <v>1</v>
      </c>
      <c r="BB7" s="10">
        <f t="shared" si="45"/>
        <v>1</v>
      </c>
      <c r="BI7">
        <v>17</v>
      </c>
      <c r="BJ7" t="s">
        <v>621</v>
      </c>
      <c r="BK7" t="s">
        <v>75</v>
      </c>
      <c r="BL7">
        <v>17</v>
      </c>
      <c r="BM7">
        <v>17</v>
      </c>
      <c r="BN7">
        <v>241</v>
      </c>
    </row>
    <row r="8" spans="1:66">
      <c r="A8" s="2" t="s">
        <v>620</v>
      </c>
      <c r="B8" s="2" t="s">
        <v>75</v>
      </c>
      <c r="C8" s="2">
        <v>14</v>
      </c>
      <c r="D8" s="11">
        <v>1</v>
      </c>
      <c r="E8" s="10">
        <v>2</v>
      </c>
      <c r="F8" s="11">
        <v>3</v>
      </c>
      <c r="G8" s="10">
        <v>5</v>
      </c>
      <c r="H8" s="11">
        <v>1</v>
      </c>
      <c r="I8" s="10">
        <v>19</v>
      </c>
      <c r="J8" s="11">
        <v>0</v>
      </c>
      <c r="K8" s="10">
        <v>0</v>
      </c>
      <c r="L8" s="11">
        <v>0</v>
      </c>
      <c r="M8" s="10">
        <v>0</v>
      </c>
      <c r="N8" s="11">
        <v>0</v>
      </c>
      <c r="O8" s="10">
        <v>0</v>
      </c>
      <c r="P8" s="11">
        <v>0</v>
      </c>
      <c r="Q8" s="10">
        <v>0</v>
      </c>
      <c r="R8" s="11">
        <v>0</v>
      </c>
      <c r="S8" s="10">
        <v>0</v>
      </c>
      <c r="T8" s="11">
        <v>1</v>
      </c>
      <c r="U8" s="10">
        <v>5</v>
      </c>
      <c r="V8" s="11"/>
      <c r="W8" s="10"/>
      <c r="X8" s="11">
        <v>0</v>
      </c>
      <c r="Y8" s="10">
        <v>0</v>
      </c>
      <c r="Z8" s="11">
        <v>0</v>
      </c>
      <c r="AA8" s="10">
        <v>0</v>
      </c>
      <c r="AB8" s="11">
        <v>0</v>
      </c>
      <c r="AC8" s="10">
        <v>0</v>
      </c>
      <c r="AD8" s="11">
        <v>0</v>
      </c>
      <c r="AE8" s="10">
        <v>0</v>
      </c>
      <c r="AF8" s="11">
        <v>0</v>
      </c>
      <c r="AG8" s="10">
        <v>0</v>
      </c>
      <c r="AH8" s="11">
        <v>0</v>
      </c>
      <c r="AI8" s="10">
        <v>0</v>
      </c>
      <c r="AJ8" s="11">
        <v>0</v>
      </c>
      <c r="AK8" s="10">
        <v>0</v>
      </c>
      <c r="AL8" s="11">
        <v>0</v>
      </c>
      <c r="AM8" s="10">
        <v>0</v>
      </c>
      <c r="AN8" s="11">
        <v>0</v>
      </c>
      <c r="AO8" s="10">
        <v>0</v>
      </c>
      <c r="AP8" s="11">
        <v>9</v>
      </c>
      <c r="AQ8" s="10">
        <v>32</v>
      </c>
      <c r="AR8" s="11">
        <v>1</v>
      </c>
      <c r="AS8" s="10">
        <v>4</v>
      </c>
      <c r="AT8" s="11">
        <v>3</v>
      </c>
      <c r="AU8" s="10">
        <v>39</v>
      </c>
      <c r="AV8" s="11">
        <v>15</v>
      </c>
      <c r="AW8" s="10">
        <v>879</v>
      </c>
      <c r="AX8" s="11">
        <v>3</v>
      </c>
      <c r="AY8" s="10">
        <v>19</v>
      </c>
      <c r="AZ8" s="11"/>
      <c r="BA8" s="10">
        <f t="shared" si="44"/>
        <v>37</v>
      </c>
      <c r="BB8" s="10">
        <f t="shared" si="45"/>
        <v>1004</v>
      </c>
      <c r="BI8">
        <v>18</v>
      </c>
      <c r="BJ8" t="s">
        <v>685</v>
      </c>
      <c r="BK8" t="s">
        <v>75</v>
      </c>
      <c r="BL8">
        <v>18</v>
      </c>
      <c r="BM8">
        <v>26</v>
      </c>
      <c r="BN8">
        <v>640</v>
      </c>
    </row>
    <row r="9" spans="1:66">
      <c r="A9" s="2"/>
      <c r="B9" s="2"/>
      <c r="C9" s="2"/>
      <c r="D9" s="11">
        <f>D8/$BA$8</f>
        <v>2.7027027027027029E-2</v>
      </c>
      <c r="E9" s="10">
        <f>E8/$BB$8</f>
        <v>1.9920318725099601E-3</v>
      </c>
      <c r="F9" s="11">
        <f t="shared" ref="F9" si="90">F8/$BA$8</f>
        <v>8.1081081081081086E-2</v>
      </c>
      <c r="G9" s="10">
        <f t="shared" ref="G9" si="91">G8/$BB$8</f>
        <v>4.9800796812749003E-3</v>
      </c>
      <c r="H9" s="11">
        <f t="shared" ref="H9" si="92">H8/$BA$8</f>
        <v>2.7027027027027029E-2</v>
      </c>
      <c r="I9" s="10">
        <f t="shared" ref="I9" si="93">I8/$BB$8</f>
        <v>1.8924302788844622E-2</v>
      </c>
      <c r="J9" s="11">
        <f t="shared" ref="J9" si="94">J8/$BA$8</f>
        <v>0</v>
      </c>
      <c r="K9" s="10">
        <f t="shared" ref="K9" si="95">K8/$BB$8</f>
        <v>0</v>
      </c>
      <c r="L9" s="11">
        <f t="shared" ref="L9" si="96">L8/$BA$8</f>
        <v>0</v>
      </c>
      <c r="M9" s="10">
        <f t="shared" ref="M9" si="97">M8/$BB$8</f>
        <v>0</v>
      </c>
      <c r="N9" s="11">
        <f t="shared" ref="N9" si="98">N8/$BA$8</f>
        <v>0</v>
      </c>
      <c r="O9" s="10">
        <f t="shared" ref="O9" si="99">O8/$BB$8</f>
        <v>0</v>
      </c>
      <c r="P9" s="11">
        <f t="shared" ref="P9" si="100">P8/$BA$8</f>
        <v>0</v>
      </c>
      <c r="Q9" s="10">
        <f t="shared" ref="Q9" si="101">Q8/$BB$8</f>
        <v>0</v>
      </c>
      <c r="R9" s="11">
        <f t="shared" ref="R9" si="102">R8/$BA$8</f>
        <v>0</v>
      </c>
      <c r="S9" s="10">
        <f t="shared" ref="S9" si="103">S8/$BB$8</f>
        <v>0</v>
      </c>
      <c r="T9" s="11">
        <f t="shared" ref="T9" si="104">T8/$BA$8</f>
        <v>2.7027027027027029E-2</v>
      </c>
      <c r="U9" s="10">
        <f t="shared" ref="U9" si="105">U8/$BB$8</f>
        <v>4.9800796812749003E-3</v>
      </c>
      <c r="V9" s="11"/>
      <c r="W9" s="10"/>
      <c r="X9" s="11">
        <f t="shared" ref="X9" si="106">X8/$BA$8</f>
        <v>0</v>
      </c>
      <c r="Y9" s="10">
        <f t="shared" ref="Y9" si="107">Y8/$BB$8</f>
        <v>0</v>
      </c>
      <c r="Z9" s="11">
        <f t="shared" ref="Z9" si="108">Z8/$BA$8</f>
        <v>0</v>
      </c>
      <c r="AA9" s="10">
        <f t="shared" ref="AA9" si="109">AA8/$BB$8</f>
        <v>0</v>
      </c>
      <c r="AB9" s="11">
        <f t="shared" ref="AB9" si="110">AB8/$BA$8</f>
        <v>0</v>
      </c>
      <c r="AC9" s="10">
        <f t="shared" ref="AC9" si="111">AC8/$BB$8</f>
        <v>0</v>
      </c>
      <c r="AD9" s="11">
        <f t="shared" ref="AD9" si="112">AD8/$BA$8</f>
        <v>0</v>
      </c>
      <c r="AE9" s="10">
        <f t="shared" ref="AE9" si="113">AE8/$BB$8</f>
        <v>0</v>
      </c>
      <c r="AF9" s="11">
        <f t="shared" ref="AF9" si="114">AF8/$BA$8</f>
        <v>0</v>
      </c>
      <c r="AG9" s="10">
        <f t="shared" ref="AG9" si="115">AG8/$BB$8</f>
        <v>0</v>
      </c>
      <c r="AH9" s="11">
        <f t="shared" ref="AH9" si="116">AH8/$BA$8</f>
        <v>0</v>
      </c>
      <c r="AI9" s="10">
        <f t="shared" ref="AI9" si="117">AI8/$BB$8</f>
        <v>0</v>
      </c>
      <c r="AJ9" s="11">
        <f t="shared" ref="AJ9" si="118">AJ8/$BA$8</f>
        <v>0</v>
      </c>
      <c r="AK9" s="10">
        <f t="shared" ref="AK9" si="119">AK8/$BB$8</f>
        <v>0</v>
      </c>
      <c r="AL9" s="11">
        <f t="shared" ref="AL9" si="120">AL8/$BA$8</f>
        <v>0</v>
      </c>
      <c r="AM9" s="10">
        <f t="shared" ref="AM9" si="121">AM8/$BB$8</f>
        <v>0</v>
      </c>
      <c r="AN9" s="11">
        <f t="shared" ref="AN9" si="122">AN8/$BA$8</f>
        <v>0</v>
      </c>
      <c r="AO9" s="10">
        <f t="shared" ref="AO9" si="123">AO8/$BB$8</f>
        <v>0</v>
      </c>
      <c r="AP9" s="11">
        <f t="shared" ref="AP9" si="124">AP8/$BA$8</f>
        <v>0.24324324324324326</v>
      </c>
      <c r="AQ9" s="10">
        <f t="shared" ref="AQ9" si="125">AQ8/$BB$8</f>
        <v>3.1872509960159362E-2</v>
      </c>
      <c r="AR9" s="11">
        <f t="shared" ref="AR9" si="126">AR8/$BA$8</f>
        <v>2.7027027027027029E-2</v>
      </c>
      <c r="AS9" s="10">
        <f t="shared" ref="AS9" si="127">AS8/$BB$8</f>
        <v>3.9840637450199202E-3</v>
      </c>
      <c r="AT9" s="11">
        <f t="shared" ref="AT9" si="128">AT8/$BA$8</f>
        <v>8.1081081081081086E-2</v>
      </c>
      <c r="AU9" s="10">
        <f t="shared" ref="AU9" si="129">AU8/$BB$8</f>
        <v>3.8844621513944223E-2</v>
      </c>
      <c r="AV9" s="11">
        <f t="shared" ref="AV9" si="130">AV8/$BA$8</f>
        <v>0.40540540540540543</v>
      </c>
      <c r="AW9" s="10">
        <f t="shared" ref="AW9" si="131">AW8/$BB$8</f>
        <v>0.87549800796812749</v>
      </c>
      <c r="AX9" s="11">
        <f t="shared" ref="AX9" si="132">AX8/$BA$8</f>
        <v>8.1081081081081086E-2</v>
      </c>
      <c r="AY9" s="10">
        <f t="shared" ref="AY9" si="133">AY8/$BB$8</f>
        <v>1.8924302788844622E-2</v>
      </c>
      <c r="AZ9" s="11"/>
      <c r="BA9" s="10">
        <f t="shared" si="44"/>
        <v>1.0000000000000002</v>
      </c>
      <c r="BB9" s="10">
        <f t="shared" si="45"/>
        <v>1</v>
      </c>
      <c r="BI9">
        <v>19</v>
      </c>
      <c r="BJ9" t="s">
        <v>686</v>
      </c>
      <c r="BK9" t="s">
        <v>75</v>
      </c>
      <c r="BL9">
        <v>19</v>
      </c>
      <c r="BM9">
        <v>13</v>
      </c>
      <c r="BN9">
        <v>91</v>
      </c>
    </row>
    <row r="10" spans="1:66">
      <c r="A10" s="2"/>
      <c r="B10" s="2"/>
      <c r="C10" s="2"/>
      <c r="D10" s="11">
        <v>2.7027027027027029E-2</v>
      </c>
      <c r="E10" s="10">
        <v>1.9920318725099601E-3</v>
      </c>
      <c r="F10" s="11">
        <v>8.1081081081081086E-2</v>
      </c>
      <c r="G10" s="10">
        <v>4.9800796812749003E-3</v>
      </c>
      <c r="H10" s="11">
        <v>2.7027027027027029E-2</v>
      </c>
      <c r="I10" s="10">
        <v>1.8924302788844622E-2</v>
      </c>
      <c r="J10" s="11">
        <v>0</v>
      </c>
      <c r="K10" s="10">
        <v>0</v>
      </c>
      <c r="L10" s="11">
        <v>0</v>
      </c>
      <c r="M10" s="10">
        <v>0</v>
      </c>
      <c r="N10" s="11">
        <v>0</v>
      </c>
      <c r="O10" s="10">
        <v>0</v>
      </c>
      <c r="P10" s="11">
        <v>0</v>
      </c>
      <c r="Q10" s="10">
        <v>0</v>
      </c>
      <c r="R10" s="11">
        <v>0</v>
      </c>
      <c r="S10" s="10">
        <v>0</v>
      </c>
      <c r="T10" s="11">
        <v>2.7027027027027029E-2</v>
      </c>
      <c r="U10" s="10">
        <v>4.9800796812749003E-3</v>
      </c>
      <c r="V10" s="11"/>
      <c r="W10" s="10"/>
      <c r="X10" s="11">
        <v>0</v>
      </c>
      <c r="Y10" s="10">
        <v>0</v>
      </c>
      <c r="Z10" s="11">
        <v>0</v>
      </c>
      <c r="AA10" s="10">
        <v>0</v>
      </c>
      <c r="AB10" s="11">
        <v>0</v>
      </c>
      <c r="AC10" s="10">
        <v>0</v>
      </c>
      <c r="AD10" s="11">
        <v>0</v>
      </c>
      <c r="AE10" s="10">
        <v>0</v>
      </c>
      <c r="AF10" s="11">
        <v>0</v>
      </c>
      <c r="AG10" s="10">
        <v>0</v>
      </c>
      <c r="AH10" s="11">
        <v>0</v>
      </c>
      <c r="AI10" s="10">
        <v>0</v>
      </c>
      <c r="AJ10" s="11">
        <v>0</v>
      </c>
      <c r="AK10" s="10">
        <v>0</v>
      </c>
      <c r="AL10" s="11">
        <v>0</v>
      </c>
      <c r="AM10" s="10">
        <v>0</v>
      </c>
      <c r="AN10" s="11">
        <v>0</v>
      </c>
      <c r="AO10" s="10">
        <v>0</v>
      </c>
      <c r="AP10" s="11">
        <v>0.24324324324324326</v>
      </c>
      <c r="AQ10" s="10">
        <v>3.1872509960159362E-2</v>
      </c>
      <c r="AR10" s="11">
        <v>2.7027027027027029E-2</v>
      </c>
      <c r="AS10" s="10">
        <v>3.9840637450199202E-3</v>
      </c>
      <c r="AT10" s="11">
        <v>8.1081081081081086E-2</v>
      </c>
      <c r="AU10" s="10">
        <v>3.8844621513944223E-2</v>
      </c>
      <c r="AV10" s="11">
        <v>0.40540540540540543</v>
      </c>
      <c r="AW10" s="10">
        <v>0.87549800796812749</v>
      </c>
      <c r="AX10" s="11">
        <v>8.1081081081081086E-2</v>
      </c>
      <c r="AY10" s="10">
        <v>1.8924302788844622E-2</v>
      </c>
      <c r="AZ10" s="11"/>
      <c r="BA10" s="10">
        <f t="shared" si="44"/>
        <v>1.0000000000000002</v>
      </c>
      <c r="BB10" s="10">
        <f t="shared" si="45"/>
        <v>1</v>
      </c>
      <c r="BI10">
        <v>20</v>
      </c>
      <c r="BJ10" t="s">
        <v>687</v>
      </c>
      <c r="BK10" t="s">
        <v>75</v>
      </c>
      <c r="BL10">
        <v>20</v>
      </c>
      <c r="BM10">
        <v>18</v>
      </c>
      <c r="BN10">
        <v>418</v>
      </c>
    </row>
    <row r="11" spans="1:66">
      <c r="A11" s="2" t="s">
        <v>684</v>
      </c>
      <c r="B11" s="2" t="s">
        <v>75</v>
      </c>
      <c r="C11" s="2">
        <v>15</v>
      </c>
      <c r="D11" s="11">
        <v>0</v>
      </c>
      <c r="E11" s="10">
        <v>0</v>
      </c>
      <c r="F11" s="11">
        <v>5</v>
      </c>
      <c r="G11" s="10">
        <v>39</v>
      </c>
      <c r="H11" s="11">
        <v>1</v>
      </c>
      <c r="I11" s="10">
        <v>94</v>
      </c>
      <c r="J11" s="11">
        <v>0</v>
      </c>
      <c r="K11" s="10">
        <v>0</v>
      </c>
      <c r="L11" s="11">
        <v>0</v>
      </c>
      <c r="M11" s="10">
        <v>0</v>
      </c>
      <c r="N11" s="11">
        <v>0</v>
      </c>
      <c r="O11" s="10">
        <v>0</v>
      </c>
      <c r="P11" s="11">
        <v>2</v>
      </c>
      <c r="Q11" s="10">
        <v>28</v>
      </c>
      <c r="R11" s="11">
        <v>0</v>
      </c>
      <c r="S11" s="10">
        <v>0</v>
      </c>
      <c r="T11" s="11">
        <v>0</v>
      </c>
      <c r="U11" s="10">
        <v>0</v>
      </c>
      <c r="V11" s="11"/>
      <c r="W11" s="10"/>
      <c r="X11" s="11">
        <v>0</v>
      </c>
      <c r="Y11" s="10">
        <v>0</v>
      </c>
      <c r="Z11" s="11">
        <v>0</v>
      </c>
      <c r="AA11" s="10">
        <v>0</v>
      </c>
      <c r="AB11" s="11">
        <v>0</v>
      </c>
      <c r="AC11" s="10">
        <v>0</v>
      </c>
      <c r="AD11" s="11">
        <v>0</v>
      </c>
      <c r="AE11" s="10">
        <v>0</v>
      </c>
      <c r="AF11" s="11">
        <v>0</v>
      </c>
      <c r="AG11" s="10">
        <v>0</v>
      </c>
      <c r="AH11" s="11">
        <v>0</v>
      </c>
      <c r="AI11" s="10">
        <v>0</v>
      </c>
      <c r="AJ11" s="11">
        <v>0</v>
      </c>
      <c r="AK11" s="10">
        <v>0</v>
      </c>
      <c r="AL11" s="11">
        <v>0</v>
      </c>
      <c r="AM11" s="10">
        <v>0</v>
      </c>
      <c r="AN11" s="11">
        <v>0</v>
      </c>
      <c r="AO11" s="10">
        <v>0</v>
      </c>
      <c r="AP11" s="11">
        <v>9</v>
      </c>
      <c r="AQ11" s="10">
        <v>116</v>
      </c>
      <c r="AR11" s="11">
        <v>1</v>
      </c>
      <c r="AS11" s="10">
        <v>11</v>
      </c>
      <c r="AT11" s="11">
        <v>0</v>
      </c>
      <c r="AU11" s="10">
        <v>0</v>
      </c>
      <c r="AV11" s="11">
        <v>11</v>
      </c>
      <c r="AW11" s="10">
        <v>236</v>
      </c>
      <c r="AX11" s="11">
        <v>4</v>
      </c>
      <c r="AY11" s="10">
        <v>56</v>
      </c>
      <c r="AZ11" s="11"/>
      <c r="BA11" s="10">
        <f t="shared" si="44"/>
        <v>33</v>
      </c>
      <c r="BB11" s="10">
        <f t="shared" si="45"/>
        <v>580</v>
      </c>
      <c r="BI11">
        <v>21</v>
      </c>
      <c r="BJ11" t="s">
        <v>688</v>
      </c>
      <c r="BK11" t="s">
        <v>75</v>
      </c>
      <c r="BL11">
        <v>21</v>
      </c>
      <c r="BM11">
        <v>16</v>
      </c>
      <c r="BN11">
        <v>288</v>
      </c>
    </row>
    <row r="12" spans="1:66">
      <c r="A12" s="2"/>
      <c r="B12" s="2"/>
      <c r="C12" s="2"/>
      <c r="D12" s="11">
        <f>D11/$BA$11</f>
        <v>0</v>
      </c>
      <c r="E12" s="10">
        <f>E11/$BB$11</f>
        <v>0</v>
      </c>
      <c r="F12" s="11">
        <f t="shared" ref="F12" si="134">F11/$BA$11</f>
        <v>0.15151515151515152</v>
      </c>
      <c r="G12" s="10">
        <f t="shared" ref="G12" si="135">G11/$BB$11</f>
        <v>6.7241379310344823E-2</v>
      </c>
      <c r="H12" s="11">
        <f t="shared" ref="H12" si="136">H11/$BA$11</f>
        <v>3.0303030303030304E-2</v>
      </c>
      <c r="I12" s="10">
        <f t="shared" ref="I12" si="137">I11/$BB$11</f>
        <v>0.16206896551724137</v>
      </c>
      <c r="J12" s="11">
        <f t="shared" ref="J12" si="138">J11/$BA$11</f>
        <v>0</v>
      </c>
      <c r="K12" s="10">
        <f t="shared" ref="K12" si="139">K11/$BB$11</f>
        <v>0</v>
      </c>
      <c r="L12" s="11">
        <f t="shared" ref="L12" si="140">L11/$BA$11</f>
        <v>0</v>
      </c>
      <c r="M12" s="10">
        <f t="shared" ref="M12" si="141">M11/$BB$11</f>
        <v>0</v>
      </c>
      <c r="N12" s="11">
        <f t="shared" ref="N12" si="142">N11/$BA$11</f>
        <v>0</v>
      </c>
      <c r="O12" s="10">
        <f t="shared" ref="O12" si="143">O11/$BB$11</f>
        <v>0</v>
      </c>
      <c r="P12" s="11">
        <f t="shared" ref="P12" si="144">P11/$BA$11</f>
        <v>6.0606060606060608E-2</v>
      </c>
      <c r="Q12" s="10">
        <f t="shared" ref="Q12" si="145">Q11/$BB$11</f>
        <v>4.8275862068965517E-2</v>
      </c>
      <c r="R12" s="11">
        <f t="shared" ref="R12" si="146">R11/$BA$11</f>
        <v>0</v>
      </c>
      <c r="S12" s="10">
        <f t="shared" ref="S12" si="147">S11/$BB$11</f>
        <v>0</v>
      </c>
      <c r="T12" s="11">
        <f t="shared" ref="T12" si="148">T11/$BA$11</f>
        <v>0</v>
      </c>
      <c r="U12" s="10">
        <f t="shared" ref="U12" si="149">U11/$BB$11</f>
        <v>0</v>
      </c>
      <c r="V12" s="11"/>
      <c r="W12" s="10"/>
      <c r="X12" s="11">
        <f t="shared" ref="X12" si="150">X11/$BA$11</f>
        <v>0</v>
      </c>
      <c r="Y12" s="10">
        <f t="shared" ref="Y12" si="151">Y11/$BB$11</f>
        <v>0</v>
      </c>
      <c r="Z12" s="11">
        <f t="shared" ref="Z12" si="152">Z11/$BA$11</f>
        <v>0</v>
      </c>
      <c r="AA12" s="10">
        <f t="shared" ref="AA12" si="153">AA11/$BB$11</f>
        <v>0</v>
      </c>
      <c r="AB12" s="11">
        <f t="shared" ref="AB12" si="154">AB11/$BA$11</f>
        <v>0</v>
      </c>
      <c r="AC12" s="10">
        <f t="shared" ref="AC12" si="155">AC11/$BB$11</f>
        <v>0</v>
      </c>
      <c r="AD12" s="11">
        <f t="shared" ref="AD12" si="156">AD11/$BA$11</f>
        <v>0</v>
      </c>
      <c r="AE12" s="10">
        <f t="shared" ref="AE12" si="157">AE11/$BB$11</f>
        <v>0</v>
      </c>
      <c r="AF12" s="11">
        <f t="shared" ref="AF12" si="158">AF11/$BA$11</f>
        <v>0</v>
      </c>
      <c r="AG12" s="10">
        <f t="shared" ref="AG12" si="159">AG11/$BB$11</f>
        <v>0</v>
      </c>
      <c r="AH12" s="11">
        <f t="shared" ref="AH12" si="160">AH11/$BA$11</f>
        <v>0</v>
      </c>
      <c r="AI12" s="10">
        <f t="shared" ref="AI12" si="161">AI11/$BB$11</f>
        <v>0</v>
      </c>
      <c r="AJ12" s="11">
        <f t="shared" ref="AJ12" si="162">AJ11/$BA$11</f>
        <v>0</v>
      </c>
      <c r="AK12" s="10">
        <f t="shared" ref="AK12" si="163">AK11/$BB$11</f>
        <v>0</v>
      </c>
      <c r="AL12" s="11">
        <f t="shared" ref="AL12" si="164">AL11/$BA$11</f>
        <v>0</v>
      </c>
      <c r="AM12" s="10">
        <f t="shared" ref="AM12" si="165">AM11/$BB$11</f>
        <v>0</v>
      </c>
      <c r="AN12" s="11">
        <f t="shared" ref="AN12" si="166">AN11/$BA$11</f>
        <v>0</v>
      </c>
      <c r="AO12" s="10">
        <f t="shared" ref="AO12" si="167">AO11/$BB$11</f>
        <v>0</v>
      </c>
      <c r="AP12" s="11">
        <f t="shared" ref="AP12" si="168">AP11/$BA$11</f>
        <v>0.27272727272727271</v>
      </c>
      <c r="AQ12" s="10">
        <f t="shared" ref="AQ12" si="169">AQ11/$BB$11</f>
        <v>0.2</v>
      </c>
      <c r="AR12" s="11">
        <f t="shared" ref="AR12" si="170">AR11/$BA$11</f>
        <v>3.0303030303030304E-2</v>
      </c>
      <c r="AS12" s="10">
        <f t="shared" ref="AS12" si="171">AS11/$BB$11</f>
        <v>1.896551724137931E-2</v>
      </c>
      <c r="AT12" s="11">
        <f t="shared" ref="AT12" si="172">AT11/$BA$11</f>
        <v>0</v>
      </c>
      <c r="AU12" s="10">
        <f t="shared" ref="AU12" si="173">AU11/$BB$11</f>
        <v>0</v>
      </c>
      <c r="AV12" s="11">
        <f t="shared" ref="AV12" si="174">AV11/$BA$11</f>
        <v>0.33333333333333331</v>
      </c>
      <c r="AW12" s="10">
        <f t="shared" ref="AW12" si="175">AW11/$BB$11</f>
        <v>0.40689655172413791</v>
      </c>
      <c r="AX12" s="11">
        <f t="shared" ref="AX12" si="176">AX11/$BA$11</f>
        <v>0.12121212121212122</v>
      </c>
      <c r="AY12" s="10">
        <f t="shared" ref="AY12" si="177">AY11/$BB$11</f>
        <v>9.6551724137931033E-2</v>
      </c>
      <c r="AZ12" s="11"/>
      <c r="BA12" s="10">
        <f t="shared" si="44"/>
        <v>0.99999999999999989</v>
      </c>
      <c r="BB12" s="10">
        <f t="shared" si="45"/>
        <v>1</v>
      </c>
      <c r="BI12">
        <v>22</v>
      </c>
      <c r="BJ12" t="s">
        <v>689</v>
      </c>
      <c r="BK12" t="s">
        <v>75</v>
      </c>
      <c r="BL12">
        <v>22</v>
      </c>
      <c r="BM12">
        <v>46</v>
      </c>
      <c r="BN12">
        <v>430</v>
      </c>
    </row>
    <row r="13" spans="1:66">
      <c r="A13" s="2"/>
      <c r="B13" s="2"/>
      <c r="C13" s="2"/>
      <c r="D13" s="11">
        <f>D12/$BA$11</f>
        <v>0</v>
      </c>
      <c r="E13" s="10">
        <f>E12/$BB$11</f>
        <v>0</v>
      </c>
      <c r="F13" s="11">
        <f t="shared" ref="F13" si="178">F12/$BA$11</f>
        <v>4.5913682277318639E-3</v>
      </c>
      <c r="G13" s="10">
        <f t="shared" ref="G13" si="179">G12/$BB$11</f>
        <v>1.159334126040428E-4</v>
      </c>
      <c r="H13" s="11">
        <f t="shared" ref="H13" si="180">H12/$BA$11</f>
        <v>9.1827364554637281E-4</v>
      </c>
      <c r="I13" s="10">
        <f t="shared" ref="I13" si="181">I12/$BB$11</f>
        <v>2.7942925089179544E-4</v>
      </c>
      <c r="J13" s="11">
        <f t="shared" ref="J13" si="182">J12/$BA$11</f>
        <v>0</v>
      </c>
      <c r="K13" s="10">
        <f t="shared" ref="K13" si="183">K12/$BB$11</f>
        <v>0</v>
      </c>
      <c r="L13" s="11">
        <f t="shared" ref="L13" si="184">L12/$BA$11</f>
        <v>0</v>
      </c>
      <c r="M13" s="10">
        <f t="shared" ref="M13" si="185">M12/$BB$11</f>
        <v>0</v>
      </c>
      <c r="N13" s="11">
        <f t="shared" ref="N13" si="186">N12/$BA$11</f>
        <v>0</v>
      </c>
      <c r="O13" s="10">
        <f t="shared" ref="O13" si="187">O12/$BB$11</f>
        <v>0</v>
      </c>
      <c r="P13" s="11">
        <f t="shared" ref="P13" si="188">P12/$BA$11</f>
        <v>1.8365472910927456E-3</v>
      </c>
      <c r="Q13" s="10">
        <f t="shared" ref="Q13" si="189">Q12/$BB$11</f>
        <v>8.3234244946492271E-5</v>
      </c>
      <c r="R13" s="11">
        <f t="shared" ref="R13" si="190">R12/$BA$11</f>
        <v>0</v>
      </c>
      <c r="S13" s="10">
        <f t="shared" ref="S13" si="191">S12/$BB$11</f>
        <v>0</v>
      </c>
      <c r="T13" s="11">
        <f t="shared" ref="T13" si="192">T12/$BA$11</f>
        <v>0</v>
      </c>
      <c r="U13" s="10">
        <f t="shared" ref="U13" si="193">U12/$BB$11</f>
        <v>0</v>
      </c>
      <c r="V13" s="11"/>
      <c r="W13" s="10"/>
      <c r="X13" s="11">
        <f t="shared" ref="X13" si="194">X12/$BA$11</f>
        <v>0</v>
      </c>
      <c r="Y13" s="10">
        <f t="shared" ref="Y13" si="195">Y12/$BB$11</f>
        <v>0</v>
      </c>
      <c r="Z13" s="11">
        <f t="shared" ref="Z13" si="196">Z12/$BA$11</f>
        <v>0</v>
      </c>
      <c r="AA13" s="10">
        <f t="shared" ref="AA13" si="197">AA12/$BB$11</f>
        <v>0</v>
      </c>
      <c r="AB13" s="11">
        <f t="shared" ref="AB13" si="198">AB12/$BA$11</f>
        <v>0</v>
      </c>
      <c r="AC13" s="10">
        <f t="shared" ref="AC13" si="199">AC12/$BB$11</f>
        <v>0</v>
      </c>
      <c r="AD13" s="11">
        <f t="shared" ref="AD13" si="200">AD12/$BA$11</f>
        <v>0</v>
      </c>
      <c r="AE13" s="10">
        <f t="shared" ref="AE13" si="201">AE12/$BB$11</f>
        <v>0</v>
      </c>
      <c r="AF13" s="11">
        <f t="shared" ref="AF13" si="202">AF12/$BA$11</f>
        <v>0</v>
      </c>
      <c r="AG13" s="10">
        <f t="shared" ref="AG13" si="203">AG12/$BB$11</f>
        <v>0</v>
      </c>
      <c r="AH13" s="11">
        <f t="shared" ref="AH13" si="204">AH12/$BA$11</f>
        <v>0</v>
      </c>
      <c r="AI13" s="10">
        <f t="shared" ref="AI13" si="205">AI12/$BB$11</f>
        <v>0</v>
      </c>
      <c r="AJ13" s="11">
        <f t="shared" ref="AJ13" si="206">AJ12/$BA$11</f>
        <v>0</v>
      </c>
      <c r="AK13" s="10">
        <f t="shared" ref="AK13" si="207">AK12/$BB$11</f>
        <v>0</v>
      </c>
      <c r="AL13" s="11">
        <f t="shared" ref="AL13" si="208">AL12/$BA$11</f>
        <v>0</v>
      </c>
      <c r="AM13" s="10">
        <f t="shared" ref="AM13" si="209">AM12/$BB$11</f>
        <v>0</v>
      </c>
      <c r="AN13" s="11">
        <f t="shared" ref="AN13" si="210">AN12/$BA$11</f>
        <v>0</v>
      </c>
      <c r="AO13" s="10">
        <f t="shared" ref="AO13" si="211">AO12/$BB$11</f>
        <v>0</v>
      </c>
      <c r="AP13" s="11">
        <f t="shared" ref="AP13" si="212">AP12/$BA$11</f>
        <v>8.2644628099173556E-3</v>
      </c>
      <c r="AQ13" s="10">
        <f t="shared" ref="AQ13" si="213">AQ12/$BB$11</f>
        <v>3.4482758620689658E-4</v>
      </c>
      <c r="AR13" s="11">
        <f t="shared" ref="AR13" si="214">AR12/$BA$11</f>
        <v>9.1827364554637281E-4</v>
      </c>
      <c r="AS13" s="10">
        <f t="shared" ref="AS13" si="215">AS12/$BB$11</f>
        <v>3.2699167657550535E-5</v>
      </c>
      <c r="AT13" s="11">
        <f t="shared" ref="AT13" si="216">AT12/$BA$11</f>
        <v>0</v>
      </c>
      <c r="AU13" s="10">
        <f t="shared" ref="AU13" si="217">AU12/$BB$11</f>
        <v>0</v>
      </c>
      <c r="AV13" s="11">
        <f t="shared" ref="AV13" si="218">AV12/$BA$11</f>
        <v>1.01010101010101E-2</v>
      </c>
      <c r="AW13" s="10">
        <f t="shared" ref="AW13" si="219">AW12/$BB$11</f>
        <v>7.0154577883472049E-4</v>
      </c>
      <c r="AX13" s="11">
        <f t="shared" ref="AX13" si="220">AX12/$BA$11</f>
        <v>3.6730945821854912E-3</v>
      </c>
      <c r="AY13" s="10">
        <f t="shared" ref="AY13" si="221">AY12/$BB$11</f>
        <v>1.6646848989298454E-4</v>
      </c>
      <c r="AZ13" s="11"/>
      <c r="BA13" s="10">
        <f t="shared" si="44"/>
        <v>3.0303030303030304E-2</v>
      </c>
      <c r="BB13" s="10">
        <f t="shared" si="45"/>
        <v>1.7241379310344827E-3</v>
      </c>
      <c r="BI13">
        <v>23</v>
      </c>
      <c r="BJ13" t="s">
        <v>196</v>
      </c>
      <c r="BK13" t="s">
        <v>75</v>
      </c>
      <c r="BL13">
        <v>23</v>
      </c>
      <c r="BM13">
        <v>25</v>
      </c>
      <c r="BN13">
        <v>351</v>
      </c>
    </row>
    <row r="14" spans="1:66">
      <c r="A14" s="2" t="s">
        <v>180</v>
      </c>
      <c r="B14" s="2" t="s">
        <v>75</v>
      </c>
      <c r="C14" s="2">
        <v>16</v>
      </c>
      <c r="D14" s="11">
        <v>1</v>
      </c>
      <c r="E14" s="10">
        <v>2</v>
      </c>
      <c r="F14" s="11">
        <v>18</v>
      </c>
      <c r="G14" s="10">
        <v>147</v>
      </c>
      <c r="H14" s="11">
        <v>0</v>
      </c>
      <c r="I14" s="10">
        <v>0</v>
      </c>
      <c r="J14" s="11">
        <v>0</v>
      </c>
      <c r="K14" s="10">
        <v>0</v>
      </c>
      <c r="L14" s="11">
        <v>0</v>
      </c>
      <c r="M14" s="10">
        <v>0</v>
      </c>
      <c r="N14" s="11">
        <v>0</v>
      </c>
      <c r="O14" s="10">
        <v>0</v>
      </c>
      <c r="P14" s="11">
        <v>0</v>
      </c>
      <c r="Q14" s="10">
        <v>0</v>
      </c>
      <c r="R14" s="11">
        <v>0</v>
      </c>
      <c r="S14" s="10">
        <v>0</v>
      </c>
      <c r="T14" s="11">
        <v>0</v>
      </c>
      <c r="U14" s="10">
        <v>0</v>
      </c>
      <c r="V14" s="11"/>
      <c r="W14" s="10"/>
      <c r="X14" s="11">
        <v>0</v>
      </c>
      <c r="Y14" s="10">
        <v>0</v>
      </c>
      <c r="Z14" s="11">
        <v>0</v>
      </c>
      <c r="AA14" s="10">
        <v>0</v>
      </c>
      <c r="AB14" s="11">
        <v>0</v>
      </c>
      <c r="AC14" s="10">
        <v>0</v>
      </c>
      <c r="AD14" s="11">
        <v>0</v>
      </c>
      <c r="AE14" s="10">
        <v>0</v>
      </c>
      <c r="AF14" s="11">
        <v>0</v>
      </c>
      <c r="AG14" s="10">
        <v>0</v>
      </c>
      <c r="AH14" s="11">
        <v>0</v>
      </c>
      <c r="AI14" s="10">
        <v>0</v>
      </c>
      <c r="AJ14" s="11">
        <v>0</v>
      </c>
      <c r="AK14" s="10">
        <v>0</v>
      </c>
      <c r="AL14" s="11">
        <v>0</v>
      </c>
      <c r="AM14" s="10">
        <v>0</v>
      </c>
      <c r="AN14" s="11">
        <v>0</v>
      </c>
      <c r="AO14" s="10">
        <v>0</v>
      </c>
      <c r="AP14" s="11">
        <v>0</v>
      </c>
      <c r="AQ14" s="10">
        <v>0</v>
      </c>
      <c r="AR14" s="11">
        <v>0</v>
      </c>
      <c r="AS14" s="10">
        <v>0</v>
      </c>
      <c r="AT14" s="11">
        <v>1</v>
      </c>
      <c r="AU14" s="10">
        <v>5</v>
      </c>
      <c r="AV14" s="11">
        <v>1</v>
      </c>
      <c r="AW14" s="10">
        <v>80</v>
      </c>
      <c r="AX14" s="11">
        <v>0</v>
      </c>
      <c r="AY14" s="10">
        <v>0</v>
      </c>
      <c r="AZ14" s="11"/>
      <c r="BA14" s="10">
        <f t="shared" si="44"/>
        <v>21</v>
      </c>
      <c r="BB14" s="10">
        <f t="shared" si="45"/>
        <v>234</v>
      </c>
      <c r="BM14">
        <v>2375</v>
      </c>
      <c r="BN14">
        <v>2375</v>
      </c>
    </row>
    <row r="15" spans="1:66">
      <c r="A15" s="2"/>
      <c r="B15" s="2"/>
      <c r="C15" s="2"/>
      <c r="D15" s="11">
        <f>D14/$BA$14</f>
        <v>4.7619047619047616E-2</v>
      </c>
      <c r="E15" s="10">
        <f>E14/$BB$14</f>
        <v>8.5470085470085479E-3</v>
      </c>
      <c r="F15" s="11">
        <f t="shared" ref="F15" si="222">F14/$BA$14</f>
        <v>0.8571428571428571</v>
      </c>
      <c r="G15" s="10">
        <f t="shared" ref="G15" si="223">G14/$BB$14</f>
        <v>0.62820512820512819</v>
      </c>
      <c r="H15" s="11">
        <f t="shared" ref="H15" si="224">H14/$BA$14</f>
        <v>0</v>
      </c>
      <c r="I15" s="10">
        <f t="shared" ref="I15" si="225">I14/$BB$14</f>
        <v>0</v>
      </c>
      <c r="J15" s="11">
        <f t="shared" ref="J15" si="226">J14/$BA$14</f>
        <v>0</v>
      </c>
      <c r="K15" s="10">
        <f t="shared" ref="K15" si="227">K14/$BB$14</f>
        <v>0</v>
      </c>
      <c r="L15" s="11">
        <f t="shared" ref="L15" si="228">L14/$BA$14</f>
        <v>0</v>
      </c>
      <c r="M15" s="10">
        <f t="shared" ref="M15" si="229">M14/$BB$14</f>
        <v>0</v>
      </c>
      <c r="N15" s="11">
        <f t="shared" ref="N15" si="230">N14/$BA$14</f>
        <v>0</v>
      </c>
      <c r="O15" s="10">
        <f t="shared" ref="O15" si="231">O14/$BB$14</f>
        <v>0</v>
      </c>
      <c r="P15" s="11">
        <f t="shared" ref="P15" si="232">P14/$BA$14</f>
        <v>0</v>
      </c>
      <c r="Q15" s="10">
        <f t="shared" ref="Q15" si="233">Q14/$BB$14</f>
        <v>0</v>
      </c>
      <c r="R15" s="11">
        <f t="shared" ref="R15" si="234">R14/$BA$14</f>
        <v>0</v>
      </c>
      <c r="S15" s="10">
        <f t="shared" ref="S15" si="235">S14/$BB$14</f>
        <v>0</v>
      </c>
      <c r="T15" s="11">
        <f t="shared" ref="T15" si="236">T14/$BA$14</f>
        <v>0</v>
      </c>
      <c r="U15" s="10">
        <f t="shared" ref="U15" si="237">U14/$BB$14</f>
        <v>0</v>
      </c>
      <c r="V15" s="11"/>
      <c r="W15" s="10"/>
      <c r="X15" s="11">
        <f t="shared" ref="X15" si="238">X14/$BA$14</f>
        <v>0</v>
      </c>
      <c r="Y15" s="10">
        <f t="shared" ref="Y15" si="239">Y14/$BB$14</f>
        <v>0</v>
      </c>
      <c r="Z15" s="11">
        <f t="shared" ref="Z15" si="240">Z14/$BA$14</f>
        <v>0</v>
      </c>
      <c r="AA15" s="10">
        <f t="shared" ref="AA15" si="241">AA14/$BB$14</f>
        <v>0</v>
      </c>
      <c r="AB15" s="11">
        <f t="shared" ref="AB15" si="242">AB14/$BA$14</f>
        <v>0</v>
      </c>
      <c r="AC15" s="10">
        <f t="shared" ref="AC15" si="243">AC14/$BB$14</f>
        <v>0</v>
      </c>
      <c r="AD15" s="11">
        <f t="shared" ref="AD15" si="244">AD14/$BA$14</f>
        <v>0</v>
      </c>
      <c r="AE15" s="10">
        <f t="shared" ref="AE15" si="245">AE14/$BB$14</f>
        <v>0</v>
      </c>
      <c r="AF15" s="11">
        <f t="shared" ref="AF15" si="246">AF14/$BA$14</f>
        <v>0</v>
      </c>
      <c r="AG15" s="10">
        <f t="shared" ref="AG15" si="247">AG14/$BB$14</f>
        <v>0</v>
      </c>
      <c r="AH15" s="11">
        <f t="shared" ref="AH15" si="248">AH14/$BA$14</f>
        <v>0</v>
      </c>
      <c r="AI15" s="10">
        <f t="shared" ref="AI15" si="249">AI14/$BB$14</f>
        <v>0</v>
      </c>
      <c r="AJ15" s="11">
        <f t="shared" ref="AJ15" si="250">AJ14/$BA$14</f>
        <v>0</v>
      </c>
      <c r="AK15" s="10">
        <f t="shared" ref="AK15" si="251">AK14/$BB$14</f>
        <v>0</v>
      </c>
      <c r="AL15" s="11">
        <f t="shared" ref="AL15" si="252">AL14/$BA$14</f>
        <v>0</v>
      </c>
      <c r="AM15" s="10">
        <f t="shared" ref="AM15" si="253">AM14/$BB$14</f>
        <v>0</v>
      </c>
      <c r="AN15" s="11">
        <f t="shared" ref="AN15" si="254">AN14/$BA$14</f>
        <v>0</v>
      </c>
      <c r="AO15" s="10">
        <f t="shared" ref="AO15" si="255">AO14/$BB$14</f>
        <v>0</v>
      </c>
      <c r="AP15" s="11">
        <f t="shared" ref="AP15" si="256">AP14/$BA$14</f>
        <v>0</v>
      </c>
      <c r="AQ15" s="10">
        <f t="shared" ref="AQ15" si="257">AQ14/$BB$14</f>
        <v>0</v>
      </c>
      <c r="AR15" s="11">
        <f t="shared" ref="AR15" si="258">AR14/$BA$14</f>
        <v>0</v>
      </c>
      <c r="AS15" s="10">
        <f t="shared" ref="AS15" si="259">AS14/$BB$14</f>
        <v>0</v>
      </c>
      <c r="AT15" s="11">
        <f t="shared" ref="AT15" si="260">AT14/$BA$14</f>
        <v>4.7619047619047616E-2</v>
      </c>
      <c r="AU15" s="10">
        <f t="shared" ref="AU15" si="261">AU14/$BB$14</f>
        <v>2.1367521367521368E-2</v>
      </c>
      <c r="AV15" s="11">
        <f t="shared" ref="AV15" si="262">AV14/$BA$14</f>
        <v>4.7619047619047616E-2</v>
      </c>
      <c r="AW15" s="10">
        <f t="shared" ref="AW15" si="263">AW14/$BB$14</f>
        <v>0.34188034188034189</v>
      </c>
      <c r="AX15" s="11">
        <f t="shared" ref="AX15" si="264">AX14/$BA$14</f>
        <v>0</v>
      </c>
      <c r="AY15" s="10">
        <f t="shared" ref="AY15" si="265">AY14/$BB$14</f>
        <v>0</v>
      </c>
      <c r="AZ15" s="11"/>
      <c r="BA15" s="10">
        <f t="shared" si="44"/>
        <v>1</v>
      </c>
      <c r="BB15" s="10">
        <f t="shared" si="45"/>
        <v>1</v>
      </c>
      <c r="BM15">
        <v>1713</v>
      </c>
      <c r="BN15">
        <v>12051</v>
      </c>
    </row>
    <row r="16" spans="1:66">
      <c r="A16" s="2"/>
      <c r="B16" s="2"/>
      <c r="C16" s="2"/>
      <c r="D16" s="11">
        <v>4.7619047619047616E-2</v>
      </c>
      <c r="E16" s="10">
        <v>8.5470085470085479E-3</v>
      </c>
      <c r="F16" s="11">
        <v>0.8571428571428571</v>
      </c>
      <c r="G16" s="10">
        <v>0.62820512820512819</v>
      </c>
      <c r="H16" s="11">
        <v>0</v>
      </c>
      <c r="I16" s="10">
        <v>0</v>
      </c>
      <c r="J16" s="11">
        <v>0</v>
      </c>
      <c r="K16" s="10">
        <v>0</v>
      </c>
      <c r="L16" s="11">
        <v>0</v>
      </c>
      <c r="M16" s="10">
        <v>0</v>
      </c>
      <c r="N16" s="11">
        <v>0</v>
      </c>
      <c r="O16" s="10">
        <v>0</v>
      </c>
      <c r="P16" s="11">
        <v>0</v>
      </c>
      <c r="Q16" s="10">
        <v>0</v>
      </c>
      <c r="R16" s="11">
        <v>0</v>
      </c>
      <c r="S16" s="10">
        <v>0</v>
      </c>
      <c r="T16" s="11">
        <v>0</v>
      </c>
      <c r="U16" s="10">
        <v>0</v>
      </c>
      <c r="V16" s="11"/>
      <c r="W16" s="10"/>
      <c r="X16" s="11">
        <v>0</v>
      </c>
      <c r="Y16" s="10">
        <v>0</v>
      </c>
      <c r="Z16" s="11">
        <v>0</v>
      </c>
      <c r="AA16" s="10">
        <v>0</v>
      </c>
      <c r="AB16" s="11">
        <v>0</v>
      </c>
      <c r="AC16" s="10">
        <v>0</v>
      </c>
      <c r="AD16" s="11">
        <v>0</v>
      </c>
      <c r="AE16" s="10">
        <v>0</v>
      </c>
      <c r="AF16" s="11">
        <v>0</v>
      </c>
      <c r="AG16" s="10">
        <v>0</v>
      </c>
      <c r="AH16" s="11">
        <v>0</v>
      </c>
      <c r="AI16" s="10">
        <v>0</v>
      </c>
      <c r="AJ16" s="11">
        <v>0</v>
      </c>
      <c r="AK16" s="10">
        <v>0</v>
      </c>
      <c r="AL16" s="11">
        <v>0</v>
      </c>
      <c r="AM16" s="10">
        <v>0</v>
      </c>
      <c r="AN16" s="11">
        <v>0</v>
      </c>
      <c r="AO16" s="10">
        <v>0</v>
      </c>
      <c r="AP16" s="11">
        <v>0</v>
      </c>
      <c r="AQ16" s="10">
        <v>0</v>
      </c>
      <c r="AR16" s="11">
        <v>0</v>
      </c>
      <c r="AS16" s="10">
        <v>0</v>
      </c>
      <c r="AT16" s="11">
        <v>4.7619047619047616E-2</v>
      </c>
      <c r="AU16" s="10">
        <v>2.1367521367521368E-2</v>
      </c>
      <c r="AV16" s="11">
        <v>4.7619047619047616E-2</v>
      </c>
      <c r="AW16" s="10">
        <v>0.34188034188034189</v>
      </c>
      <c r="AX16" s="11">
        <v>0</v>
      </c>
      <c r="AY16" s="10">
        <v>0</v>
      </c>
      <c r="AZ16" s="11"/>
      <c r="BA16" s="10">
        <f t="shared" si="44"/>
        <v>1</v>
      </c>
      <c r="BB16" s="10">
        <f t="shared" si="45"/>
        <v>1</v>
      </c>
      <c r="BM16">
        <f>SUM(BM2:BM13)</f>
        <v>2375</v>
      </c>
      <c r="BN16">
        <f>SUM(BN2:BN13)</f>
        <v>19242</v>
      </c>
    </row>
    <row r="17" spans="1:54">
      <c r="A17" s="2" t="s">
        <v>621</v>
      </c>
      <c r="B17" s="2" t="s">
        <v>75</v>
      </c>
      <c r="C17" s="2">
        <v>17</v>
      </c>
      <c r="D17" s="11">
        <v>3</v>
      </c>
      <c r="E17" s="10">
        <v>17</v>
      </c>
      <c r="F17" s="11">
        <v>1</v>
      </c>
      <c r="G17" s="10">
        <v>2</v>
      </c>
      <c r="H17" s="11">
        <v>8</v>
      </c>
      <c r="I17" s="10">
        <v>113</v>
      </c>
      <c r="J17" s="11">
        <v>0</v>
      </c>
      <c r="K17" s="10">
        <v>0</v>
      </c>
      <c r="L17" s="11">
        <v>0</v>
      </c>
      <c r="M17" s="10">
        <v>0</v>
      </c>
      <c r="N17" s="11">
        <v>0</v>
      </c>
      <c r="O17" s="10">
        <v>0</v>
      </c>
      <c r="P17" s="11">
        <v>0</v>
      </c>
      <c r="Q17" s="10">
        <v>0</v>
      </c>
      <c r="R17" s="11">
        <v>0</v>
      </c>
      <c r="S17" s="10">
        <v>0</v>
      </c>
      <c r="T17" s="11">
        <v>0</v>
      </c>
      <c r="U17" s="10">
        <v>0</v>
      </c>
      <c r="V17" s="11"/>
      <c r="W17" s="10"/>
      <c r="X17" s="11">
        <v>0</v>
      </c>
      <c r="Y17" s="10">
        <v>0</v>
      </c>
      <c r="Z17" s="11">
        <v>0</v>
      </c>
      <c r="AA17" s="10">
        <v>0</v>
      </c>
      <c r="AB17" s="11">
        <v>0</v>
      </c>
      <c r="AC17" s="10">
        <v>0</v>
      </c>
      <c r="AD17" s="11">
        <v>0</v>
      </c>
      <c r="AE17" s="10">
        <v>0</v>
      </c>
      <c r="AF17" s="11">
        <v>0</v>
      </c>
      <c r="AG17" s="10">
        <v>0</v>
      </c>
      <c r="AH17" s="11">
        <v>0</v>
      </c>
      <c r="AI17" s="10">
        <v>0</v>
      </c>
      <c r="AJ17" s="11">
        <v>1</v>
      </c>
      <c r="AK17" s="10">
        <v>72</v>
      </c>
      <c r="AL17" s="11">
        <v>0</v>
      </c>
      <c r="AM17" s="10">
        <v>0</v>
      </c>
      <c r="AN17" s="11">
        <v>0</v>
      </c>
      <c r="AO17" s="10">
        <v>0</v>
      </c>
      <c r="AP17" s="11">
        <v>3</v>
      </c>
      <c r="AQ17" s="10">
        <v>33</v>
      </c>
      <c r="AR17" s="11">
        <v>1</v>
      </c>
      <c r="AS17" s="10">
        <v>4</v>
      </c>
      <c r="AT17" s="11">
        <v>0</v>
      </c>
      <c r="AU17" s="10">
        <v>0</v>
      </c>
      <c r="AV17" s="11">
        <v>1</v>
      </c>
      <c r="AW17" s="10">
        <v>6</v>
      </c>
      <c r="AX17" s="11">
        <v>0</v>
      </c>
      <c r="AY17" s="10">
        <v>0</v>
      </c>
      <c r="AZ17" s="11"/>
      <c r="BA17" s="10">
        <f t="shared" si="44"/>
        <v>18</v>
      </c>
      <c r="BB17" s="10">
        <f t="shared" si="45"/>
        <v>247</v>
      </c>
    </row>
    <row r="18" spans="1:54">
      <c r="A18" s="2"/>
      <c r="B18" s="2"/>
      <c r="C18" s="2"/>
      <c r="D18" s="11">
        <f>D17/$BA$17</f>
        <v>0.16666666666666666</v>
      </c>
      <c r="E18" s="10">
        <f>E17/$BB$17</f>
        <v>6.8825910931174086E-2</v>
      </c>
      <c r="F18" s="11">
        <f t="shared" ref="F18" si="266">F17/$BA$17</f>
        <v>5.5555555555555552E-2</v>
      </c>
      <c r="G18" s="10">
        <f t="shared" ref="G18" si="267">G17/$BB$17</f>
        <v>8.0971659919028341E-3</v>
      </c>
      <c r="H18" s="11">
        <f t="shared" ref="H18" si="268">H17/$BA$17</f>
        <v>0.44444444444444442</v>
      </c>
      <c r="I18" s="10">
        <f t="shared" ref="I18" si="269">I17/$BB$17</f>
        <v>0.45748987854251011</v>
      </c>
      <c r="J18" s="11">
        <f t="shared" ref="J18" si="270">J17/$BA$17</f>
        <v>0</v>
      </c>
      <c r="K18" s="10">
        <f t="shared" ref="K18" si="271">K17/$BB$17</f>
        <v>0</v>
      </c>
      <c r="L18" s="11">
        <f t="shared" ref="L18" si="272">L17/$BA$17</f>
        <v>0</v>
      </c>
      <c r="M18" s="10">
        <f t="shared" ref="M18" si="273">M17/$BB$17</f>
        <v>0</v>
      </c>
      <c r="N18" s="11">
        <f t="shared" ref="N18" si="274">N17/$BA$17</f>
        <v>0</v>
      </c>
      <c r="O18" s="10">
        <f t="shared" ref="O18" si="275">O17/$BB$17</f>
        <v>0</v>
      </c>
      <c r="P18" s="11">
        <f t="shared" ref="P18" si="276">P17/$BA$17</f>
        <v>0</v>
      </c>
      <c r="Q18" s="10">
        <f t="shared" ref="Q18" si="277">Q17/$BB$17</f>
        <v>0</v>
      </c>
      <c r="R18" s="11">
        <f t="shared" ref="R18" si="278">R17/$BA$17</f>
        <v>0</v>
      </c>
      <c r="S18" s="10">
        <f t="shared" ref="S18" si="279">S17/$BB$17</f>
        <v>0</v>
      </c>
      <c r="T18" s="11">
        <f t="shared" ref="T18" si="280">T17/$BA$17</f>
        <v>0</v>
      </c>
      <c r="U18" s="10">
        <f t="shared" ref="U18" si="281">U17/$BB$17</f>
        <v>0</v>
      </c>
      <c r="V18" s="11"/>
      <c r="W18" s="10"/>
      <c r="X18" s="11">
        <f t="shared" ref="X18" si="282">X17/$BA$17</f>
        <v>0</v>
      </c>
      <c r="Y18" s="10">
        <f t="shared" ref="Y18" si="283">Y17/$BB$17</f>
        <v>0</v>
      </c>
      <c r="Z18" s="11">
        <f t="shared" ref="Z18" si="284">Z17/$BA$17</f>
        <v>0</v>
      </c>
      <c r="AA18" s="10">
        <f t="shared" ref="AA18" si="285">AA17/$BB$17</f>
        <v>0</v>
      </c>
      <c r="AB18" s="11">
        <f t="shared" ref="AB18" si="286">AB17/$BA$17</f>
        <v>0</v>
      </c>
      <c r="AC18" s="10">
        <f t="shared" ref="AC18" si="287">AC17/$BB$17</f>
        <v>0</v>
      </c>
      <c r="AD18" s="11">
        <f t="shared" ref="AD18" si="288">AD17/$BA$17</f>
        <v>0</v>
      </c>
      <c r="AE18" s="10">
        <f t="shared" ref="AE18" si="289">AE17/$BB$17</f>
        <v>0</v>
      </c>
      <c r="AF18" s="11">
        <f t="shared" ref="AF18" si="290">AF17/$BA$17</f>
        <v>0</v>
      </c>
      <c r="AG18" s="10">
        <f t="shared" ref="AG18" si="291">AG17/$BB$17</f>
        <v>0</v>
      </c>
      <c r="AH18" s="11">
        <f t="shared" ref="AH18" si="292">AH17/$BA$17</f>
        <v>0</v>
      </c>
      <c r="AI18" s="10">
        <f t="shared" ref="AI18" si="293">AI17/$BB$17</f>
        <v>0</v>
      </c>
      <c r="AJ18" s="11">
        <f t="shared" ref="AJ18" si="294">AJ17/$BA$17</f>
        <v>5.5555555555555552E-2</v>
      </c>
      <c r="AK18" s="10">
        <f t="shared" ref="AK18" si="295">AK17/$BB$17</f>
        <v>0.291497975708502</v>
      </c>
      <c r="AL18" s="11">
        <f t="shared" ref="AL18" si="296">AL17/$BA$17</f>
        <v>0</v>
      </c>
      <c r="AM18" s="10">
        <f t="shared" ref="AM18" si="297">AM17/$BB$17</f>
        <v>0</v>
      </c>
      <c r="AN18" s="11">
        <f t="shared" ref="AN18" si="298">AN17/$BA$17</f>
        <v>0</v>
      </c>
      <c r="AO18" s="10">
        <f t="shared" ref="AO18" si="299">AO17/$BB$17</f>
        <v>0</v>
      </c>
      <c r="AP18" s="11">
        <f t="shared" ref="AP18" si="300">AP17/$BA$17</f>
        <v>0.16666666666666666</v>
      </c>
      <c r="AQ18" s="10">
        <f t="shared" ref="AQ18" si="301">AQ17/$BB$17</f>
        <v>0.13360323886639677</v>
      </c>
      <c r="AR18" s="11">
        <f t="shared" ref="AR18" si="302">AR17/$BA$17</f>
        <v>5.5555555555555552E-2</v>
      </c>
      <c r="AS18" s="10">
        <f t="shared" ref="AS18" si="303">AS17/$BB$17</f>
        <v>1.6194331983805668E-2</v>
      </c>
      <c r="AT18" s="11">
        <f t="shared" ref="AT18" si="304">AT17/$BA$17</f>
        <v>0</v>
      </c>
      <c r="AU18" s="10">
        <f t="shared" ref="AU18" si="305">AU17/$BB$17</f>
        <v>0</v>
      </c>
      <c r="AV18" s="11">
        <f t="shared" ref="AV18" si="306">AV17/$BA$17</f>
        <v>5.5555555555555552E-2</v>
      </c>
      <c r="AW18" s="10">
        <f t="shared" ref="AW18" si="307">AW17/$BB$17</f>
        <v>2.4291497975708502E-2</v>
      </c>
      <c r="AX18" s="11">
        <f t="shared" ref="AX18" si="308">AX17/$BA$17</f>
        <v>0</v>
      </c>
      <c r="AY18" s="10">
        <f t="shared" ref="AY18" si="309">AY17/$BB$17</f>
        <v>0</v>
      </c>
      <c r="AZ18" s="11"/>
      <c r="BA18" s="10">
        <f t="shared" si="44"/>
        <v>1</v>
      </c>
      <c r="BB18" s="10">
        <f t="shared" si="45"/>
        <v>1</v>
      </c>
    </row>
    <row r="19" spans="1:54">
      <c r="A19" s="2"/>
      <c r="B19" s="2"/>
      <c r="C19" s="2"/>
      <c r="D19" s="11">
        <v>0.16666666666666666</v>
      </c>
      <c r="E19" s="10">
        <v>6.8825910931174086E-2</v>
      </c>
      <c r="F19" s="11">
        <v>5.5555555555555552E-2</v>
      </c>
      <c r="G19" s="10">
        <v>8.0971659919028341E-3</v>
      </c>
      <c r="H19" s="11">
        <v>0.44444444444444442</v>
      </c>
      <c r="I19" s="10">
        <v>0.45748987854251011</v>
      </c>
      <c r="J19" s="11">
        <v>0</v>
      </c>
      <c r="K19" s="10">
        <v>0</v>
      </c>
      <c r="L19" s="11">
        <v>0</v>
      </c>
      <c r="M19" s="10">
        <v>0</v>
      </c>
      <c r="N19" s="11">
        <v>0</v>
      </c>
      <c r="O19" s="10">
        <v>0</v>
      </c>
      <c r="P19" s="11">
        <v>0</v>
      </c>
      <c r="Q19" s="10">
        <v>0</v>
      </c>
      <c r="R19" s="11">
        <v>0</v>
      </c>
      <c r="S19" s="10">
        <v>0</v>
      </c>
      <c r="T19" s="11">
        <v>0</v>
      </c>
      <c r="U19" s="10">
        <v>0</v>
      </c>
      <c r="V19" s="11"/>
      <c r="W19" s="10"/>
      <c r="X19" s="11">
        <v>0</v>
      </c>
      <c r="Y19" s="10">
        <v>0</v>
      </c>
      <c r="Z19" s="11">
        <v>0</v>
      </c>
      <c r="AA19" s="10">
        <v>0</v>
      </c>
      <c r="AB19" s="11">
        <v>0</v>
      </c>
      <c r="AC19" s="10">
        <v>0</v>
      </c>
      <c r="AD19" s="11">
        <v>0</v>
      </c>
      <c r="AE19" s="10">
        <v>0</v>
      </c>
      <c r="AF19" s="11">
        <v>0</v>
      </c>
      <c r="AG19" s="10">
        <v>0</v>
      </c>
      <c r="AH19" s="11">
        <v>0</v>
      </c>
      <c r="AI19" s="10">
        <v>0</v>
      </c>
      <c r="AJ19" s="11">
        <v>5.5555555555555552E-2</v>
      </c>
      <c r="AK19" s="10">
        <v>0.291497975708502</v>
      </c>
      <c r="AL19" s="11">
        <v>0</v>
      </c>
      <c r="AM19" s="10">
        <v>0</v>
      </c>
      <c r="AN19" s="11">
        <v>0</v>
      </c>
      <c r="AO19" s="10">
        <v>0</v>
      </c>
      <c r="AP19" s="11">
        <v>0.16666666666666666</v>
      </c>
      <c r="AQ19" s="10">
        <v>0.13360323886639677</v>
      </c>
      <c r="AR19" s="11">
        <v>5.5555555555555552E-2</v>
      </c>
      <c r="AS19" s="10">
        <v>1.6194331983805668E-2</v>
      </c>
      <c r="AT19" s="11">
        <v>0</v>
      </c>
      <c r="AU19" s="10">
        <v>0</v>
      </c>
      <c r="AV19" s="11">
        <v>5.5555555555555552E-2</v>
      </c>
      <c r="AW19" s="10">
        <v>2.4291497975708502E-2</v>
      </c>
      <c r="AX19" s="11">
        <v>0</v>
      </c>
      <c r="AY19" s="10">
        <v>0</v>
      </c>
      <c r="AZ19" s="11"/>
      <c r="BA19" s="10">
        <f t="shared" si="44"/>
        <v>1</v>
      </c>
      <c r="BB19" s="10">
        <f t="shared" si="45"/>
        <v>1</v>
      </c>
    </row>
    <row r="20" spans="1:54">
      <c r="A20" s="2" t="s">
        <v>685</v>
      </c>
      <c r="B20" s="2" t="s">
        <v>75</v>
      </c>
      <c r="C20" s="2">
        <v>18</v>
      </c>
      <c r="D20" s="11">
        <v>5</v>
      </c>
      <c r="E20" s="10">
        <v>30</v>
      </c>
      <c r="F20" s="11">
        <v>13</v>
      </c>
      <c r="G20" s="10">
        <v>408</v>
      </c>
      <c r="H20" s="11">
        <v>1</v>
      </c>
      <c r="I20" s="10">
        <v>20</v>
      </c>
      <c r="J20" s="11">
        <v>0</v>
      </c>
      <c r="K20" s="10">
        <v>0</v>
      </c>
      <c r="L20" s="11">
        <v>2</v>
      </c>
      <c r="M20" s="10">
        <v>94</v>
      </c>
      <c r="N20" s="11">
        <v>0</v>
      </c>
      <c r="O20" s="10">
        <v>0</v>
      </c>
      <c r="P20" s="11">
        <v>2</v>
      </c>
      <c r="Q20" s="10">
        <v>17</v>
      </c>
      <c r="R20" s="11">
        <v>0</v>
      </c>
      <c r="S20" s="10">
        <v>0</v>
      </c>
      <c r="T20" s="11">
        <v>0</v>
      </c>
      <c r="U20" s="10">
        <v>0</v>
      </c>
      <c r="V20" s="11"/>
      <c r="W20" s="10"/>
      <c r="X20" s="11">
        <v>0</v>
      </c>
      <c r="Y20" s="10">
        <v>0</v>
      </c>
      <c r="Z20" s="11">
        <v>0</v>
      </c>
      <c r="AA20" s="10">
        <v>0</v>
      </c>
      <c r="AB20" s="11">
        <v>0</v>
      </c>
      <c r="AC20" s="10">
        <v>0</v>
      </c>
      <c r="AD20" s="11">
        <v>0</v>
      </c>
      <c r="AE20" s="10">
        <v>0</v>
      </c>
      <c r="AF20" s="11">
        <v>0</v>
      </c>
      <c r="AG20" s="10">
        <v>0</v>
      </c>
      <c r="AH20" s="11">
        <v>0</v>
      </c>
      <c r="AI20" s="10">
        <v>0</v>
      </c>
      <c r="AJ20" s="11">
        <v>0</v>
      </c>
      <c r="AK20" s="10">
        <v>0</v>
      </c>
      <c r="AL20" s="11">
        <v>0</v>
      </c>
      <c r="AM20" s="10">
        <v>0</v>
      </c>
      <c r="AN20" s="11">
        <v>0</v>
      </c>
      <c r="AO20" s="10">
        <v>0</v>
      </c>
      <c r="AP20" s="11">
        <v>1</v>
      </c>
      <c r="AQ20" s="10">
        <v>8</v>
      </c>
      <c r="AR20" s="11">
        <v>2</v>
      </c>
      <c r="AS20" s="10">
        <v>63</v>
      </c>
      <c r="AT20" s="11">
        <v>0</v>
      </c>
      <c r="AU20" s="10">
        <v>0</v>
      </c>
      <c r="AV20" s="11">
        <v>1</v>
      </c>
      <c r="AW20" s="10">
        <v>320</v>
      </c>
      <c r="AX20" s="11">
        <v>0</v>
      </c>
      <c r="AY20" s="10">
        <v>0</v>
      </c>
      <c r="AZ20" s="11"/>
      <c r="BA20" s="10">
        <f t="shared" si="44"/>
        <v>27</v>
      </c>
      <c r="BB20" s="10">
        <f t="shared" si="45"/>
        <v>960</v>
      </c>
    </row>
    <row r="21" spans="1:54">
      <c r="A21" s="2"/>
      <c r="B21" s="2"/>
      <c r="C21" s="2"/>
      <c r="D21" s="11">
        <f>D20/$BA$20</f>
        <v>0.18518518518518517</v>
      </c>
      <c r="E21" s="10">
        <f>E20/$BB$20</f>
        <v>3.125E-2</v>
      </c>
      <c r="F21" s="11">
        <f t="shared" ref="F21" si="310">F20/$BA$20</f>
        <v>0.48148148148148145</v>
      </c>
      <c r="G21" s="10">
        <f t="shared" ref="G21" si="311">G20/$BB$20</f>
        <v>0.42499999999999999</v>
      </c>
      <c r="H21" s="11">
        <f t="shared" ref="H21" si="312">H20/$BA$20</f>
        <v>3.7037037037037035E-2</v>
      </c>
      <c r="I21" s="10">
        <f t="shared" ref="I21" si="313">I20/$BB$20</f>
        <v>2.0833333333333332E-2</v>
      </c>
      <c r="J21" s="11">
        <f t="shared" ref="J21" si="314">J20/$BA$20</f>
        <v>0</v>
      </c>
      <c r="K21" s="10">
        <f t="shared" ref="K21" si="315">K20/$BB$20</f>
        <v>0</v>
      </c>
      <c r="L21" s="11">
        <f t="shared" ref="L21" si="316">L20/$BA$20</f>
        <v>7.407407407407407E-2</v>
      </c>
      <c r="M21" s="10">
        <f t="shared" ref="M21" si="317">M20/$BB$20</f>
        <v>9.7916666666666666E-2</v>
      </c>
      <c r="N21" s="11">
        <f t="shared" ref="N21" si="318">N20/$BA$20</f>
        <v>0</v>
      </c>
      <c r="O21" s="10">
        <f t="shared" ref="O21" si="319">O20/$BB$20</f>
        <v>0</v>
      </c>
      <c r="P21" s="11">
        <f t="shared" ref="P21" si="320">P20/$BA$20</f>
        <v>7.407407407407407E-2</v>
      </c>
      <c r="Q21" s="10">
        <f t="shared" ref="Q21" si="321">Q20/$BB$20</f>
        <v>1.7708333333333333E-2</v>
      </c>
      <c r="R21" s="11">
        <f t="shared" ref="R21" si="322">R20/$BA$20</f>
        <v>0</v>
      </c>
      <c r="S21" s="10">
        <f t="shared" ref="S21" si="323">S20/$BB$20</f>
        <v>0</v>
      </c>
      <c r="T21" s="11">
        <f t="shared" ref="T21" si="324">T20/$BA$20</f>
        <v>0</v>
      </c>
      <c r="U21" s="10">
        <f t="shared" ref="U21" si="325">U20/$BB$20</f>
        <v>0</v>
      </c>
      <c r="V21" s="11"/>
      <c r="W21" s="10"/>
      <c r="X21" s="11">
        <f t="shared" ref="X21" si="326">X20/$BA$20</f>
        <v>0</v>
      </c>
      <c r="Y21" s="10">
        <f t="shared" ref="Y21" si="327">Y20/$BB$20</f>
        <v>0</v>
      </c>
      <c r="Z21" s="11">
        <f t="shared" ref="Z21" si="328">Z20/$BA$20</f>
        <v>0</v>
      </c>
      <c r="AA21" s="10">
        <f t="shared" ref="AA21" si="329">AA20/$BB$20</f>
        <v>0</v>
      </c>
      <c r="AB21" s="11">
        <f t="shared" ref="AB21" si="330">AB20/$BA$20</f>
        <v>0</v>
      </c>
      <c r="AC21" s="10">
        <f t="shared" ref="AC21" si="331">AC20/$BB$20</f>
        <v>0</v>
      </c>
      <c r="AD21" s="11">
        <f t="shared" ref="AD21" si="332">AD20/$BA$20</f>
        <v>0</v>
      </c>
      <c r="AE21" s="10">
        <f t="shared" ref="AE21" si="333">AE20/$BB$20</f>
        <v>0</v>
      </c>
      <c r="AF21" s="11">
        <f t="shared" ref="AF21" si="334">AF20/$BA$20</f>
        <v>0</v>
      </c>
      <c r="AG21" s="10">
        <f t="shared" ref="AG21" si="335">AG20/$BB$20</f>
        <v>0</v>
      </c>
      <c r="AH21" s="11">
        <f t="shared" ref="AH21" si="336">AH20/$BA$20</f>
        <v>0</v>
      </c>
      <c r="AI21" s="10">
        <f t="shared" ref="AI21" si="337">AI20/$BB$20</f>
        <v>0</v>
      </c>
      <c r="AJ21" s="11">
        <f t="shared" ref="AJ21" si="338">AJ20/$BA$20</f>
        <v>0</v>
      </c>
      <c r="AK21" s="10">
        <f t="shared" ref="AK21" si="339">AK20/$BB$20</f>
        <v>0</v>
      </c>
      <c r="AL21" s="11">
        <f t="shared" ref="AL21" si="340">AL20/$BA$20</f>
        <v>0</v>
      </c>
      <c r="AM21" s="10">
        <f t="shared" ref="AM21" si="341">AM20/$BB$20</f>
        <v>0</v>
      </c>
      <c r="AN21" s="11">
        <f t="shared" ref="AN21" si="342">AN20/$BA$20</f>
        <v>0</v>
      </c>
      <c r="AO21" s="10">
        <f t="shared" ref="AO21" si="343">AO20/$BB$20</f>
        <v>0</v>
      </c>
      <c r="AP21" s="11">
        <f t="shared" ref="AP21" si="344">AP20/$BA$20</f>
        <v>3.7037037037037035E-2</v>
      </c>
      <c r="AQ21" s="10">
        <f t="shared" ref="AQ21" si="345">AQ20/$BB$20</f>
        <v>8.3333333333333332E-3</v>
      </c>
      <c r="AR21" s="11">
        <f t="shared" ref="AR21" si="346">AR20/$BA$20</f>
        <v>7.407407407407407E-2</v>
      </c>
      <c r="AS21" s="10">
        <f t="shared" ref="AS21" si="347">AS20/$BB$20</f>
        <v>6.5625000000000003E-2</v>
      </c>
      <c r="AT21" s="11">
        <f t="shared" ref="AT21" si="348">AT20/$BA$20</f>
        <v>0</v>
      </c>
      <c r="AU21" s="10">
        <f t="shared" ref="AU21" si="349">AU20/$BB$20</f>
        <v>0</v>
      </c>
      <c r="AV21" s="11">
        <f t="shared" ref="AV21" si="350">AV20/$BA$20</f>
        <v>3.7037037037037035E-2</v>
      </c>
      <c r="AW21" s="10">
        <f t="shared" ref="AW21" si="351">AW20/$BB$20</f>
        <v>0.33333333333333331</v>
      </c>
      <c r="AX21" s="11">
        <f t="shared" ref="AX21" si="352">AX20/$BA$20</f>
        <v>0</v>
      </c>
      <c r="AY21" s="10">
        <f t="shared" ref="AY21" si="353">AY20/$BB$20</f>
        <v>0</v>
      </c>
      <c r="AZ21" s="11"/>
      <c r="BA21" s="10">
        <f t="shared" si="44"/>
        <v>1</v>
      </c>
      <c r="BB21" s="10">
        <f t="shared" si="45"/>
        <v>1</v>
      </c>
    </row>
    <row r="22" spans="1:54">
      <c r="A22" s="2"/>
      <c r="B22" s="2"/>
      <c r="C22" s="2"/>
      <c r="D22" s="11">
        <v>0.18518518518518517</v>
      </c>
      <c r="E22" s="10">
        <v>3.125E-2</v>
      </c>
      <c r="F22" s="11">
        <v>0.48148148148148145</v>
      </c>
      <c r="G22" s="10">
        <v>0.42499999999999999</v>
      </c>
      <c r="H22" s="11">
        <v>3.7037037037037035E-2</v>
      </c>
      <c r="I22" s="10">
        <v>2.0833333333333332E-2</v>
      </c>
      <c r="J22" s="11">
        <v>0</v>
      </c>
      <c r="K22" s="10">
        <v>0</v>
      </c>
      <c r="L22" s="11">
        <v>7.407407407407407E-2</v>
      </c>
      <c r="M22" s="10">
        <v>9.7916666666666666E-2</v>
      </c>
      <c r="N22" s="11">
        <v>0</v>
      </c>
      <c r="O22" s="10">
        <v>0</v>
      </c>
      <c r="P22" s="11">
        <v>7.407407407407407E-2</v>
      </c>
      <c r="Q22" s="10">
        <v>1.7708333333333333E-2</v>
      </c>
      <c r="R22" s="11">
        <v>0</v>
      </c>
      <c r="S22" s="10">
        <v>0</v>
      </c>
      <c r="T22" s="11">
        <v>0</v>
      </c>
      <c r="U22" s="10">
        <v>0</v>
      </c>
      <c r="V22" s="11"/>
      <c r="W22" s="10"/>
      <c r="X22" s="11">
        <v>0</v>
      </c>
      <c r="Y22" s="10">
        <v>0</v>
      </c>
      <c r="Z22" s="11">
        <v>0</v>
      </c>
      <c r="AA22" s="10">
        <v>0</v>
      </c>
      <c r="AB22" s="11">
        <v>0</v>
      </c>
      <c r="AC22" s="10">
        <v>0</v>
      </c>
      <c r="AD22" s="11">
        <v>0</v>
      </c>
      <c r="AE22" s="10">
        <v>0</v>
      </c>
      <c r="AF22" s="11">
        <v>0</v>
      </c>
      <c r="AG22" s="10">
        <v>0</v>
      </c>
      <c r="AH22" s="11">
        <v>0</v>
      </c>
      <c r="AI22" s="10">
        <v>0</v>
      </c>
      <c r="AJ22" s="11">
        <v>0</v>
      </c>
      <c r="AK22" s="10">
        <v>0</v>
      </c>
      <c r="AL22" s="11">
        <v>0</v>
      </c>
      <c r="AM22" s="10">
        <v>0</v>
      </c>
      <c r="AN22" s="11">
        <v>0</v>
      </c>
      <c r="AO22" s="10">
        <v>0</v>
      </c>
      <c r="AP22" s="11">
        <v>3.7037037037037035E-2</v>
      </c>
      <c r="AQ22" s="10">
        <v>8.3333333333333332E-3</v>
      </c>
      <c r="AR22" s="11">
        <v>7.407407407407407E-2</v>
      </c>
      <c r="AS22" s="10">
        <v>6.5625000000000003E-2</v>
      </c>
      <c r="AT22" s="11">
        <v>0</v>
      </c>
      <c r="AU22" s="10">
        <v>0</v>
      </c>
      <c r="AV22" s="11">
        <v>3.7037037037037035E-2</v>
      </c>
      <c r="AW22" s="10">
        <v>0.33333333333333331</v>
      </c>
      <c r="AX22" s="11">
        <v>0</v>
      </c>
      <c r="AY22" s="10">
        <v>0</v>
      </c>
      <c r="AZ22" s="11"/>
      <c r="BA22" s="10">
        <f t="shared" si="44"/>
        <v>1</v>
      </c>
      <c r="BB22" s="10">
        <f t="shared" si="45"/>
        <v>1</v>
      </c>
    </row>
    <row r="23" spans="1:54">
      <c r="A23" s="2" t="s">
        <v>686</v>
      </c>
      <c r="B23" s="2" t="s">
        <v>75</v>
      </c>
      <c r="C23" s="2">
        <v>19</v>
      </c>
      <c r="D23" s="11">
        <v>6</v>
      </c>
      <c r="E23" s="10">
        <v>50</v>
      </c>
      <c r="F23" s="11">
        <v>6</v>
      </c>
      <c r="G23" s="10">
        <v>30</v>
      </c>
      <c r="H23" s="11">
        <v>0</v>
      </c>
      <c r="I23" s="10">
        <v>0</v>
      </c>
      <c r="J23" s="11">
        <v>0</v>
      </c>
      <c r="K23" s="10">
        <v>0</v>
      </c>
      <c r="L23" s="11">
        <v>0</v>
      </c>
      <c r="M23" s="10">
        <v>0</v>
      </c>
      <c r="N23" s="11">
        <v>0</v>
      </c>
      <c r="O23" s="10">
        <v>0</v>
      </c>
      <c r="P23" s="11">
        <v>0</v>
      </c>
      <c r="Q23" s="10">
        <v>0</v>
      </c>
      <c r="R23" s="11">
        <v>0</v>
      </c>
      <c r="S23" s="10">
        <v>0</v>
      </c>
      <c r="T23" s="11">
        <v>1</v>
      </c>
      <c r="U23" s="10">
        <v>11</v>
      </c>
      <c r="V23" s="11"/>
      <c r="W23" s="10"/>
      <c r="X23" s="11">
        <v>0</v>
      </c>
      <c r="Y23" s="10">
        <v>0</v>
      </c>
      <c r="Z23" s="11">
        <v>0</v>
      </c>
      <c r="AA23" s="10">
        <v>0</v>
      </c>
      <c r="AB23" s="11">
        <v>0</v>
      </c>
      <c r="AC23" s="10">
        <v>0</v>
      </c>
      <c r="AD23" s="11">
        <v>0</v>
      </c>
      <c r="AE23" s="10">
        <v>0</v>
      </c>
      <c r="AF23" s="11">
        <v>0</v>
      </c>
      <c r="AG23" s="10">
        <v>0</v>
      </c>
      <c r="AH23" s="11">
        <v>0</v>
      </c>
      <c r="AI23" s="10">
        <v>0</v>
      </c>
      <c r="AJ23" s="11">
        <v>0</v>
      </c>
      <c r="AK23" s="10">
        <v>0</v>
      </c>
      <c r="AL23" s="11">
        <v>0</v>
      </c>
      <c r="AM23" s="10">
        <v>0</v>
      </c>
      <c r="AN23" s="11">
        <v>0</v>
      </c>
      <c r="AO23" s="10">
        <v>0</v>
      </c>
      <c r="AP23" s="11">
        <v>0</v>
      </c>
      <c r="AQ23" s="10">
        <v>0</v>
      </c>
      <c r="AR23" s="11">
        <v>0</v>
      </c>
      <c r="AS23" s="10">
        <v>0</v>
      </c>
      <c r="AT23" s="11">
        <v>0</v>
      </c>
      <c r="AU23" s="10">
        <v>0</v>
      </c>
      <c r="AV23" s="11">
        <v>0</v>
      </c>
      <c r="AW23" s="10">
        <v>0</v>
      </c>
      <c r="AX23" s="11">
        <v>0</v>
      </c>
      <c r="AY23" s="10">
        <v>0</v>
      </c>
      <c r="AZ23" s="11"/>
      <c r="BA23" s="10">
        <f t="shared" si="44"/>
        <v>13</v>
      </c>
      <c r="BB23" s="10">
        <f t="shared" si="45"/>
        <v>91</v>
      </c>
    </row>
    <row r="24" spans="1:54">
      <c r="A24" s="2"/>
      <c r="B24" s="2"/>
      <c r="C24" s="2"/>
      <c r="D24" s="11">
        <f>D23/$BA$23</f>
        <v>0.46153846153846156</v>
      </c>
      <c r="E24" s="10">
        <f>E23/$BB$23</f>
        <v>0.5494505494505495</v>
      </c>
      <c r="F24" s="11">
        <f t="shared" ref="F24" si="354">F23/$BA$23</f>
        <v>0.46153846153846156</v>
      </c>
      <c r="G24" s="10">
        <f t="shared" ref="G24" si="355">G23/$BB$23</f>
        <v>0.32967032967032966</v>
      </c>
      <c r="H24" s="11">
        <f t="shared" ref="H24" si="356">H23/$BA$23</f>
        <v>0</v>
      </c>
      <c r="I24" s="10">
        <f t="shared" ref="I24" si="357">I23/$BB$23</f>
        <v>0</v>
      </c>
      <c r="J24" s="11">
        <f t="shared" ref="J24" si="358">J23/$BA$23</f>
        <v>0</v>
      </c>
      <c r="K24" s="10">
        <f t="shared" ref="K24" si="359">K23/$BB$23</f>
        <v>0</v>
      </c>
      <c r="L24" s="11">
        <f t="shared" ref="L24" si="360">L23/$BA$23</f>
        <v>0</v>
      </c>
      <c r="M24" s="10">
        <f t="shared" ref="M24" si="361">M23/$BB$23</f>
        <v>0</v>
      </c>
      <c r="N24" s="11">
        <f t="shared" ref="N24" si="362">N23/$BA$23</f>
        <v>0</v>
      </c>
      <c r="O24" s="10">
        <f t="shared" ref="O24" si="363">O23/$BB$23</f>
        <v>0</v>
      </c>
      <c r="P24" s="11">
        <f t="shared" ref="P24" si="364">P23/$BA$23</f>
        <v>0</v>
      </c>
      <c r="Q24" s="10">
        <f t="shared" ref="Q24" si="365">Q23/$BB$23</f>
        <v>0</v>
      </c>
      <c r="R24" s="11">
        <f t="shared" ref="R24" si="366">R23/$BA$23</f>
        <v>0</v>
      </c>
      <c r="S24" s="10">
        <f t="shared" ref="S24" si="367">S23/$BB$23</f>
        <v>0</v>
      </c>
      <c r="T24" s="11">
        <f t="shared" ref="T24" si="368">T23/$BA$23</f>
        <v>7.6923076923076927E-2</v>
      </c>
      <c r="U24" s="10">
        <f t="shared" ref="U24" si="369">U23/$BB$23</f>
        <v>0.12087912087912088</v>
      </c>
      <c r="V24" s="11"/>
      <c r="W24" s="10"/>
      <c r="X24" s="11">
        <f t="shared" ref="X24" si="370">X23/$BA$23</f>
        <v>0</v>
      </c>
      <c r="Y24" s="10">
        <f t="shared" ref="Y24" si="371">Y23/$BB$23</f>
        <v>0</v>
      </c>
      <c r="Z24" s="11">
        <f t="shared" ref="Z24" si="372">Z23/$BA$23</f>
        <v>0</v>
      </c>
      <c r="AA24" s="10">
        <f t="shared" ref="AA24" si="373">AA23/$BB$23</f>
        <v>0</v>
      </c>
      <c r="AB24" s="11">
        <f t="shared" ref="AB24" si="374">AB23/$BA$23</f>
        <v>0</v>
      </c>
      <c r="AC24" s="10">
        <f t="shared" ref="AC24" si="375">AC23/$BB$23</f>
        <v>0</v>
      </c>
      <c r="AD24" s="11">
        <f t="shared" ref="AD24" si="376">AD23/$BA$23</f>
        <v>0</v>
      </c>
      <c r="AE24" s="10">
        <f t="shared" ref="AE24" si="377">AE23/$BB$23</f>
        <v>0</v>
      </c>
      <c r="AF24" s="11">
        <f t="shared" ref="AF24" si="378">AF23/$BA$23</f>
        <v>0</v>
      </c>
      <c r="AG24" s="10">
        <f t="shared" ref="AG24" si="379">AG23/$BB$23</f>
        <v>0</v>
      </c>
      <c r="AH24" s="11">
        <f t="shared" ref="AH24" si="380">AH23/$BA$23</f>
        <v>0</v>
      </c>
      <c r="AI24" s="10">
        <f t="shared" ref="AI24" si="381">AI23/$BB$23</f>
        <v>0</v>
      </c>
      <c r="AJ24" s="11">
        <f t="shared" ref="AJ24" si="382">AJ23/$BA$23</f>
        <v>0</v>
      </c>
      <c r="AK24" s="10">
        <f t="shared" ref="AK24" si="383">AK23/$BB$23</f>
        <v>0</v>
      </c>
      <c r="AL24" s="11">
        <f t="shared" ref="AL24" si="384">AL23/$BA$23</f>
        <v>0</v>
      </c>
      <c r="AM24" s="10">
        <f t="shared" ref="AM24" si="385">AM23/$BB$23</f>
        <v>0</v>
      </c>
      <c r="AN24" s="11">
        <f t="shared" ref="AN24" si="386">AN23/$BA$23</f>
        <v>0</v>
      </c>
      <c r="AO24" s="10">
        <f t="shared" ref="AO24" si="387">AO23/$BB$23</f>
        <v>0</v>
      </c>
      <c r="AP24" s="11">
        <f t="shared" ref="AP24" si="388">AP23/$BA$23</f>
        <v>0</v>
      </c>
      <c r="AQ24" s="10">
        <f t="shared" ref="AQ24" si="389">AQ23/$BB$23</f>
        <v>0</v>
      </c>
      <c r="AR24" s="11">
        <f t="shared" ref="AR24" si="390">AR23/$BA$23</f>
        <v>0</v>
      </c>
      <c r="AS24" s="10">
        <f t="shared" ref="AS24" si="391">AS23/$BB$23</f>
        <v>0</v>
      </c>
      <c r="AT24" s="11">
        <f t="shared" ref="AT24" si="392">AT23/$BA$23</f>
        <v>0</v>
      </c>
      <c r="AU24" s="10">
        <f t="shared" ref="AU24" si="393">AU23/$BB$23</f>
        <v>0</v>
      </c>
      <c r="AV24" s="11">
        <f t="shared" ref="AV24" si="394">AV23/$BA$23</f>
        <v>0</v>
      </c>
      <c r="AW24" s="10">
        <f t="shared" ref="AW24" si="395">AW23/$BB$23</f>
        <v>0</v>
      </c>
      <c r="AX24" s="11">
        <f t="shared" ref="AX24" si="396">AX23/$BA$23</f>
        <v>0</v>
      </c>
      <c r="AY24" s="10">
        <f t="shared" ref="AY24" si="397">AY23/$BB$23</f>
        <v>0</v>
      </c>
      <c r="AZ24" s="11"/>
      <c r="BA24" s="10">
        <f t="shared" si="44"/>
        <v>1</v>
      </c>
      <c r="BB24" s="10">
        <f t="shared" si="45"/>
        <v>1</v>
      </c>
    </row>
    <row r="25" spans="1:54">
      <c r="A25" s="2"/>
      <c r="B25" s="2"/>
      <c r="C25" s="2"/>
      <c r="D25" s="11">
        <v>0.46153846153846156</v>
      </c>
      <c r="E25" s="10">
        <v>0.5494505494505495</v>
      </c>
      <c r="F25" s="11">
        <v>0.46153846153846156</v>
      </c>
      <c r="G25" s="10">
        <v>0.32967032967032966</v>
      </c>
      <c r="H25" s="11">
        <v>0</v>
      </c>
      <c r="I25" s="10">
        <v>0</v>
      </c>
      <c r="J25" s="11">
        <v>0</v>
      </c>
      <c r="K25" s="10">
        <v>0</v>
      </c>
      <c r="L25" s="11">
        <v>0</v>
      </c>
      <c r="M25" s="10">
        <v>0</v>
      </c>
      <c r="N25" s="11">
        <v>0</v>
      </c>
      <c r="O25" s="10">
        <v>0</v>
      </c>
      <c r="P25" s="11">
        <v>0</v>
      </c>
      <c r="Q25" s="10">
        <v>0</v>
      </c>
      <c r="R25" s="11">
        <v>0</v>
      </c>
      <c r="S25" s="10">
        <v>0</v>
      </c>
      <c r="T25" s="11">
        <v>7.6923076923076927E-2</v>
      </c>
      <c r="U25" s="10">
        <v>0.12087912087912088</v>
      </c>
      <c r="V25" s="11"/>
      <c r="W25" s="10"/>
      <c r="X25" s="11">
        <v>0</v>
      </c>
      <c r="Y25" s="10">
        <v>0</v>
      </c>
      <c r="Z25" s="11">
        <v>0</v>
      </c>
      <c r="AA25" s="10">
        <v>0</v>
      </c>
      <c r="AB25" s="11">
        <v>0</v>
      </c>
      <c r="AC25" s="10">
        <v>0</v>
      </c>
      <c r="AD25" s="11">
        <v>0</v>
      </c>
      <c r="AE25" s="10">
        <v>0</v>
      </c>
      <c r="AF25" s="11">
        <v>0</v>
      </c>
      <c r="AG25" s="10">
        <v>0</v>
      </c>
      <c r="AH25" s="11">
        <v>0</v>
      </c>
      <c r="AI25" s="10">
        <v>0</v>
      </c>
      <c r="AJ25" s="11">
        <v>0</v>
      </c>
      <c r="AK25" s="10">
        <v>0</v>
      </c>
      <c r="AL25" s="11">
        <v>0</v>
      </c>
      <c r="AM25" s="10">
        <v>0</v>
      </c>
      <c r="AN25" s="11">
        <v>0</v>
      </c>
      <c r="AO25" s="10">
        <v>0</v>
      </c>
      <c r="AP25" s="11">
        <v>0</v>
      </c>
      <c r="AQ25" s="10">
        <v>0</v>
      </c>
      <c r="AR25" s="11">
        <v>0</v>
      </c>
      <c r="AS25" s="10">
        <v>0</v>
      </c>
      <c r="AT25" s="11">
        <v>0</v>
      </c>
      <c r="AU25" s="10">
        <v>0</v>
      </c>
      <c r="AV25" s="11">
        <v>0</v>
      </c>
      <c r="AW25" s="10">
        <v>0</v>
      </c>
      <c r="AX25" s="11">
        <v>0</v>
      </c>
      <c r="AY25" s="10">
        <v>0</v>
      </c>
      <c r="AZ25" s="11"/>
      <c r="BA25" s="10">
        <f t="shared" si="44"/>
        <v>1</v>
      </c>
      <c r="BB25" s="10">
        <f t="shared" si="45"/>
        <v>1</v>
      </c>
    </row>
    <row r="26" spans="1:54">
      <c r="A26" s="2" t="s">
        <v>687</v>
      </c>
      <c r="B26" s="2" t="s">
        <v>75</v>
      </c>
      <c r="C26" s="2">
        <v>20</v>
      </c>
      <c r="D26" s="11">
        <v>4</v>
      </c>
      <c r="E26" s="10">
        <v>53</v>
      </c>
      <c r="F26" s="11">
        <v>3</v>
      </c>
      <c r="G26" s="10">
        <v>45</v>
      </c>
      <c r="H26" s="11">
        <v>3</v>
      </c>
      <c r="I26" s="10">
        <v>181</v>
      </c>
      <c r="J26" s="11">
        <v>0</v>
      </c>
      <c r="K26" s="10">
        <v>0</v>
      </c>
      <c r="L26" s="11">
        <v>1</v>
      </c>
      <c r="M26" s="10">
        <v>47</v>
      </c>
      <c r="N26" s="11">
        <v>0</v>
      </c>
      <c r="O26" s="10">
        <v>0</v>
      </c>
      <c r="P26" s="11">
        <v>0</v>
      </c>
      <c r="Q26" s="10">
        <v>0</v>
      </c>
      <c r="R26" s="11">
        <v>0</v>
      </c>
      <c r="S26" s="10">
        <v>0</v>
      </c>
      <c r="T26" s="11">
        <v>0</v>
      </c>
      <c r="U26" s="10">
        <v>0</v>
      </c>
      <c r="V26" s="11"/>
      <c r="W26" s="10"/>
      <c r="X26" s="11">
        <v>5</v>
      </c>
      <c r="Y26" s="10">
        <v>83</v>
      </c>
      <c r="Z26" s="11">
        <v>2</v>
      </c>
      <c r="AA26" s="10">
        <v>9</v>
      </c>
      <c r="AB26" s="11">
        <v>0</v>
      </c>
      <c r="AC26" s="10">
        <v>0</v>
      </c>
      <c r="AD26" s="11">
        <v>0</v>
      </c>
      <c r="AE26" s="10">
        <v>0</v>
      </c>
      <c r="AF26" s="11">
        <v>0</v>
      </c>
      <c r="AG26" s="10">
        <v>0</v>
      </c>
      <c r="AH26" s="11">
        <v>0</v>
      </c>
      <c r="AI26" s="10">
        <v>0</v>
      </c>
      <c r="AJ26" s="11">
        <v>0</v>
      </c>
      <c r="AK26" s="10">
        <v>0</v>
      </c>
      <c r="AL26" s="11">
        <v>0</v>
      </c>
      <c r="AM26" s="10">
        <v>0</v>
      </c>
      <c r="AN26" s="11">
        <v>0</v>
      </c>
      <c r="AO26" s="10">
        <v>0</v>
      </c>
      <c r="AP26" s="11">
        <v>0</v>
      </c>
      <c r="AQ26" s="10">
        <v>0</v>
      </c>
      <c r="AR26" s="11">
        <v>0</v>
      </c>
      <c r="AS26" s="10">
        <v>0</v>
      </c>
      <c r="AT26" s="11">
        <v>0</v>
      </c>
      <c r="AU26" s="10">
        <v>0</v>
      </c>
      <c r="AV26" s="11">
        <v>2</v>
      </c>
      <c r="AW26" s="10">
        <v>40</v>
      </c>
      <c r="AX26" s="11">
        <v>0</v>
      </c>
      <c r="AY26" s="10">
        <v>0</v>
      </c>
      <c r="AZ26" s="11"/>
      <c r="BA26" s="10">
        <f t="shared" si="44"/>
        <v>20</v>
      </c>
      <c r="BB26" s="10">
        <f t="shared" si="45"/>
        <v>458</v>
      </c>
    </row>
    <row r="27" spans="1:54">
      <c r="A27" s="2"/>
      <c r="B27" s="2"/>
      <c r="C27" s="2"/>
      <c r="D27" s="11">
        <f>D26/$BA$26</f>
        <v>0.2</v>
      </c>
      <c r="E27" s="10">
        <f>E26/$BB$26</f>
        <v>0.11572052401746726</v>
      </c>
      <c r="F27" s="11">
        <f t="shared" ref="F27" si="398">F26/$BA$26</f>
        <v>0.15</v>
      </c>
      <c r="G27" s="10">
        <f t="shared" ref="G27" si="399">G26/$BB$26</f>
        <v>9.8253275109170299E-2</v>
      </c>
      <c r="H27" s="11">
        <f t="shared" ref="H27" si="400">H26/$BA$26</f>
        <v>0.15</v>
      </c>
      <c r="I27" s="10">
        <f t="shared" ref="I27" si="401">I26/$BB$26</f>
        <v>0.39519650655021832</v>
      </c>
      <c r="J27" s="11">
        <f t="shared" ref="J27" si="402">J26/$BA$26</f>
        <v>0</v>
      </c>
      <c r="K27" s="10">
        <f t="shared" ref="K27" si="403">K26/$BB$26</f>
        <v>0</v>
      </c>
      <c r="L27" s="11">
        <f t="shared" ref="L27" si="404">L26/$BA$26</f>
        <v>0.05</v>
      </c>
      <c r="M27" s="10">
        <f t="shared" ref="M27" si="405">M26/$BB$26</f>
        <v>0.10262008733624454</v>
      </c>
      <c r="N27" s="11">
        <f t="shared" ref="N27" si="406">N26/$BA$26</f>
        <v>0</v>
      </c>
      <c r="O27" s="10">
        <f t="shared" ref="O27" si="407">O26/$BB$26</f>
        <v>0</v>
      </c>
      <c r="P27" s="11">
        <f t="shared" ref="P27" si="408">P26/$BA$26</f>
        <v>0</v>
      </c>
      <c r="Q27" s="10">
        <f t="shared" ref="Q27" si="409">Q26/$BB$26</f>
        <v>0</v>
      </c>
      <c r="R27" s="11">
        <f t="shared" ref="R27" si="410">R26/$BA$26</f>
        <v>0</v>
      </c>
      <c r="S27" s="10">
        <f t="shared" ref="S27" si="411">S26/$BB$26</f>
        <v>0</v>
      </c>
      <c r="T27" s="11">
        <f t="shared" ref="T27" si="412">T26/$BA$26</f>
        <v>0</v>
      </c>
      <c r="U27" s="10">
        <f t="shared" ref="U27" si="413">U26/$BB$26</f>
        <v>0</v>
      </c>
      <c r="V27" s="11"/>
      <c r="W27" s="10"/>
      <c r="X27" s="11">
        <f t="shared" ref="X27" si="414">X26/$BA$26</f>
        <v>0.25</v>
      </c>
      <c r="Y27" s="10">
        <f t="shared" ref="Y27" si="415">Y26/$BB$26</f>
        <v>0.18122270742358079</v>
      </c>
      <c r="Z27" s="11">
        <f t="shared" ref="Z27" si="416">Z26/$BA$26</f>
        <v>0.1</v>
      </c>
      <c r="AA27" s="10">
        <f t="shared" ref="AA27" si="417">AA26/$BB$26</f>
        <v>1.9650655021834062E-2</v>
      </c>
      <c r="AB27" s="11">
        <f t="shared" ref="AB27" si="418">AB26/$BA$26</f>
        <v>0</v>
      </c>
      <c r="AC27" s="10">
        <f t="shared" ref="AC27" si="419">AC26/$BB$26</f>
        <v>0</v>
      </c>
      <c r="AD27" s="11">
        <f t="shared" ref="AD27" si="420">AD26/$BA$26</f>
        <v>0</v>
      </c>
      <c r="AE27" s="10">
        <f t="shared" ref="AE27" si="421">AE26/$BB$26</f>
        <v>0</v>
      </c>
      <c r="AF27" s="11">
        <f t="shared" ref="AF27" si="422">AF26/$BA$26</f>
        <v>0</v>
      </c>
      <c r="AG27" s="10">
        <f t="shared" ref="AG27" si="423">AG26/$BB$26</f>
        <v>0</v>
      </c>
      <c r="AH27" s="11">
        <f t="shared" ref="AH27" si="424">AH26/$BA$26</f>
        <v>0</v>
      </c>
      <c r="AI27" s="10">
        <f t="shared" ref="AI27" si="425">AI26/$BB$26</f>
        <v>0</v>
      </c>
      <c r="AJ27" s="11">
        <f t="shared" ref="AJ27" si="426">AJ26/$BA$26</f>
        <v>0</v>
      </c>
      <c r="AK27" s="10">
        <f t="shared" ref="AK27" si="427">AK26/$BB$26</f>
        <v>0</v>
      </c>
      <c r="AL27" s="11">
        <f t="shared" ref="AL27" si="428">AL26/$BA$26</f>
        <v>0</v>
      </c>
      <c r="AM27" s="10">
        <f t="shared" ref="AM27" si="429">AM26/$BB$26</f>
        <v>0</v>
      </c>
      <c r="AN27" s="11">
        <f t="shared" ref="AN27" si="430">AN26/$BA$26</f>
        <v>0</v>
      </c>
      <c r="AO27" s="10">
        <f t="shared" ref="AO27" si="431">AO26/$BB$26</f>
        <v>0</v>
      </c>
      <c r="AP27" s="11">
        <f t="shared" ref="AP27" si="432">AP26/$BA$26</f>
        <v>0</v>
      </c>
      <c r="AQ27" s="10">
        <f t="shared" ref="AQ27" si="433">AQ26/$BB$26</f>
        <v>0</v>
      </c>
      <c r="AR27" s="11">
        <f t="shared" ref="AR27" si="434">AR26/$BA$26</f>
        <v>0</v>
      </c>
      <c r="AS27" s="10">
        <f t="shared" ref="AS27" si="435">AS26/$BB$26</f>
        <v>0</v>
      </c>
      <c r="AT27" s="11">
        <f t="shared" ref="AT27" si="436">AT26/$BA$26</f>
        <v>0</v>
      </c>
      <c r="AU27" s="10">
        <f t="shared" ref="AU27" si="437">AU26/$BB$26</f>
        <v>0</v>
      </c>
      <c r="AV27" s="11">
        <f t="shared" ref="AV27" si="438">AV26/$BA$26</f>
        <v>0.1</v>
      </c>
      <c r="AW27" s="10">
        <f t="shared" ref="AW27" si="439">AW26/$BB$26</f>
        <v>8.7336244541484712E-2</v>
      </c>
      <c r="AX27" s="11">
        <f t="shared" ref="AX27" si="440">AX26/$BA$26</f>
        <v>0</v>
      </c>
      <c r="AY27" s="10">
        <f t="shared" ref="AY27" si="441">AY26/$BB$26</f>
        <v>0</v>
      </c>
      <c r="AZ27" s="11"/>
      <c r="BA27" s="10">
        <f t="shared" si="44"/>
        <v>1</v>
      </c>
      <c r="BB27" s="10">
        <f t="shared" si="45"/>
        <v>0.99999999999999989</v>
      </c>
    </row>
    <row r="28" spans="1:54">
      <c r="A28" s="2"/>
      <c r="B28" s="2"/>
      <c r="C28" s="2"/>
      <c r="D28" s="11">
        <v>0.2</v>
      </c>
      <c r="E28" s="10">
        <v>0.11572052401746726</v>
      </c>
      <c r="F28" s="11">
        <v>0.15</v>
      </c>
      <c r="G28" s="10">
        <v>9.8253275109170299E-2</v>
      </c>
      <c r="H28" s="11">
        <v>0.15</v>
      </c>
      <c r="I28" s="10">
        <v>0.39519650655021832</v>
      </c>
      <c r="J28" s="11">
        <v>0</v>
      </c>
      <c r="K28" s="10">
        <v>0</v>
      </c>
      <c r="L28" s="11">
        <v>0.05</v>
      </c>
      <c r="M28" s="10">
        <v>0.10262008733624454</v>
      </c>
      <c r="N28" s="11">
        <v>0</v>
      </c>
      <c r="O28" s="10">
        <v>0</v>
      </c>
      <c r="P28" s="11">
        <v>0</v>
      </c>
      <c r="Q28" s="10">
        <v>0</v>
      </c>
      <c r="R28" s="11">
        <v>0</v>
      </c>
      <c r="S28" s="10">
        <v>0</v>
      </c>
      <c r="T28" s="11">
        <v>0</v>
      </c>
      <c r="U28" s="10">
        <v>0</v>
      </c>
      <c r="V28" s="11"/>
      <c r="W28" s="10"/>
      <c r="X28" s="11">
        <v>0.25</v>
      </c>
      <c r="Y28" s="10">
        <v>0.18122270742358079</v>
      </c>
      <c r="Z28" s="11">
        <v>0.1</v>
      </c>
      <c r="AA28" s="10">
        <v>1.9650655021834062E-2</v>
      </c>
      <c r="AB28" s="11">
        <v>0</v>
      </c>
      <c r="AC28" s="10">
        <v>0</v>
      </c>
      <c r="AD28" s="11">
        <v>0</v>
      </c>
      <c r="AE28" s="10">
        <v>0</v>
      </c>
      <c r="AF28" s="11">
        <v>0</v>
      </c>
      <c r="AG28" s="10">
        <v>0</v>
      </c>
      <c r="AH28" s="11">
        <v>0</v>
      </c>
      <c r="AI28" s="10">
        <v>0</v>
      </c>
      <c r="AJ28" s="11">
        <v>0</v>
      </c>
      <c r="AK28" s="10">
        <v>0</v>
      </c>
      <c r="AL28" s="11">
        <v>0</v>
      </c>
      <c r="AM28" s="10">
        <v>0</v>
      </c>
      <c r="AN28" s="11">
        <v>0</v>
      </c>
      <c r="AO28" s="10">
        <v>0</v>
      </c>
      <c r="AP28" s="11">
        <v>0</v>
      </c>
      <c r="AQ28" s="10">
        <v>0</v>
      </c>
      <c r="AR28" s="11">
        <v>0</v>
      </c>
      <c r="AS28" s="10">
        <v>0</v>
      </c>
      <c r="AT28" s="11">
        <v>0</v>
      </c>
      <c r="AU28" s="10">
        <v>0</v>
      </c>
      <c r="AV28" s="11">
        <v>0.1</v>
      </c>
      <c r="AW28" s="10">
        <v>8.7336244541484712E-2</v>
      </c>
      <c r="AX28" s="11">
        <v>0</v>
      </c>
      <c r="AY28" s="10">
        <v>0</v>
      </c>
      <c r="AZ28" s="11"/>
      <c r="BA28" s="10">
        <f t="shared" si="44"/>
        <v>1</v>
      </c>
      <c r="BB28" s="10">
        <f t="shared" si="45"/>
        <v>0.99999999999999989</v>
      </c>
    </row>
    <row r="29" spans="1:54">
      <c r="A29" s="2" t="s">
        <v>688</v>
      </c>
      <c r="B29" s="2" t="s">
        <v>75</v>
      </c>
      <c r="C29" s="2">
        <v>21</v>
      </c>
      <c r="D29" s="11">
        <v>0</v>
      </c>
      <c r="E29" s="10">
        <v>0</v>
      </c>
      <c r="F29" s="11">
        <v>0</v>
      </c>
      <c r="G29" s="10">
        <v>0</v>
      </c>
      <c r="H29" s="11">
        <v>0</v>
      </c>
      <c r="I29" s="10">
        <v>0</v>
      </c>
      <c r="J29" s="11">
        <v>0</v>
      </c>
      <c r="K29" s="10">
        <v>0</v>
      </c>
      <c r="L29" s="11">
        <v>0</v>
      </c>
      <c r="M29" s="10">
        <v>0</v>
      </c>
      <c r="N29" s="11">
        <v>0</v>
      </c>
      <c r="O29" s="10">
        <v>0</v>
      </c>
      <c r="P29" s="11">
        <v>0</v>
      </c>
      <c r="Q29" s="10">
        <v>0</v>
      </c>
      <c r="R29" s="11">
        <v>0</v>
      </c>
      <c r="S29" s="10">
        <v>0</v>
      </c>
      <c r="T29" s="11">
        <v>0</v>
      </c>
      <c r="U29" s="10">
        <v>0</v>
      </c>
      <c r="V29" s="11"/>
      <c r="W29" s="10"/>
      <c r="X29" s="11">
        <v>0</v>
      </c>
      <c r="Y29" s="10">
        <v>0</v>
      </c>
      <c r="Z29" s="11">
        <v>0</v>
      </c>
      <c r="AA29" s="10">
        <v>0</v>
      </c>
      <c r="AB29" s="11">
        <v>0</v>
      </c>
      <c r="AC29" s="10">
        <v>0</v>
      </c>
      <c r="AD29" s="11">
        <v>10</v>
      </c>
      <c r="AE29" s="10">
        <v>147</v>
      </c>
      <c r="AF29" s="11">
        <v>0</v>
      </c>
      <c r="AG29" s="10">
        <v>0</v>
      </c>
      <c r="AH29" s="11">
        <v>0</v>
      </c>
      <c r="AI29" s="10">
        <v>0</v>
      </c>
      <c r="AJ29" s="11">
        <v>0</v>
      </c>
      <c r="AK29" s="10">
        <v>0</v>
      </c>
      <c r="AL29" s="11">
        <v>0</v>
      </c>
      <c r="AM29" s="10">
        <v>0</v>
      </c>
      <c r="AN29" s="11">
        <v>0</v>
      </c>
      <c r="AO29" s="10">
        <v>0</v>
      </c>
      <c r="AP29" s="11">
        <v>0</v>
      </c>
      <c r="AQ29" s="10">
        <v>0</v>
      </c>
      <c r="AR29" s="11">
        <v>4</v>
      </c>
      <c r="AS29" s="10">
        <v>89</v>
      </c>
      <c r="AT29" s="11">
        <v>2</v>
      </c>
      <c r="AU29" s="10">
        <v>52</v>
      </c>
      <c r="AV29" s="11">
        <v>1</v>
      </c>
      <c r="AW29" s="10">
        <v>5</v>
      </c>
      <c r="AX29" s="11">
        <v>1</v>
      </c>
      <c r="AY29" s="10">
        <v>9</v>
      </c>
      <c r="AZ29" s="11"/>
      <c r="BA29" s="10">
        <f t="shared" si="44"/>
        <v>18</v>
      </c>
      <c r="BB29" s="10">
        <f t="shared" si="45"/>
        <v>302</v>
      </c>
    </row>
    <row r="30" spans="1:54">
      <c r="A30" s="2"/>
      <c r="B30" s="2"/>
      <c r="C30" s="2"/>
      <c r="D30" s="11">
        <f>D29/$BA$29</f>
        <v>0</v>
      </c>
      <c r="E30" s="10">
        <f>E29/$BB$29</f>
        <v>0</v>
      </c>
      <c r="F30" s="11">
        <f t="shared" ref="F30" si="442">F29/$BA$29</f>
        <v>0</v>
      </c>
      <c r="G30" s="10">
        <f t="shared" ref="G30" si="443">G29/$BB$29</f>
        <v>0</v>
      </c>
      <c r="H30" s="11">
        <f t="shared" ref="H30" si="444">H29/$BA$29</f>
        <v>0</v>
      </c>
      <c r="I30" s="10">
        <f t="shared" ref="I30" si="445">I29/$BB$29</f>
        <v>0</v>
      </c>
      <c r="J30" s="11">
        <f t="shared" ref="J30" si="446">J29/$BA$29</f>
        <v>0</v>
      </c>
      <c r="K30" s="10">
        <f t="shared" ref="K30" si="447">K29/$BB$29</f>
        <v>0</v>
      </c>
      <c r="L30" s="11">
        <f t="shared" ref="L30" si="448">L29/$BA$29</f>
        <v>0</v>
      </c>
      <c r="M30" s="10">
        <f t="shared" ref="M30" si="449">M29/$BB$29</f>
        <v>0</v>
      </c>
      <c r="N30" s="11">
        <f t="shared" ref="N30" si="450">N29/$BA$29</f>
        <v>0</v>
      </c>
      <c r="O30" s="10">
        <f t="shared" ref="O30" si="451">O29/$BB$29</f>
        <v>0</v>
      </c>
      <c r="P30" s="11">
        <f t="shared" ref="P30" si="452">P29/$BA$29</f>
        <v>0</v>
      </c>
      <c r="Q30" s="10">
        <f t="shared" ref="Q30" si="453">Q29/$BB$29</f>
        <v>0</v>
      </c>
      <c r="R30" s="11">
        <f t="shared" ref="R30" si="454">R29/$BA$29</f>
        <v>0</v>
      </c>
      <c r="S30" s="10">
        <f t="shared" ref="S30" si="455">S29/$BB$29</f>
        <v>0</v>
      </c>
      <c r="T30" s="11">
        <f t="shared" ref="T30" si="456">T29/$BA$29</f>
        <v>0</v>
      </c>
      <c r="U30" s="10">
        <f t="shared" ref="U30" si="457">U29/$BB$29</f>
        <v>0</v>
      </c>
      <c r="V30" s="11"/>
      <c r="W30" s="10"/>
      <c r="X30" s="11">
        <f t="shared" ref="X30" si="458">X29/$BA$29</f>
        <v>0</v>
      </c>
      <c r="Y30" s="10">
        <f t="shared" ref="Y30" si="459">Y29/$BB$29</f>
        <v>0</v>
      </c>
      <c r="Z30" s="11">
        <f t="shared" ref="Z30" si="460">Z29/$BA$29</f>
        <v>0</v>
      </c>
      <c r="AA30" s="10">
        <f t="shared" ref="AA30" si="461">AA29/$BB$29</f>
        <v>0</v>
      </c>
      <c r="AB30" s="11">
        <f t="shared" ref="AB30" si="462">AB29/$BA$29</f>
        <v>0</v>
      </c>
      <c r="AC30" s="10">
        <f t="shared" ref="AC30" si="463">AC29/$BB$29</f>
        <v>0</v>
      </c>
      <c r="AD30" s="11">
        <f t="shared" ref="AD30" si="464">AD29/$BA$29</f>
        <v>0.55555555555555558</v>
      </c>
      <c r="AE30" s="10">
        <f t="shared" ref="AE30" si="465">AE29/$BB$29</f>
        <v>0.48675496688741721</v>
      </c>
      <c r="AF30" s="11">
        <f t="shared" ref="AF30" si="466">AF29/$BA$29</f>
        <v>0</v>
      </c>
      <c r="AG30" s="10">
        <f t="shared" ref="AG30" si="467">AG29/$BB$29</f>
        <v>0</v>
      </c>
      <c r="AH30" s="11">
        <f t="shared" ref="AH30" si="468">AH29/$BA$29</f>
        <v>0</v>
      </c>
      <c r="AI30" s="10">
        <f t="shared" ref="AI30" si="469">AI29/$BB$29</f>
        <v>0</v>
      </c>
      <c r="AJ30" s="11">
        <f t="shared" ref="AJ30" si="470">AJ29/$BA$29</f>
        <v>0</v>
      </c>
      <c r="AK30" s="10">
        <f t="shared" ref="AK30" si="471">AK29/$BB$29</f>
        <v>0</v>
      </c>
      <c r="AL30" s="11">
        <f t="shared" ref="AL30" si="472">AL29/$BA$29</f>
        <v>0</v>
      </c>
      <c r="AM30" s="10">
        <f t="shared" ref="AM30" si="473">AM29/$BB$29</f>
        <v>0</v>
      </c>
      <c r="AN30" s="11">
        <f t="shared" ref="AN30" si="474">AN29/$BA$29</f>
        <v>0</v>
      </c>
      <c r="AO30" s="10">
        <f t="shared" ref="AO30" si="475">AO29/$BB$29</f>
        <v>0</v>
      </c>
      <c r="AP30" s="11">
        <f t="shared" ref="AP30" si="476">AP29/$BA$29</f>
        <v>0</v>
      </c>
      <c r="AQ30" s="10">
        <f t="shared" ref="AQ30" si="477">AQ29/$BB$29</f>
        <v>0</v>
      </c>
      <c r="AR30" s="11">
        <f t="shared" ref="AR30" si="478">AR29/$BA$29</f>
        <v>0.22222222222222221</v>
      </c>
      <c r="AS30" s="10">
        <f t="shared" ref="AS30" si="479">AS29/$BB$29</f>
        <v>0.29470198675496689</v>
      </c>
      <c r="AT30" s="11">
        <f t="shared" ref="AT30" si="480">AT29/$BA$29</f>
        <v>0.1111111111111111</v>
      </c>
      <c r="AU30" s="10">
        <f t="shared" ref="AU30" si="481">AU29/$BB$29</f>
        <v>0.17218543046357615</v>
      </c>
      <c r="AV30" s="11">
        <f t="shared" ref="AV30" si="482">AV29/$BA$29</f>
        <v>5.5555555555555552E-2</v>
      </c>
      <c r="AW30" s="10">
        <f t="shared" ref="AW30" si="483">AW29/$BB$29</f>
        <v>1.6556291390728478E-2</v>
      </c>
      <c r="AX30" s="11">
        <f t="shared" ref="AX30" si="484">AX29/$BA$29</f>
        <v>5.5555555555555552E-2</v>
      </c>
      <c r="AY30" s="10">
        <f t="shared" ref="AY30" si="485">AY29/$BB$29</f>
        <v>2.9801324503311258E-2</v>
      </c>
      <c r="AZ30" s="11"/>
      <c r="BA30" s="10">
        <f t="shared" si="44"/>
        <v>1</v>
      </c>
      <c r="BB30" s="10">
        <f t="shared" si="45"/>
        <v>1</v>
      </c>
    </row>
    <row r="31" spans="1:54">
      <c r="A31" s="2"/>
      <c r="B31" s="2"/>
      <c r="C31" s="2"/>
      <c r="D31" s="11">
        <v>0</v>
      </c>
      <c r="E31" s="10">
        <v>0</v>
      </c>
      <c r="F31" s="11">
        <v>0</v>
      </c>
      <c r="G31" s="10">
        <v>0</v>
      </c>
      <c r="H31" s="11">
        <v>0</v>
      </c>
      <c r="I31" s="10">
        <v>0</v>
      </c>
      <c r="J31" s="11">
        <v>0</v>
      </c>
      <c r="K31" s="10">
        <v>0</v>
      </c>
      <c r="L31" s="11">
        <v>0</v>
      </c>
      <c r="M31" s="10">
        <v>0</v>
      </c>
      <c r="N31" s="11">
        <v>0</v>
      </c>
      <c r="O31" s="10">
        <v>0</v>
      </c>
      <c r="P31" s="11">
        <v>0</v>
      </c>
      <c r="Q31" s="10">
        <v>0</v>
      </c>
      <c r="R31" s="11">
        <v>0</v>
      </c>
      <c r="S31" s="10">
        <v>0</v>
      </c>
      <c r="T31" s="11">
        <v>0</v>
      </c>
      <c r="U31" s="10">
        <v>0</v>
      </c>
      <c r="V31" s="11"/>
      <c r="W31" s="10"/>
      <c r="X31" s="11">
        <v>0</v>
      </c>
      <c r="Y31" s="10">
        <v>0</v>
      </c>
      <c r="Z31" s="11">
        <v>0</v>
      </c>
      <c r="AA31" s="10">
        <v>0</v>
      </c>
      <c r="AB31" s="11">
        <v>0</v>
      </c>
      <c r="AC31" s="10">
        <v>0</v>
      </c>
      <c r="AD31" s="11">
        <v>0.55555555555555558</v>
      </c>
      <c r="AE31" s="10">
        <v>0.48675496688741721</v>
      </c>
      <c r="AF31" s="11">
        <v>0</v>
      </c>
      <c r="AG31" s="10">
        <v>0</v>
      </c>
      <c r="AH31" s="11">
        <v>0</v>
      </c>
      <c r="AI31" s="10">
        <v>0</v>
      </c>
      <c r="AJ31" s="11">
        <v>0</v>
      </c>
      <c r="AK31" s="10">
        <v>0</v>
      </c>
      <c r="AL31" s="11">
        <v>0</v>
      </c>
      <c r="AM31" s="10">
        <v>0</v>
      </c>
      <c r="AN31" s="11">
        <v>0</v>
      </c>
      <c r="AO31" s="10">
        <v>0</v>
      </c>
      <c r="AP31" s="11">
        <v>0</v>
      </c>
      <c r="AQ31" s="10">
        <v>0</v>
      </c>
      <c r="AR31" s="11">
        <v>0.22222222222222221</v>
      </c>
      <c r="AS31" s="10">
        <v>0.29470198675496689</v>
      </c>
      <c r="AT31" s="11">
        <v>0.1111111111111111</v>
      </c>
      <c r="AU31" s="10">
        <v>0.17218543046357615</v>
      </c>
      <c r="AV31" s="11">
        <v>5.5555555555555552E-2</v>
      </c>
      <c r="AW31" s="10">
        <v>1.6556291390728478E-2</v>
      </c>
      <c r="AX31" s="11">
        <v>5.5555555555555552E-2</v>
      </c>
      <c r="AY31" s="10">
        <v>2.9801324503311258E-2</v>
      </c>
      <c r="AZ31" s="11"/>
      <c r="BA31" s="10">
        <f t="shared" si="44"/>
        <v>1</v>
      </c>
      <c r="BB31" s="10">
        <f t="shared" si="45"/>
        <v>1</v>
      </c>
    </row>
    <row r="32" spans="1:54">
      <c r="A32" s="2" t="s">
        <v>689</v>
      </c>
      <c r="B32" s="2" t="s">
        <v>75</v>
      </c>
      <c r="C32" s="2">
        <v>22</v>
      </c>
      <c r="D32" s="11">
        <v>20</v>
      </c>
      <c r="E32" s="10">
        <v>144</v>
      </c>
      <c r="F32" s="11">
        <v>3</v>
      </c>
      <c r="G32" s="10">
        <v>16</v>
      </c>
      <c r="H32" s="11">
        <v>0</v>
      </c>
      <c r="I32" s="10">
        <v>0</v>
      </c>
      <c r="J32" s="11">
        <v>0</v>
      </c>
      <c r="K32" s="10">
        <v>0</v>
      </c>
      <c r="L32" s="11">
        <v>0</v>
      </c>
      <c r="M32" s="10">
        <v>0</v>
      </c>
      <c r="N32" s="11">
        <v>0</v>
      </c>
      <c r="O32" s="10">
        <v>0</v>
      </c>
      <c r="P32" s="11">
        <v>0</v>
      </c>
      <c r="Q32" s="10">
        <v>0</v>
      </c>
      <c r="R32" s="11">
        <v>0</v>
      </c>
      <c r="S32" s="10">
        <v>0</v>
      </c>
      <c r="T32" s="11">
        <v>21</v>
      </c>
      <c r="U32" s="10">
        <v>259</v>
      </c>
      <c r="V32" s="11"/>
      <c r="W32" s="10"/>
      <c r="X32" s="11">
        <v>0</v>
      </c>
      <c r="Y32" s="10">
        <v>0</v>
      </c>
      <c r="Z32" s="11">
        <v>0</v>
      </c>
      <c r="AA32" s="10">
        <v>0</v>
      </c>
      <c r="AB32" s="11">
        <v>0</v>
      </c>
      <c r="AC32" s="10">
        <v>0</v>
      </c>
      <c r="AD32" s="11">
        <v>0</v>
      </c>
      <c r="AE32" s="10">
        <v>0</v>
      </c>
      <c r="AF32" s="11">
        <v>0</v>
      </c>
      <c r="AG32" s="10">
        <v>0</v>
      </c>
      <c r="AH32" s="11">
        <v>0</v>
      </c>
      <c r="AI32" s="10">
        <v>0</v>
      </c>
      <c r="AJ32" s="11">
        <v>0</v>
      </c>
      <c r="AK32" s="10">
        <v>0</v>
      </c>
      <c r="AL32" s="11">
        <v>0</v>
      </c>
      <c r="AM32" s="10">
        <v>0</v>
      </c>
      <c r="AN32" s="11">
        <v>0</v>
      </c>
      <c r="AO32" s="10">
        <v>0</v>
      </c>
      <c r="AP32" s="11">
        <v>0</v>
      </c>
      <c r="AQ32" s="10">
        <v>0</v>
      </c>
      <c r="AR32" s="11">
        <v>2</v>
      </c>
      <c r="AS32" s="10">
        <v>11</v>
      </c>
      <c r="AT32" s="11">
        <v>0</v>
      </c>
      <c r="AU32" s="10">
        <v>0</v>
      </c>
      <c r="AV32" s="11">
        <v>0</v>
      </c>
      <c r="AW32" s="10">
        <v>0</v>
      </c>
      <c r="AX32" s="11">
        <v>0</v>
      </c>
      <c r="AY32" s="10">
        <v>0</v>
      </c>
      <c r="AZ32" s="11"/>
      <c r="BA32" s="10">
        <f t="shared" si="44"/>
        <v>46</v>
      </c>
      <c r="BB32" s="10">
        <f t="shared" si="45"/>
        <v>430</v>
      </c>
    </row>
    <row r="33" spans="1:54">
      <c r="A33" s="2"/>
      <c r="B33" s="2"/>
      <c r="C33" s="2"/>
      <c r="D33" s="11">
        <f>D32/$BA$32</f>
        <v>0.43478260869565216</v>
      </c>
      <c r="E33" s="10">
        <f>E32/$BB$32</f>
        <v>0.33488372093023255</v>
      </c>
      <c r="F33" s="11">
        <f t="shared" ref="F33" si="486">F32/$BA$32</f>
        <v>6.5217391304347824E-2</v>
      </c>
      <c r="G33" s="10">
        <f t="shared" ref="G33" si="487">G32/$BB$32</f>
        <v>3.7209302325581395E-2</v>
      </c>
      <c r="H33" s="11">
        <f t="shared" ref="H33" si="488">H32/$BA$32</f>
        <v>0</v>
      </c>
      <c r="I33" s="10">
        <f t="shared" ref="I33" si="489">I32/$BB$32</f>
        <v>0</v>
      </c>
      <c r="J33" s="11">
        <f t="shared" ref="J33" si="490">J32/$BA$32</f>
        <v>0</v>
      </c>
      <c r="K33" s="10">
        <f t="shared" ref="K33" si="491">K32/$BB$32</f>
        <v>0</v>
      </c>
      <c r="L33" s="11">
        <f t="shared" ref="L33" si="492">L32/$BA$32</f>
        <v>0</v>
      </c>
      <c r="M33" s="10">
        <f t="shared" ref="M33" si="493">M32/$BB$32</f>
        <v>0</v>
      </c>
      <c r="N33" s="11">
        <f t="shared" ref="N33" si="494">N32/$BA$32</f>
        <v>0</v>
      </c>
      <c r="O33" s="10">
        <f t="shared" ref="O33" si="495">O32/$BB$32</f>
        <v>0</v>
      </c>
      <c r="P33" s="11">
        <f t="shared" ref="P33" si="496">P32/$BA$32</f>
        <v>0</v>
      </c>
      <c r="Q33" s="10">
        <f t="shared" ref="Q33" si="497">Q32/$BB$32</f>
        <v>0</v>
      </c>
      <c r="R33" s="11">
        <f t="shared" ref="R33" si="498">R32/$BA$32</f>
        <v>0</v>
      </c>
      <c r="S33" s="10">
        <f t="shared" ref="S33" si="499">S32/$BB$32</f>
        <v>0</v>
      </c>
      <c r="T33" s="11">
        <f t="shared" ref="T33" si="500">T32/$BA$32</f>
        <v>0.45652173913043476</v>
      </c>
      <c r="U33" s="10">
        <f t="shared" ref="U33" si="501">U32/$BB$32</f>
        <v>0.60232558139534886</v>
      </c>
      <c r="V33" s="11"/>
      <c r="W33" s="10"/>
      <c r="X33" s="11">
        <f t="shared" ref="X33" si="502">X32/$BA$32</f>
        <v>0</v>
      </c>
      <c r="Y33" s="10">
        <f t="shared" ref="Y33" si="503">Y32/$BB$32</f>
        <v>0</v>
      </c>
      <c r="Z33" s="11">
        <f t="shared" ref="Z33" si="504">Z32/$BA$32</f>
        <v>0</v>
      </c>
      <c r="AA33" s="10">
        <f t="shared" ref="AA33" si="505">AA32/$BB$32</f>
        <v>0</v>
      </c>
      <c r="AB33" s="11">
        <f t="shared" ref="AB33" si="506">AB32/$BA$32</f>
        <v>0</v>
      </c>
      <c r="AC33" s="10">
        <f t="shared" ref="AC33" si="507">AC32/$BB$32</f>
        <v>0</v>
      </c>
      <c r="AD33" s="11">
        <f t="shared" ref="AD33" si="508">AD32/$BA$32</f>
        <v>0</v>
      </c>
      <c r="AE33" s="10">
        <f t="shared" ref="AE33" si="509">AE32/$BB$32</f>
        <v>0</v>
      </c>
      <c r="AF33" s="11">
        <f t="shared" ref="AF33" si="510">AF32/$BA$32</f>
        <v>0</v>
      </c>
      <c r="AG33" s="10">
        <f t="shared" ref="AG33" si="511">AG32/$BB$32</f>
        <v>0</v>
      </c>
      <c r="AH33" s="11">
        <f t="shared" ref="AH33" si="512">AH32/$BA$32</f>
        <v>0</v>
      </c>
      <c r="AI33" s="10">
        <f t="shared" ref="AI33" si="513">AI32/$BB$32</f>
        <v>0</v>
      </c>
      <c r="AJ33" s="11">
        <f t="shared" ref="AJ33" si="514">AJ32/$BA$32</f>
        <v>0</v>
      </c>
      <c r="AK33" s="10">
        <f t="shared" ref="AK33" si="515">AK32/$BB$32</f>
        <v>0</v>
      </c>
      <c r="AL33" s="11">
        <f t="shared" ref="AL33" si="516">AL32/$BA$32</f>
        <v>0</v>
      </c>
      <c r="AM33" s="10">
        <f t="shared" ref="AM33" si="517">AM32/$BB$32</f>
        <v>0</v>
      </c>
      <c r="AN33" s="11">
        <f t="shared" ref="AN33" si="518">AN32/$BA$32</f>
        <v>0</v>
      </c>
      <c r="AO33" s="10">
        <f t="shared" ref="AO33" si="519">AO32/$BB$32</f>
        <v>0</v>
      </c>
      <c r="AP33" s="11">
        <f t="shared" ref="AP33" si="520">AP32/$BA$32</f>
        <v>0</v>
      </c>
      <c r="AQ33" s="10">
        <f t="shared" ref="AQ33" si="521">AQ32/$BB$32</f>
        <v>0</v>
      </c>
      <c r="AR33" s="11">
        <f t="shared" ref="AR33" si="522">AR32/$BA$32</f>
        <v>4.3478260869565216E-2</v>
      </c>
      <c r="AS33" s="10">
        <f t="shared" ref="AS33" si="523">AS32/$BB$32</f>
        <v>2.5581395348837209E-2</v>
      </c>
      <c r="AT33" s="11">
        <f t="shared" ref="AT33" si="524">AT32/$BA$32</f>
        <v>0</v>
      </c>
      <c r="AU33" s="10">
        <f t="shared" ref="AU33" si="525">AU32/$BB$32</f>
        <v>0</v>
      </c>
      <c r="AV33" s="11">
        <f t="shared" ref="AV33" si="526">AV32/$BA$32</f>
        <v>0</v>
      </c>
      <c r="AW33" s="10">
        <f t="shared" ref="AW33" si="527">AW32/$BB$32</f>
        <v>0</v>
      </c>
      <c r="AX33" s="11">
        <f t="shared" ref="AX33" si="528">AX32/$BA$32</f>
        <v>0</v>
      </c>
      <c r="AY33" s="10">
        <f t="shared" ref="AY33" si="529">AY32/$BB$32</f>
        <v>0</v>
      </c>
      <c r="AZ33" s="11"/>
      <c r="BA33" s="10">
        <f t="shared" si="44"/>
        <v>1</v>
      </c>
      <c r="BB33" s="10">
        <f t="shared" si="45"/>
        <v>1</v>
      </c>
    </row>
    <row r="34" spans="1:54">
      <c r="A34" s="2"/>
      <c r="B34" s="2"/>
      <c r="C34" s="2"/>
      <c r="D34" s="11">
        <v>0.43478260869565216</v>
      </c>
      <c r="E34" s="10">
        <v>0.33488372093023255</v>
      </c>
      <c r="F34" s="11">
        <v>6.5217391304347824E-2</v>
      </c>
      <c r="G34" s="10">
        <v>3.7209302325581395E-2</v>
      </c>
      <c r="H34" s="11">
        <v>0</v>
      </c>
      <c r="I34" s="10">
        <v>0</v>
      </c>
      <c r="J34" s="11">
        <v>0</v>
      </c>
      <c r="K34" s="10">
        <v>0</v>
      </c>
      <c r="L34" s="11">
        <v>0</v>
      </c>
      <c r="M34" s="10">
        <v>0</v>
      </c>
      <c r="N34" s="11">
        <v>0</v>
      </c>
      <c r="O34" s="10">
        <v>0</v>
      </c>
      <c r="P34" s="11">
        <v>0</v>
      </c>
      <c r="Q34" s="10">
        <v>0</v>
      </c>
      <c r="R34" s="11">
        <v>0</v>
      </c>
      <c r="S34" s="10">
        <v>0</v>
      </c>
      <c r="T34" s="11">
        <v>0.45652173913043476</v>
      </c>
      <c r="U34" s="10">
        <v>0.60232558139534886</v>
      </c>
      <c r="V34" s="11"/>
      <c r="W34" s="10"/>
      <c r="X34" s="11">
        <v>0</v>
      </c>
      <c r="Y34" s="10">
        <v>0</v>
      </c>
      <c r="Z34" s="11">
        <v>0</v>
      </c>
      <c r="AA34" s="10">
        <v>0</v>
      </c>
      <c r="AB34" s="11">
        <v>0</v>
      </c>
      <c r="AC34" s="10">
        <v>0</v>
      </c>
      <c r="AD34" s="11">
        <v>0</v>
      </c>
      <c r="AE34" s="10">
        <v>0</v>
      </c>
      <c r="AF34" s="11">
        <v>0</v>
      </c>
      <c r="AG34" s="10">
        <v>0</v>
      </c>
      <c r="AH34" s="11">
        <v>0</v>
      </c>
      <c r="AI34" s="10">
        <v>0</v>
      </c>
      <c r="AJ34" s="11">
        <v>0</v>
      </c>
      <c r="AK34" s="10">
        <v>0</v>
      </c>
      <c r="AL34" s="11">
        <v>0</v>
      </c>
      <c r="AM34" s="10">
        <v>0</v>
      </c>
      <c r="AN34" s="11">
        <v>0</v>
      </c>
      <c r="AO34" s="10">
        <v>0</v>
      </c>
      <c r="AP34" s="11">
        <v>0</v>
      </c>
      <c r="AQ34" s="10">
        <v>0</v>
      </c>
      <c r="AR34" s="11">
        <v>4.3478260869565216E-2</v>
      </c>
      <c r="AS34" s="10">
        <v>2.5581395348837209E-2</v>
      </c>
      <c r="AT34" s="11">
        <v>0</v>
      </c>
      <c r="AU34" s="10">
        <v>0</v>
      </c>
      <c r="AV34" s="11">
        <v>0</v>
      </c>
      <c r="AW34" s="10">
        <v>0</v>
      </c>
      <c r="AX34" s="11">
        <v>0</v>
      </c>
      <c r="AY34" s="10">
        <v>0</v>
      </c>
      <c r="AZ34" s="11"/>
      <c r="BA34" s="10">
        <f t="shared" si="44"/>
        <v>1</v>
      </c>
      <c r="BB34" s="10">
        <f t="shared" si="45"/>
        <v>1</v>
      </c>
    </row>
    <row r="35" spans="1:54">
      <c r="A35" s="2" t="s">
        <v>196</v>
      </c>
      <c r="B35" s="2" t="s">
        <v>75</v>
      </c>
      <c r="C35" s="2">
        <v>23</v>
      </c>
      <c r="D35" s="11">
        <v>1</v>
      </c>
      <c r="E35" s="10">
        <v>2</v>
      </c>
      <c r="F35" s="11">
        <v>0</v>
      </c>
      <c r="G35" s="10">
        <v>0</v>
      </c>
      <c r="H35" s="11">
        <v>0</v>
      </c>
      <c r="I35" s="10">
        <v>0</v>
      </c>
      <c r="J35" s="11">
        <v>0</v>
      </c>
      <c r="K35" s="10">
        <v>0</v>
      </c>
      <c r="L35" s="11">
        <v>0</v>
      </c>
      <c r="M35" s="10">
        <v>0</v>
      </c>
      <c r="N35" s="11">
        <v>0</v>
      </c>
      <c r="O35" s="10">
        <v>0</v>
      </c>
      <c r="P35" s="11">
        <v>6</v>
      </c>
      <c r="Q35" s="10">
        <v>196</v>
      </c>
      <c r="R35" s="11">
        <v>7</v>
      </c>
      <c r="S35" s="10">
        <v>56</v>
      </c>
      <c r="T35" s="11">
        <v>1</v>
      </c>
      <c r="U35" s="10">
        <v>16</v>
      </c>
      <c r="V35" s="11"/>
      <c r="W35" s="10"/>
      <c r="X35" s="11">
        <v>0</v>
      </c>
      <c r="Y35" s="10">
        <v>0</v>
      </c>
      <c r="Z35" s="11">
        <v>0</v>
      </c>
      <c r="AA35" s="10">
        <v>0</v>
      </c>
      <c r="AB35" s="11">
        <v>0</v>
      </c>
      <c r="AC35" s="10">
        <v>0</v>
      </c>
      <c r="AD35" s="11">
        <v>0</v>
      </c>
      <c r="AE35" s="10">
        <v>0</v>
      </c>
      <c r="AF35" s="11">
        <v>0</v>
      </c>
      <c r="AG35" s="10">
        <v>0</v>
      </c>
      <c r="AH35" s="11">
        <v>0</v>
      </c>
      <c r="AI35" s="10">
        <v>0</v>
      </c>
      <c r="AJ35" s="11">
        <v>0</v>
      </c>
      <c r="AK35" s="10">
        <v>0</v>
      </c>
      <c r="AL35" s="11">
        <v>0</v>
      </c>
      <c r="AM35" s="10">
        <v>0</v>
      </c>
      <c r="AN35" s="11">
        <v>3</v>
      </c>
      <c r="AO35" s="10">
        <v>14</v>
      </c>
      <c r="AP35" s="11">
        <v>5</v>
      </c>
      <c r="AQ35" s="10">
        <v>52</v>
      </c>
      <c r="AR35" s="11">
        <v>1</v>
      </c>
      <c r="AS35" s="10">
        <v>5</v>
      </c>
      <c r="AT35" s="11">
        <v>1</v>
      </c>
      <c r="AU35" s="10">
        <v>10</v>
      </c>
      <c r="AV35" s="11">
        <v>0</v>
      </c>
      <c r="AW35" s="10">
        <v>0</v>
      </c>
      <c r="AX35" s="11">
        <v>0</v>
      </c>
      <c r="AY35" s="10">
        <v>0</v>
      </c>
      <c r="AZ35" s="11"/>
      <c r="BA35" s="10">
        <f>SUM(D35,F35,H35,J35,L35,N35,P35,R35,T35,X35,Z35,AB35,AD35,AF35,AH35,AJ35,AL35,AN35,AP35,AR35,AT35,AV35,AX35)</f>
        <v>25</v>
      </c>
      <c r="BB35" s="10">
        <f>SUM(E35,G35,I35,K35,M35,O35,Q35,S35,U35,Y35,AA35,AC35,AE35,AG35,AI35,AK35,AM35,AO35,AQ35,AS35,AU35,AW35,AY35)</f>
        <v>351</v>
      </c>
    </row>
    <row r="36" spans="1:54">
      <c r="D36" s="11">
        <f>D35/$BA$35</f>
        <v>0.04</v>
      </c>
      <c r="E36" s="10">
        <f>E35/$BB$35</f>
        <v>5.6980056980056983E-3</v>
      </c>
      <c r="F36" s="11">
        <f t="shared" ref="F36" si="530">F35/$BA$35</f>
        <v>0</v>
      </c>
      <c r="G36" s="10">
        <f t="shared" ref="G36" si="531">G35/$BB$35</f>
        <v>0</v>
      </c>
      <c r="H36" s="11">
        <f t="shared" ref="H36" si="532">H35/$BA$35</f>
        <v>0</v>
      </c>
      <c r="I36" s="10">
        <f t="shared" ref="I36" si="533">I35/$BB$35</f>
        <v>0</v>
      </c>
      <c r="J36" s="11">
        <f t="shared" ref="J36" si="534">J35/$BA$35</f>
        <v>0</v>
      </c>
      <c r="K36" s="10">
        <f t="shared" ref="K36" si="535">K35/$BB$35</f>
        <v>0</v>
      </c>
      <c r="L36" s="11">
        <f t="shared" ref="L36" si="536">L35/$BA$35</f>
        <v>0</v>
      </c>
      <c r="M36" s="10">
        <f t="shared" ref="M36" si="537">M35/$BB$35</f>
        <v>0</v>
      </c>
      <c r="N36" s="11">
        <f t="shared" ref="N36" si="538">N35/$BA$35</f>
        <v>0</v>
      </c>
      <c r="O36" s="10">
        <f t="shared" ref="O36" si="539">O35/$BB$35</f>
        <v>0</v>
      </c>
      <c r="P36" s="11">
        <f t="shared" ref="P36" si="540">P35/$BA$35</f>
        <v>0.24</v>
      </c>
      <c r="Q36" s="10">
        <f t="shared" ref="Q36" si="541">Q35/$BB$35</f>
        <v>0.55840455840455838</v>
      </c>
      <c r="R36" s="11">
        <f t="shared" ref="R36" si="542">R35/$BA$35</f>
        <v>0.28000000000000003</v>
      </c>
      <c r="S36" s="10">
        <f t="shared" ref="S36" si="543">S35/$BB$35</f>
        <v>0.15954415954415954</v>
      </c>
      <c r="T36" s="11">
        <f t="shared" ref="T36" si="544">T35/$BA$35</f>
        <v>0.04</v>
      </c>
      <c r="U36" s="10">
        <f t="shared" ref="U36" si="545">U35/$BB$35</f>
        <v>4.5584045584045586E-2</v>
      </c>
      <c r="V36" s="11"/>
      <c r="W36" s="10"/>
      <c r="X36" s="11">
        <f t="shared" ref="X36" si="546">X35/$BA$35</f>
        <v>0</v>
      </c>
      <c r="Y36" s="10">
        <f t="shared" ref="Y36" si="547">Y35/$BB$35</f>
        <v>0</v>
      </c>
      <c r="Z36" s="11">
        <f t="shared" ref="Z36" si="548">Z35/$BA$35</f>
        <v>0</v>
      </c>
      <c r="AA36" s="10">
        <f t="shared" ref="AA36" si="549">AA35/$BB$35</f>
        <v>0</v>
      </c>
      <c r="AB36" s="11">
        <f t="shared" ref="AB36" si="550">AB35/$BA$35</f>
        <v>0</v>
      </c>
      <c r="AC36" s="10">
        <f t="shared" ref="AC36" si="551">AC35/$BB$35</f>
        <v>0</v>
      </c>
      <c r="AD36" s="11">
        <f t="shared" ref="AD36" si="552">AD35/$BA$35</f>
        <v>0</v>
      </c>
      <c r="AE36" s="10">
        <f t="shared" ref="AE36" si="553">AE35/$BB$35</f>
        <v>0</v>
      </c>
      <c r="AF36" s="11">
        <f t="shared" ref="AF36" si="554">AF35/$BA$35</f>
        <v>0</v>
      </c>
      <c r="AG36" s="10">
        <f t="shared" ref="AG36" si="555">AG35/$BB$35</f>
        <v>0</v>
      </c>
      <c r="AH36" s="11">
        <f t="shared" ref="AH36" si="556">AH35/$BA$35</f>
        <v>0</v>
      </c>
      <c r="AI36" s="10">
        <f t="shared" ref="AI36" si="557">AI35/$BB$35</f>
        <v>0</v>
      </c>
      <c r="AJ36" s="11">
        <f t="shared" ref="AJ36" si="558">AJ35/$BA$35</f>
        <v>0</v>
      </c>
      <c r="AK36" s="10">
        <f t="shared" ref="AK36" si="559">AK35/$BB$35</f>
        <v>0</v>
      </c>
      <c r="AL36" s="11">
        <f t="shared" ref="AL36" si="560">AL35/$BA$35</f>
        <v>0</v>
      </c>
      <c r="AM36" s="10">
        <f t="shared" ref="AM36" si="561">AM35/$BB$35</f>
        <v>0</v>
      </c>
      <c r="AN36" s="11">
        <f t="shared" ref="AN36" si="562">AN35/$BA$35</f>
        <v>0.12</v>
      </c>
      <c r="AO36" s="10">
        <f t="shared" ref="AO36" si="563">AO35/$BB$35</f>
        <v>3.9886039886039885E-2</v>
      </c>
      <c r="AP36" s="11">
        <f t="shared" ref="AP36" si="564">AP35/$BA$35</f>
        <v>0.2</v>
      </c>
      <c r="AQ36" s="10">
        <f t="shared" ref="AQ36" si="565">AQ35/$BB$35</f>
        <v>0.14814814814814814</v>
      </c>
      <c r="AR36" s="11">
        <f t="shared" ref="AR36" si="566">AR35/$BA$35</f>
        <v>0.04</v>
      </c>
      <c r="AS36" s="10">
        <f t="shared" ref="AS36" si="567">AS35/$BB$35</f>
        <v>1.4245014245014245E-2</v>
      </c>
      <c r="AT36" s="11">
        <f t="shared" ref="AT36" si="568">AT35/$BA$35</f>
        <v>0.04</v>
      </c>
      <c r="AU36" s="10">
        <f t="shared" ref="AU36" si="569">AU35/$BB$35</f>
        <v>2.8490028490028491E-2</v>
      </c>
      <c r="AV36" s="11">
        <f t="shared" ref="AV36" si="570">AV35/$BA$35</f>
        <v>0</v>
      </c>
      <c r="AW36" s="10">
        <f t="shared" ref="AW36" si="571">AW35/$BB$35</f>
        <v>0</v>
      </c>
      <c r="AX36" s="11">
        <f t="shared" ref="AX36" si="572">AX35/$BA$35</f>
        <v>0</v>
      </c>
      <c r="AY36" s="10">
        <f t="shared" ref="AY36" si="573">AY35/$BB$35</f>
        <v>0</v>
      </c>
      <c r="BA36" s="10">
        <f t="shared" ref="BA36" si="574">SUM(D36,F36,H36,J36,L36,N36,P36,R36,T36,X36,Z36,AB36,AD36,AF36,AH36,AJ36,AL36,AN36,AP36,AR36,AT36,AV36,AX36)</f>
        <v>1.0000000000000002</v>
      </c>
      <c r="BB36" s="10">
        <f t="shared" ref="BB36" si="575">SUM(E36,G36,I36,K36,M36,O36,Q36,S36,U36,Y36,AA36,AC36,AE36,AG36,AI36,AK36,AM36,AO36,AQ36,AS36,AU36,AW36,AY36)</f>
        <v>1</v>
      </c>
    </row>
    <row r="37" spans="1:54">
      <c r="D37" s="10">
        <v>0.04</v>
      </c>
      <c r="E37" s="10">
        <v>5.6980056980056983E-3</v>
      </c>
      <c r="F37">
        <v>0</v>
      </c>
      <c r="G37">
        <v>0</v>
      </c>
      <c r="H37">
        <v>0</v>
      </c>
      <c r="I37">
        <v>0</v>
      </c>
      <c r="J37">
        <v>0</v>
      </c>
      <c r="K37">
        <v>0</v>
      </c>
      <c r="L37">
        <v>0</v>
      </c>
      <c r="M37">
        <v>0</v>
      </c>
      <c r="N37">
        <v>0</v>
      </c>
      <c r="O37">
        <v>0</v>
      </c>
      <c r="P37">
        <v>0.24</v>
      </c>
      <c r="Q37">
        <v>0.55840455840455838</v>
      </c>
      <c r="R37">
        <v>0.28000000000000003</v>
      </c>
      <c r="S37">
        <v>0.15954415954415954</v>
      </c>
      <c r="T37">
        <v>0.04</v>
      </c>
      <c r="U37">
        <v>4.5584045584045586E-2</v>
      </c>
      <c r="X37">
        <v>0</v>
      </c>
      <c r="Y37">
        <v>0</v>
      </c>
      <c r="Z37">
        <v>0</v>
      </c>
      <c r="AA37">
        <v>0</v>
      </c>
      <c r="AB37">
        <v>0</v>
      </c>
      <c r="AC37">
        <v>0</v>
      </c>
      <c r="AD37">
        <v>0</v>
      </c>
      <c r="AE37">
        <v>0</v>
      </c>
      <c r="AF37">
        <v>0</v>
      </c>
      <c r="AG37">
        <v>0</v>
      </c>
      <c r="AH37">
        <v>0</v>
      </c>
      <c r="AI37">
        <v>0</v>
      </c>
      <c r="AJ37">
        <v>0</v>
      </c>
      <c r="AK37">
        <v>0</v>
      </c>
      <c r="AL37">
        <v>0</v>
      </c>
      <c r="AM37">
        <v>0</v>
      </c>
      <c r="AN37">
        <v>0.12</v>
      </c>
      <c r="AO37">
        <v>3.9886039886039885E-2</v>
      </c>
      <c r="AP37">
        <v>0.2</v>
      </c>
      <c r="AQ37">
        <v>0.14814814814814814</v>
      </c>
      <c r="AR37">
        <v>0.04</v>
      </c>
      <c r="AS37">
        <v>1.4245014245014245E-2</v>
      </c>
      <c r="AT37">
        <v>0.04</v>
      </c>
      <c r="AU37">
        <v>2.8490028490028491E-2</v>
      </c>
      <c r="AV37">
        <v>0</v>
      </c>
      <c r="AW37">
        <v>0</v>
      </c>
      <c r="AX37">
        <v>0</v>
      </c>
      <c r="AY37">
        <v>0</v>
      </c>
      <c r="BA37" s="10"/>
      <c r="BB37" s="10"/>
    </row>
    <row r="38" spans="1:54">
      <c r="D38" s="10"/>
      <c r="E38" s="10"/>
      <c r="BA38" s="10"/>
      <c r="BB38" s="10"/>
    </row>
    <row r="39" spans="1:54">
      <c r="D39">
        <v>139</v>
      </c>
      <c r="E39">
        <v>681</v>
      </c>
      <c r="F39">
        <v>783</v>
      </c>
      <c r="G39">
        <v>4678</v>
      </c>
      <c r="H39">
        <v>180</v>
      </c>
      <c r="I39">
        <v>1080</v>
      </c>
      <c r="J39">
        <v>6</v>
      </c>
      <c r="K39">
        <v>24</v>
      </c>
      <c r="L39">
        <v>22</v>
      </c>
      <c r="M39">
        <v>115</v>
      </c>
      <c r="N39">
        <v>0</v>
      </c>
      <c r="O39">
        <v>0</v>
      </c>
      <c r="P39">
        <v>71</v>
      </c>
      <c r="Q39">
        <v>383</v>
      </c>
      <c r="R39">
        <v>104</v>
      </c>
      <c r="S39">
        <v>577</v>
      </c>
      <c r="T39">
        <v>21</v>
      </c>
      <c r="U39">
        <v>74</v>
      </c>
      <c r="X39">
        <v>0</v>
      </c>
      <c r="Y39">
        <v>0</v>
      </c>
      <c r="Z39">
        <v>1</v>
      </c>
      <c r="AA39">
        <v>4</v>
      </c>
      <c r="AB39">
        <v>0</v>
      </c>
      <c r="AC39">
        <v>0</v>
      </c>
      <c r="AD39">
        <v>0</v>
      </c>
      <c r="AE39">
        <v>0</v>
      </c>
      <c r="AF39">
        <v>0</v>
      </c>
      <c r="AG39">
        <v>0</v>
      </c>
      <c r="AH39">
        <v>0</v>
      </c>
      <c r="AI39">
        <v>0</v>
      </c>
      <c r="AJ39">
        <v>0</v>
      </c>
      <c r="AK39">
        <v>0</v>
      </c>
      <c r="AL39">
        <v>0</v>
      </c>
      <c r="AM39">
        <v>0</v>
      </c>
      <c r="AN39">
        <v>0</v>
      </c>
      <c r="AO39">
        <v>0</v>
      </c>
      <c r="AP39">
        <v>80</v>
      </c>
      <c r="AQ39">
        <v>798</v>
      </c>
      <c r="AR39">
        <v>83</v>
      </c>
      <c r="AS39">
        <v>312</v>
      </c>
      <c r="AT39">
        <v>34</v>
      </c>
      <c r="AU39">
        <v>154</v>
      </c>
      <c r="AV39">
        <v>130</v>
      </c>
      <c r="AW39">
        <v>2400</v>
      </c>
      <c r="AX39">
        <v>59</v>
      </c>
      <c r="AY39">
        <v>771</v>
      </c>
      <c r="BA39" s="10">
        <f t="shared" ref="BA39" si="576">SUM(D39,F39,H39,J39,L39,N39,P39,R39,T39,X39,Z39,AB39,AD39,AF39,AH39,AJ39,AL39,AN39,AP39,AR39,AT39,AV39,AX39)</f>
        <v>1713</v>
      </c>
      <c r="BB39" s="10">
        <f t="shared" ref="BB39" si="577">SUM(E39,G39,I39,K39,M39,O39,Q39,S39,U39,Y39,AA39,AC39,AE39,AG39,AI39,AK39,AM39,AO39,AQ39,AS39,AU39,AW39,AY39)</f>
        <v>12051</v>
      </c>
    </row>
    <row r="40" spans="1:54">
      <c r="D40">
        <f>D39/$BA$39</f>
        <v>8.1144191476941033E-2</v>
      </c>
      <c r="E40">
        <f>E39/$BB$39</f>
        <v>5.6509833208862333E-2</v>
      </c>
      <c r="F40">
        <f t="shared" ref="F40" si="578">F39/$BA$39</f>
        <v>0.45709281961471104</v>
      </c>
      <c r="G40">
        <f t="shared" ref="G40" si="579">G39/$BB$39</f>
        <v>0.38818355323209691</v>
      </c>
      <c r="H40">
        <f t="shared" ref="H40" si="580">H39/$BA$39</f>
        <v>0.10507880910683012</v>
      </c>
      <c r="I40">
        <f t="shared" ref="I40" si="581">I39/$BB$39</f>
        <v>8.9619118745332335E-2</v>
      </c>
      <c r="J40">
        <f t="shared" ref="J40" si="582">J39/$BA$39</f>
        <v>3.5026269702276708E-3</v>
      </c>
      <c r="K40">
        <f t="shared" ref="K40" si="583">K39/$BB$39</f>
        <v>1.9915359721184964E-3</v>
      </c>
      <c r="L40">
        <f t="shared" ref="L40" si="584">L39/$BA$39</f>
        <v>1.284296555750146E-2</v>
      </c>
      <c r="M40">
        <f t="shared" ref="M40" si="585">M39/$BB$39</f>
        <v>9.5427765330677958E-3</v>
      </c>
      <c r="N40">
        <f t="shared" ref="N40" si="586">N39/$BA$39</f>
        <v>0</v>
      </c>
      <c r="O40">
        <f t="shared" ref="O40" si="587">O39/$BB$39</f>
        <v>0</v>
      </c>
      <c r="P40">
        <f t="shared" ref="P40" si="588">P39/$BA$39</f>
        <v>4.1447752481027438E-2</v>
      </c>
      <c r="Q40">
        <f t="shared" ref="Q40" si="589">Q39/$BB$39</f>
        <v>3.1781594888391003E-2</v>
      </c>
      <c r="R40">
        <f t="shared" ref="R40" si="590">R39/$BA$39</f>
        <v>6.0712200817279627E-2</v>
      </c>
      <c r="S40">
        <f t="shared" ref="S40" si="591">S39/$BB$39</f>
        <v>4.7879843996348849E-2</v>
      </c>
      <c r="T40">
        <f t="shared" ref="T40" si="592">T39/$BA$39</f>
        <v>1.2259194395796848E-2</v>
      </c>
      <c r="U40">
        <f t="shared" ref="U40" si="593">U39/$BB$39</f>
        <v>6.1405692473653637E-3</v>
      </c>
      <c r="X40">
        <f t="shared" ref="X40" si="594">X39/$BA$39</f>
        <v>0</v>
      </c>
      <c r="Y40">
        <f t="shared" ref="Y40" si="595">Y39/$BB$39</f>
        <v>0</v>
      </c>
      <c r="Z40">
        <f t="shared" ref="Z40" si="596">Z39/$BA$39</f>
        <v>5.837711617046118E-4</v>
      </c>
      <c r="AA40">
        <f t="shared" ref="AA40" si="597">AA39/$BB$39</f>
        <v>3.3192266201974942E-4</v>
      </c>
      <c r="AB40">
        <f t="shared" ref="AB40" si="598">AB39/$BA$39</f>
        <v>0</v>
      </c>
      <c r="AC40">
        <f t="shared" ref="AC40" si="599">AC39/$BB$39</f>
        <v>0</v>
      </c>
      <c r="AD40">
        <f t="shared" ref="AD40" si="600">AD39/$BA$39</f>
        <v>0</v>
      </c>
      <c r="AE40">
        <f t="shared" ref="AE40" si="601">AE39/$BB$39</f>
        <v>0</v>
      </c>
      <c r="AF40">
        <f t="shared" ref="AF40" si="602">AF39/$BA$39</f>
        <v>0</v>
      </c>
      <c r="AG40">
        <f t="shared" ref="AG40" si="603">AG39/$BB$39</f>
        <v>0</v>
      </c>
      <c r="AH40">
        <f t="shared" ref="AH40" si="604">AH39/$BA$39</f>
        <v>0</v>
      </c>
      <c r="AI40">
        <f t="shared" ref="AI40" si="605">AI39/$BB$39</f>
        <v>0</v>
      </c>
      <c r="AJ40">
        <f t="shared" ref="AJ40" si="606">AJ39/$BA$39</f>
        <v>0</v>
      </c>
      <c r="AK40">
        <f t="shared" ref="AK40" si="607">AK39/$BB$39</f>
        <v>0</v>
      </c>
      <c r="AL40">
        <f t="shared" ref="AL40" si="608">AL39/$BA$39</f>
        <v>0</v>
      </c>
      <c r="AM40">
        <f t="shared" ref="AM40" si="609">AM39/$BB$39</f>
        <v>0</v>
      </c>
      <c r="AN40">
        <f t="shared" ref="AN40" si="610">AN39/$BA$39</f>
        <v>0</v>
      </c>
      <c r="AO40">
        <f t="shared" ref="AO40" si="611">AO39/$BB$39</f>
        <v>0</v>
      </c>
      <c r="AP40">
        <f t="shared" ref="AP40" si="612">AP39/$BA$39</f>
        <v>4.6701692936368944E-2</v>
      </c>
      <c r="AQ40">
        <f t="shared" ref="AQ40" si="613">AQ39/$BB$39</f>
        <v>6.6218571072940005E-2</v>
      </c>
      <c r="AR40">
        <f t="shared" ref="AR40" si="614">AR39/$BA$39</f>
        <v>4.8453006421482779E-2</v>
      </c>
      <c r="AS40">
        <f t="shared" ref="AS40" si="615">AS39/$BB$39</f>
        <v>2.5889967637540454E-2</v>
      </c>
      <c r="AT40">
        <f t="shared" ref="AT40" si="616">AT39/$BA$39</f>
        <v>1.9848219497956801E-2</v>
      </c>
      <c r="AU40">
        <f t="shared" ref="AU40" si="617">AU39/$BB$39</f>
        <v>1.2779022487760352E-2</v>
      </c>
      <c r="AV40">
        <f t="shared" ref="AV40" si="618">AV39/$BA$39</f>
        <v>7.5890251021599534E-2</v>
      </c>
      <c r="AW40">
        <f t="shared" ref="AW40" si="619">AW39/$BB$39</f>
        <v>0.19915359721184964</v>
      </c>
      <c r="AX40">
        <f t="shared" ref="AX40" si="620">AX39/$BA$39</f>
        <v>3.4442498540572096E-2</v>
      </c>
      <c r="AY40">
        <f t="shared" ref="AY40" si="621">AY39/$BB$39</f>
        <v>6.3978093104306702E-2</v>
      </c>
      <c r="BA40" s="10"/>
      <c r="BB40" s="10"/>
    </row>
    <row r="43" spans="1:54">
      <c r="A43" s="13" t="s">
        <v>4</v>
      </c>
      <c r="B43" s="13" t="s">
        <v>5</v>
      </c>
      <c r="C43" s="13" t="s">
        <v>6</v>
      </c>
      <c r="D43" s="13" t="s">
        <v>8</v>
      </c>
      <c r="E43" s="12"/>
      <c r="F43" s="13" t="s">
        <v>9</v>
      </c>
      <c r="G43" s="12"/>
      <c r="H43" s="13" t="s">
        <v>10</v>
      </c>
      <c r="I43" s="12"/>
      <c r="J43" s="13" t="s">
        <v>11</v>
      </c>
      <c r="K43" s="12"/>
      <c r="L43" s="13" t="s">
        <v>12</v>
      </c>
      <c r="M43" s="12"/>
      <c r="N43" s="13" t="s">
        <v>13</v>
      </c>
      <c r="O43" s="12"/>
      <c r="P43" s="13" t="s">
        <v>14</v>
      </c>
      <c r="Q43" s="12"/>
      <c r="R43" s="13" t="s">
        <v>15</v>
      </c>
      <c r="S43" s="12"/>
      <c r="T43" s="13" t="s">
        <v>16</v>
      </c>
      <c r="U43" s="12"/>
      <c r="V43" s="13"/>
      <c r="W43" s="12"/>
      <c r="X43" s="13" t="s">
        <v>17</v>
      </c>
      <c r="Y43" s="12"/>
      <c r="Z43" s="13" t="s">
        <v>18</v>
      </c>
      <c r="AA43" s="12"/>
      <c r="AB43" s="13" t="s">
        <v>19</v>
      </c>
      <c r="AC43" s="12"/>
      <c r="AD43" s="13" t="s">
        <v>20</v>
      </c>
      <c r="AE43" s="12"/>
      <c r="AF43" s="13" t="s">
        <v>21</v>
      </c>
      <c r="AG43" s="12"/>
      <c r="AH43" s="13" t="s">
        <v>22</v>
      </c>
      <c r="AI43" s="12"/>
      <c r="AJ43" s="13" t="s">
        <v>23</v>
      </c>
      <c r="AK43" s="12"/>
      <c r="AL43" s="13" t="s">
        <v>675</v>
      </c>
      <c r="AM43" s="12"/>
      <c r="AN43" s="13" t="s">
        <v>676</v>
      </c>
      <c r="AO43" s="12"/>
      <c r="AP43" s="13" t="s">
        <v>33</v>
      </c>
      <c r="AQ43" s="12"/>
      <c r="AR43" s="13" t="s">
        <v>34</v>
      </c>
      <c r="AS43" s="12"/>
      <c r="AT43" s="13" t="s">
        <v>35</v>
      </c>
      <c r="AU43" s="12"/>
      <c r="AV43" s="13" t="s">
        <v>36</v>
      </c>
      <c r="AW43" s="12"/>
      <c r="AX43" s="13" t="s">
        <v>37</v>
      </c>
      <c r="AY43" s="12"/>
      <c r="AZ43" s="13"/>
      <c r="BA43" s="12" t="s">
        <v>616</v>
      </c>
      <c r="BB43" s="12" t="s">
        <v>617</v>
      </c>
    </row>
    <row r="44" spans="1:54">
      <c r="A44" s="2" t="s">
        <v>169</v>
      </c>
      <c r="B44" s="2" t="s">
        <v>75</v>
      </c>
      <c r="C44" s="2">
        <v>12</v>
      </c>
      <c r="D44" s="32">
        <v>8.1144191476941033E-2</v>
      </c>
      <c r="E44" s="33">
        <v>5.6509833208862333E-2</v>
      </c>
      <c r="F44" s="32">
        <v>0.45709281961471104</v>
      </c>
      <c r="G44" s="33">
        <v>0.38818355323209691</v>
      </c>
      <c r="H44" s="32">
        <v>0.10507880910683012</v>
      </c>
      <c r="I44" s="33">
        <v>8.9619118745332335E-2</v>
      </c>
      <c r="J44" s="32">
        <v>3.5026269702276708E-3</v>
      </c>
      <c r="K44" s="33">
        <v>1.9915359721184964E-3</v>
      </c>
      <c r="L44" s="32">
        <v>1.284296555750146E-2</v>
      </c>
      <c r="M44" s="33">
        <v>9.5427765330677958E-3</v>
      </c>
      <c r="N44" s="32">
        <v>0</v>
      </c>
      <c r="O44" s="33">
        <v>0</v>
      </c>
      <c r="P44" s="32">
        <v>4.1447752481027438E-2</v>
      </c>
      <c r="Q44" s="33">
        <v>3.1781594888391003E-2</v>
      </c>
      <c r="R44" s="32">
        <v>6.0712200817279627E-2</v>
      </c>
      <c r="S44" s="33">
        <v>4.7879843996348849E-2</v>
      </c>
      <c r="T44" s="32">
        <v>1.2259194395796848E-2</v>
      </c>
      <c r="U44" s="33">
        <v>6.1405692473653637E-3</v>
      </c>
      <c r="V44" s="32"/>
      <c r="W44" s="33"/>
      <c r="X44" s="32">
        <v>0</v>
      </c>
      <c r="Y44" s="33">
        <v>0</v>
      </c>
      <c r="Z44" s="32">
        <v>5.837711617046118E-4</v>
      </c>
      <c r="AA44" s="33">
        <v>3.3192266201974942E-4</v>
      </c>
      <c r="AB44" s="32">
        <v>0</v>
      </c>
      <c r="AC44" s="33">
        <v>0</v>
      </c>
      <c r="AD44" s="32">
        <v>0</v>
      </c>
      <c r="AE44" s="33">
        <v>0</v>
      </c>
      <c r="AF44" s="32">
        <v>0</v>
      </c>
      <c r="AG44" s="33">
        <v>0</v>
      </c>
      <c r="AH44" s="32">
        <v>0</v>
      </c>
      <c r="AI44" s="33">
        <v>0</v>
      </c>
      <c r="AJ44" s="32">
        <v>0</v>
      </c>
      <c r="AK44" s="33">
        <v>0</v>
      </c>
      <c r="AL44" s="32">
        <v>0</v>
      </c>
      <c r="AM44" s="33">
        <v>0</v>
      </c>
      <c r="AN44" s="32">
        <v>0</v>
      </c>
      <c r="AO44" s="33">
        <v>0</v>
      </c>
      <c r="AP44" s="32">
        <v>4.6701692936368944E-2</v>
      </c>
      <c r="AQ44" s="33">
        <v>6.6218571072940005E-2</v>
      </c>
      <c r="AR44" s="32">
        <v>4.8453006421482779E-2</v>
      </c>
      <c r="AS44" s="33">
        <v>2.5889967637540454E-2</v>
      </c>
      <c r="AT44" s="32">
        <v>1.9848219497956801E-2</v>
      </c>
      <c r="AU44" s="33">
        <v>1.2779022487760352E-2</v>
      </c>
      <c r="AV44" s="32">
        <v>7.5890251021599534E-2</v>
      </c>
      <c r="AW44" s="33">
        <v>0.19915359721184964</v>
      </c>
      <c r="AX44" s="32">
        <v>3.4442498540572096E-2</v>
      </c>
      <c r="AY44" s="33">
        <v>6.3978093104306702E-2</v>
      </c>
      <c r="AZ44" s="11"/>
      <c r="BA44" s="10">
        <f t="shared" ref="BA44:BA54" si="622">SUM(D44,F44,H44,J44,L44,N44,P44,R44,T44,X44,Z44,AB44,AD44,AF44,AH44,AJ44,AL44,AN44,AP44,AR44,AT44,AV44,AX44)</f>
        <v>0.99999999999999989</v>
      </c>
      <c r="BB44" s="10">
        <f t="shared" ref="BB44:BB54" si="623">SUM(E44,G44,I44,K44,M44,O44,Q44,S44,U44,Y44,AA44,AC44,AE44,AG44,AI44,AK44,AM44,AO44,AQ44,AS44,AU44,AW44,AY44)</f>
        <v>1.0000000000000002</v>
      </c>
    </row>
    <row r="45" spans="1:54">
      <c r="A45" s="2" t="s">
        <v>74</v>
      </c>
      <c r="B45" s="2" t="s">
        <v>75</v>
      </c>
      <c r="C45" s="2">
        <v>13</v>
      </c>
      <c r="D45" s="32">
        <v>0</v>
      </c>
      <c r="E45" s="33">
        <v>0</v>
      </c>
      <c r="F45" s="32">
        <v>9.8484848484848481E-2</v>
      </c>
      <c r="G45" s="33">
        <v>0.11183964031472461</v>
      </c>
      <c r="H45" s="32">
        <v>0.11079545454545454</v>
      </c>
      <c r="I45" s="33">
        <v>0.19482952416635443</v>
      </c>
      <c r="J45" s="32">
        <v>0</v>
      </c>
      <c r="K45" s="33">
        <v>0</v>
      </c>
      <c r="L45" s="32">
        <v>0</v>
      </c>
      <c r="M45" s="33">
        <v>0</v>
      </c>
      <c r="N45" s="32">
        <v>0</v>
      </c>
      <c r="O45" s="33">
        <v>0</v>
      </c>
      <c r="P45" s="32">
        <v>1.893939393939394E-3</v>
      </c>
      <c r="Q45" s="33">
        <v>3.7467216185837392E-4</v>
      </c>
      <c r="R45" s="32">
        <v>0</v>
      </c>
      <c r="S45" s="33">
        <v>0</v>
      </c>
      <c r="T45" s="32">
        <v>9.46969696969697E-4</v>
      </c>
      <c r="U45" s="33">
        <v>1.8733608092918696E-4</v>
      </c>
      <c r="V45" s="32"/>
      <c r="W45" s="33"/>
      <c r="X45" s="32">
        <v>0</v>
      </c>
      <c r="Y45" s="33">
        <v>0</v>
      </c>
      <c r="Z45" s="32">
        <v>0</v>
      </c>
      <c r="AA45" s="33">
        <v>0</v>
      </c>
      <c r="AB45" s="32">
        <v>0</v>
      </c>
      <c r="AC45" s="33">
        <v>0</v>
      </c>
      <c r="AD45" s="32">
        <v>0</v>
      </c>
      <c r="AE45" s="33">
        <v>0</v>
      </c>
      <c r="AF45" s="32">
        <v>0</v>
      </c>
      <c r="AG45" s="33">
        <v>0</v>
      </c>
      <c r="AH45" s="32">
        <v>0</v>
      </c>
      <c r="AI45" s="33">
        <v>0</v>
      </c>
      <c r="AJ45" s="32">
        <v>0</v>
      </c>
      <c r="AK45" s="33">
        <v>0</v>
      </c>
      <c r="AL45" s="32">
        <v>2.840909090909091E-3</v>
      </c>
      <c r="AM45" s="33">
        <v>2.8100412139378045E-4</v>
      </c>
      <c r="AN45" s="32">
        <v>2.0833333333333332E-2</v>
      </c>
      <c r="AO45" s="33">
        <v>4.4023979018358939E-3</v>
      </c>
      <c r="AP45" s="32">
        <v>0.33143939393939392</v>
      </c>
      <c r="AQ45" s="33">
        <v>0.35771824653428252</v>
      </c>
      <c r="AR45" s="32">
        <v>2.6515151515151516E-2</v>
      </c>
      <c r="AS45" s="33">
        <v>1.6110902959910078E-2</v>
      </c>
      <c r="AT45" s="32">
        <v>5.681818181818182E-3</v>
      </c>
      <c r="AU45" s="33">
        <v>3.1847133757961785E-3</v>
      </c>
      <c r="AV45" s="32">
        <v>3.0303030303030304E-2</v>
      </c>
      <c r="AW45" s="33">
        <v>2.4728362682652678E-2</v>
      </c>
      <c r="AX45" s="32">
        <v>0.37026515151515149</v>
      </c>
      <c r="AY45" s="33">
        <v>0.28634319970026229</v>
      </c>
      <c r="AZ45" s="11"/>
      <c r="BA45" s="10">
        <f t="shared" si="622"/>
        <v>1</v>
      </c>
      <c r="BB45" s="10">
        <f t="shared" si="623"/>
        <v>1</v>
      </c>
    </row>
    <row r="46" spans="1:54">
      <c r="A46" s="2" t="s">
        <v>620</v>
      </c>
      <c r="B46" s="2" t="s">
        <v>75</v>
      </c>
      <c r="C46" s="2">
        <v>14</v>
      </c>
      <c r="D46" s="32">
        <v>2.7027027027027029E-2</v>
      </c>
      <c r="E46" s="33">
        <v>1.9920318725099601E-3</v>
      </c>
      <c r="F46" s="32">
        <v>8.1081081081081086E-2</v>
      </c>
      <c r="G46" s="33">
        <v>4.9800796812749003E-3</v>
      </c>
      <c r="H46" s="32">
        <v>2.7027027027027029E-2</v>
      </c>
      <c r="I46" s="33">
        <v>1.8924302788844622E-2</v>
      </c>
      <c r="J46" s="32">
        <v>0</v>
      </c>
      <c r="K46" s="33">
        <v>0</v>
      </c>
      <c r="L46" s="32">
        <v>0</v>
      </c>
      <c r="M46" s="33">
        <v>0</v>
      </c>
      <c r="N46" s="32">
        <v>0</v>
      </c>
      <c r="O46" s="33">
        <v>0</v>
      </c>
      <c r="P46" s="32">
        <v>0</v>
      </c>
      <c r="Q46" s="33">
        <v>0</v>
      </c>
      <c r="R46" s="32">
        <v>0</v>
      </c>
      <c r="S46" s="33">
        <v>0</v>
      </c>
      <c r="T46" s="32">
        <v>2.7027027027027029E-2</v>
      </c>
      <c r="U46" s="33">
        <v>4.9800796812749003E-3</v>
      </c>
      <c r="V46" s="32"/>
      <c r="W46" s="33"/>
      <c r="X46" s="32">
        <v>0</v>
      </c>
      <c r="Y46" s="33">
        <v>0</v>
      </c>
      <c r="Z46" s="32">
        <v>0</v>
      </c>
      <c r="AA46" s="33">
        <v>0</v>
      </c>
      <c r="AB46" s="32">
        <v>0</v>
      </c>
      <c r="AC46" s="33">
        <v>0</v>
      </c>
      <c r="AD46" s="32">
        <v>0</v>
      </c>
      <c r="AE46" s="33">
        <v>0</v>
      </c>
      <c r="AF46" s="32">
        <v>0</v>
      </c>
      <c r="AG46" s="33">
        <v>0</v>
      </c>
      <c r="AH46" s="32">
        <v>0</v>
      </c>
      <c r="AI46" s="33">
        <v>0</v>
      </c>
      <c r="AJ46" s="32">
        <v>0</v>
      </c>
      <c r="AK46" s="33">
        <v>0</v>
      </c>
      <c r="AL46" s="32">
        <v>0</v>
      </c>
      <c r="AM46" s="33">
        <v>0</v>
      </c>
      <c r="AN46" s="32">
        <v>0</v>
      </c>
      <c r="AO46" s="33">
        <v>0</v>
      </c>
      <c r="AP46" s="32">
        <v>0.24324324324324326</v>
      </c>
      <c r="AQ46" s="33">
        <v>3.1872509960159362E-2</v>
      </c>
      <c r="AR46" s="32">
        <v>2.7027027027027029E-2</v>
      </c>
      <c r="AS46" s="33">
        <v>3.9840637450199202E-3</v>
      </c>
      <c r="AT46" s="32">
        <v>8.1081081081081086E-2</v>
      </c>
      <c r="AU46" s="33">
        <v>3.8844621513944223E-2</v>
      </c>
      <c r="AV46" s="32">
        <v>0.40540540540540543</v>
      </c>
      <c r="AW46" s="33">
        <v>0.87549800796812749</v>
      </c>
      <c r="AX46" s="32">
        <v>8.1081081081081086E-2</v>
      </c>
      <c r="AY46" s="33">
        <v>1.8924302788844622E-2</v>
      </c>
      <c r="AZ46" s="11"/>
      <c r="BA46" s="10">
        <f t="shared" si="622"/>
        <v>1.0000000000000002</v>
      </c>
      <c r="BB46" s="10">
        <f t="shared" si="623"/>
        <v>1</v>
      </c>
    </row>
    <row r="47" spans="1:54">
      <c r="A47" s="2" t="s">
        <v>684</v>
      </c>
      <c r="B47" s="2" t="s">
        <v>75</v>
      </c>
      <c r="C47" s="2">
        <v>15</v>
      </c>
      <c r="D47" s="32">
        <v>0</v>
      </c>
      <c r="E47" s="33">
        <v>0</v>
      </c>
      <c r="F47" s="32">
        <v>0.15151515151515152</v>
      </c>
      <c r="G47" s="33">
        <v>6.7241379310344823E-2</v>
      </c>
      <c r="H47" s="32">
        <v>3.0303030303030304E-2</v>
      </c>
      <c r="I47" s="33">
        <v>0.16206896551724137</v>
      </c>
      <c r="J47" s="32">
        <v>0</v>
      </c>
      <c r="K47" s="33">
        <v>0</v>
      </c>
      <c r="L47" s="32">
        <v>0</v>
      </c>
      <c r="M47" s="33">
        <v>0</v>
      </c>
      <c r="N47" s="32">
        <v>0</v>
      </c>
      <c r="O47" s="33">
        <v>0</v>
      </c>
      <c r="P47" s="32">
        <v>6.0606060606060608E-2</v>
      </c>
      <c r="Q47" s="33">
        <v>4.8275862068965517E-2</v>
      </c>
      <c r="R47" s="32">
        <v>0</v>
      </c>
      <c r="S47" s="33">
        <v>0</v>
      </c>
      <c r="T47" s="32">
        <v>0</v>
      </c>
      <c r="U47" s="33">
        <v>0</v>
      </c>
      <c r="V47" s="32"/>
      <c r="W47" s="33"/>
      <c r="X47" s="32">
        <v>0</v>
      </c>
      <c r="Y47" s="33">
        <v>0</v>
      </c>
      <c r="Z47" s="32">
        <v>0</v>
      </c>
      <c r="AA47" s="33">
        <v>0</v>
      </c>
      <c r="AB47" s="32">
        <v>0</v>
      </c>
      <c r="AC47" s="33">
        <v>0</v>
      </c>
      <c r="AD47" s="32">
        <v>0</v>
      </c>
      <c r="AE47" s="33">
        <v>0</v>
      </c>
      <c r="AF47" s="32">
        <v>0</v>
      </c>
      <c r="AG47" s="33">
        <v>0</v>
      </c>
      <c r="AH47" s="32">
        <v>0</v>
      </c>
      <c r="AI47" s="33">
        <v>0</v>
      </c>
      <c r="AJ47" s="32">
        <v>0</v>
      </c>
      <c r="AK47" s="33">
        <v>0</v>
      </c>
      <c r="AL47" s="32">
        <v>0</v>
      </c>
      <c r="AM47" s="33">
        <v>0</v>
      </c>
      <c r="AN47" s="32">
        <v>0</v>
      </c>
      <c r="AO47" s="33">
        <v>0</v>
      </c>
      <c r="AP47" s="32">
        <v>0.27272727272727271</v>
      </c>
      <c r="AQ47" s="33">
        <v>0.2</v>
      </c>
      <c r="AR47" s="32">
        <v>3.0303030303030304E-2</v>
      </c>
      <c r="AS47" s="33">
        <v>1.896551724137931E-2</v>
      </c>
      <c r="AT47" s="32">
        <v>0</v>
      </c>
      <c r="AU47" s="33">
        <v>0</v>
      </c>
      <c r="AV47" s="32">
        <v>0.33333333333333331</v>
      </c>
      <c r="AW47" s="33">
        <v>0.40689655172413791</v>
      </c>
      <c r="AX47" s="32">
        <v>0.12121212121212122</v>
      </c>
      <c r="AY47" s="33">
        <v>9.6551724137931033E-2</v>
      </c>
      <c r="AZ47" s="11"/>
      <c r="BA47" s="10">
        <f t="shared" si="622"/>
        <v>0.99999999999999989</v>
      </c>
      <c r="BB47" s="10">
        <f t="shared" si="623"/>
        <v>1</v>
      </c>
    </row>
    <row r="48" spans="1:54">
      <c r="A48" s="2" t="s">
        <v>180</v>
      </c>
      <c r="B48" s="2" t="s">
        <v>75</v>
      </c>
      <c r="C48" s="2">
        <v>16</v>
      </c>
      <c r="D48" s="32">
        <v>4.7619047619047616E-2</v>
      </c>
      <c r="E48" s="33">
        <v>8.5470085470085479E-3</v>
      </c>
      <c r="F48" s="32">
        <v>0.8571428571428571</v>
      </c>
      <c r="G48" s="33">
        <v>0.62820512820512819</v>
      </c>
      <c r="H48" s="32">
        <v>0</v>
      </c>
      <c r="I48" s="33">
        <v>0</v>
      </c>
      <c r="J48" s="32">
        <v>0</v>
      </c>
      <c r="K48" s="33">
        <v>0</v>
      </c>
      <c r="L48" s="32">
        <v>0</v>
      </c>
      <c r="M48" s="33">
        <v>0</v>
      </c>
      <c r="N48" s="32">
        <v>0</v>
      </c>
      <c r="O48" s="33">
        <v>0</v>
      </c>
      <c r="P48" s="32">
        <v>0</v>
      </c>
      <c r="Q48" s="33">
        <v>0</v>
      </c>
      <c r="R48" s="32">
        <v>0</v>
      </c>
      <c r="S48" s="33">
        <v>0</v>
      </c>
      <c r="T48" s="32">
        <v>0</v>
      </c>
      <c r="U48" s="33">
        <v>0</v>
      </c>
      <c r="V48" s="32"/>
      <c r="W48" s="33"/>
      <c r="X48" s="32">
        <v>0</v>
      </c>
      <c r="Y48" s="33">
        <v>0</v>
      </c>
      <c r="Z48" s="32">
        <v>0</v>
      </c>
      <c r="AA48" s="33">
        <v>0</v>
      </c>
      <c r="AB48" s="32">
        <v>0</v>
      </c>
      <c r="AC48" s="33">
        <v>0</v>
      </c>
      <c r="AD48" s="32">
        <v>0</v>
      </c>
      <c r="AE48" s="33">
        <v>0</v>
      </c>
      <c r="AF48" s="32">
        <v>0</v>
      </c>
      <c r="AG48" s="33">
        <v>0</v>
      </c>
      <c r="AH48" s="32">
        <v>0</v>
      </c>
      <c r="AI48" s="33">
        <v>0</v>
      </c>
      <c r="AJ48" s="32">
        <v>0</v>
      </c>
      <c r="AK48" s="33">
        <v>0</v>
      </c>
      <c r="AL48" s="32">
        <v>0</v>
      </c>
      <c r="AM48" s="33">
        <v>0</v>
      </c>
      <c r="AN48" s="32">
        <v>0</v>
      </c>
      <c r="AO48" s="33">
        <v>0</v>
      </c>
      <c r="AP48" s="32">
        <v>0</v>
      </c>
      <c r="AQ48" s="33">
        <v>0</v>
      </c>
      <c r="AR48" s="32">
        <v>0</v>
      </c>
      <c r="AS48" s="33">
        <v>0</v>
      </c>
      <c r="AT48" s="32">
        <v>4.7619047619047616E-2</v>
      </c>
      <c r="AU48" s="33">
        <v>2.1367521367521368E-2</v>
      </c>
      <c r="AV48" s="32">
        <v>4.7619047619047616E-2</v>
      </c>
      <c r="AW48" s="33">
        <v>0.34188034188034189</v>
      </c>
      <c r="AX48" s="32">
        <v>0</v>
      </c>
      <c r="AY48" s="33">
        <v>0</v>
      </c>
      <c r="AZ48" s="11"/>
      <c r="BA48" s="10">
        <f t="shared" si="622"/>
        <v>1</v>
      </c>
      <c r="BB48" s="10">
        <f t="shared" si="623"/>
        <v>1</v>
      </c>
    </row>
    <row r="49" spans="1:66">
      <c r="A49" s="2" t="s">
        <v>621</v>
      </c>
      <c r="B49" s="2" t="s">
        <v>75</v>
      </c>
      <c r="C49" s="2">
        <v>17</v>
      </c>
      <c r="D49" s="32">
        <v>0.16666666666666666</v>
      </c>
      <c r="E49" s="33">
        <v>6.8825910931174086E-2</v>
      </c>
      <c r="F49" s="32">
        <v>5.5555555555555552E-2</v>
      </c>
      <c r="G49" s="33">
        <v>8.0971659919028341E-3</v>
      </c>
      <c r="H49" s="32">
        <v>0.44444444444444442</v>
      </c>
      <c r="I49" s="33">
        <v>0.45748987854251011</v>
      </c>
      <c r="J49" s="32">
        <v>0</v>
      </c>
      <c r="K49" s="33">
        <v>0</v>
      </c>
      <c r="L49" s="32">
        <v>0</v>
      </c>
      <c r="M49" s="33">
        <v>0</v>
      </c>
      <c r="N49" s="32">
        <v>0</v>
      </c>
      <c r="O49" s="33">
        <v>0</v>
      </c>
      <c r="P49" s="32">
        <v>0</v>
      </c>
      <c r="Q49" s="33">
        <v>0</v>
      </c>
      <c r="R49" s="32">
        <v>0</v>
      </c>
      <c r="S49" s="33">
        <v>0</v>
      </c>
      <c r="T49" s="32">
        <v>0</v>
      </c>
      <c r="U49" s="33">
        <v>0</v>
      </c>
      <c r="V49" s="32"/>
      <c r="W49" s="33"/>
      <c r="X49" s="32">
        <v>0</v>
      </c>
      <c r="Y49" s="33">
        <v>0</v>
      </c>
      <c r="Z49" s="32">
        <v>0</v>
      </c>
      <c r="AA49" s="33">
        <v>0</v>
      </c>
      <c r="AB49" s="32">
        <v>0</v>
      </c>
      <c r="AC49" s="33">
        <v>0</v>
      </c>
      <c r="AD49" s="32">
        <v>0</v>
      </c>
      <c r="AE49" s="33">
        <v>0</v>
      </c>
      <c r="AF49" s="32">
        <v>0</v>
      </c>
      <c r="AG49" s="33">
        <v>0</v>
      </c>
      <c r="AH49" s="32">
        <v>0</v>
      </c>
      <c r="AI49" s="33">
        <v>0</v>
      </c>
      <c r="AJ49" s="32">
        <v>5.5555555555555552E-2</v>
      </c>
      <c r="AK49" s="33">
        <v>0.291497975708502</v>
      </c>
      <c r="AL49" s="32">
        <v>0</v>
      </c>
      <c r="AM49" s="33">
        <v>0</v>
      </c>
      <c r="AN49" s="32">
        <v>0</v>
      </c>
      <c r="AO49" s="33">
        <v>0</v>
      </c>
      <c r="AP49" s="32">
        <v>0.16666666666666666</v>
      </c>
      <c r="AQ49" s="33">
        <v>0.13360323886639677</v>
      </c>
      <c r="AR49" s="32">
        <v>5.5555555555555552E-2</v>
      </c>
      <c r="AS49" s="33">
        <v>1.6194331983805668E-2</v>
      </c>
      <c r="AT49" s="32">
        <v>0</v>
      </c>
      <c r="AU49" s="33">
        <v>0</v>
      </c>
      <c r="AV49" s="32">
        <v>5.5555555555555552E-2</v>
      </c>
      <c r="AW49" s="33">
        <v>2.4291497975708502E-2</v>
      </c>
      <c r="AX49" s="32">
        <v>0</v>
      </c>
      <c r="AY49" s="33">
        <v>0</v>
      </c>
      <c r="AZ49" s="11"/>
      <c r="BA49" s="10">
        <f t="shared" si="622"/>
        <v>1</v>
      </c>
      <c r="BB49" s="10">
        <f t="shared" si="623"/>
        <v>1</v>
      </c>
    </row>
    <row r="50" spans="1:66">
      <c r="A50" s="2" t="s">
        <v>685</v>
      </c>
      <c r="B50" s="2" t="s">
        <v>75</v>
      </c>
      <c r="C50" s="2">
        <v>18</v>
      </c>
      <c r="D50" s="32">
        <v>0.18518518518518517</v>
      </c>
      <c r="E50" s="33">
        <v>3.125E-2</v>
      </c>
      <c r="F50" s="32">
        <v>0.48148148148148145</v>
      </c>
      <c r="G50" s="33">
        <v>0.42499999999999999</v>
      </c>
      <c r="H50" s="32">
        <v>3.7037037037037035E-2</v>
      </c>
      <c r="I50" s="33">
        <v>2.0833333333333332E-2</v>
      </c>
      <c r="J50" s="32">
        <v>0</v>
      </c>
      <c r="K50" s="33">
        <v>0</v>
      </c>
      <c r="L50" s="32">
        <v>7.407407407407407E-2</v>
      </c>
      <c r="M50" s="33">
        <v>9.7916666666666666E-2</v>
      </c>
      <c r="N50" s="32">
        <v>0</v>
      </c>
      <c r="O50" s="33">
        <v>0</v>
      </c>
      <c r="P50" s="32">
        <v>7.407407407407407E-2</v>
      </c>
      <c r="Q50" s="33">
        <v>1.7708333333333333E-2</v>
      </c>
      <c r="R50" s="32">
        <v>0</v>
      </c>
      <c r="S50" s="33">
        <v>0</v>
      </c>
      <c r="T50" s="32">
        <v>0</v>
      </c>
      <c r="U50" s="33">
        <v>0</v>
      </c>
      <c r="V50" s="32"/>
      <c r="W50" s="33"/>
      <c r="X50" s="32">
        <v>0</v>
      </c>
      <c r="Y50" s="33">
        <v>0</v>
      </c>
      <c r="Z50" s="32">
        <v>0</v>
      </c>
      <c r="AA50" s="33">
        <v>0</v>
      </c>
      <c r="AB50" s="32">
        <v>0</v>
      </c>
      <c r="AC50" s="33">
        <v>0</v>
      </c>
      <c r="AD50" s="32">
        <v>0</v>
      </c>
      <c r="AE50" s="33">
        <v>0</v>
      </c>
      <c r="AF50" s="32">
        <v>0</v>
      </c>
      <c r="AG50" s="33">
        <v>0</v>
      </c>
      <c r="AH50" s="32">
        <v>0</v>
      </c>
      <c r="AI50" s="33">
        <v>0</v>
      </c>
      <c r="AJ50" s="32">
        <v>0</v>
      </c>
      <c r="AK50" s="33">
        <v>0</v>
      </c>
      <c r="AL50" s="32">
        <v>0</v>
      </c>
      <c r="AM50" s="33">
        <v>0</v>
      </c>
      <c r="AN50" s="32">
        <v>0</v>
      </c>
      <c r="AO50" s="33">
        <v>0</v>
      </c>
      <c r="AP50" s="32">
        <v>3.7037037037037035E-2</v>
      </c>
      <c r="AQ50" s="33">
        <v>8.3333333333333332E-3</v>
      </c>
      <c r="AR50" s="32">
        <v>7.407407407407407E-2</v>
      </c>
      <c r="AS50" s="33">
        <v>6.5625000000000003E-2</v>
      </c>
      <c r="AT50" s="32">
        <v>0</v>
      </c>
      <c r="AU50" s="33">
        <v>0</v>
      </c>
      <c r="AV50" s="32">
        <v>3.7037037037037035E-2</v>
      </c>
      <c r="AW50" s="33">
        <v>0.33333333333333331</v>
      </c>
      <c r="AX50" s="32">
        <v>0</v>
      </c>
      <c r="AY50" s="33">
        <v>0</v>
      </c>
      <c r="AZ50" s="11"/>
      <c r="BA50" s="10">
        <f t="shared" si="622"/>
        <v>1</v>
      </c>
      <c r="BB50" s="10">
        <f t="shared" si="623"/>
        <v>1</v>
      </c>
    </row>
    <row r="51" spans="1:66">
      <c r="A51" s="2" t="s">
        <v>686</v>
      </c>
      <c r="B51" s="2" t="s">
        <v>75</v>
      </c>
      <c r="C51" s="2">
        <v>19</v>
      </c>
      <c r="D51" s="32">
        <v>0.46153846153846156</v>
      </c>
      <c r="E51" s="33">
        <v>0.5494505494505495</v>
      </c>
      <c r="F51" s="32">
        <v>0.46153846153846156</v>
      </c>
      <c r="G51" s="33">
        <v>0.32967032967032966</v>
      </c>
      <c r="H51" s="32">
        <v>0</v>
      </c>
      <c r="I51" s="33">
        <v>0</v>
      </c>
      <c r="J51" s="32">
        <v>0</v>
      </c>
      <c r="K51" s="33">
        <v>0</v>
      </c>
      <c r="L51" s="32">
        <v>0</v>
      </c>
      <c r="M51" s="33">
        <v>0</v>
      </c>
      <c r="N51" s="32">
        <v>0</v>
      </c>
      <c r="O51" s="33">
        <v>0</v>
      </c>
      <c r="P51" s="32">
        <v>0</v>
      </c>
      <c r="Q51" s="33">
        <v>0</v>
      </c>
      <c r="R51" s="32">
        <v>0</v>
      </c>
      <c r="S51" s="33">
        <v>0</v>
      </c>
      <c r="T51" s="32">
        <v>7.6923076923076927E-2</v>
      </c>
      <c r="U51" s="33">
        <v>0.12087912087912088</v>
      </c>
      <c r="V51" s="32"/>
      <c r="W51" s="33"/>
      <c r="X51" s="32">
        <v>0</v>
      </c>
      <c r="Y51" s="33">
        <v>0</v>
      </c>
      <c r="Z51" s="32">
        <v>0</v>
      </c>
      <c r="AA51" s="33">
        <v>0</v>
      </c>
      <c r="AB51" s="32">
        <v>0</v>
      </c>
      <c r="AC51" s="33">
        <v>0</v>
      </c>
      <c r="AD51" s="32">
        <v>0</v>
      </c>
      <c r="AE51" s="33">
        <v>0</v>
      </c>
      <c r="AF51" s="32">
        <v>0</v>
      </c>
      <c r="AG51" s="33">
        <v>0</v>
      </c>
      <c r="AH51" s="32">
        <v>0</v>
      </c>
      <c r="AI51" s="33">
        <v>0</v>
      </c>
      <c r="AJ51" s="32">
        <v>0</v>
      </c>
      <c r="AK51" s="33">
        <v>0</v>
      </c>
      <c r="AL51" s="32">
        <v>0</v>
      </c>
      <c r="AM51" s="33">
        <v>0</v>
      </c>
      <c r="AN51" s="32">
        <v>0</v>
      </c>
      <c r="AO51" s="33">
        <v>0</v>
      </c>
      <c r="AP51" s="32">
        <v>0</v>
      </c>
      <c r="AQ51" s="33">
        <v>0</v>
      </c>
      <c r="AR51" s="32">
        <v>0</v>
      </c>
      <c r="AS51" s="33">
        <v>0</v>
      </c>
      <c r="AT51" s="32">
        <v>0</v>
      </c>
      <c r="AU51" s="33">
        <v>0</v>
      </c>
      <c r="AV51" s="32">
        <v>0</v>
      </c>
      <c r="AW51" s="33">
        <v>0</v>
      </c>
      <c r="AX51" s="32">
        <v>0</v>
      </c>
      <c r="AY51" s="33">
        <v>0</v>
      </c>
      <c r="AZ51" s="11"/>
      <c r="BA51" s="10">
        <f t="shared" si="622"/>
        <v>1</v>
      </c>
      <c r="BB51" s="10">
        <f t="shared" si="623"/>
        <v>1</v>
      </c>
    </row>
    <row r="52" spans="1:66">
      <c r="A52" s="2" t="s">
        <v>687</v>
      </c>
      <c r="B52" s="2" t="s">
        <v>75</v>
      </c>
      <c r="C52" s="2">
        <v>20</v>
      </c>
      <c r="D52" s="32">
        <v>0.2</v>
      </c>
      <c r="E52" s="33">
        <v>0.11572052401746726</v>
      </c>
      <c r="F52" s="32">
        <v>0.15</v>
      </c>
      <c r="G52" s="33">
        <v>9.8253275109170299E-2</v>
      </c>
      <c r="H52" s="32">
        <v>0.15</v>
      </c>
      <c r="I52" s="33">
        <v>0.39519650655021832</v>
      </c>
      <c r="J52" s="32">
        <v>0</v>
      </c>
      <c r="K52" s="33">
        <v>0</v>
      </c>
      <c r="L52" s="32">
        <v>0.05</v>
      </c>
      <c r="M52" s="33">
        <v>0.10262008733624454</v>
      </c>
      <c r="N52" s="32">
        <v>0</v>
      </c>
      <c r="O52" s="33">
        <v>0</v>
      </c>
      <c r="P52" s="32">
        <v>0</v>
      </c>
      <c r="Q52" s="33">
        <v>0</v>
      </c>
      <c r="R52" s="32">
        <v>0</v>
      </c>
      <c r="S52" s="33">
        <v>0</v>
      </c>
      <c r="T52" s="32">
        <v>0</v>
      </c>
      <c r="U52" s="33">
        <v>0</v>
      </c>
      <c r="V52" s="32"/>
      <c r="W52" s="33"/>
      <c r="X52" s="32">
        <v>0.25</v>
      </c>
      <c r="Y52" s="33">
        <v>0.18122270742358079</v>
      </c>
      <c r="Z52" s="32">
        <v>0.1</v>
      </c>
      <c r="AA52" s="33">
        <v>1.9650655021834062E-2</v>
      </c>
      <c r="AB52" s="32">
        <v>0</v>
      </c>
      <c r="AC52" s="33">
        <v>0</v>
      </c>
      <c r="AD52" s="32">
        <v>0</v>
      </c>
      <c r="AE52" s="33">
        <v>0</v>
      </c>
      <c r="AF52" s="32">
        <v>0</v>
      </c>
      <c r="AG52" s="33">
        <v>0</v>
      </c>
      <c r="AH52" s="32">
        <v>0</v>
      </c>
      <c r="AI52" s="33">
        <v>0</v>
      </c>
      <c r="AJ52" s="32">
        <v>0</v>
      </c>
      <c r="AK52" s="33">
        <v>0</v>
      </c>
      <c r="AL52" s="32">
        <v>0</v>
      </c>
      <c r="AM52" s="33">
        <v>0</v>
      </c>
      <c r="AN52" s="32">
        <v>0</v>
      </c>
      <c r="AO52" s="33">
        <v>0</v>
      </c>
      <c r="AP52" s="32">
        <v>0</v>
      </c>
      <c r="AQ52" s="33">
        <v>0</v>
      </c>
      <c r="AR52" s="32">
        <v>0</v>
      </c>
      <c r="AS52" s="33">
        <v>0</v>
      </c>
      <c r="AT52" s="32">
        <v>0</v>
      </c>
      <c r="AU52" s="33">
        <v>0</v>
      </c>
      <c r="AV52" s="32">
        <v>0.1</v>
      </c>
      <c r="AW52" s="33">
        <v>8.7336244541484712E-2</v>
      </c>
      <c r="AX52" s="32">
        <v>0</v>
      </c>
      <c r="AY52" s="33">
        <v>0</v>
      </c>
      <c r="AZ52" s="11"/>
      <c r="BA52" s="10">
        <f t="shared" si="622"/>
        <v>1</v>
      </c>
      <c r="BB52" s="10">
        <f t="shared" si="623"/>
        <v>0.99999999999999989</v>
      </c>
    </row>
    <row r="53" spans="1:66">
      <c r="A53" s="2" t="s">
        <v>688</v>
      </c>
      <c r="B53" s="2" t="s">
        <v>75</v>
      </c>
      <c r="C53" s="2">
        <v>21</v>
      </c>
      <c r="D53" s="32">
        <v>0</v>
      </c>
      <c r="E53" s="33">
        <v>0</v>
      </c>
      <c r="F53" s="32">
        <v>0</v>
      </c>
      <c r="G53" s="33">
        <v>0</v>
      </c>
      <c r="H53" s="32">
        <v>0</v>
      </c>
      <c r="I53" s="33">
        <v>0</v>
      </c>
      <c r="J53" s="32">
        <v>0</v>
      </c>
      <c r="K53" s="33">
        <v>0</v>
      </c>
      <c r="L53" s="32">
        <v>0</v>
      </c>
      <c r="M53" s="33">
        <v>0</v>
      </c>
      <c r="N53" s="32">
        <v>0</v>
      </c>
      <c r="O53" s="33">
        <v>0</v>
      </c>
      <c r="P53" s="32">
        <v>0</v>
      </c>
      <c r="Q53" s="33">
        <v>0</v>
      </c>
      <c r="R53" s="32">
        <v>0</v>
      </c>
      <c r="S53" s="33">
        <v>0</v>
      </c>
      <c r="T53" s="32">
        <v>0</v>
      </c>
      <c r="U53" s="33">
        <v>0</v>
      </c>
      <c r="V53" s="32"/>
      <c r="W53" s="33"/>
      <c r="X53" s="32">
        <v>0</v>
      </c>
      <c r="Y53" s="33">
        <v>0</v>
      </c>
      <c r="Z53" s="32">
        <v>0</v>
      </c>
      <c r="AA53" s="33">
        <v>0</v>
      </c>
      <c r="AB53" s="32">
        <v>0</v>
      </c>
      <c r="AC53" s="33">
        <v>0</v>
      </c>
      <c r="AD53" s="32">
        <v>0.55555555555555558</v>
      </c>
      <c r="AE53" s="33">
        <v>0.48675496688741721</v>
      </c>
      <c r="AF53" s="32">
        <v>0</v>
      </c>
      <c r="AG53" s="33">
        <v>0</v>
      </c>
      <c r="AH53" s="32">
        <v>0</v>
      </c>
      <c r="AI53" s="33">
        <v>0</v>
      </c>
      <c r="AJ53" s="32">
        <v>0</v>
      </c>
      <c r="AK53" s="33">
        <v>0</v>
      </c>
      <c r="AL53" s="32">
        <v>0</v>
      </c>
      <c r="AM53" s="33">
        <v>0</v>
      </c>
      <c r="AN53" s="32">
        <v>0</v>
      </c>
      <c r="AO53" s="33">
        <v>0</v>
      </c>
      <c r="AP53" s="32">
        <v>0</v>
      </c>
      <c r="AQ53" s="33">
        <v>0</v>
      </c>
      <c r="AR53" s="32">
        <v>0.22222222222222221</v>
      </c>
      <c r="AS53" s="33">
        <v>0.29470198675496689</v>
      </c>
      <c r="AT53" s="32">
        <v>0.1111111111111111</v>
      </c>
      <c r="AU53" s="33">
        <v>0.17218543046357615</v>
      </c>
      <c r="AV53" s="32">
        <v>5.5555555555555552E-2</v>
      </c>
      <c r="AW53" s="33">
        <v>1.6556291390728478E-2</v>
      </c>
      <c r="AX53" s="32">
        <v>5.5555555555555552E-2</v>
      </c>
      <c r="AY53" s="33">
        <v>2.9801324503311258E-2</v>
      </c>
      <c r="AZ53" s="11"/>
      <c r="BA53" s="10">
        <f t="shared" si="622"/>
        <v>1</v>
      </c>
      <c r="BB53" s="10">
        <f t="shared" si="623"/>
        <v>1</v>
      </c>
    </row>
    <row r="54" spans="1:66">
      <c r="A54" s="2" t="s">
        <v>689</v>
      </c>
      <c r="B54" s="2" t="s">
        <v>75</v>
      </c>
      <c r="C54" s="2">
        <v>22</v>
      </c>
      <c r="D54" s="32">
        <v>0.43478260869565216</v>
      </c>
      <c r="E54" s="33">
        <v>0.33488372093023255</v>
      </c>
      <c r="F54" s="32">
        <v>6.5217391304347824E-2</v>
      </c>
      <c r="G54" s="33">
        <v>3.7209302325581395E-2</v>
      </c>
      <c r="H54" s="32">
        <v>0</v>
      </c>
      <c r="I54" s="33">
        <v>0</v>
      </c>
      <c r="J54" s="32">
        <v>0</v>
      </c>
      <c r="K54" s="33">
        <v>0</v>
      </c>
      <c r="L54" s="32">
        <v>0</v>
      </c>
      <c r="M54" s="33">
        <v>0</v>
      </c>
      <c r="N54" s="32">
        <v>0</v>
      </c>
      <c r="O54" s="33">
        <v>0</v>
      </c>
      <c r="P54" s="32">
        <v>0</v>
      </c>
      <c r="Q54" s="33">
        <v>0</v>
      </c>
      <c r="R54" s="32">
        <v>0</v>
      </c>
      <c r="S54" s="33">
        <v>0</v>
      </c>
      <c r="T54" s="32">
        <v>0.45652173913043476</v>
      </c>
      <c r="U54" s="33">
        <v>0.60232558139534886</v>
      </c>
      <c r="V54" s="32"/>
      <c r="W54" s="33"/>
      <c r="X54" s="32">
        <v>0</v>
      </c>
      <c r="Y54" s="33">
        <v>0</v>
      </c>
      <c r="Z54" s="32">
        <v>0</v>
      </c>
      <c r="AA54" s="33">
        <v>0</v>
      </c>
      <c r="AB54" s="32">
        <v>0</v>
      </c>
      <c r="AC54" s="33">
        <v>0</v>
      </c>
      <c r="AD54" s="32">
        <v>0</v>
      </c>
      <c r="AE54" s="33">
        <v>0</v>
      </c>
      <c r="AF54" s="32">
        <v>0</v>
      </c>
      <c r="AG54" s="33">
        <v>0</v>
      </c>
      <c r="AH54" s="32">
        <v>0</v>
      </c>
      <c r="AI54" s="33">
        <v>0</v>
      </c>
      <c r="AJ54" s="32">
        <v>0</v>
      </c>
      <c r="AK54" s="33">
        <v>0</v>
      </c>
      <c r="AL54" s="32">
        <v>0</v>
      </c>
      <c r="AM54" s="33">
        <v>0</v>
      </c>
      <c r="AN54" s="32">
        <v>0</v>
      </c>
      <c r="AO54" s="33">
        <v>0</v>
      </c>
      <c r="AP54" s="32">
        <v>0</v>
      </c>
      <c r="AQ54" s="33">
        <v>0</v>
      </c>
      <c r="AR54" s="32">
        <v>4.3478260869565216E-2</v>
      </c>
      <c r="AS54" s="33">
        <v>2.5581395348837209E-2</v>
      </c>
      <c r="AT54" s="32">
        <v>0</v>
      </c>
      <c r="AU54" s="33">
        <v>0</v>
      </c>
      <c r="AV54" s="32">
        <v>0</v>
      </c>
      <c r="AW54" s="33">
        <v>0</v>
      </c>
      <c r="AX54" s="32">
        <v>0</v>
      </c>
      <c r="AY54" s="33">
        <v>0</v>
      </c>
      <c r="AZ54" s="11"/>
      <c r="BA54" s="10">
        <f t="shared" si="622"/>
        <v>1</v>
      </c>
      <c r="BB54" s="10">
        <f t="shared" si="623"/>
        <v>1</v>
      </c>
    </row>
    <row r="55" spans="1:66">
      <c r="A55" s="2" t="s">
        <v>196</v>
      </c>
      <c r="B55" s="2" t="s">
        <v>75</v>
      </c>
      <c r="C55" s="2">
        <v>23</v>
      </c>
      <c r="D55" s="32">
        <v>0.04</v>
      </c>
      <c r="E55" s="33">
        <v>5.6980056980056983E-3</v>
      </c>
      <c r="F55" s="32">
        <v>0</v>
      </c>
      <c r="G55" s="33">
        <v>0</v>
      </c>
      <c r="H55" s="32">
        <v>0</v>
      </c>
      <c r="I55" s="33">
        <v>0</v>
      </c>
      <c r="J55" s="32">
        <v>0</v>
      </c>
      <c r="K55" s="33">
        <v>0</v>
      </c>
      <c r="L55" s="32">
        <v>0</v>
      </c>
      <c r="M55" s="33">
        <v>0</v>
      </c>
      <c r="N55" s="32">
        <v>0</v>
      </c>
      <c r="O55" s="33">
        <v>0</v>
      </c>
      <c r="P55" s="32">
        <v>0.24</v>
      </c>
      <c r="Q55" s="33">
        <v>0.55840455840455838</v>
      </c>
      <c r="R55" s="32">
        <v>0.28000000000000003</v>
      </c>
      <c r="S55" s="33">
        <v>0.15954415954415954</v>
      </c>
      <c r="T55" s="32">
        <v>0.04</v>
      </c>
      <c r="U55" s="33">
        <v>4.5584045584045586E-2</v>
      </c>
      <c r="V55" s="32"/>
      <c r="W55" s="33"/>
      <c r="X55" s="32">
        <v>0</v>
      </c>
      <c r="Y55" s="33">
        <v>0</v>
      </c>
      <c r="Z55" s="32">
        <v>0</v>
      </c>
      <c r="AA55" s="33">
        <v>0</v>
      </c>
      <c r="AB55" s="32">
        <v>0</v>
      </c>
      <c r="AC55" s="33">
        <v>0</v>
      </c>
      <c r="AD55" s="32">
        <v>0</v>
      </c>
      <c r="AE55" s="33">
        <v>0</v>
      </c>
      <c r="AF55" s="32">
        <v>0</v>
      </c>
      <c r="AG55" s="33">
        <v>0</v>
      </c>
      <c r="AH55" s="32">
        <v>0</v>
      </c>
      <c r="AI55" s="33">
        <v>0</v>
      </c>
      <c r="AJ55" s="32">
        <v>0</v>
      </c>
      <c r="AK55" s="33">
        <v>0</v>
      </c>
      <c r="AL55" s="32">
        <v>0</v>
      </c>
      <c r="AM55" s="33">
        <v>0</v>
      </c>
      <c r="AN55" s="32">
        <v>0.12</v>
      </c>
      <c r="AO55" s="33">
        <v>3.9886039886039885E-2</v>
      </c>
      <c r="AP55" s="32">
        <v>0.2</v>
      </c>
      <c r="AQ55" s="33">
        <v>0.14814814814814814</v>
      </c>
      <c r="AR55" s="32">
        <v>0.04</v>
      </c>
      <c r="AS55" s="33">
        <v>1.4245014245014245E-2</v>
      </c>
      <c r="AT55" s="32">
        <v>0.04</v>
      </c>
      <c r="AU55" s="33">
        <v>2.8490028490028491E-2</v>
      </c>
      <c r="AV55" s="32">
        <v>0</v>
      </c>
      <c r="AW55" s="33">
        <v>0</v>
      </c>
      <c r="AX55" s="32">
        <v>0</v>
      </c>
      <c r="AY55" s="33">
        <v>0</v>
      </c>
      <c r="AZ55" s="2"/>
    </row>
    <row r="57" spans="1:66">
      <c r="D57">
        <v>139</v>
      </c>
      <c r="E57">
        <v>681</v>
      </c>
      <c r="F57">
        <v>783</v>
      </c>
      <c r="G57">
        <v>4678</v>
      </c>
      <c r="H57">
        <v>180</v>
      </c>
      <c r="I57">
        <v>1080</v>
      </c>
      <c r="J57">
        <v>6</v>
      </c>
      <c r="K57">
        <v>24</v>
      </c>
      <c r="L57">
        <v>22</v>
      </c>
      <c r="M57">
        <v>115</v>
      </c>
      <c r="N57">
        <v>0</v>
      </c>
      <c r="O57">
        <v>0</v>
      </c>
      <c r="P57">
        <v>71</v>
      </c>
      <c r="Q57">
        <v>383</v>
      </c>
      <c r="R57">
        <v>104</v>
      </c>
      <c r="S57">
        <v>577</v>
      </c>
      <c r="T57">
        <v>21</v>
      </c>
      <c r="U57">
        <v>74</v>
      </c>
      <c r="X57">
        <v>0</v>
      </c>
      <c r="Y57">
        <v>0</v>
      </c>
      <c r="Z57">
        <v>1</v>
      </c>
      <c r="AA57">
        <v>4</v>
      </c>
      <c r="AB57">
        <v>0</v>
      </c>
      <c r="AC57">
        <v>0</v>
      </c>
      <c r="AD57">
        <v>0</v>
      </c>
      <c r="AE57">
        <v>0</v>
      </c>
      <c r="AF57">
        <v>0</v>
      </c>
      <c r="AG57">
        <v>0</v>
      </c>
      <c r="AH57">
        <v>0</v>
      </c>
      <c r="AI57">
        <v>0</v>
      </c>
      <c r="AJ57">
        <v>0</v>
      </c>
      <c r="AK57">
        <v>0</v>
      </c>
      <c r="AL57">
        <v>0</v>
      </c>
      <c r="AM57">
        <v>0</v>
      </c>
      <c r="AN57">
        <v>0</v>
      </c>
      <c r="AO57">
        <v>0</v>
      </c>
      <c r="AP57">
        <v>80</v>
      </c>
      <c r="AQ57">
        <v>798</v>
      </c>
      <c r="AR57">
        <v>83</v>
      </c>
      <c r="AS57">
        <v>312</v>
      </c>
      <c r="AT57">
        <v>34</v>
      </c>
      <c r="AU57">
        <v>154</v>
      </c>
      <c r="AV57">
        <v>130</v>
      </c>
      <c r="AW57">
        <v>2400</v>
      </c>
      <c r="AX57">
        <v>59</v>
      </c>
      <c r="AY57">
        <v>771</v>
      </c>
      <c r="BA57" s="10">
        <f t="shared" ref="BA57" si="624">SUM(D57,F57,H57,J57,L57,N57,P57,R57,T57,X57,Z57,AB57,AD57,AF57,AH57,AJ57,AL57,AN57,AP57,AR57,AT57,AV57,AX57)</f>
        <v>1713</v>
      </c>
      <c r="BB57" s="10">
        <f t="shared" ref="BB57" si="625">SUM(E57,G57,I57,K57,M57,O57,Q57,S57,U57,Y57,AA57,AC57,AE57,AG57,AI57,AK57,AM57,AO57,AQ57,AS57,AU57,AW57,AY57)</f>
        <v>12051</v>
      </c>
    </row>
    <row r="58" spans="1:66">
      <c r="D58" s="22">
        <f>D57/$BA$39</f>
        <v>8.1144191476941033E-2</v>
      </c>
      <c r="E58" s="22">
        <f>E57/$BB$39</f>
        <v>5.6509833208862333E-2</v>
      </c>
      <c r="F58" s="22">
        <f t="shared" ref="F58" si="626">F57/$BA$39</f>
        <v>0.45709281961471104</v>
      </c>
      <c r="G58" s="22">
        <f t="shared" ref="G58" si="627">G57/$BB$39</f>
        <v>0.38818355323209691</v>
      </c>
      <c r="H58" s="22">
        <f t="shared" ref="H58" si="628">H57/$BA$39</f>
        <v>0.10507880910683012</v>
      </c>
      <c r="I58" s="22">
        <f t="shared" ref="I58" si="629">I57/$BB$39</f>
        <v>8.9619118745332335E-2</v>
      </c>
      <c r="J58" s="22">
        <f t="shared" ref="J58" si="630">J57/$BA$39</f>
        <v>3.5026269702276708E-3</v>
      </c>
      <c r="K58" s="22">
        <f t="shared" ref="K58" si="631">K57/$BB$39</f>
        <v>1.9915359721184964E-3</v>
      </c>
      <c r="L58" s="22">
        <f t="shared" ref="L58" si="632">L57/$BA$39</f>
        <v>1.284296555750146E-2</v>
      </c>
      <c r="M58" s="22">
        <f t="shared" ref="M58" si="633">M57/$BB$39</f>
        <v>9.5427765330677958E-3</v>
      </c>
      <c r="N58" s="22">
        <f t="shared" ref="N58" si="634">N57/$BA$39</f>
        <v>0</v>
      </c>
      <c r="O58" s="22">
        <f t="shared" ref="O58" si="635">O57/$BB$39</f>
        <v>0</v>
      </c>
      <c r="P58" s="22">
        <f t="shared" ref="P58" si="636">P57/$BA$39</f>
        <v>4.1447752481027438E-2</v>
      </c>
      <c r="Q58" s="22">
        <f t="shared" ref="Q58" si="637">Q57/$BB$39</f>
        <v>3.1781594888391003E-2</v>
      </c>
      <c r="R58" s="22">
        <f t="shared" ref="R58" si="638">R57/$BA$39</f>
        <v>6.0712200817279627E-2</v>
      </c>
      <c r="S58" s="22">
        <f t="shared" ref="S58" si="639">S57/$BB$39</f>
        <v>4.7879843996348849E-2</v>
      </c>
      <c r="T58" s="22">
        <f t="shared" ref="T58" si="640">T57/$BA$39</f>
        <v>1.2259194395796848E-2</v>
      </c>
      <c r="U58" s="22">
        <f t="shared" ref="U58" si="641">U57/$BB$39</f>
        <v>6.1405692473653637E-3</v>
      </c>
      <c r="V58" s="36"/>
      <c r="W58" s="22"/>
      <c r="X58" s="22">
        <f t="shared" ref="X58" si="642">X57/$BA$39</f>
        <v>0</v>
      </c>
      <c r="Y58" s="22">
        <f t="shared" ref="Y58" si="643">Y57/$BB$39</f>
        <v>0</v>
      </c>
      <c r="Z58" s="22">
        <f t="shared" ref="Z58" si="644">Z57/$BA$39</f>
        <v>5.837711617046118E-4</v>
      </c>
      <c r="AA58" s="22">
        <f t="shared" ref="AA58" si="645">AA57/$BB$39</f>
        <v>3.3192266201974942E-4</v>
      </c>
      <c r="AB58" s="22">
        <f t="shared" ref="AB58" si="646">AB57/$BA$39</f>
        <v>0</v>
      </c>
      <c r="AC58" s="22">
        <f t="shared" ref="AC58" si="647">AC57/$BB$39</f>
        <v>0</v>
      </c>
      <c r="AD58" s="22">
        <f t="shared" ref="AD58" si="648">AD57/$BA$39</f>
        <v>0</v>
      </c>
      <c r="AE58" s="22">
        <f t="shared" ref="AE58" si="649">AE57/$BB$39</f>
        <v>0</v>
      </c>
      <c r="AF58" s="22">
        <f t="shared" ref="AF58" si="650">AF57/$BA$39</f>
        <v>0</v>
      </c>
      <c r="AG58" s="22">
        <f t="shared" ref="AG58" si="651">AG57/$BB$39</f>
        <v>0</v>
      </c>
      <c r="AH58" s="22">
        <f t="shared" ref="AH58" si="652">AH57/$BA$39</f>
        <v>0</v>
      </c>
      <c r="AI58" s="22">
        <f t="shared" ref="AI58" si="653">AI57/$BB$39</f>
        <v>0</v>
      </c>
      <c r="AJ58" s="22">
        <f t="shared" ref="AJ58" si="654">AJ57/$BA$39</f>
        <v>0</v>
      </c>
      <c r="AK58" s="22">
        <f t="shared" ref="AK58" si="655">AK57/$BB$39</f>
        <v>0</v>
      </c>
      <c r="AL58" s="22">
        <f t="shared" ref="AL58" si="656">AL57/$BA$39</f>
        <v>0</v>
      </c>
      <c r="AM58" s="22">
        <f t="shared" ref="AM58" si="657">AM57/$BB$39</f>
        <v>0</v>
      </c>
      <c r="AN58" s="22">
        <f t="shared" ref="AN58" si="658">AN57/$BA$39</f>
        <v>0</v>
      </c>
      <c r="AO58" s="22">
        <f t="shared" ref="AO58" si="659">AO57/$BB$39</f>
        <v>0</v>
      </c>
      <c r="AP58" s="22">
        <f t="shared" ref="AP58" si="660">AP57/$BA$39</f>
        <v>4.6701692936368944E-2</v>
      </c>
      <c r="AQ58" s="22">
        <f t="shared" ref="AQ58" si="661">AQ57/$BB$39</f>
        <v>6.6218571072940005E-2</v>
      </c>
      <c r="AR58" s="22">
        <f t="shared" ref="AR58" si="662">AR57/$BA$39</f>
        <v>4.8453006421482779E-2</v>
      </c>
      <c r="AS58" s="22">
        <f t="shared" ref="AS58" si="663">AS57/$BB$39</f>
        <v>2.5889967637540454E-2</v>
      </c>
      <c r="AT58" s="22">
        <f t="shared" ref="AT58" si="664">AT57/$BA$39</f>
        <v>1.9848219497956801E-2</v>
      </c>
      <c r="AU58" s="22">
        <f t="shared" ref="AU58" si="665">AU57/$BB$39</f>
        <v>1.2779022487760352E-2</v>
      </c>
      <c r="AV58" s="22">
        <f t="shared" ref="AV58" si="666">AV57/$BA$39</f>
        <v>7.5890251021599534E-2</v>
      </c>
      <c r="AW58" s="22">
        <f t="shared" ref="AW58" si="667">AW57/$BB$39</f>
        <v>0.19915359721184964</v>
      </c>
      <c r="AX58" s="22">
        <f t="shared" ref="AX58" si="668">AX57/$BA$39</f>
        <v>3.4442498540572096E-2</v>
      </c>
      <c r="AY58" s="22">
        <f t="shared" ref="AY58" si="669">AY57/$BB$39</f>
        <v>6.3978093104306702E-2</v>
      </c>
      <c r="BA58" s="10"/>
      <c r="BB58" s="10"/>
    </row>
    <row r="60" spans="1:66">
      <c r="BJ60" s="4"/>
      <c r="BK60" s="4"/>
      <c r="BL60" s="4"/>
      <c r="BM60" s="4"/>
      <c r="BN60" s="4"/>
    </row>
    <row r="62" spans="1:66">
      <c r="A62" s="13" t="s">
        <v>4</v>
      </c>
      <c r="B62" s="13" t="s">
        <v>5</v>
      </c>
      <c r="C62" s="13" t="s">
        <v>6</v>
      </c>
      <c r="D62" s="13" t="s">
        <v>8</v>
      </c>
      <c r="E62" s="12"/>
      <c r="F62" s="13" t="s">
        <v>9</v>
      </c>
      <c r="G62" s="12"/>
      <c r="H62" s="13" t="s">
        <v>10</v>
      </c>
      <c r="I62" s="12"/>
      <c r="J62" s="13" t="s">
        <v>11</v>
      </c>
      <c r="K62" s="12"/>
      <c r="L62" s="13" t="s">
        <v>12</v>
      </c>
      <c r="M62" s="12"/>
      <c r="N62" s="13" t="s">
        <v>13</v>
      </c>
      <c r="O62" s="12"/>
      <c r="P62" s="13" t="s">
        <v>14</v>
      </c>
      <c r="Q62" s="12"/>
      <c r="R62" s="13" t="s">
        <v>15</v>
      </c>
      <c r="S62" s="12"/>
      <c r="T62" s="13" t="s">
        <v>739</v>
      </c>
      <c r="U62" s="12"/>
      <c r="V62" s="13" t="s">
        <v>740</v>
      </c>
      <c r="W62" s="12"/>
      <c r="X62" s="13" t="s">
        <v>17</v>
      </c>
      <c r="Y62" s="12"/>
      <c r="Z62" s="13" t="s">
        <v>18</v>
      </c>
      <c r="AA62" s="12"/>
      <c r="AB62" s="13" t="s">
        <v>19</v>
      </c>
      <c r="AC62" s="12"/>
      <c r="AD62" s="13" t="s">
        <v>20</v>
      </c>
      <c r="AE62" s="12"/>
      <c r="AF62" s="13" t="s">
        <v>21</v>
      </c>
      <c r="AG62" s="12"/>
      <c r="AH62" s="13" t="s">
        <v>22</v>
      </c>
      <c r="AI62" s="12"/>
      <c r="AJ62" s="13" t="s">
        <v>23</v>
      </c>
      <c r="AK62" s="12"/>
      <c r="AL62" s="13" t="s">
        <v>675</v>
      </c>
      <c r="AM62" s="12"/>
      <c r="AN62" s="13" t="s">
        <v>676</v>
      </c>
      <c r="AO62" s="12"/>
      <c r="AP62" s="13" t="s">
        <v>33</v>
      </c>
      <c r="AQ62" s="12"/>
      <c r="AR62" s="13" t="s">
        <v>34</v>
      </c>
      <c r="AS62" s="12"/>
      <c r="AT62" s="13" t="s">
        <v>35</v>
      </c>
      <c r="AU62" s="12"/>
      <c r="AV62" s="13" t="s">
        <v>36</v>
      </c>
      <c r="AW62" s="12"/>
      <c r="AX62" s="13" t="s">
        <v>37</v>
      </c>
      <c r="AY62" s="12"/>
      <c r="AZ62" s="13"/>
      <c r="BA62" s="12" t="s">
        <v>616</v>
      </c>
      <c r="BB62" s="12" t="s">
        <v>617</v>
      </c>
    </row>
    <row r="63" spans="1:66">
      <c r="A63" s="2" t="s">
        <v>169</v>
      </c>
      <c r="B63" s="2" t="s">
        <v>75</v>
      </c>
      <c r="C63" s="2">
        <v>12</v>
      </c>
      <c r="D63" s="11">
        <v>139</v>
      </c>
      <c r="E63" s="10">
        <v>681</v>
      </c>
      <c r="F63" s="11">
        <v>783</v>
      </c>
      <c r="G63" s="10">
        <v>4678</v>
      </c>
      <c r="H63" s="11">
        <v>180</v>
      </c>
      <c r="I63" s="10">
        <v>1080</v>
      </c>
      <c r="J63" s="11">
        <v>6</v>
      </c>
      <c r="K63" s="10">
        <v>24</v>
      </c>
      <c r="L63" s="11">
        <v>22</v>
      </c>
      <c r="M63" s="10">
        <v>115</v>
      </c>
      <c r="N63" s="11">
        <v>0</v>
      </c>
      <c r="O63" s="10">
        <v>0</v>
      </c>
      <c r="P63" s="11">
        <v>71</v>
      </c>
      <c r="Q63" s="10">
        <v>383</v>
      </c>
      <c r="R63" s="11">
        <v>104</v>
      </c>
      <c r="S63" s="10">
        <v>577</v>
      </c>
      <c r="T63" s="11">
        <v>1</v>
      </c>
      <c r="U63" s="10">
        <v>4</v>
      </c>
      <c r="V63" s="11">
        <v>20</v>
      </c>
      <c r="W63" s="10">
        <v>70</v>
      </c>
      <c r="X63" s="11">
        <v>0</v>
      </c>
      <c r="Y63" s="10">
        <v>0</v>
      </c>
      <c r="Z63" s="11">
        <v>1</v>
      </c>
      <c r="AA63" s="10">
        <v>4</v>
      </c>
      <c r="AB63" s="11">
        <v>0</v>
      </c>
      <c r="AC63" s="10">
        <v>0</v>
      </c>
      <c r="AD63" s="11">
        <v>0</v>
      </c>
      <c r="AE63" s="10">
        <v>0</v>
      </c>
      <c r="AF63" s="11">
        <v>0</v>
      </c>
      <c r="AG63" s="10">
        <v>0</v>
      </c>
      <c r="AH63" s="11">
        <v>0</v>
      </c>
      <c r="AI63" s="10">
        <v>0</v>
      </c>
      <c r="AJ63" s="11">
        <v>0</v>
      </c>
      <c r="AK63" s="10">
        <v>0</v>
      </c>
      <c r="AL63" s="11">
        <v>0</v>
      </c>
      <c r="AM63" s="10">
        <v>0</v>
      </c>
      <c r="AN63" s="11">
        <v>0</v>
      </c>
      <c r="AO63" s="10">
        <v>0</v>
      </c>
      <c r="AP63" s="11">
        <v>80</v>
      </c>
      <c r="AQ63" s="10">
        <v>798</v>
      </c>
      <c r="AR63" s="11">
        <v>83</v>
      </c>
      <c r="AS63" s="10">
        <v>312</v>
      </c>
      <c r="AT63" s="11">
        <v>34</v>
      </c>
      <c r="AU63" s="10">
        <v>154</v>
      </c>
      <c r="AV63" s="11"/>
      <c r="AW63" s="10"/>
      <c r="AX63" s="11"/>
      <c r="AY63" s="10"/>
      <c r="AZ63" s="11"/>
      <c r="BA63" s="10">
        <f>SUM(D63,F63,H63,J63,L63,N63,P63,R63,T63,X63,Z63,AB63,AD63,AF63,AH63,AJ63,AL63,AN63,AP63,AR63,AT63,AV63,AX63,V63)</f>
        <v>1524</v>
      </c>
      <c r="BB63" s="10">
        <f>SUM(E63,G63,I63,K63,M63,O63,Q63,S63,U63,Y63,AA63,AC63,AE63,AG63,AI63,AK63,AM63,AO63,AQ63,AS63,AU63,AW63,AY63,W63)</f>
        <v>8880</v>
      </c>
    </row>
    <row r="64" spans="1:66">
      <c r="A64" s="2"/>
      <c r="B64" s="2"/>
      <c r="C64" s="2"/>
      <c r="D64" s="11">
        <f>D63/$BA$63</f>
        <v>9.1207349081364825E-2</v>
      </c>
      <c r="E64" s="10">
        <f>E63/$BB$63</f>
        <v>7.6689189189189183E-2</v>
      </c>
      <c r="F64" s="11">
        <f t="shared" ref="F64" si="670">F63/$BA$63</f>
        <v>0.51377952755905509</v>
      </c>
      <c r="G64" s="10">
        <f t="shared" ref="G64" si="671">G63/$BB$63</f>
        <v>0.52680180180180181</v>
      </c>
      <c r="H64" s="11">
        <f t="shared" ref="H64" si="672">H63/$BA$63</f>
        <v>0.11811023622047244</v>
      </c>
      <c r="I64" s="10">
        <f t="shared" ref="I64" si="673">I63/$BB$63</f>
        <v>0.12162162162162163</v>
      </c>
      <c r="J64" s="11">
        <f t="shared" ref="J64" si="674">J63/$BA$63</f>
        <v>3.937007874015748E-3</v>
      </c>
      <c r="K64" s="10">
        <f t="shared" ref="K64" si="675">K63/$BB$63</f>
        <v>2.7027027027027029E-3</v>
      </c>
      <c r="L64" s="11">
        <f t="shared" ref="L64" si="676">L63/$BA$63</f>
        <v>1.4435695538057743E-2</v>
      </c>
      <c r="M64" s="10">
        <f t="shared" ref="M64" si="677">M63/$BB$63</f>
        <v>1.295045045045045E-2</v>
      </c>
      <c r="N64" s="11">
        <f t="shared" ref="N64" si="678">N63/$BA$63</f>
        <v>0</v>
      </c>
      <c r="O64" s="10">
        <f t="shared" ref="O64" si="679">O63/$BB$63</f>
        <v>0</v>
      </c>
      <c r="P64" s="11">
        <f t="shared" ref="P64" si="680">P63/$BA$63</f>
        <v>4.6587926509186355E-2</v>
      </c>
      <c r="Q64" s="10">
        <f t="shared" ref="Q64" si="681">Q63/$BB$63</f>
        <v>4.3130630630630627E-2</v>
      </c>
      <c r="R64" s="11">
        <f t="shared" ref="R64" si="682">R63/$BA$63</f>
        <v>6.8241469816272965E-2</v>
      </c>
      <c r="S64" s="10">
        <f t="shared" ref="S64" si="683">S63/$BB$63</f>
        <v>6.497747747747748E-2</v>
      </c>
      <c r="T64" s="11">
        <f t="shared" ref="T64:V64" si="684">T63/$BA$63</f>
        <v>6.5616797900262466E-4</v>
      </c>
      <c r="U64" s="10">
        <f t="shared" ref="U64:W64" si="685">U63/$BB$63</f>
        <v>4.5045045045045046E-4</v>
      </c>
      <c r="V64" s="11">
        <f t="shared" si="684"/>
        <v>1.3123359580052493E-2</v>
      </c>
      <c r="W64" s="10">
        <f t="shared" si="685"/>
        <v>7.8828828828828822E-3</v>
      </c>
      <c r="X64" s="11">
        <f t="shared" ref="X64" si="686">X63/$BA$63</f>
        <v>0</v>
      </c>
      <c r="Y64" s="10">
        <f t="shared" ref="Y64" si="687">Y63/$BB$63</f>
        <v>0</v>
      </c>
      <c r="Z64" s="11">
        <f t="shared" ref="Z64" si="688">Z63/$BA$63</f>
        <v>6.5616797900262466E-4</v>
      </c>
      <c r="AA64" s="10">
        <f t="shared" ref="AA64" si="689">AA63/$BB$63</f>
        <v>4.5045045045045046E-4</v>
      </c>
      <c r="AB64" s="11">
        <f t="shared" ref="AB64" si="690">AB63/$BA$63</f>
        <v>0</v>
      </c>
      <c r="AC64" s="10">
        <f t="shared" ref="AC64" si="691">AC63/$BB$63</f>
        <v>0</v>
      </c>
      <c r="AD64" s="11">
        <f t="shared" ref="AD64" si="692">AD63/$BA$63</f>
        <v>0</v>
      </c>
      <c r="AE64" s="10">
        <f t="shared" ref="AE64" si="693">AE63/$BB$63</f>
        <v>0</v>
      </c>
      <c r="AF64" s="11">
        <f t="shared" ref="AF64" si="694">AF63/$BA$63</f>
        <v>0</v>
      </c>
      <c r="AG64" s="10">
        <f t="shared" ref="AG64" si="695">AG63/$BB$63</f>
        <v>0</v>
      </c>
      <c r="AH64" s="11">
        <f t="shared" ref="AH64" si="696">AH63/$BA$63</f>
        <v>0</v>
      </c>
      <c r="AI64" s="10">
        <f t="shared" ref="AI64" si="697">AI63/$BB$63</f>
        <v>0</v>
      </c>
      <c r="AJ64" s="11">
        <f t="shared" ref="AJ64" si="698">AJ63/$BA$63</f>
        <v>0</v>
      </c>
      <c r="AK64" s="10">
        <f t="shared" ref="AK64" si="699">AK63/$BB$63</f>
        <v>0</v>
      </c>
      <c r="AL64" s="11">
        <f t="shared" ref="AL64" si="700">AL63/$BA$63</f>
        <v>0</v>
      </c>
      <c r="AM64" s="10">
        <f t="shared" ref="AM64" si="701">AM63/$BB$63</f>
        <v>0</v>
      </c>
      <c r="AN64" s="11">
        <f t="shared" ref="AN64" si="702">AN63/$BA$63</f>
        <v>0</v>
      </c>
      <c r="AO64" s="10">
        <f t="shared" ref="AO64" si="703">AO63/$BB$63</f>
        <v>0</v>
      </c>
      <c r="AP64" s="11">
        <f t="shared" ref="AP64" si="704">AP63/$BA$63</f>
        <v>5.2493438320209973E-2</v>
      </c>
      <c r="AQ64" s="10">
        <f t="shared" ref="AQ64" si="705">AQ63/$BB$63</f>
        <v>8.9864864864864863E-2</v>
      </c>
      <c r="AR64" s="11">
        <f t="shared" ref="AR64" si="706">AR63/$BA$63</f>
        <v>5.446194225721785E-2</v>
      </c>
      <c r="AS64" s="10">
        <f t="shared" ref="AS64" si="707">AS63/$BB$63</f>
        <v>3.5135135135135137E-2</v>
      </c>
      <c r="AT64" s="11">
        <f t="shared" ref="AT64" si="708">AT63/$BA$63</f>
        <v>2.2309711286089239E-2</v>
      </c>
      <c r="AU64" s="10">
        <f t="shared" ref="AU64" si="709">AU63/$BB$63</f>
        <v>1.7342342342342342E-2</v>
      </c>
      <c r="AV64" s="11"/>
      <c r="AW64" s="10"/>
      <c r="AX64" s="11"/>
      <c r="AY64" s="10"/>
      <c r="AZ64" s="11"/>
      <c r="BA64" s="10">
        <f t="shared" ref="BA64:BA98" si="710">SUM(D64,F64,H64,J64,L64,N64,P64,R64,T64,X64,Z64,AB64,AD64,AF64,AH64,AJ64,AL64,AN64,AP64,AR64,AT64,AV64,AX64,V64)</f>
        <v>1</v>
      </c>
      <c r="BB64" s="10">
        <f t="shared" ref="BB64:BB98" si="711">SUM(E64,G64,I64,K64,M64,O64,Q64,S64,U64,Y64,AA64,AC64,AE64,AG64,AI64,AK64,AM64,AO64,AQ64,AS64,AU64,AW64,AY64,W64)</f>
        <v>0.99999999999999989</v>
      </c>
    </row>
    <row r="65" spans="1:54">
      <c r="A65" s="2" t="s">
        <v>169</v>
      </c>
      <c r="B65" s="2" t="s">
        <v>75</v>
      </c>
      <c r="C65" s="2">
        <v>12</v>
      </c>
      <c r="D65" s="11">
        <v>9.1207349081364825E-2</v>
      </c>
      <c r="E65" s="10">
        <v>7.6689189189189183E-2</v>
      </c>
      <c r="F65" s="11">
        <v>0.51377952755905509</v>
      </c>
      <c r="G65" s="10">
        <v>0.52680180180180181</v>
      </c>
      <c r="H65" s="11">
        <v>0.11811023622047244</v>
      </c>
      <c r="I65" s="10">
        <v>0.12162162162162163</v>
      </c>
      <c r="J65" s="11">
        <v>3.937007874015748E-3</v>
      </c>
      <c r="K65" s="10">
        <v>2.7027027027027029E-3</v>
      </c>
      <c r="L65" s="11">
        <v>1.4435695538057743E-2</v>
      </c>
      <c r="M65" s="10">
        <v>1.295045045045045E-2</v>
      </c>
      <c r="N65" s="11">
        <v>0</v>
      </c>
      <c r="O65" s="10">
        <v>0</v>
      </c>
      <c r="P65" s="11">
        <v>4.6587926509186355E-2</v>
      </c>
      <c r="Q65" s="10">
        <v>4.3130630630630627E-2</v>
      </c>
      <c r="R65" s="11">
        <v>6.8241469816272965E-2</v>
      </c>
      <c r="S65" s="10">
        <v>6.497747747747748E-2</v>
      </c>
      <c r="T65" s="11">
        <v>6.5616797900262466E-4</v>
      </c>
      <c r="U65" s="10">
        <v>4.5045045045045046E-4</v>
      </c>
      <c r="V65" s="11">
        <v>1.3123359580052493E-2</v>
      </c>
      <c r="W65" s="10">
        <v>7.8828828828828822E-3</v>
      </c>
      <c r="X65" s="11">
        <v>0</v>
      </c>
      <c r="Y65" s="10">
        <v>0</v>
      </c>
      <c r="Z65" s="11">
        <v>6.5616797900262466E-4</v>
      </c>
      <c r="AA65" s="10">
        <v>4.5045045045045046E-4</v>
      </c>
      <c r="AB65" s="11">
        <v>0</v>
      </c>
      <c r="AC65" s="10">
        <v>0</v>
      </c>
      <c r="AD65" s="11">
        <v>0</v>
      </c>
      <c r="AE65" s="10">
        <v>0</v>
      </c>
      <c r="AF65" s="11">
        <v>0</v>
      </c>
      <c r="AG65" s="10">
        <v>0</v>
      </c>
      <c r="AH65" s="11">
        <v>0</v>
      </c>
      <c r="AI65" s="10">
        <v>0</v>
      </c>
      <c r="AJ65" s="11">
        <v>0</v>
      </c>
      <c r="AK65" s="10">
        <v>0</v>
      </c>
      <c r="AL65" s="11">
        <v>0</v>
      </c>
      <c r="AM65" s="10">
        <v>0</v>
      </c>
      <c r="AN65" s="11">
        <v>0</v>
      </c>
      <c r="AO65" s="10">
        <v>0</v>
      </c>
      <c r="AP65" s="11">
        <v>5.2493438320209973E-2</v>
      </c>
      <c r="AQ65" s="10">
        <v>8.9864864864864863E-2</v>
      </c>
      <c r="AR65" s="11">
        <v>5.446194225721785E-2</v>
      </c>
      <c r="AS65" s="10">
        <v>3.5135135135135137E-2</v>
      </c>
      <c r="AT65" s="11">
        <v>2.2309711286089239E-2</v>
      </c>
      <c r="AU65" s="10">
        <v>1.7342342342342342E-2</v>
      </c>
      <c r="AV65" s="11"/>
      <c r="AW65" s="10"/>
      <c r="AX65" s="11"/>
      <c r="AY65" s="10"/>
      <c r="AZ65" s="11"/>
      <c r="BA65" s="10">
        <f t="shared" si="710"/>
        <v>1</v>
      </c>
      <c r="BB65" s="10">
        <f t="shared" si="711"/>
        <v>0.99999999999999989</v>
      </c>
    </row>
    <row r="66" spans="1:54">
      <c r="A66" s="2" t="s">
        <v>74</v>
      </c>
      <c r="B66" s="2" t="s">
        <v>75</v>
      </c>
      <c r="C66" s="2">
        <v>13</v>
      </c>
      <c r="D66" s="11">
        <v>0</v>
      </c>
      <c r="E66" s="10">
        <v>0</v>
      </c>
      <c r="F66" s="11">
        <v>104</v>
      </c>
      <c r="G66" s="10">
        <v>1194</v>
      </c>
      <c r="H66" s="11">
        <v>117</v>
      </c>
      <c r="I66" s="10">
        <v>2080</v>
      </c>
      <c r="J66" s="11">
        <v>0</v>
      </c>
      <c r="K66" s="10">
        <v>0</v>
      </c>
      <c r="L66" s="11">
        <v>0</v>
      </c>
      <c r="M66" s="10">
        <v>0</v>
      </c>
      <c r="N66" s="11">
        <v>0</v>
      </c>
      <c r="O66" s="10">
        <v>0</v>
      </c>
      <c r="P66" s="11">
        <v>2</v>
      </c>
      <c r="Q66" s="10">
        <v>4</v>
      </c>
      <c r="R66" s="11">
        <v>0</v>
      </c>
      <c r="S66" s="10">
        <v>0</v>
      </c>
      <c r="T66" s="11">
        <v>1</v>
      </c>
      <c r="U66" s="10">
        <v>2</v>
      </c>
      <c r="V66" s="11">
        <v>0</v>
      </c>
      <c r="W66" s="10">
        <v>0</v>
      </c>
      <c r="X66" s="11">
        <v>0</v>
      </c>
      <c r="Y66" s="10">
        <v>0</v>
      </c>
      <c r="Z66" s="11">
        <v>0</v>
      </c>
      <c r="AA66" s="10">
        <v>0</v>
      </c>
      <c r="AB66" s="11">
        <v>0</v>
      </c>
      <c r="AC66" s="10">
        <v>0</v>
      </c>
      <c r="AD66" s="11">
        <v>0</v>
      </c>
      <c r="AE66" s="10">
        <v>0</v>
      </c>
      <c r="AF66" s="11">
        <v>0</v>
      </c>
      <c r="AG66" s="10">
        <v>0</v>
      </c>
      <c r="AH66" s="11">
        <v>0</v>
      </c>
      <c r="AI66" s="10">
        <v>0</v>
      </c>
      <c r="AJ66" s="11">
        <v>0</v>
      </c>
      <c r="AK66" s="10">
        <v>0</v>
      </c>
      <c r="AL66" s="11">
        <v>3</v>
      </c>
      <c r="AM66" s="10">
        <v>3</v>
      </c>
      <c r="AN66" s="11">
        <v>22</v>
      </c>
      <c r="AO66" s="10">
        <v>47</v>
      </c>
      <c r="AP66" s="11">
        <v>350</v>
      </c>
      <c r="AQ66" s="10">
        <v>3819</v>
      </c>
      <c r="AR66" s="11">
        <v>28</v>
      </c>
      <c r="AS66" s="10">
        <v>172</v>
      </c>
      <c r="AT66" s="11">
        <v>6</v>
      </c>
      <c r="AU66" s="10">
        <v>34</v>
      </c>
      <c r="AV66" s="11"/>
      <c r="AW66" s="10"/>
      <c r="AX66" s="11"/>
      <c r="AY66" s="10"/>
      <c r="AZ66" s="11"/>
      <c r="BA66" s="10">
        <f t="shared" si="710"/>
        <v>633</v>
      </c>
      <c r="BB66" s="10">
        <f t="shared" si="711"/>
        <v>7355</v>
      </c>
    </row>
    <row r="67" spans="1:54">
      <c r="A67" s="2"/>
      <c r="B67" s="2"/>
      <c r="C67" s="2"/>
      <c r="D67" s="11">
        <f>D66/$BA$66</f>
        <v>0</v>
      </c>
      <c r="E67" s="10">
        <f>E66/$BB$66</f>
        <v>0</v>
      </c>
      <c r="F67" s="11">
        <f t="shared" ref="F67" si="712">F66/$BA$66</f>
        <v>0.16429699842022116</v>
      </c>
      <c r="G67" s="10">
        <f t="shared" ref="G67" si="713">G66/$BB$66</f>
        <v>0.16233854520734195</v>
      </c>
      <c r="H67" s="11">
        <f t="shared" ref="H67" si="714">H66/$BA$66</f>
        <v>0.18483412322274881</v>
      </c>
      <c r="I67" s="10">
        <f t="shared" ref="I67" si="715">I66/$BB$66</f>
        <v>0.28280081577158395</v>
      </c>
      <c r="J67" s="11">
        <f t="shared" ref="J67" si="716">J66/$BA$66</f>
        <v>0</v>
      </c>
      <c r="K67" s="10">
        <f t="shared" ref="K67" si="717">K66/$BB$66</f>
        <v>0</v>
      </c>
      <c r="L67" s="11">
        <f t="shared" ref="L67" si="718">L66/$BA$66</f>
        <v>0</v>
      </c>
      <c r="M67" s="10">
        <f t="shared" ref="M67" si="719">M66/$BB$66</f>
        <v>0</v>
      </c>
      <c r="N67" s="11">
        <f t="shared" ref="N67" si="720">N66/$BA$66</f>
        <v>0</v>
      </c>
      <c r="O67" s="10">
        <f t="shared" ref="O67" si="721">O66/$BB$66</f>
        <v>0</v>
      </c>
      <c r="P67" s="11">
        <f t="shared" ref="P67" si="722">P66/$BA$66</f>
        <v>3.1595576619273301E-3</v>
      </c>
      <c r="Q67" s="10">
        <f t="shared" ref="Q67" si="723">Q66/$BB$66</f>
        <v>5.4384772263766149E-4</v>
      </c>
      <c r="R67" s="11">
        <f t="shared" ref="R67" si="724">R66/$BA$66</f>
        <v>0</v>
      </c>
      <c r="S67" s="10">
        <f t="shared" ref="S67" si="725">S66/$BB$66</f>
        <v>0</v>
      </c>
      <c r="T67" s="11">
        <f t="shared" ref="T67:V67" si="726">T66/$BA$66</f>
        <v>1.5797788309636651E-3</v>
      </c>
      <c r="U67" s="10">
        <f t="shared" ref="U67:W67" si="727">U66/$BB$66</f>
        <v>2.7192386131883074E-4</v>
      </c>
      <c r="V67" s="11">
        <f t="shared" si="726"/>
        <v>0</v>
      </c>
      <c r="W67" s="10">
        <f t="shared" si="727"/>
        <v>0</v>
      </c>
      <c r="X67" s="11">
        <f t="shared" ref="X67" si="728">X66/$BA$66</f>
        <v>0</v>
      </c>
      <c r="Y67" s="10">
        <f t="shared" ref="Y67" si="729">Y66/$BB$66</f>
        <v>0</v>
      </c>
      <c r="Z67" s="11">
        <f t="shared" ref="Z67" si="730">Z66/$BA$66</f>
        <v>0</v>
      </c>
      <c r="AA67" s="10">
        <f t="shared" ref="AA67" si="731">AA66/$BB$66</f>
        <v>0</v>
      </c>
      <c r="AB67" s="11">
        <f t="shared" ref="AB67" si="732">AB66/$BA$66</f>
        <v>0</v>
      </c>
      <c r="AC67" s="10">
        <f t="shared" ref="AC67" si="733">AC66/$BB$66</f>
        <v>0</v>
      </c>
      <c r="AD67" s="11">
        <f t="shared" ref="AD67" si="734">AD66/$BA$66</f>
        <v>0</v>
      </c>
      <c r="AE67" s="10">
        <f t="shared" ref="AE67" si="735">AE66/$BB$66</f>
        <v>0</v>
      </c>
      <c r="AF67" s="11">
        <f t="shared" ref="AF67" si="736">AF66/$BA$66</f>
        <v>0</v>
      </c>
      <c r="AG67" s="10">
        <f t="shared" ref="AG67" si="737">AG66/$BB$66</f>
        <v>0</v>
      </c>
      <c r="AH67" s="11">
        <f t="shared" ref="AH67" si="738">AH66/$BA$66</f>
        <v>0</v>
      </c>
      <c r="AI67" s="10">
        <f t="shared" ref="AI67" si="739">AI66/$BB$66</f>
        <v>0</v>
      </c>
      <c r="AJ67" s="11">
        <f t="shared" ref="AJ67" si="740">AJ66/$BA$66</f>
        <v>0</v>
      </c>
      <c r="AK67" s="10">
        <f t="shared" ref="AK67" si="741">AK66/$BB$66</f>
        <v>0</v>
      </c>
      <c r="AL67" s="11">
        <f t="shared" ref="AL67" si="742">AL66/$BA$66</f>
        <v>4.7393364928909956E-3</v>
      </c>
      <c r="AM67" s="10">
        <f t="shared" ref="AM67" si="743">AM66/$BB$66</f>
        <v>4.0788579197824609E-4</v>
      </c>
      <c r="AN67" s="11">
        <f t="shared" ref="AN67" si="744">AN66/$BA$66</f>
        <v>3.4755134281200632E-2</v>
      </c>
      <c r="AO67" s="10">
        <f t="shared" ref="AO67" si="745">AO66/$BB$66</f>
        <v>6.390210740992522E-3</v>
      </c>
      <c r="AP67" s="11">
        <f t="shared" ref="AP67" si="746">AP66/$BA$66</f>
        <v>0.55292259083728279</v>
      </c>
      <c r="AQ67" s="10">
        <f t="shared" ref="AQ67" si="747">AQ66/$BB$66</f>
        <v>0.51923861318830722</v>
      </c>
      <c r="AR67" s="11">
        <f t="shared" ref="AR67" si="748">AR66/$BA$66</f>
        <v>4.4233807266982623E-2</v>
      </c>
      <c r="AS67" s="10">
        <f t="shared" ref="AS67" si="749">AS66/$BB$66</f>
        <v>2.3385452073419442E-2</v>
      </c>
      <c r="AT67" s="11">
        <f t="shared" ref="AT67" si="750">AT66/$BA$66</f>
        <v>9.4786729857819912E-3</v>
      </c>
      <c r="AU67" s="10">
        <f t="shared" ref="AU67" si="751">AU66/$BB$66</f>
        <v>4.6227056424201227E-3</v>
      </c>
      <c r="AV67" s="11"/>
      <c r="AW67" s="10"/>
      <c r="AX67" s="11"/>
      <c r="AY67" s="10"/>
      <c r="AZ67" s="11"/>
      <c r="BA67" s="10">
        <f t="shared" si="710"/>
        <v>1</v>
      </c>
      <c r="BB67" s="10">
        <f t="shared" si="711"/>
        <v>1</v>
      </c>
    </row>
    <row r="68" spans="1:54">
      <c r="A68" s="2" t="s">
        <v>74</v>
      </c>
      <c r="B68" s="2" t="s">
        <v>75</v>
      </c>
      <c r="C68" s="2">
        <v>13</v>
      </c>
      <c r="D68" s="11">
        <v>0</v>
      </c>
      <c r="E68" s="10">
        <v>0</v>
      </c>
      <c r="F68" s="11">
        <v>0.16429699842022116</v>
      </c>
      <c r="G68" s="10">
        <v>0.16233854520734195</v>
      </c>
      <c r="H68" s="11">
        <v>0.18483412322274881</v>
      </c>
      <c r="I68" s="10">
        <v>0.28280081577158395</v>
      </c>
      <c r="J68" s="11">
        <v>0</v>
      </c>
      <c r="K68" s="10">
        <v>0</v>
      </c>
      <c r="L68" s="11">
        <v>0</v>
      </c>
      <c r="M68" s="10">
        <v>0</v>
      </c>
      <c r="N68" s="11">
        <v>0</v>
      </c>
      <c r="O68" s="10">
        <v>0</v>
      </c>
      <c r="P68" s="11">
        <v>3.1595576619273301E-3</v>
      </c>
      <c r="Q68" s="10">
        <v>5.4384772263766149E-4</v>
      </c>
      <c r="R68" s="11">
        <v>0</v>
      </c>
      <c r="S68" s="10">
        <v>0</v>
      </c>
      <c r="T68" s="11">
        <v>1.5797788309636651E-3</v>
      </c>
      <c r="U68" s="10">
        <v>2.7192386131883074E-4</v>
      </c>
      <c r="V68" s="11">
        <v>0</v>
      </c>
      <c r="W68" s="10">
        <v>0</v>
      </c>
      <c r="X68" s="11">
        <v>0</v>
      </c>
      <c r="Y68" s="10">
        <v>0</v>
      </c>
      <c r="Z68" s="11">
        <v>0</v>
      </c>
      <c r="AA68" s="10">
        <v>0</v>
      </c>
      <c r="AB68" s="11">
        <v>0</v>
      </c>
      <c r="AC68" s="10">
        <v>0</v>
      </c>
      <c r="AD68" s="11">
        <v>0</v>
      </c>
      <c r="AE68" s="10">
        <v>0</v>
      </c>
      <c r="AF68" s="11">
        <v>0</v>
      </c>
      <c r="AG68" s="10">
        <v>0</v>
      </c>
      <c r="AH68" s="11">
        <v>0</v>
      </c>
      <c r="AI68" s="10">
        <v>0</v>
      </c>
      <c r="AJ68" s="11">
        <v>0</v>
      </c>
      <c r="AK68" s="10">
        <v>0</v>
      </c>
      <c r="AL68" s="11">
        <v>4.7393364928909956E-3</v>
      </c>
      <c r="AM68" s="10">
        <v>4.0788579197824609E-4</v>
      </c>
      <c r="AN68" s="11">
        <v>3.4755134281200632E-2</v>
      </c>
      <c r="AO68" s="10">
        <v>6.390210740992522E-3</v>
      </c>
      <c r="AP68" s="11">
        <v>0.55292259083728279</v>
      </c>
      <c r="AQ68" s="10">
        <v>0.51923861318830722</v>
      </c>
      <c r="AR68" s="11">
        <v>4.4233807266982623E-2</v>
      </c>
      <c r="AS68" s="10">
        <v>2.3385452073419442E-2</v>
      </c>
      <c r="AT68" s="11">
        <v>9.4786729857819912E-3</v>
      </c>
      <c r="AU68" s="10">
        <v>4.6227056424201227E-3</v>
      </c>
      <c r="AV68" s="11"/>
      <c r="AW68" s="10"/>
      <c r="AX68" s="11"/>
      <c r="AY68" s="10"/>
      <c r="AZ68" s="11"/>
      <c r="BA68" s="10">
        <f t="shared" si="710"/>
        <v>1</v>
      </c>
      <c r="BB68" s="10">
        <f t="shared" si="711"/>
        <v>1</v>
      </c>
    </row>
    <row r="69" spans="1:54">
      <c r="A69" s="2" t="s">
        <v>620</v>
      </c>
      <c r="B69" s="2" t="s">
        <v>75</v>
      </c>
      <c r="C69" s="2">
        <v>14</v>
      </c>
      <c r="D69" s="11">
        <v>1</v>
      </c>
      <c r="E69" s="10">
        <v>2</v>
      </c>
      <c r="F69" s="11">
        <v>3</v>
      </c>
      <c r="G69" s="10">
        <v>5</v>
      </c>
      <c r="H69" s="11">
        <v>1</v>
      </c>
      <c r="I69" s="10">
        <v>19</v>
      </c>
      <c r="J69" s="11">
        <v>0</v>
      </c>
      <c r="K69" s="10">
        <v>0</v>
      </c>
      <c r="L69" s="11">
        <v>0</v>
      </c>
      <c r="M69" s="10">
        <v>0</v>
      </c>
      <c r="N69" s="11">
        <v>0</v>
      </c>
      <c r="O69" s="10">
        <v>0</v>
      </c>
      <c r="P69" s="11">
        <v>0</v>
      </c>
      <c r="Q69" s="10">
        <v>0</v>
      </c>
      <c r="R69" s="11">
        <v>0</v>
      </c>
      <c r="S69" s="10">
        <v>0</v>
      </c>
      <c r="T69" s="11">
        <v>1</v>
      </c>
      <c r="U69" s="10">
        <v>5</v>
      </c>
      <c r="V69" s="11">
        <v>0</v>
      </c>
      <c r="W69" s="10">
        <v>0</v>
      </c>
      <c r="X69" s="11">
        <v>0</v>
      </c>
      <c r="Y69" s="10">
        <v>0</v>
      </c>
      <c r="Z69" s="11">
        <v>0</v>
      </c>
      <c r="AA69" s="10">
        <v>0</v>
      </c>
      <c r="AB69" s="11">
        <v>0</v>
      </c>
      <c r="AC69" s="10">
        <v>0</v>
      </c>
      <c r="AD69" s="11">
        <v>0</v>
      </c>
      <c r="AE69" s="10">
        <v>0</v>
      </c>
      <c r="AF69" s="11">
        <v>0</v>
      </c>
      <c r="AG69" s="10">
        <v>0</v>
      </c>
      <c r="AH69" s="11">
        <v>0</v>
      </c>
      <c r="AI69" s="10">
        <v>0</v>
      </c>
      <c r="AJ69" s="11">
        <v>0</v>
      </c>
      <c r="AK69" s="10">
        <v>0</v>
      </c>
      <c r="AL69" s="11">
        <v>0</v>
      </c>
      <c r="AM69" s="10">
        <v>0</v>
      </c>
      <c r="AN69" s="11">
        <v>0</v>
      </c>
      <c r="AO69" s="10">
        <v>0</v>
      </c>
      <c r="AP69" s="11">
        <v>9</v>
      </c>
      <c r="AQ69" s="10">
        <v>32</v>
      </c>
      <c r="AR69" s="11">
        <v>1</v>
      </c>
      <c r="AS69" s="10">
        <v>4</v>
      </c>
      <c r="AT69" s="11">
        <v>3</v>
      </c>
      <c r="AU69" s="10">
        <v>39</v>
      </c>
      <c r="AV69" s="11"/>
      <c r="AW69" s="10"/>
      <c r="AX69" s="11"/>
      <c r="AY69" s="10"/>
      <c r="AZ69" s="11"/>
      <c r="BA69" s="10">
        <f t="shared" si="710"/>
        <v>19</v>
      </c>
      <c r="BB69" s="10">
        <f t="shared" si="711"/>
        <v>106</v>
      </c>
    </row>
    <row r="70" spans="1:54">
      <c r="A70" s="2"/>
      <c r="B70" s="2"/>
      <c r="C70" s="2"/>
      <c r="D70" s="11">
        <f>D69/$BA$69</f>
        <v>5.2631578947368418E-2</v>
      </c>
      <c r="E70" s="10">
        <f>E69/$BB$69</f>
        <v>1.8867924528301886E-2</v>
      </c>
      <c r="F70" s="11">
        <f t="shared" ref="F70" si="752">F69/$BA$69</f>
        <v>0.15789473684210525</v>
      </c>
      <c r="G70" s="10">
        <f t="shared" ref="G70" si="753">G69/$BB$69</f>
        <v>4.716981132075472E-2</v>
      </c>
      <c r="H70" s="11">
        <f t="shared" ref="H70" si="754">H69/$BA$69</f>
        <v>5.2631578947368418E-2</v>
      </c>
      <c r="I70" s="10">
        <f t="shared" ref="I70" si="755">I69/$BB$69</f>
        <v>0.17924528301886791</v>
      </c>
      <c r="J70" s="11">
        <f t="shared" ref="J70" si="756">J69/$BA$69</f>
        <v>0</v>
      </c>
      <c r="K70" s="10">
        <f t="shared" ref="K70" si="757">K69/$BB$69</f>
        <v>0</v>
      </c>
      <c r="L70" s="11">
        <f t="shared" ref="L70" si="758">L69/$BA$69</f>
        <v>0</v>
      </c>
      <c r="M70" s="10">
        <f t="shared" ref="M70" si="759">M69/$BB$69</f>
        <v>0</v>
      </c>
      <c r="N70" s="11">
        <f t="shared" ref="N70" si="760">N69/$BA$69</f>
        <v>0</v>
      </c>
      <c r="O70" s="10">
        <f t="shared" ref="O70" si="761">O69/$BB$69</f>
        <v>0</v>
      </c>
      <c r="P70" s="11">
        <f t="shared" ref="P70" si="762">P69/$BA$69</f>
        <v>0</v>
      </c>
      <c r="Q70" s="10">
        <f t="shared" ref="Q70" si="763">Q69/$BB$69</f>
        <v>0</v>
      </c>
      <c r="R70" s="11">
        <f t="shared" ref="R70" si="764">R69/$BA$69</f>
        <v>0</v>
      </c>
      <c r="S70" s="10">
        <f t="shared" ref="S70" si="765">S69/$BB$69</f>
        <v>0</v>
      </c>
      <c r="T70" s="11">
        <f t="shared" ref="T70:V70" si="766">T69/$BA$69</f>
        <v>5.2631578947368418E-2</v>
      </c>
      <c r="U70" s="10">
        <f t="shared" ref="U70:W70" si="767">U69/$BB$69</f>
        <v>4.716981132075472E-2</v>
      </c>
      <c r="V70" s="11">
        <f t="shared" si="766"/>
        <v>0</v>
      </c>
      <c r="W70" s="10">
        <f t="shared" si="767"/>
        <v>0</v>
      </c>
      <c r="X70" s="11">
        <f t="shared" ref="X70" si="768">X69/$BA$69</f>
        <v>0</v>
      </c>
      <c r="Y70" s="10">
        <f t="shared" ref="Y70" si="769">Y69/$BB$69</f>
        <v>0</v>
      </c>
      <c r="Z70" s="11">
        <f t="shared" ref="Z70" si="770">Z69/$BA$69</f>
        <v>0</v>
      </c>
      <c r="AA70" s="10">
        <f t="shared" ref="AA70" si="771">AA69/$BB$69</f>
        <v>0</v>
      </c>
      <c r="AB70" s="11">
        <f t="shared" ref="AB70" si="772">AB69/$BA$69</f>
        <v>0</v>
      </c>
      <c r="AC70" s="10">
        <f t="shared" ref="AC70" si="773">AC69/$BB$69</f>
        <v>0</v>
      </c>
      <c r="AD70" s="11">
        <f t="shared" ref="AD70" si="774">AD69/$BA$69</f>
        <v>0</v>
      </c>
      <c r="AE70" s="10">
        <f t="shared" ref="AE70" si="775">AE69/$BB$69</f>
        <v>0</v>
      </c>
      <c r="AF70" s="11">
        <f t="shared" ref="AF70" si="776">AF69/$BA$69</f>
        <v>0</v>
      </c>
      <c r="AG70" s="10">
        <f t="shared" ref="AG70" si="777">AG69/$BB$69</f>
        <v>0</v>
      </c>
      <c r="AH70" s="11">
        <f t="shared" ref="AH70" si="778">AH69/$BA$69</f>
        <v>0</v>
      </c>
      <c r="AI70" s="10">
        <f t="shared" ref="AI70" si="779">AI69/$BB$69</f>
        <v>0</v>
      </c>
      <c r="AJ70" s="11">
        <f t="shared" ref="AJ70" si="780">AJ69/$BA$69</f>
        <v>0</v>
      </c>
      <c r="AK70" s="10">
        <f t="shared" ref="AK70" si="781">AK69/$BB$69</f>
        <v>0</v>
      </c>
      <c r="AL70" s="11">
        <f t="shared" ref="AL70" si="782">AL69/$BA$69</f>
        <v>0</v>
      </c>
      <c r="AM70" s="10">
        <f t="shared" ref="AM70" si="783">AM69/$BB$69</f>
        <v>0</v>
      </c>
      <c r="AN70" s="11">
        <f t="shared" ref="AN70" si="784">AN69/$BA$69</f>
        <v>0</v>
      </c>
      <c r="AO70" s="10">
        <f t="shared" ref="AO70" si="785">AO69/$BB$69</f>
        <v>0</v>
      </c>
      <c r="AP70" s="11">
        <f t="shared" ref="AP70" si="786">AP69/$BA$69</f>
        <v>0.47368421052631576</v>
      </c>
      <c r="AQ70" s="10">
        <f t="shared" ref="AQ70" si="787">AQ69/$BB$69</f>
        <v>0.30188679245283018</v>
      </c>
      <c r="AR70" s="11">
        <f t="shared" ref="AR70" si="788">AR69/$BA$69</f>
        <v>5.2631578947368418E-2</v>
      </c>
      <c r="AS70" s="10">
        <f t="shared" ref="AS70" si="789">AS69/$BB$69</f>
        <v>3.7735849056603772E-2</v>
      </c>
      <c r="AT70" s="11">
        <f t="shared" ref="AT70" si="790">AT69/$BA$69</f>
        <v>0.15789473684210525</v>
      </c>
      <c r="AU70" s="10">
        <f t="shared" ref="AU70" si="791">AU69/$BB$69</f>
        <v>0.36792452830188677</v>
      </c>
      <c r="AV70" s="11"/>
      <c r="AW70" s="10"/>
      <c r="AX70" s="11"/>
      <c r="AY70" s="10"/>
      <c r="AZ70" s="11"/>
      <c r="BA70" s="10">
        <f t="shared" si="710"/>
        <v>1</v>
      </c>
      <c r="BB70" s="10">
        <f t="shared" si="711"/>
        <v>1</v>
      </c>
    </row>
    <row r="71" spans="1:54">
      <c r="A71" s="2" t="s">
        <v>620</v>
      </c>
      <c r="B71" s="2" t="s">
        <v>75</v>
      </c>
      <c r="C71" s="2">
        <v>14</v>
      </c>
      <c r="D71" s="11">
        <v>5.2631578947368418E-2</v>
      </c>
      <c r="E71" s="10">
        <v>1.8867924528301886E-2</v>
      </c>
      <c r="F71" s="11">
        <v>0.15789473684210525</v>
      </c>
      <c r="G71" s="10">
        <v>4.716981132075472E-2</v>
      </c>
      <c r="H71" s="11">
        <v>5.2631578947368418E-2</v>
      </c>
      <c r="I71" s="10">
        <v>0.17924528301886791</v>
      </c>
      <c r="J71" s="11">
        <v>0</v>
      </c>
      <c r="K71" s="10">
        <v>0</v>
      </c>
      <c r="L71" s="11">
        <v>0</v>
      </c>
      <c r="M71" s="10">
        <v>0</v>
      </c>
      <c r="N71" s="11">
        <v>0</v>
      </c>
      <c r="O71" s="10">
        <v>0</v>
      </c>
      <c r="P71" s="11">
        <v>0</v>
      </c>
      <c r="Q71" s="10">
        <v>0</v>
      </c>
      <c r="R71" s="11">
        <v>0</v>
      </c>
      <c r="S71" s="10">
        <v>0</v>
      </c>
      <c r="T71" s="11">
        <v>5.2631578947368418E-2</v>
      </c>
      <c r="U71" s="10">
        <v>4.716981132075472E-2</v>
      </c>
      <c r="V71" s="11">
        <v>0</v>
      </c>
      <c r="W71" s="10">
        <v>0</v>
      </c>
      <c r="X71" s="11">
        <v>0</v>
      </c>
      <c r="Y71" s="10">
        <v>0</v>
      </c>
      <c r="Z71" s="11">
        <v>0</v>
      </c>
      <c r="AA71" s="10">
        <v>0</v>
      </c>
      <c r="AB71" s="11">
        <v>0</v>
      </c>
      <c r="AC71" s="10">
        <v>0</v>
      </c>
      <c r="AD71" s="11">
        <v>0</v>
      </c>
      <c r="AE71" s="10">
        <v>0</v>
      </c>
      <c r="AF71" s="11">
        <v>0</v>
      </c>
      <c r="AG71" s="10">
        <v>0</v>
      </c>
      <c r="AH71" s="11">
        <v>0</v>
      </c>
      <c r="AI71" s="10">
        <v>0</v>
      </c>
      <c r="AJ71" s="11">
        <v>0</v>
      </c>
      <c r="AK71" s="10">
        <v>0</v>
      </c>
      <c r="AL71" s="11">
        <v>0</v>
      </c>
      <c r="AM71" s="10">
        <v>0</v>
      </c>
      <c r="AN71" s="11">
        <v>0</v>
      </c>
      <c r="AO71" s="10">
        <v>0</v>
      </c>
      <c r="AP71" s="11">
        <v>0.47368421052631576</v>
      </c>
      <c r="AQ71" s="10">
        <v>0.30188679245283018</v>
      </c>
      <c r="AR71" s="11">
        <v>5.2631578947368418E-2</v>
      </c>
      <c r="AS71" s="10">
        <v>3.7735849056603772E-2</v>
      </c>
      <c r="AT71" s="11">
        <v>0.15789473684210525</v>
      </c>
      <c r="AU71" s="10">
        <v>0.36792452830188677</v>
      </c>
      <c r="AV71" s="11"/>
      <c r="AW71" s="10"/>
      <c r="AX71" s="11"/>
      <c r="AY71" s="10"/>
      <c r="AZ71" s="11"/>
      <c r="BA71" s="10">
        <f t="shared" si="710"/>
        <v>1</v>
      </c>
      <c r="BB71" s="10">
        <f t="shared" si="711"/>
        <v>1</v>
      </c>
    </row>
    <row r="72" spans="1:54">
      <c r="A72" s="2" t="s">
        <v>684</v>
      </c>
      <c r="B72" s="2" t="s">
        <v>75</v>
      </c>
      <c r="C72" s="2">
        <v>15</v>
      </c>
      <c r="D72" s="11">
        <v>0</v>
      </c>
      <c r="E72" s="10">
        <v>0</v>
      </c>
      <c r="F72" s="11">
        <v>5</v>
      </c>
      <c r="G72" s="10">
        <v>39</v>
      </c>
      <c r="H72" s="11">
        <v>1</v>
      </c>
      <c r="I72" s="10">
        <v>94</v>
      </c>
      <c r="J72" s="11">
        <v>0</v>
      </c>
      <c r="K72" s="10">
        <v>0</v>
      </c>
      <c r="L72" s="11">
        <v>0</v>
      </c>
      <c r="M72" s="10">
        <v>0</v>
      </c>
      <c r="N72" s="11">
        <v>0</v>
      </c>
      <c r="O72" s="10">
        <v>0</v>
      </c>
      <c r="P72" s="11">
        <v>2</v>
      </c>
      <c r="Q72" s="10">
        <v>28</v>
      </c>
      <c r="R72" s="11">
        <v>0</v>
      </c>
      <c r="S72" s="10">
        <v>0</v>
      </c>
      <c r="T72" s="11">
        <v>0</v>
      </c>
      <c r="U72" s="10">
        <v>0</v>
      </c>
      <c r="V72" s="11">
        <v>0</v>
      </c>
      <c r="W72" s="10">
        <v>0</v>
      </c>
      <c r="X72" s="11">
        <v>0</v>
      </c>
      <c r="Y72" s="10">
        <v>0</v>
      </c>
      <c r="Z72" s="11">
        <v>0</v>
      </c>
      <c r="AA72" s="10">
        <v>0</v>
      </c>
      <c r="AB72" s="11">
        <v>0</v>
      </c>
      <c r="AC72" s="10">
        <v>0</v>
      </c>
      <c r="AD72" s="11">
        <v>0</v>
      </c>
      <c r="AE72" s="10">
        <v>0</v>
      </c>
      <c r="AF72" s="11">
        <v>0</v>
      </c>
      <c r="AG72" s="10">
        <v>0</v>
      </c>
      <c r="AH72" s="11">
        <v>0</v>
      </c>
      <c r="AI72" s="10">
        <v>0</v>
      </c>
      <c r="AJ72" s="11">
        <v>0</v>
      </c>
      <c r="AK72" s="10">
        <v>0</v>
      </c>
      <c r="AL72" s="11">
        <v>0</v>
      </c>
      <c r="AM72" s="10">
        <v>0</v>
      </c>
      <c r="AN72" s="11">
        <v>0</v>
      </c>
      <c r="AO72" s="10">
        <v>0</v>
      </c>
      <c r="AP72" s="11">
        <v>9</v>
      </c>
      <c r="AQ72" s="10">
        <v>116</v>
      </c>
      <c r="AR72" s="11">
        <v>1</v>
      </c>
      <c r="AS72" s="10">
        <v>11</v>
      </c>
      <c r="AT72" s="11">
        <v>0</v>
      </c>
      <c r="AU72" s="10">
        <v>0</v>
      </c>
      <c r="AV72" s="11"/>
      <c r="AW72" s="10"/>
      <c r="AX72" s="11"/>
      <c r="AY72" s="10"/>
      <c r="AZ72" s="11"/>
      <c r="BA72" s="10">
        <f t="shared" si="710"/>
        <v>18</v>
      </c>
      <c r="BB72" s="10">
        <f t="shared" si="711"/>
        <v>288</v>
      </c>
    </row>
    <row r="73" spans="1:54">
      <c r="A73" s="2"/>
      <c r="B73" s="2"/>
      <c r="C73" s="2"/>
      <c r="D73" s="11">
        <f>D72/$BA$72</f>
        <v>0</v>
      </c>
      <c r="E73" s="10">
        <f>E72/$BB$72</f>
        <v>0</v>
      </c>
      <c r="F73" s="11">
        <f t="shared" ref="F73" si="792">F72/$BA$72</f>
        <v>0.27777777777777779</v>
      </c>
      <c r="G73" s="10">
        <f t="shared" ref="G73" si="793">G72/$BB$72</f>
        <v>0.13541666666666666</v>
      </c>
      <c r="H73" s="11">
        <f t="shared" ref="H73" si="794">H72/$BA$72</f>
        <v>5.5555555555555552E-2</v>
      </c>
      <c r="I73" s="10">
        <f t="shared" ref="I73" si="795">I72/$BB$72</f>
        <v>0.3263888888888889</v>
      </c>
      <c r="J73" s="11">
        <f t="shared" ref="J73" si="796">J72/$BA$72</f>
        <v>0</v>
      </c>
      <c r="K73" s="10">
        <f t="shared" ref="K73" si="797">K72/$BB$72</f>
        <v>0</v>
      </c>
      <c r="L73" s="11">
        <f t="shared" ref="L73" si="798">L72/$BA$72</f>
        <v>0</v>
      </c>
      <c r="M73" s="10">
        <f t="shared" ref="M73" si="799">M72/$BB$72</f>
        <v>0</v>
      </c>
      <c r="N73" s="11">
        <f t="shared" ref="N73" si="800">N72/$BA$72</f>
        <v>0</v>
      </c>
      <c r="O73" s="10">
        <f t="shared" ref="O73" si="801">O72/$BB$72</f>
        <v>0</v>
      </c>
      <c r="P73" s="11">
        <f t="shared" ref="P73" si="802">P72/$BA$72</f>
        <v>0.1111111111111111</v>
      </c>
      <c r="Q73" s="10">
        <f t="shared" ref="Q73" si="803">Q72/$BB$72</f>
        <v>9.7222222222222224E-2</v>
      </c>
      <c r="R73" s="11">
        <f t="shared" ref="R73" si="804">R72/$BA$72</f>
        <v>0</v>
      </c>
      <c r="S73" s="10">
        <f t="shared" ref="S73" si="805">S72/$BB$72</f>
        <v>0</v>
      </c>
      <c r="T73" s="11">
        <f t="shared" ref="T73:V73" si="806">T72/$BA$72</f>
        <v>0</v>
      </c>
      <c r="U73" s="10">
        <f t="shared" ref="U73:W73" si="807">U72/$BB$72</f>
        <v>0</v>
      </c>
      <c r="V73" s="11">
        <f t="shared" si="806"/>
        <v>0</v>
      </c>
      <c r="W73" s="10">
        <f t="shared" si="807"/>
        <v>0</v>
      </c>
      <c r="X73" s="11">
        <f t="shared" ref="X73" si="808">X72/$BA$72</f>
        <v>0</v>
      </c>
      <c r="Y73" s="10">
        <f t="shared" ref="Y73" si="809">Y72/$BB$72</f>
        <v>0</v>
      </c>
      <c r="Z73" s="11">
        <f t="shared" ref="Z73" si="810">Z72/$BA$72</f>
        <v>0</v>
      </c>
      <c r="AA73" s="10">
        <f t="shared" ref="AA73" si="811">AA72/$BB$72</f>
        <v>0</v>
      </c>
      <c r="AB73" s="11">
        <f t="shared" ref="AB73" si="812">AB72/$BA$72</f>
        <v>0</v>
      </c>
      <c r="AC73" s="10">
        <f t="shared" ref="AC73" si="813">AC72/$BB$72</f>
        <v>0</v>
      </c>
      <c r="AD73" s="11">
        <f t="shared" ref="AD73" si="814">AD72/$BA$72</f>
        <v>0</v>
      </c>
      <c r="AE73" s="10">
        <f t="shared" ref="AE73" si="815">AE72/$BB$72</f>
        <v>0</v>
      </c>
      <c r="AF73" s="11">
        <f t="shared" ref="AF73" si="816">AF72/$BA$72</f>
        <v>0</v>
      </c>
      <c r="AG73" s="10">
        <f t="shared" ref="AG73" si="817">AG72/$BB$72</f>
        <v>0</v>
      </c>
      <c r="AH73" s="11">
        <f t="shared" ref="AH73" si="818">AH72/$BA$72</f>
        <v>0</v>
      </c>
      <c r="AI73" s="10">
        <f t="shared" ref="AI73" si="819">AI72/$BB$72</f>
        <v>0</v>
      </c>
      <c r="AJ73" s="11">
        <f t="shared" ref="AJ73" si="820">AJ72/$BA$72</f>
        <v>0</v>
      </c>
      <c r="AK73" s="10">
        <f t="shared" ref="AK73" si="821">AK72/$BB$72</f>
        <v>0</v>
      </c>
      <c r="AL73" s="11">
        <f t="shared" ref="AL73" si="822">AL72/$BA$72</f>
        <v>0</v>
      </c>
      <c r="AM73" s="10">
        <f t="shared" ref="AM73" si="823">AM72/$BB$72</f>
        <v>0</v>
      </c>
      <c r="AN73" s="11">
        <f t="shared" ref="AN73" si="824">AN72/$BA$72</f>
        <v>0</v>
      </c>
      <c r="AO73" s="10">
        <f t="shared" ref="AO73" si="825">AO72/$BB$72</f>
        <v>0</v>
      </c>
      <c r="AP73" s="11">
        <f t="shared" ref="AP73" si="826">AP72/$BA$72</f>
        <v>0.5</v>
      </c>
      <c r="AQ73" s="10">
        <f t="shared" ref="AQ73" si="827">AQ72/$BB$72</f>
        <v>0.40277777777777779</v>
      </c>
      <c r="AR73" s="11">
        <f t="shared" ref="AR73" si="828">AR72/$BA$72</f>
        <v>5.5555555555555552E-2</v>
      </c>
      <c r="AS73" s="10">
        <f t="shared" ref="AS73" si="829">AS72/$BB$72</f>
        <v>3.8194444444444448E-2</v>
      </c>
      <c r="AT73" s="11">
        <f t="shared" ref="AT73" si="830">AT72/$BA$72</f>
        <v>0</v>
      </c>
      <c r="AU73" s="10">
        <f t="shared" ref="AU73" si="831">AU72/$BB$72</f>
        <v>0</v>
      </c>
      <c r="AV73" s="11"/>
      <c r="AW73" s="10"/>
      <c r="AX73" s="11"/>
      <c r="AY73" s="10"/>
      <c r="AZ73" s="11"/>
      <c r="BA73" s="10">
        <f t="shared" si="710"/>
        <v>1</v>
      </c>
      <c r="BB73" s="10">
        <f t="shared" si="711"/>
        <v>1</v>
      </c>
    </row>
    <row r="74" spans="1:54">
      <c r="A74" s="2" t="s">
        <v>684</v>
      </c>
      <c r="B74" s="2" t="s">
        <v>75</v>
      </c>
      <c r="C74" s="2">
        <v>15</v>
      </c>
      <c r="D74" s="11">
        <v>0</v>
      </c>
      <c r="E74" s="10">
        <v>0</v>
      </c>
      <c r="F74" s="11">
        <v>0.27777777777777779</v>
      </c>
      <c r="G74" s="10">
        <v>0.13541666666666666</v>
      </c>
      <c r="H74" s="11">
        <v>5.5555555555555552E-2</v>
      </c>
      <c r="I74" s="10">
        <v>0.3263888888888889</v>
      </c>
      <c r="J74" s="11">
        <v>0</v>
      </c>
      <c r="K74" s="10">
        <v>0</v>
      </c>
      <c r="L74" s="11">
        <v>0</v>
      </c>
      <c r="M74" s="10">
        <v>0</v>
      </c>
      <c r="N74" s="11">
        <v>0</v>
      </c>
      <c r="O74" s="10">
        <v>0</v>
      </c>
      <c r="P74" s="11">
        <v>0.1111111111111111</v>
      </c>
      <c r="Q74" s="10">
        <v>9.7222222222222224E-2</v>
      </c>
      <c r="R74" s="11">
        <v>0</v>
      </c>
      <c r="S74" s="10">
        <v>0</v>
      </c>
      <c r="T74" s="11">
        <v>0</v>
      </c>
      <c r="U74" s="10">
        <v>0</v>
      </c>
      <c r="V74" s="11">
        <v>0</v>
      </c>
      <c r="W74" s="10">
        <v>0</v>
      </c>
      <c r="X74" s="11">
        <v>0</v>
      </c>
      <c r="Y74" s="10">
        <v>0</v>
      </c>
      <c r="Z74" s="11">
        <v>0</v>
      </c>
      <c r="AA74" s="10">
        <v>0</v>
      </c>
      <c r="AB74" s="11">
        <v>0</v>
      </c>
      <c r="AC74" s="10">
        <v>0</v>
      </c>
      <c r="AD74" s="11">
        <v>0</v>
      </c>
      <c r="AE74" s="10">
        <v>0</v>
      </c>
      <c r="AF74" s="11">
        <v>0</v>
      </c>
      <c r="AG74" s="10">
        <v>0</v>
      </c>
      <c r="AH74" s="11">
        <v>0</v>
      </c>
      <c r="AI74" s="10">
        <v>0</v>
      </c>
      <c r="AJ74" s="11">
        <v>0</v>
      </c>
      <c r="AK74" s="10">
        <v>0</v>
      </c>
      <c r="AL74" s="11">
        <v>0</v>
      </c>
      <c r="AM74" s="10">
        <v>0</v>
      </c>
      <c r="AN74" s="11">
        <v>0</v>
      </c>
      <c r="AO74" s="10">
        <v>0</v>
      </c>
      <c r="AP74" s="11">
        <v>0.5</v>
      </c>
      <c r="AQ74" s="10">
        <v>0.40277777777777779</v>
      </c>
      <c r="AR74" s="11">
        <v>5.5555555555555552E-2</v>
      </c>
      <c r="AS74" s="10">
        <v>3.8194444444444448E-2</v>
      </c>
      <c r="AT74" s="11">
        <v>0</v>
      </c>
      <c r="AU74" s="10">
        <v>0</v>
      </c>
      <c r="AV74" s="11"/>
      <c r="AW74" s="10"/>
      <c r="AX74" s="11"/>
      <c r="AY74" s="10"/>
      <c r="AZ74" s="11"/>
      <c r="BA74" s="10">
        <f t="shared" si="710"/>
        <v>1</v>
      </c>
      <c r="BB74" s="10">
        <f t="shared" si="711"/>
        <v>1</v>
      </c>
    </row>
    <row r="75" spans="1:54">
      <c r="A75" s="2" t="s">
        <v>180</v>
      </c>
      <c r="B75" s="2" t="s">
        <v>75</v>
      </c>
      <c r="C75" s="2">
        <v>16</v>
      </c>
      <c r="D75" s="11">
        <v>1</v>
      </c>
      <c r="E75" s="10">
        <v>2</v>
      </c>
      <c r="F75" s="11">
        <v>18</v>
      </c>
      <c r="G75" s="10">
        <v>147</v>
      </c>
      <c r="H75" s="11">
        <v>0</v>
      </c>
      <c r="I75" s="10">
        <v>0</v>
      </c>
      <c r="J75" s="11">
        <v>0</v>
      </c>
      <c r="K75" s="10">
        <v>0</v>
      </c>
      <c r="L75" s="11">
        <v>0</v>
      </c>
      <c r="M75" s="10">
        <v>0</v>
      </c>
      <c r="N75" s="11">
        <v>0</v>
      </c>
      <c r="O75" s="10">
        <v>0</v>
      </c>
      <c r="P75" s="11">
        <v>0</v>
      </c>
      <c r="Q75" s="10">
        <v>0</v>
      </c>
      <c r="R75" s="11">
        <v>0</v>
      </c>
      <c r="S75" s="10">
        <v>0</v>
      </c>
      <c r="T75" s="11">
        <v>0</v>
      </c>
      <c r="U75" s="10">
        <v>0</v>
      </c>
      <c r="V75" s="11">
        <v>0</v>
      </c>
      <c r="W75" s="10">
        <v>0</v>
      </c>
      <c r="X75" s="11">
        <v>0</v>
      </c>
      <c r="Y75" s="10">
        <v>0</v>
      </c>
      <c r="Z75" s="11">
        <v>0</v>
      </c>
      <c r="AA75" s="10">
        <v>0</v>
      </c>
      <c r="AB75" s="11">
        <v>0</v>
      </c>
      <c r="AC75" s="10">
        <v>0</v>
      </c>
      <c r="AD75" s="11">
        <v>0</v>
      </c>
      <c r="AE75" s="10">
        <v>0</v>
      </c>
      <c r="AF75" s="11">
        <v>0</v>
      </c>
      <c r="AG75" s="10">
        <v>0</v>
      </c>
      <c r="AH75" s="11">
        <v>0</v>
      </c>
      <c r="AI75" s="10">
        <v>0</v>
      </c>
      <c r="AJ75" s="11">
        <v>0</v>
      </c>
      <c r="AK75" s="10">
        <v>0</v>
      </c>
      <c r="AL75" s="11">
        <v>0</v>
      </c>
      <c r="AM75" s="10">
        <v>0</v>
      </c>
      <c r="AN75" s="11">
        <v>0</v>
      </c>
      <c r="AO75" s="10">
        <v>0</v>
      </c>
      <c r="AP75" s="11">
        <v>0</v>
      </c>
      <c r="AQ75" s="10">
        <v>0</v>
      </c>
      <c r="AR75" s="11">
        <v>0</v>
      </c>
      <c r="AS75" s="10">
        <v>0</v>
      </c>
      <c r="AT75" s="11">
        <v>1</v>
      </c>
      <c r="AU75" s="10">
        <v>5</v>
      </c>
      <c r="AV75" s="11"/>
      <c r="AW75" s="10"/>
      <c r="AX75" s="11"/>
      <c r="AY75" s="10"/>
      <c r="AZ75" s="11"/>
      <c r="BA75" s="10">
        <f t="shared" si="710"/>
        <v>20</v>
      </c>
      <c r="BB75" s="10">
        <f t="shared" si="711"/>
        <v>154</v>
      </c>
    </row>
    <row r="76" spans="1:54">
      <c r="A76" s="2"/>
      <c r="B76" s="2"/>
      <c r="C76" s="2"/>
      <c r="D76" s="11">
        <f>D75/$BA$75</f>
        <v>0.05</v>
      </c>
      <c r="E76" s="10">
        <f>E75/$BB$75</f>
        <v>1.2987012987012988E-2</v>
      </c>
      <c r="F76" s="11">
        <f t="shared" ref="F76" si="832">F75/$BA$75</f>
        <v>0.9</v>
      </c>
      <c r="G76" s="10">
        <f t="shared" ref="G76" si="833">G75/$BB$75</f>
        <v>0.95454545454545459</v>
      </c>
      <c r="H76" s="11">
        <f t="shared" ref="H76" si="834">H75/$BA$75</f>
        <v>0</v>
      </c>
      <c r="I76" s="10">
        <f t="shared" ref="I76" si="835">I75/$BB$75</f>
        <v>0</v>
      </c>
      <c r="J76" s="11">
        <f t="shared" ref="J76" si="836">J75/$BA$75</f>
        <v>0</v>
      </c>
      <c r="K76" s="10">
        <f t="shared" ref="K76" si="837">K75/$BB$75</f>
        <v>0</v>
      </c>
      <c r="L76" s="11">
        <f t="shared" ref="L76" si="838">L75/$BA$75</f>
        <v>0</v>
      </c>
      <c r="M76" s="10">
        <f t="shared" ref="M76" si="839">M75/$BB$75</f>
        <v>0</v>
      </c>
      <c r="N76" s="11">
        <f t="shared" ref="N76" si="840">N75/$BA$75</f>
        <v>0</v>
      </c>
      <c r="O76" s="10">
        <f t="shared" ref="O76" si="841">O75/$BB$75</f>
        <v>0</v>
      </c>
      <c r="P76" s="11">
        <f t="shared" ref="P76" si="842">P75/$BA$75</f>
        <v>0</v>
      </c>
      <c r="Q76" s="10">
        <f t="shared" ref="Q76" si="843">Q75/$BB$75</f>
        <v>0</v>
      </c>
      <c r="R76" s="11">
        <f t="shared" ref="R76" si="844">R75/$BA$75</f>
        <v>0</v>
      </c>
      <c r="S76" s="10">
        <f t="shared" ref="S76" si="845">S75/$BB$75</f>
        <v>0</v>
      </c>
      <c r="T76" s="11">
        <f t="shared" ref="T76:V76" si="846">T75/$BA$75</f>
        <v>0</v>
      </c>
      <c r="U76" s="10">
        <f t="shared" ref="U76:W76" si="847">U75/$BB$75</f>
        <v>0</v>
      </c>
      <c r="V76" s="11">
        <f t="shared" si="846"/>
        <v>0</v>
      </c>
      <c r="W76" s="10">
        <f t="shared" si="847"/>
        <v>0</v>
      </c>
      <c r="X76" s="11">
        <f t="shared" ref="X76" si="848">X75/$BA$75</f>
        <v>0</v>
      </c>
      <c r="Y76" s="10">
        <f t="shared" ref="Y76" si="849">Y75/$BB$75</f>
        <v>0</v>
      </c>
      <c r="Z76" s="11">
        <f t="shared" ref="Z76" si="850">Z75/$BA$75</f>
        <v>0</v>
      </c>
      <c r="AA76" s="10">
        <f t="shared" ref="AA76" si="851">AA75/$BB$75</f>
        <v>0</v>
      </c>
      <c r="AB76" s="11">
        <f t="shared" ref="AB76" si="852">AB75/$BA$75</f>
        <v>0</v>
      </c>
      <c r="AC76" s="10">
        <f t="shared" ref="AC76" si="853">AC75/$BB$75</f>
        <v>0</v>
      </c>
      <c r="AD76" s="11">
        <f t="shared" ref="AD76" si="854">AD75/$BA$75</f>
        <v>0</v>
      </c>
      <c r="AE76" s="10">
        <f t="shared" ref="AE76" si="855">AE75/$BB$75</f>
        <v>0</v>
      </c>
      <c r="AF76" s="11">
        <f t="shared" ref="AF76" si="856">AF75/$BA$75</f>
        <v>0</v>
      </c>
      <c r="AG76" s="10">
        <f t="shared" ref="AG76" si="857">AG75/$BB$75</f>
        <v>0</v>
      </c>
      <c r="AH76" s="11">
        <f t="shared" ref="AH76" si="858">AH75/$BA$75</f>
        <v>0</v>
      </c>
      <c r="AI76" s="10">
        <f t="shared" ref="AI76" si="859">AI75/$BB$75</f>
        <v>0</v>
      </c>
      <c r="AJ76" s="11">
        <f t="shared" ref="AJ76" si="860">AJ75/$BA$75</f>
        <v>0</v>
      </c>
      <c r="AK76" s="10">
        <f t="shared" ref="AK76" si="861">AK75/$BB$75</f>
        <v>0</v>
      </c>
      <c r="AL76" s="11">
        <f t="shared" ref="AL76" si="862">AL75/$BA$75</f>
        <v>0</v>
      </c>
      <c r="AM76" s="10">
        <f t="shared" ref="AM76" si="863">AM75/$BB$75</f>
        <v>0</v>
      </c>
      <c r="AN76" s="11">
        <f t="shared" ref="AN76" si="864">AN75/$BA$75</f>
        <v>0</v>
      </c>
      <c r="AO76" s="10">
        <f t="shared" ref="AO76" si="865">AO75/$BB$75</f>
        <v>0</v>
      </c>
      <c r="AP76" s="11">
        <f t="shared" ref="AP76" si="866">AP75/$BA$75</f>
        <v>0</v>
      </c>
      <c r="AQ76" s="10">
        <f t="shared" ref="AQ76" si="867">AQ75/$BB$75</f>
        <v>0</v>
      </c>
      <c r="AR76" s="11">
        <f t="shared" ref="AR76" si="868">AR75/$BA$75</f>
        <v>0</v>
      </c>
      <c r="AS76" s="10">
        <f t="shared" ref="AS76" si="869">AS75/$BB$75</f>
        <v>0</v>
      </c>
      <c r="AT76" s="11">
        <f t="shared" ref="AT76" si="870">AT75/$BA$75</f>
        <v>0.05</v>
      </c>
      <c r="AU76" s="10">
        <f t="shared" ref="AU76" si="871">AU75/$BB$75</f>
        <v>3.2467532467532464E-2</v>
      </c>
      <c r="AV76" s="11"/>
      <c r="AW76" s="10"/>
      <c r="AX76" s="11"/>
      <c r="AY76" s="10"/>
      <c r="AZ76" s="11"/>
      <c r="BA76" s="10">
        <f t="shared" si="710"/>
        <v>1</v>
      </c>
      <c r="BB76" s="10">
        <f t="shared" si="711"/>
        <v>1</v>
      </c>
    </row>
    <row r="77" spans="1:54">
      <c r="A77" s="2" t="s">
        <v>180</v>
      </c>
      <c r="B77" s="2" t="s">
        <v>75</v>
      </c>
      <c r="C77" s="2">
        <v>16</v>
      </c>
      <c r="D77" s="11">
        <v>0.05</v>
      </c>
      <c r="E77" s="10">
        <v>1.2987012987012988E-2</v>
      </c>
      <c r="F77" s="11">
        <v>0.9</v>
      </c>
      <c r="G77" s="10">
        <v>0.95454545454545459</v>
      </c>
      <c r="H77" s="11">
        <v>0</v>
      </c>
      <c r="I77" s="10">
        <v>0</v>
      </c>
      <c r="J77" s="11">
        <v>0</v>
      </c>
      <c r="K77" s="10">
        <v>0</v>
      </c>
      <c r="L77" s="11">
        <v>0</v>
      </c>
      <c r="M77" s="10">
        <v>0</v>
      </c>
      <c r="N77" s="11">
        <v>0</v>
      </c>
      <c r="O77" s="10">
        <v>0</v>
      </c>
      <c r="P77" s="11">
        <v>0</v>
      </c>
      <c r="Q77" s="10">
        <v>0</v>
      </c>
      <c r="R77" s="11">
        <v>0</v>
      </c>
      <c r="S77" s="10">
        <v>0</v>
      </c>
      <c r="T77" s="11">
        <v>0</v>
      </c>
      <c r="U77" s="10">
        <v>0</v>
      </c>
      <c r="V77" s="11">
        <v>0</v>
      </c>
      <c r="W77" s="10">
        <v>0</v>
      </c>
      <c r="X77" s="11">
        <v>0</v>
      </c>
      <c r="Y77" s="10">
        <v>0</v>
      </c>
      <c r="Z77" s="11">
        <v>0</v>
      </c>
      <c r="AA77" s="10">
        <v>0</v>
      </c>
      <c r="AB77" s="11">
        <v>0</v>
      </c>
      <c r="AC77" s="10">
        <v>0</v>
      </c>
      <c r="AD77" s="11">
        <v>0</v>
      </c>
      <c r="AE77" s="10">
        <v>0</v>
      </c>
      <c r="AF77" s="11">
        <v>0</v>
      </c>
      <c r="AG77" s="10">
        <v>0</v>
      </c>
      <c r="AH77" s="11">
        <v>0</v>
      </c>
      <c r="AI77" s="10">
        <v>0</v>
      </c>
      <c r="AJ77" s="11">
        <v>0</v>
      </c>
      <c r="AK77" s="10">
        <v>0</v>
      </c>
      <c r="AL77" s="11">
        <v>0</v>
      </c>
      <c r="AM77" s="10">
        <v>0</v>
      </c>
      <c r="AN77" s="11">
        <v>0</v>
      </c>
      <c r="AO77" s="10">
        <v>0</v>
      </c>
      <c r="AP77" s="11">
        <v>0</v>
      </c>
      <c r="AQ77" s="10">
        <v>0</v>
      </c>
      <c r="AR77" s="11">
        <v>0</v>
      </c>
      <c r="AS77" s="10">
        <v>0</v>
      </c>
      <c r="AT77" s="11">
        <v>0.05</v>
      </c>
      <c r="AU77" s="10">
        <v>3.2467532467532464E-2</v>
      </c>
      <c r="AV77" s="11"/>
      <c r="AW77" s="10"/>
      <c r="AX77" s="11"/>
      <c r="AY77" s="10"/>
      <c r="AZ77" s="11"/>
      <c r="BA77" s="10">
        <f t="shared" si="710"/>
        <v>1</v>
      </c>
      <c r="BB77" s="10">
        <f t="shared" si="711"/>
        <v>1</v>
      </c>
    </row>
    <row r="78" spans="1:54">
      <c r="A78" s="2" t="s">
        <v>621</v>
      </c>
      <c r="B78" s="2" t="s">
        <v>75</v>
      </c>
      <c r="C78" s="2">
        <v>17</v>
      </c>
      <c r="D78" s="11">
        <v>3</v>
      </c>
      <c r="E78" s="10">
        <v>17</v>
      </c>
      <c r="F78" s="11">
        <v>1</v>
      </c>
      <c r="G78" s="10">
        <v>2</v>
      </c>
      <c r="H78" s="11">
        <v>8</v>
      </c>
      <c r="I78" s="10">
        <v>113</v>
      </c>
      <c r="J78" s="11">
        <v>0</v>
      </c>
      <c r="K78" s="10">
        <v>0</v>
      </c>
      <c r="L78" s="11">
        <v>0</v>
      </c>
      <c r="M78" s="10">
        <v>0</v>
      </c>
      <c r="N78" s="11">
        <v>0</v>
      </c>
      <c r="O78" s="10">
        <v>0</v>
      </c>
      <c r="P78" s="11">
        <v>0</v>
      </c>
      <c r="Q78" s="10">
        <v>0</v>
      </c>
      <c r="R78" s="11">
        <v>0</v>
      </c>
      <c r="S78" s="10">
        <v>0</v>
      </c>
      <c r="T78" s="11">
        <v>0</v>
      </c>
      <c r="U78" s="10">
        <v>0</v>
      </c>
      <c r="V78" s="11">
        <v>0</v>
      </c>
      <c r="W78" s="10">
        <v>0</v>
      </c>
      <c r="X78" s="11">
        <v>0</v>
      </c>
      <c r="Y78" s="10">
        <v>0</v>
      </c>
      <c r="Z78" s="11">
        <v>0</v>
      </c>
      <c r="AA78" s="10">
        <v>0</v>
      </c>
      <c r="AB78" s="11">
        <v>0</v>
      </c>
      <c r="AC78" s="10">
        <v>0</v>
      </c>
      <c r="AD78" s="11">
        <v>0</v>
      </c>
      <c r="AE78" s="10">
        <v>0</v>
      </c>
      <c r="AF78" s="11">
        <v>0</v>
      </c>
      <c r="AG78" s="10">
        <v>0</v>
      </c>
      <c r="AH78" s="11">
        <v>0</v>
      </c>
      <c r="AI78" s="10">
        <v>0</v>
      </c>
      <c r="AJ78" s="11">
        <v>1</v>
      </c>
      <c r="AK78" s="10">
        <v>72</v>
      </c>
      <c r="AL78" s="11">
        <v>0</v>
      </c>
      <c r="AM78" s="10">
        <v>0</v>
      </c>
      <c r="AN78" s="11">
        <v>0</v>
      </c>
      <c r="AO78" s="10">
        <v>0</v>
      </c>
      <c r="AP78" s="11">
        <v>3</v>
      </c>
      <c r="AQ78" s="10">
        <v>33</v>
      </c>
      <c r="AR78" s="11">
        <v>1</v>
      </c>
      <c r="AS78" s="10">
        <v>4</v>
      </c>
      <c r="AT78" s="11">
        <v>0</v>
      </c>
      <c r="AU78" s="10">
        <v>0</v>
      </c>
      <c r="AV78" s="11"/>
      <c r="AW78" s="10"/>
      <c r="AX78" s="11"/>
      <c r="AY78" s="10"/>
      <c r="AZ78" s="11"/>
      <c r="BA78" s="10">
        <f t="shared" si="710"/>
        <v>17</v>
      </c>
      <c r="BB78" s="10">
        <f t="shared" si="711"/>
        <v>241</v>
      </c>
    </row>
    <row r="79" spans="1:54">
      <c r="A79" s="2"/>
      <c r="B79" s="2"/>
      <c r="C79" s="2"/>
      <c r="D79" s="11">
        <f>D78/$BA$78</f>
        <v>0.17647058823529413</v>
      </c>
      <c r="E79" s="10">
        <f>E78/$BB$78</f>
        <v>7.0539419087136929E-2</v>
      </c>
      <c r="F79" s="11">
        <f t="shared" ref="F79" si="872">F78/$BA$78</f>
        <v>5.8823529411764705E-2</v>
      </c>
      <c r="G79" s="10">
        <f t="shared" ref="G79" si="873">G78/$BB$78</f>
        <v>8.2987551867219917E-3</v>
      </c>
      <c r="H79" s="11">
        <f t="shared" ref="H79" si="874">H78/$BA$78</f>
        <v>0.47058823529411764</v>
      </c>
      <c r="I79" s="10">
        <f t="shared" ref="I79" si="875">I78/$BB$78</f>
        <v>0.46887966804979253</v>
      </c>
      <c r="J79" s="11">
        <f t="shared" ref="J79" si="876">J78/$BA$78</f>
        <v>0</v>
      </c>
      <c r="K79" s="10">
        <f t="shared" ref="K79" si="877">K78/$BB$78</f>
        <v>0</v>
      </c>
      <c r="L79" s="11">
        <f t="shared" ref="L79" si="878">L78/$BA$78</f>
        <v>0</v>
      </c>
      <c r="M79" s="10">
        <f t="shared" ref="M79" si="879">M78/$BB$78</f>
        <v>0</v>
      </c>
      <c r="N79" s="11">
        <f t="shared" ref="N79" si="880">N78/$BA$78</f>
        <v>0</v>
      </c>
      <c r="O79" s="10">
        <f t="shared" ref="O79" si="881">O78/$BB$78</f>
        <v>0</v>
      </c>
      <c r="P79" s="11">
        <f t="shared" ref="P79" si="882">P78/$BA$78</f>
        <v>0</v>
      </c>
      <c r="Q79" s="10">
        <f t="shared" ref="Q79" si="883">Q78/$BB$78</f>
        <v>0</v>
      </c>
      <c r="R79" s="11">
        <f t="shared" ref="R79" si="884">R78/$BA$78</f>
        <v>0</v>
      </c>
      <c r="S79" s="10">
        <f t="shared" ref="S79" si="885">S78/$BB$78</f>
        <v>0</v>
      </c>
      <c r="T79" s="11">
        <f t="shared" ref="T79:V79" si="886">T78/$BA$78</f>
        <v>0</v>
      </c>
      <c r="U79" s="10">
        <f t="shared" ref="U79:W79" si="887">U78/$BB$78</f>
        <v>0</v>
      </c>
      <c r="V79" s="11">
        <f t="shared" si="886"/>
        <v>0</v>
      </c>
      <c r="W79" s="10">
        <f t="shared" si="887"/>
        <v>0</v>
      </c>
      <c r="X79" s="11">
        <f t="shared" ref="X79" si="888">X78/$BA$78</f>
        <v>0</v>
      </c>
      <c r="Y79" s="10">
        <f t="shared" ref="Y79" si="889">Y78/$BB$78</f>
        <v>0</v>
      </c>
      <c r="Z79" s="11">
        <f t="shared" ref="Z79" si="890">Z78/$BA$78</f>
        <v>0</v>
      </c>
      <c r="AA79" s="10">
        <f t="shared" ref="AA79" si="891">AA78/$BB$78</f>
        <v>0</v>
      </c>
      <c r="AB79" s="11">
        <f t="shared" ref="AB79" si="892">AB78/$BA$78</f>
        <v>0</v>
      </c>
      <c r="AC79" s="10">
        <f t="shared" ref="AC79" si="893">AC78/$BB$78</f>
        <v>0</v>
      </c>
      <c r="AD79" s="11">
        <f t="shared" ref="AD79" si="894">AD78/$BA$78</f>
        <v>0</v>
      </c>
      <c r="AE79" s="10">
        <f t="shared" ref="AE79" si="895">AE78/$BB$78</f>
        <v>0</v>
      </c>
      <c r="AF79" s="11">
        <f t="shared" ref="AF79" si="896">AF78/$BA$78</f>
        <v>0</v>
      </c>
      <c r="AG79" s="10">
        <f t="shared" ref="AG79" si="897">AG78/$BB$78</f>
        <v>0</v>
      </c>
      <c r="AH79" s="11">
        <f t="shared" ref="AH79" si="898">AH78/$BA$78</f>
        <v>0</v>
      </c>
      <c r="AI79" s="10">
        <f t="shared" ref="AI79" si="899">AI78/$BB$78</f>
        <v>0</v>
      </c>
      <c r="AJ79" s="11">
        <f t="shared" ref="AJ79" si="900">AJ78/$BA$78</f>
        <v>5.8823529411764705E-2</v>
      </c>
      <c r="AK79" s="10">
        <f t="shared" ref="AK79" si="901">AK78/$BB$78</f>
        <v>0.29875518672199169</v>
      </c>
      <c r="AL79" s="11">
        <f t="shared" ref="AL79" si="902">AL78/$BA$78</f>
        <v>0</v>
      </c>
      <c r="AM79" s="10">
        <f t="shared" ref="AM79" si="903">AM78/$BB$78</f>
        <v>0</v>
      </c>
      <c r="AN79" s="11">
        <f t="shared" ref="AN79" si="904">AN78/$BA$78</f>
        <v>0</v>
      </c>
      <c r="AO79" s="10">
        <f t="shared" ref="AO79" si="905">AO78/$BB$78</f>
        <v>0</v>
      </c>
      <c r="AP79" s="11">
        <f t="shared" ref="AP79" si="906">AP78/$BA$78</f>
        <v>0.17647058823529413</v>
      </c>
      <c r="AQ79" s="10">
        <f t="shared" ref="AQ79" si="907">AQ78/$BB$78</f>
        <v>0.13692946058091288</v>
      </c>
      <c r="AR79" s="11">
        <f t="shared" ref="AR79" si="908">AR78/$BA$78</f>
        <v>5.8823529411764705E-2</v>
      </c>
      <c r="AS79" s="10">
        <f t="shared" ref="AS79" si="909">AS78/$BB$78</f>
        <v>1.6597510373443983E-2</v>
      </c>
      <c r="AT79" s="11">
        <f t="shared" ref="AT79" si="910">AT78/$BA$78</f>
        <v>0</v>
      </c>
      <c r="AU79" s="10">
        <f t="shared" ref="AU79" si="911">AU78/$BB$78</f>
        <v>0</v>
      </c>
      <c r="AV79" s="11"/>
      <c r="AW79" s="10"/>
      <c r="AX79" s="11"/>
      <c r="AY79" s="10"/>
      <c r="AZ79" s="11"/>
      <c r="BA79" s="10">
        <f t="shared" si="710"/>
        <v>1</v>
      </c>
      <c r="BB79" s="10">
        <f t="shared" si="711"/>
        <v>1</v>
      </c>
    </row>
    <row r="80" spans="1:54">
      <c r="A80" s="2" t="s">
        <v>621</v>
      </c>
      <c r="B80" s="2" t="s">
        <v>75</v>
      </c>
      <c r="C80" s="2">
        <v>17</v>
      </c>
      <c r="D80" s="11">
        <v>0.17647058823529413</v>
      </c>
      <c r="E80" s="10">
        <v>7.0539419087136929E-2</v>
      </c>
      <c r="F80" s="11">
        <v>5.8823529411764705E-2</v>
      </c>
      <c r="G80" s="10">
        <v>8.2987551867219917E-3</v>
      </c>
      <c r="H80" s="11">
        <v>0.47058823529411764</v>
      </c>
      <c r="I80" s="10">
        <v>0.46887966804979253</v>
      </c>
      <c r="J80" s="11">
        <v>0</v>
      </c>
      <c r="K80" s="10">
        <v>0</v>
      </c>
      <c r="L80" s="11">
        <v>0</v>
      </c>
      <c r="M80" s="10">
        <v>0</v>
      </c>
      <c r="N80" s="11">
        <v>0</v>
      </c>
      <c r="O80" s="10">
        <v>0</v>
      </c>
      <c r="P80" s="11">
        <v>0</v>
      </c>
      <c r="Q80" s="10">
        <v>0</v>
      </c>
      <c r="R80" s="11">
        <v>0</v>
      </c>
      <c r="S80" s="10">
        <v>0</v>
      </c>
      <c r="T80" s="11">
        <v>0</v>
      </c>
      <c r="U80" s="10">
        <v>0</v>
      </c>
      <c r="V80" s="11">
        <v>0</v>
      </c>
      <c r="W80" s="10">
        <v>0</v>
      </c>
      <c r="X80" s="11">
        <v>0</v>
      </c>
      <c r="Y80" s="10">
        <v>0</v>
      </c>
      <c r="Z80" s="11">
        <v>0</v>
      </c>
      <c r="AA80" s="10">
        <v>0</v>
      </c>
      <c r="AB80" s="11">
        <v>0</v>
      </c>
      <c r="AC80" s="10">
        <v>0</v>
      </c>
      <c r="AD80" s="11">
        <v>0</v>
      </c>
      <c r="AE80" s="10">
        <v>0</v>
      </c>
      <c r="AF80" s="11">
        <v>0</v>
      </c>
      <c r="AG80" s="10">
        <v>0</v>
      </c>
      <c r="AH80" s="11">
        <v>0</v>
      </c>
      <c r="AI80" s="10">
        <v>0</v>
      </c>
      <c r="AJ80" s="11">
        <v>5.8823529411764705E-2</v>
      </c>
      <c r="AK80" s="10">
        <v>0.29875518672199169</v>
      </c>
      <c r="AL80" s="11">
        <v>0</v>
      </c>
      <c r="AM80" s="10">
        <v>0</v>
      </c>
      <c r="AN80" s="11">
        <v>0</v>
      </c>
      <c r="AO80" s="10">
        <v>0</v>
      </c>
      <c r="AP80" s="11">
        <v>0.17647058823529413</v>
      </c>
      <c r="AQ80" s="10">
        <v>0.13692946058091288</v>
      </c>
      <c r="AR80" s="11">
        <v>5.8823529411764705E-2</v>
      </c>
      <c r="AS80" s="10">
        <v>1.6597510373443983E-2</v>
      </c>
      <c r="AT80" s="11">
        <v>0</v>
      </c>
      <c r="AU80" s="10">
        <v>0</v>
      </c>
      <c r="AV80" s="11"/>
      <c r="AW80" s="10"/>
      <c r="AX80" s="11"/>
      <c r="AY80" s="10"/>
      <c r="AZ80" s="11"/>
      <c r="BA80" s="10">
        <f t="shared" si="710"/>
        <v>1</v>
      </c>
      <c r="BB80" s="10">
        <f t="shared" si="711"/>
        <v>1</v>
      </c>
    </row>
    <row r="81" spans="1:66">
      <c r="A81" s="2" t="s">
        <v>685</v>
      </c>
      <c r="B81" s="2" t="s">
        <v>75</v>
      </c>
      <c r="C81" s="2">
        <v>18</v>
      </c>
      <c r="D81" s="11">
        <v>5</v>
      </c>
      <c r="E81" s="10">
        <v>30</v>
      </c>
      <c r="F81" s="11">
        <v>13</v>
      </c>
      <c r="G81" s="10">
        <v>408</v>
      </c>
      <c r="H81" s="11">
        <v>1</v>
      </c>
      <c r="I81" s="10">
        <v>20</v>
      </c>
      <c r="J81" s="11">
        <v>0</v>
      </c>
      <c r="K81" s="10">
        <v>0</v>
      </c>
      <c r="L81" s="11">
        <v>2</v>
      </c>
      <c r="M81" s="10">
        <v>94</v>
      </c>
      <c r="N81" s="11">
        <v>0</v>
      </c>
      <c r="O81" s="10">
        <v>0</v>
      </c>
      <c r="P81" s="11">
        <v>2</v>
      </c>
      <c r="Q81" s="10">
        <v>17</v>
      </c>
      <c r="R81" s="11">
        <v>0</v>
      </c>
      <c r="S81" s="10">
        <v>0</v>
      </c>
      <c r="T81" s="11">
        <v>0</v>
      </c>
      <c r="U81" s="10">
        <v>0</v>
      </c>
      <c r="V81" s="11">
        <v>0</v>
      </c>
      <c r="W81" s="10">
        <v>0</v>
      </c>
      <c r="X81" s="11">
        <v>0</v>
      </c>
      <c r="Y81" s="10">
        <v>0</v>
      </c>
      <c r="Z81" s="11">
        <v>0</v>
      </c>
      <c r="AA81" s="10">
        <v>0</v>
      </c>
      <c r="AB81" s="11">
        <v>0</v>
      </c>
      <c r="AC81" s="10">
        <v>0</v>
      </c>
      <c r="AD81" s="11">
        <v>0</v>
      </c>
      <c r="AE81" s="10">
        <v>0</v>
      </c>
      <c r="AF81" s="11">
        <v>0</v>
      </c>
      <c r="AG81" s="10">
        <v>0</v>
      </c>
      <c r="AH81" s="11">
        <v>0</v>
      </c>
      <c r="AI81" s="10">
        <v>0</v>
      </c>
      <c r="AJ81" s="11">
        <v>0</v>
      </c>
      <c r="AK81" s="10">
        <v>0</v>
      </c>
      <c r="AL81" s="11">
        <v>0</v>
      </c>
      <c r="AM81" s="10">
        <v>0</v>
      </c>
      <c r="AN81" s="11">
        <v>0</v>
      </c>
      <c r="AO81" s="10">
        <v>0</v>
      </c>
      <c r="AP81" s="11">
        <v>1</v>
      </c>
      <c r="AQ81" s="10">
        <v>8</v>
      </c>
      <c r="AR81" s="11">
        <v>2</v>
      </c>
      <c r="AS81" s="10">
        <v>63</v>
      </c>
      <c r="AT81" s="11">
        <v>0</v>
      </c>
      <c r="AU81" s="10">
        <v>0</v>
      </c>
      <c r="AV81" s="11"/>
      <c r="AW81" s="10"/>
      <c r="AX81" s="11"/>
      <c r="AY81" s="10"/>
      <c r="AZ81" s="11"/>
      <c r="BA81" s="10">
        <f t="shared" si="710"/>
        <v>26</v>
      </c>
      <c r="BB81" s="10">
        <f t="shared" si="711"/>
        <v>640</v>
      </c>
    </row>
    <row r="82" spans="1:66">
      <c r="A82" s="2"/>
      <c r="B82" s="2"/>
      <c r="C82" s="2"/>
      <c r="D82" s="11">
        <f>D81/$BA$81</f>
        <v>0.19230769230769232</v>
      </c>
      <c r="E82" s="10">
        <f>E81/$BB$81</f>
        <v>4.6875E-2</v>
      </c>
      <c r="F82" s="11">
        <f t="shared" ref="F82" si="912">F81/$BA$81</f>
        <v>0.5</v>
      </c>
      <c r="G82" s="10">
        <f t="shared" ref="G82" si="913">G81/$BB$81</f>
        <v>0.63749999999999996</v>
      </c>
      <c r="H82" s="11">
        <f t="shared" ref="H82" si="914">H81/$BA$81</f>
        <v>3.8461538461538464E-2</v>
      </c>
      <c r="I82" s="10">
        <f t="shared" ref="I82" si="915">I81/$BB$81</f>
        <v>3.125E-2</v>
      </c>
      <c r="J82" s="11">
        <f t="shared" ref="J82" si="916">J81/$BA$81</f>
        <v>0</v>
      </c>
      <c r="K82" s="10">
        <f t="shared" ref="K82" si="917">K81/$BB$81</f>
        <v>0</v>
      </c>
      <c r="L82" s="11">
        <f t="shared" ref="L82" si="918">L81/$BA$81</f>
        <v>7.6923076923076927E-2</v>
      </c>
      <c r="M82" s="10">
        <f t="shared" ref="M82" si="919">M81/$BB$81</f>
        <v>0.14687500000000001</v>
      </c>
      <c r="N82" s="11">
        <f t="shared" ref="N82" si="920">N81/$BA$81</f>
        <v>0</v>
      </c>
      <c r="O82" s="10">
        <f t="shared" ref="O82" si="921">O81/$BB$81</f>
        <v>0</v>
      </c>
      <c r="P82" s="11">
        <f t="shared" ref="P82" si="922">P81/$BA$81</f>
        <v>7.6923076923076927E-2</v>
      </c>
      <c r="Q82" s="10">
        <f t="shared" ref="Q82" si="923">Q81/$BB$81</f>
        <v>2.6562499999999999E-2</v>
      </c>
      <c r="R82" s="11">
        <f t="shared" ref="R82" si="924">R81/$BA$81</f>
        <v>0</v>
      </c>
      <c r="S82" s="10">
        <f t="shared" ref="S82" si="925">S81/$BB$81</f>
        <v>0</v>
      </c>
      <c r="T82" s="11">
        <f t="shared" ref="T82:V82" si="926">T81/$BA$81</f>
        <v>0</v>
      </c>
      <c r="U82" s="10">
        <f t="shared" ref="U82:W82" si="927">U81/$BB$81</f>
        <v>0</v>
      </c>
      <c r="V82" s="11">
        <f t="shared" si="926"/>
        <v>0</v>
      </c>
      <c r="W82" s="10">
        <f t="shared" si="927"/>
        <v>0</v>
      </c>
      <c r="X82" s="11">
        <f t="shared" ref="X82" si="928">X81/$BA$81</f>
        <v>0</v>
      </c>
      <c r="Y82" s="10">
        <f t="shared" ref="Y82" si="929">Y81/$BB$81</f>
        <v>0</v>
      </c>
      <c r="Z82" s="11">
        <f t="shared" ref="Z82" si="930">Z81/$BA$81</f>
        <v>0</v>
      </c>
      <c r="AA82" s="10">
        <f t="shared" ref="AA82" si="931">AA81/$BB$81</f>
        <v>0</v>
      </c>
      <c r="AB82" s="11">
        <f t="shared" ref="AB82" si="932">AB81/$BA$81</f>
        <v>0</v>
      </c>
      <c r="AC82" s="10">
        <f t="shared" ref="AC82" si="933">AC81/$BB$81</f>
        <v>0</v>
      </c>
      <c r="AD82" s="11">
        <f t="shared" ref="AD82" si="934">AD81/$BA$81</f>
        <v>0</v>
      </c>
      <c r="AE82" s="10">
        <f t="shared" ref="AE82" si="935">AE81/$BB$81</f>
        <v>0</v>
      </c>
      <c r="AF82" s="11">
        <f t="shared" ref="AF82" si="936">AF81/$BA$81</f>
        <v>0</v>
      </c>
      <c r="AG82" s="10">
        <f t="shared" ref="AG82" si="937">AG81/$BB$81</f>
        <v>0</v>
      </c>
      <c r="AH82" s="11">
        <f t="shared" ref="AH82" si="938">AH81/$BA$81</f>
        <v>0</v>
      </c>
      <c r="AI82" s="10">
        <f t="shared" ref="AI82" si="939">AI81/$BB$81</f>
        <v>0</v>
      </c>
      <c r="AJ82" s="11">
        <f t="shared" ref="AJ82" si="940">AJ81/$BA$81</f>
        <v>0</v>
      </c>
      <c r="AK82" s="10">
        <f t="shared" ref="AK82" si="941">AK81/$BB$81</f>
        <v>0</v>
      </c>
      <c r="AL82" s="11">
        <f t="shared" ref="AL82" si="942">AL81/$BA$81</f>
        <v>0</v>
      </c>
      <c r="AM82" s="10">
        <f t="shared" ref="AM82" si="943">AM81/$BB$81</f>
        <v>0</v>
      </c>
      <c r="AN82" s="11">
        <f t="shared" ref="AN82" si="944">AN81/$BA$81</f>
        <v>0</v>
      </c>
      <c r="AO82" s="10">
        <f t="shared" ref="AO82" si="945">AO81/$BB$81</f>
        <v>0</v>
      </c>
      <c r="AP82" s="11">
        <f t="shared" ref="AP82" si="946">AP81/$BA$81</f>
        <v>3.8461538461538464E-2</v>
      </c>
      <c r="AQ82" s="10">
        <f t="shared" ref="AQ82" si="947">AQ81/$BB$81</f>
        <v>1.2500000000000001E-2</v>
      </c>
      <c r="AR82" s="11">
        <f t="shared" ref="AR82" si="948">AR81/$BA$81</f>
        <v>7.6923076923076927E-2</v>
      </c>
      <c r="AS82" s="10">
        <f t="shared" ref="AS82" si="949">AS81/$BB$81</f>
        <v>9.8437499999999997E-2</v>
      </c>
      <c r="AT82" s="11">
        <f t="shared" ref="AT82" si="950">AT81/$BA$81</f>
        <v>0</v>
      </c>
      <c r="AU82" s="10">
        <f t="shared" ref="AU82" si="951">AU81/$BB$81</f>
        <v>0</v>
      </c>
      <c r="AV82" s="11"/>
      <c r="AW82" s="10"/>
      <c r="AX82" s="11"/>
      <c r="AY82" s="10"/>
      <c r="AZ82" s="11"/>
      <c r="BA82" s="10">
        <f t="shared" si="710"/>
        <v>1</v>
      </c>
      <c r="BB82" s="10">
        <f t="shared" si="711"/>
        <v>0.99999999999999989</v>
      </c>
    </row>
    <row r="83" spans="1:66">
      <c r="A83" s="2" t="s">
        <v>685</v>
      </c>
      <c r="B83" s="2" t="s">
        <v>75</v>
      </c>
      <c r="C83" s="2">
        <v>18</v>
      </c>
      <c r="D83" s="11">
        <v>0.19230769230769232</v>
      </c>
      <c r="E83" s="10">
        <v>4.6875E-2</v>
      </c>
      <c r="F83" s="11">
        <v>0.5</v>
      </c>
      <c r="G83" s="10">
        <v>0.63749999999999996</v>
      </c>
      <c r="H83" s="11">
        <v>3.8461538461538464E-2</v>
      </c>
      <c r="I83" s="10">
        <v>3.125E-2</v>
      </c>
      <c r="J83" s="11">
        <v>0</v>
      </c>
      <c r="K83" s="10">
        <v>0</v>
      </c>
      <c r="L83" s="11">
        <v>7.6923076923076927E-2</v>
      </c>
      <c r="M83" s="10">
        <v>0.14687500000000001</v>
      </c>
      <c r="N83" s="11">
        <v>0</v>
      </c>
      <c r="O83" s="10">
        <v>0</v>
      </c>
      <c r="P83" s="11">
        <v>7.6923076923076927E-2</v>
      </c>
      <c r="Q83" s="10">
        <v>2.6562499999999999E-2</v>
      </c>
      <c r="R83" s="11">
        <v>0</v>
      </c>
      <c r="S83" s="10">
        <v>0</v>
      </c>
      <c r="T83" s="11">
        <v>0</v>
      </c>
      <c r="U83" s="10">
        <v>0</v>
      </c>
      <c r="V83" s="11">
        <v>0</v>
      </c>
      <c r="W83" s="10">
        <v>0</v>
      </c>
      <c r="X83" s="11">
        <v>0</v>
      </c>
      <c r="Y83" s="10">
        <v>0</v>
      </c>
      <c r="Z83" s="11">
        <v>0</v>
      </c>
      <c r="AA83" s="10">
        <v>0</v>
      </c>
      <c r="AB83" s="11">
        <v>0</v>
      </c>
      <c r="AC83" s="10">
        <v>0</v>
      </c>
      <c r="AD83" s="11">
        <v>0</v>
      </c>
      <c r="AE83" s="10">
        <v>0</v>
      </c>
      <c r="AF83" s="11">
        <v>0</v>
      </c>
      <c r="AG83" s="10">
        <v>0</v>
      </c>
      <c r="AH83" s="11">
        <v>0</v>
      </c>
      <c r="AI83" s="10">
        <v>0</v>
      </c>
      <c r="AJ83" s="11">
        <v>0</v>
      </c>
      <c r="AK83" s="10">
        <v>0</v>
      </c>
      <c r="AL83" s="11">
        <v>0</v>
      </c>
      <c r="AM83" s="10">
        <v>0</v>
      </c>
      <c r="AN83" s="11">
        <v>0</v>
      </c>
      <c r="AO83" s="10">
        <v>0</v>
      </c>
      <c r="AP83" s="11">
        <v>3.8461538461538464E-2</v>
      </c>
      <c r="AQ83" s="10">
        <v>1.2500000000000001E-2</v>
      </c>
      <c r="AR83" s="11">
        <v>7.6923076923076927E-2</v>
      </c>
      <c r="AS83" s="10">
        <v>9.8437499999999997E-2</v>
      </c>
      <c r="AT83" s="11">
        <v>0</v>
      </c>
      <c r="AU83" s="10">
        <v>0</v>
      </c>
      <c r="AV83" s="11"/>
      <c r="AW83" s="10"/>
      <c r="AX83" s="11"/>
      <c r="AY83" s="10"/>
      <c r="AZ83" s="11"/>
      <c r="BA83" s="10">
        <f t="shared" si="710"/>
        <v>1</v>
      </c>
      <c r="BB83" s="10">
        <f t="shared" si="711"/>
        <v>0.99999999999999989</v>
      </c>
    </row>
    <row r="84" spans="1:66" s="4" customFormat="1">
      <c r="A84" s="6" t="s">
        <v>686</v>
      </c>
      <c r="B84" s="6" t="s">
        <v>75</v>
      </c>
      <c r="C84" s="6">
        <v>19</v>
      </c>
      <c r="D84" s="25">
        <v>6</v>
      </c>
      <c r="E84" s="26">
        <v>50</v>
      </c>
      <c r="F84" s="25">
        <v>6</v>
      </c>
      <c r="G84" s="26">
        <v>30</v>
      </c>
      <c r="H84" s="25">
        <v>0</v>
      </c>
      <c r="I84" s="26">
        <v>0</v>
      </c>
      <c r="J84" s="25">
        <v>0</v>
      </c>
      <c r="K84" s="26">
        <v>0</v>
      </c>
      <c r="L84" s="25">
        <v>0</v>
      </c>
      <c r="M84" s="26">
        <v>0</v>
      </c>
      <c r="N84" s="25">
        <v>0</v>
      </c>
      <c r="O84" s="26">
        <v>0</v>
      </c>
      <c r="P84" s="25">
        <v>0</v>
      </c>
      <c r="Q84" s="26">
        <v>0</v>
      </c>
      <c r="R84" s="25">
        <v>0</v>
      </c>
      <c r="S84" s="26">
        <v>0</v>
      </c>
      <c r="T84" s="25">
        <v>1</v>
      </c>
      <c r="U84" s="26">
        <v>11</v>
      </c>
      <c r="V84" s="25">
        <v>0</v>
      </c>
      <c r="W84" s="26">
        <v>0</v>
      </c>
      <c r="X84" s="25">
        <v>0</v>
      </c>
      <c r="Y84" s="26">
        <v>0</v>
      </c>
      <c r="Z84" s="25">
        <v>0</v>
      </c>
      <c r="AA84" s="26">
        <v>0</v>
      </c>
      <c r="AB84" s="25">
        <v>0</v>
      </c>
      <c r="AC84" s="26">
        <v>0</v>
      </c>
      <c r="AD84" s="25">
        <v>0</v>
      </c>
      <c r="AE84" s="26">
        <v>0</v>
      </c>
      <c r="AF84" s="25">
        <v>0</v>
      </c>
      <c r="AG84" s="26">
        <v>0</v>
      </c>
      <c r="AH84" s="25">
        <v>0</v>
      </c>
      <c r="AI84" s="26">
        <v>0</v>
      </c>
      <c r="AJ84" s="25">
        <v>0</v>
      </c>
      <c r="AK84" s="26">
        <v>0</v>
      </c>
      <c r="AL84" s="25">
        <v>0</v>
      </c>
      <c r="AM84" s="26">
        <v>0</v>
      </c>
      <c r="AN84" s="25">
        <v>0</v>
      </c>
      <c r="AO84" s="26">
        <v>0</v>
      </c>
      <c r="AP84" s="25">
        <v>0</v>
      </c>
      <c r="AQ84" s="26">
        <v>0</v>
      </c>
      <c r="AR84" s="25">
        <v>0</v>
      </c>
      <c r="AS84" s="26">
        <v>0</v>
      </c>
      <c r="AT84" s="25">
        <v>0</v>
      </c>
      <c r="AU84" s="26">
        <v>0</v>
      </c>
      <c r="AV84" s="25"/>
      <c r="AW84" s="26"/>
      <c r="AX84" s="25"/>
      <c r="AY84" s="26"/>
      <c r="AZ84" s="25"/>
      <c r="BA84" s="10">
        <f t="shared" si="710"/>
        <v>13</v>
      </c>
      <c r="BB84" s="10">
        <f t="shared" si="711"/>
        <v>91</v>
      </c>
      <c r="BJ84"/>
      <c r="BK84"/>
      <c r="BL84"/>
      <c r="BM84"/>
      <c r="BN84"/>
    </row>
    <row r="85" spans="1:66">
      <c r="A85" s="2"/>
      <c r="B85" s="2"/>
      <c r="C85" s="2"/>
      <c r="D85" s="11">
        <f>D84/$BA$84</f>
        <v>0.46153846153846156</v>
      </c>
      <c r="E85" s="10">
        <f>E84/$BB$84</f>
        <v>0.5494505494505495</v>
      </c>
      <c r="F85" s="11">
        <f t="shared" ref="F85" si="952">F84/$BA$84</f>
        <v>0.46153846153846156</v>
      </c>
      <c r="G85" s="10">
        <f t="shared" ref="G85" si="953">G84/$BB$84</f>
        <v>0.32967032967032966</v>
      </c>
      <c r="H85" s="11">
        <f t="shared" ref="H85" si="954">H84/$BA$84</f>
        <v>0</v>
      </c>
      <c r="I85" s="10">
        <f t="shared" ref="I85" si="955">I84/$BB$84</f>
        <v>0</v>
      </c>
      <c r="J85" s="11">
        <f t="shared" ref="J85" si="956">J84/$BA$84</f>
        <v>0</v>
      </c>
      <c r="K85" s="10">
        <f t="shared" ref="K85" si="957">K84/$BB$84</f>
        <v>0</v>
      </c>
      <c r="L85" s="11">
        <f t="shared" ref="L85" si="958">L84/$BA$84</f>
        <v>0</v>
      </c>
      <c r="M85" s="10">
        <f t="shared" ref="M85" si="959">M84/$BB$84</f>
        <v>0</v>
      </c>
      <c r="N85" s="11">
        <f t="shared" ref="N85" si="960">N84/$BA$84</f>
        <v>0</v>
      </c>
      <c r="O85" s="10">
        <f t="shared" ref="O85" si="961">O84/$BB$84</f>
        <v>0</v>
      </c>
      <c r="P85" s="11">
        <f t="shared" ref="P85" si="962">P84/$BA$84</f>
        <v>0</v>
      </c>
      <c r="Q85" s="10">
        <f t="shared" ref="Q85" si="963">Q84/$BB$84</f>
        <v>0</v>
      </c>
      <c r="R85" s="11">
        <f t="shared" ref="R85" si="964">R84/$BA$84</f>
        <v>0</v>
      </c>
      <c r="S85" s="10">
        <f t="shared" ref="S85" si="965">S84/$BB$84</f>
        <v>0</v>
      </c>
      <c r="T85" s="11">
        <f t="shared" ref="T85:V85" si="966">T84/$BA$84</f>
        <v>7.6923076923076927E-2</v>
      </c>
      <c r="U85" s="10">
        <f t="shared" ref="U85:W85" si="967">U84/$BB$84</f>
        <v>0.12087912087912088</v>
      </c>
      <c r="V85" s="11">
        <f t="shared" si="966"/>
        <v>0</v>
      </c>
      <c r="W85" s="10">
        <f t="shared" si="967"/>
        <v>0</v>
      </c>
      <c r="X85" s="11">
        <f t="shared" ref="X85" si="968">X84/$BA$84</f>
        <v>0</v>
      </c>
      <c r="Y85" s="10">
        <f t="shared" ref="Y85" si="969">Y84/$BB$84</f>
        <v>0</v>
      </c>
      <c r="Z85" s="11">
        <f t="shared" ref="Z85" si="970">Z84/$BA$84</f>
        <v>0</v>
      </c>
      <c r="AA85" s="10">
        <f t="shared" ref="AA85" si="971">AA84/$BB$84</f>
        <v>0</v>
      </c>
      <c r="AB85" s="11">
        <f t="shared" ref="AB85" si="972">AB84/$BA$84</f>
        <v>0</v>
      </c>
      <c r="AC85" s="10">
        <f t="shared" ref="AC85" si="973">AC84/$BB$84</f>
        <v>0</v>
      </c>
      <c r="AD85" s="11">
        <f t="shared" ref="AD85" si="974">AD84/$BA$84</f>
        <v>0</v>
      </c>
      <c r="AE85" s="10">
        <f t="shared" ref="AE85" si="975">AE84/$BB$84</f>
        <v>0</v>
      </c>
      <c r="AF85" s="11">
        <f t="shared" ref="AF85" si="976">AF84/$BA$84</f>
        <v>0</v>
      </c>
      <c r="AG85" s="10">
        <f t="shared" ref="AG85" si="977">AG84/$BB$84</f>
        <v>0</v>
      </c>
      <c r="AH85" s="11">
        <f t="shared" ref="AH85" si="978">AH84/$BA$84</f>
        <v>0</v>
      </c>
      <c r="AI85" s="10">
        <f t="shared" ref="AI85" si="979">AI84/$BB$84</f>
        <v>0</v>
      </c>
      <c r="AJ85" s="11">
        <f t="shared" ref="AJ85" si="980">AJ84/$BA$84</f>
        <v>0</v>
      </c>
      <c r="AK85" s="10">
        <f t="shared" ref="AK85" si="981">AK84/$BB$84</f>
        <v>0</v>
      </c>
      <c r="AL85" s="11">
        <f t="shared" ref="AL85" si="982">AL84/$BA$84</f>
        <v>0</v>
      </c>
      <c r="AM85" s="10">
        <f t="shared" ref="AM85" si="983">AM84/$BB$84</f>
        <v>0</v>
      </c>
      <c r="AN85" s="11">
        <f t="shared" ref="AN85" si="984">AN84/$BA$84</f>
        <v>0</v>
      </c>
      <c r="AO85" s="10">
        <f t="shared" ref="AO85" si="985">AO84/$BB$84</f>
        <v>0</v>
      </c>
      <c r="AP85" s="11">
        <f t="shared" ref="AP85" si="986">AP84/$BA$84</f>
        <v>0</v>
      </c>
      <c r="AQ85" s="10">
        <f t="shared" ref="AQ85" si="987">AQ84/$BB$84</f>
        <v>0</v>
      </c>
      <c r="AR85" s="11">
        <f t="shared" ref="AR85" si="988">AR84/$BA$84</f>
        <v>0</v>
      </c>
      <c r="AS85" s="10">
        <f t="shared" ref="AS85" si="989">AS84/$BB$84</f>
        <v>0</v>
      </c>
      <c r="AT85" s="11">
        <f t="shared" ref="AT85" si="990">AT84/$BA$84</f>
        <v>0</v>
      </c>
      <c r="AU85" s="10">
        <f t="shared" ref="AU85" si="991">AU84/$BB$84</f>
        <v>0</v>
      </c>
      <c r="AV85" s="11"/>
      <c r="AW85" s="10"/>
      <c r="AX85" s="11"/>
      <c r="AY85" s="10"/>
      <c r="AZ85" s="11"/>
      <c r="BA85" s="10">
        <f t="shared" si="710"/>
        <v>1</v>
      </c>
      <c r="BB85" s="10">
        <f t="shared" si="711"/>
        <v>1</v>
      </c>
    </row>
    <row r="86" spans="1:66">
      <c r="A86" s="2" t="s">
        <v>686</v>
      </c>
      <c r="B86" s="2" t="s">
        <v>75</v>
      </c>
      <c r="C86" s="2">
        <v>19</v>
      </c>
      <c r="D86" s="11">
        <v>0.46153846153846156</v>
      </c>
      <c r="E86" s="10">
        <v>0.5494505494505495</v>
      </c>
      <c r="F86" s="11">
        <v>0.46153846153846156</v>
      </c>
      <c r="G86" s="10">
        <v>0.32967032967032966</v>
      </c>
      <c r="H86" s="11">
        <v>0</v>
      </c>
      <c r="I86" s="10">
        <v>0</v>
      </c>
      <c r="J86" s="11">
        <v>0</v>
      </c>
      <c r="K86" s="10">
        <v>0</v>
      </c>
      <c r="L86" s="11">
        <v>0</v>
      </c>
      <c r="M86" s="10">
        <v>0</v>
      </c>
      <c r="N86" s="11">
        <v>0</v>
      </c>
      <c r="O86" s="10">
        <v>0</v>
      </c>
      <c r="P86" s="11">
        <v>0</v>
      </c>
      <c r="Q86" s="10">
        <v>0</v>
      </c>
      <c r="R86" s="11">
        <v>0</v>
      </c>
      <c r="S86" s="10">
        <v>0</v>
      </c>
      <c r="T86" s="11">
        <v>7.6923076923076927E-2</v>
      </c>
      <c r="U86" s="10">
        <v>0.12087912087912088</v>
      </c>
      <c r="V86" s="11">
        <v>0</v>
      </c>
      <c r="W86" s="10">
        <v>0</v>
      </c>
      <c r="X86" s="11">
        <v>0</v>
      </c>
      <c r="Y86" s="10">
        <v>0</v>
      </c>
      <c r="Z86" s="11">
        <v>0</v>
      </c>
      <c r="AA86" s="10">
        <v>0</v>
      </c>
      <c r="AB86" s="11">
        <v>0</v>
      </c>
      <c r="AC86" s="10">
        <v>0</v>
      </c>
      <c r="AD86" s="11">
        <v>0</v>
      </c>
      <c r="AE86" s="10">
        <v>0</v>
      </c>
      <c r="AF86" s="11">
        <v>0</v>
      </c>
      <c r="AG86" s="10">
        <v>0</v>
      </c>
      <c r="AH86" s="11">
        <v>0</v>
      </c>
      <c r="AI86" s="10">
        <v>0</v>
      </c>
      <c r="AJ86" s="11">
        <v>0</v>
      </c>
      <c r="AK86" s="10">
        <v>0</v>
      </c>
      <c r="AL86" s="11">
        <v>0</v>
      </c>
      <c r="AM86" s="10">
        <v>0</v>
      </c>
      <c r="AN86" s="11">
        <v>0</v>
      </c>
      <c r="AO86" s="10">
        <v>0</v>
      </c>
      <c r="AP86" s="11">
        <v>0</v>
      </c>
      <c r="AQ86" s="10">
        <v>0</v>
      </c>
      <c r="AR86" s="11">
        <v>0</v>
      </c>
      <c r="AS86" s="10">
        <v>0</v>
      </c>
      <c r="AT86" s="11">
        <v>0</v>
      </c>
      <c r="AU86" s="10">
        <v>0</v>
      </c>
      <c r="AV86" s="11"/>
      <c r="AW86" s="10"/>
      <c r="AX86" s="11"/>
      <c r="AY86" s="10"/>
      <c r="AZ86" s="11"/>
      <c r="BA86" s="10">
        <f t="shared" si="710"/>
        <v>1</v>
      </c>
      <c r="BB86" s="10">
        <f t="shared" si="711"/>
        <v>1</v>
      </c>
    </row>
    <row r="87" spans="1:66">
      <c r="A87" s="2" t="s">
        <v>687</v>
      </c>
      <c r="B87" s="2" t="s">
        <v>75</v>
      </c>
      <c r="C87" s="2">
        <v>20</v>
      </c>
      <c r="D87" s="11">
        <v>4</v>
      </c>
      <c r="E87" s="10">
        <v>53</v>
      </c>
      <c r="F87" s="11">
        <v>3</v>
      </c>
      <c r="G87" s="10">
        <v>45</v>
      </c>
      <c r="H87" s="11">
        <v>3</v>
      </c>
      <c r="I87" s="10">
        <v>181</v>
      </c>
      <c r="J87" s="11">
        <v>0</v>
      </c>
      <c r="K87" s="10">
        <v>0</v>
      </c>
      <c r="L87" s="11">
        <v>1</v>
      </c>
      <c r="M87" s="10">
        <v>47</v>
      </c>
      <c r="N87" s="11">
        <v>0</v>
      </c>
      <c r="O87" s="10">
        <v>0</v>
      </c>
      <c r="P87" s="11">
        <v>0</v>
      </c>
      <c r="Q87" s="10">
        <v>0</v>
      </c>
      <c r="R87" s="11">
        <v>0</v>
      </c>
      <c r="S87" s="10">
        <v>0</v>
      </c>
      <c r="T87" s="11">
        <v>0</v>
      </c>
      <c r="U87" s="10">
        <v>0</v>
      </c>
      <c r="V87" s="11">
        <v>0</v>
      </c>
      <c r="W87" s="10">
        <v>0</v>
      </c>
      <c r="X87" s="11">
        <v>5</v>
      </c>
      <c r="Y87" s="10">
        <v>83</v>
      </c>
      <c r="Z87" s="11">
        <v>2</v>
      </c>
      <c r="AA87" s="10">
        <v>9</v>
      </c>
      <c r="AB87" s="11">
        <v>0</v>
      </c>
      <c r="AC87" s="10">
        <v>0</v>
      </c>
      <c r="AD87" s="11">
        <v>0</v>
      </c>
      <c r="AE87" s="10">
        <v>0</v>
      </c>
      <c r="AF87" s="11">
        <v>0</v>
      </c>
      <c r="AG87" s="10">
        <v>0</v>
      </c>
      <c r="AH87" s="11">
        <v>0</v>
      </c>
      <c r="AI87" s="10">
        <v>0</v>
      </c>
      <c r="AJ87" s="11">
        <v>0</v>
      </c>
      <c r="AK87" s="10">
        <v>0</v>
      </c>
      <c r="AL87" s="11">
        <v>0</v>
      </c>
      <c r="AM87" s="10">
        <v>0</v>
      </c>
      <c r="AN87" s="11">
        <v>0</v>
      </c>
      <c r="AO87" s="10">
        <v>0</v>
      </c>
      <c r="AP87" s="11">
        <v>0</v>
      </c>
      <c r="AQ87" s="10">
        <v>0</v>
      </c>
      <c r="AR87" s="11">
        <v>0</v>
      </c>
      <c r="AS87" s="10">
        <v>0</v>
      </c>
      <c r="AT87" s="11">
        <v>0</v>
      </c>
      <c r="AU87" s="10">
        <v>0</v>
      </c>
      <c r="AV87" s="11"/>
      <c r="AW87" s="10"/>
      <c r="AX87" s="11"/>
      <c r="AY87" s="10"/>
      <c r="AZ87" s="11"/>
      <c r="BA87" s="10">
        <f t="shared" si="710"/>
        <v>18</v>
      </c>
      <c r="BB87" s="10">
        <f t="shared" si="711"/>
        <v>418</v>
      </c>
    </row>
    <row r="88" spans="1:66">
      <c r="A88" s="2"/>
      <c r="B88" s="2"/>
      <c r="C88" s="2"/>
      <c r="D88" s="11">
        <f>D87/$BA$87</f>
        <v>0.22222222222222221</v>
      </c>
      <c r="E88" s="10">
        <f>E87/$BB$87</f>
        <v>0.12679425837320574</v>
      </c>
      <c r="F88" s="11">
        <f t="shared" ref="F88" si="992">F87/$BA$87</f>
        <v>0.16666666666666666</v>
      </c>
      <c r="G88" s="10">
        <f t="shared" ref="G88" si="993">G87/$BB$87</f>
        <v>0.1076555023923445</v>
      </c>
      <c r="H88" s="11">
        <f t="shared" ref="H88" si="994">H87/$BA$87</f>
        <v>0.16666666666666666</v>
      </c>
      <c r="I88" s="10">
        <f t="shared" ref="I88" si="995">I87/$BB$87</f>
        <v>0.43301435406698563</v>
      </c>
      <c r="J88" s="11">
        <f t="shared" ref="J88" si="996">J87/$BA$87</f>
        <v>0</v>
      </c>
      <c r="K88" s="10">
        <f t="shared" ref="K88" si="997">K87/$BB$87</f>
        <v>0</v>
      </c>
      <c r="L88" s="11">
        <f t="shared" ref="L88" si="998">L87/$BA$87</f>
        <v>5.5555555555555552E-2</v>
      </c>
      <c r="M88" s="10">
        <f t="shared" ref="M88" si="999">M87/$BB$87</f>
        <v>0.11244019138755981</v>
      </c>
      <c r="N88" s="11">
        <f t="shared" ref="N88" si="1000">N87/$BA$87</f>
        <v>0</v>
      </c>
      <c r="O88" s="10">
        <f t="shared" ref="O88" si="1001">O87/$BB$87</f>
        <v>0</v>
      </c>
      <c r="P88" s="11">
        <f t="shared" ref="P88" si="1002">P87/$BA$87</f>
        <v>0</v>
      </c>
      <c r="Q88" s="10">
        <f t="shared" ref="Q88" si="1003">Q87/$BB$87</f>
        <v>0</v>
      </c>
      <c r="R88" s="11">
        <f t="shared" ref="R88" si="1004">R87/$BA$87</f>
        <v>0</v>
      </c>
      <c r="S88" s="10">
        <f t="shared" ref="S88" si="1005">S87/$BB$87</f>
        <v>0</v>
      </c>
      <c r="T88" s="11">
        <f t="shared" ref="T88:V88" si="1006">T87/$BA$87</f>
        <v>0</v>
      </c>
      <c r="U88" s="10">
        <f t="shared" ref="U88:W88" si="1007">U87/$BB$87</f>
        <v>0</v>
      </c>
      <c r="V88" s="11">
        <f t="shared" si="1006"/>
        <v>0</v>
      </c>
      <c r="W88" s="10">
        <f t="shared" si="1007"/>
        <v>0</v>
      </c>
      <c r="X88" s="11">
        <f t="shared" ref="X88" si="1008">X87/$BA$87</f>
        <v>0.27777777777777779</v>
      </c>
      <c r="Y88" s="10">
        <f t="shared" ref="Y88" si="1009">Y87/$BB$87</f>
        <v>0.19856459330143542</v>
      </c>
      <c r="Z88" s="11">
        <f t="shared" ref="Z88" si="1010">Z87/$BA$87</f>
        <v>0.1111111111111111</v>
      </c>
      <c r="AA88" s="10">
        <f t="shared" ref="AA88" si="1011">AA87/$BB$87</f>
        <v>2.1531100478468901E-2</v>
      </c>
      <c r="AB88" s="11">
        <f t="shared" ref="AB88" si="1012">AB87/$BA$87</f>
        <v>0</v>
      </c>
      <c r="AC88" s="10">
        <f t="shared" ref="AC88" si="1013">AC87/$BB$87</f>
        <v>0</v>
      </c>
      <c r="AD88" s="11">
        <f t="shared" ref="AD88" si="1014">AD87/$BA$87</f>
        <v>0</v>
      </c>
      <c r="AE88" s="10">
        <f t="shared" ref="AE88" si="1015">AE87/$BB$87</f>
        <v>0</v>
      </c>
      <c r="AF88" s="11">
        <f t="shared" ref="AF88" si="1016">AF87/$BA$87</f>
        <v>0</v>
      </c>
      <c r="AG88" s="10">
        <f t="shared" ref="AG88" si="1017">AG87/$BB$87</f>
        <v>0</v>
      </c>
      <c r="AH88" s="11">
        <f t="shared" ref="AH88" si="1018">AH87/$BA$87</f>
        <v>0</v>
      </c>
      <c r="AI88" s="10">
        <f t="shared" ref="AI88" si="1019">AI87/$BB$87</f>
        <v>0</v>
      </c>
      <c r="AJ88" s="11">
        <f t="shared" ref="AJ88" si="1020">AJ87/$BA$87</f>
        <v>0</v>
      </c>
      <c r="AK88" s="10">
        <f t="shared" ref="AK88" si="1021">AK87/$BB$87</f>
        <v>0</v>
      </c>
      <c r="AL88" s="11">
        <f t="shared" ref="AL88" si="1022">AL87/$BA$87</f>
        <v>0</v>
      </c>
      <c r="AM88" s="10">
        <f t="shared" ref="AM88" si="1023">AM87/$BB$87</f>
        <v>0</v>
      </c>
      <c r="AN88" s="11">
        <f t="shared" ref="AN88" si="1024">AN87/$BA$87</f>
        <v>0</v>
      </c>
      <c r="AO88" s="10">
        <f t="shared" ref="AO88" si="1025">AO87/$BB$87</f>
        <v>0</v>
      </c>
      <c r="AP88" s="11">
        <f t="shared" ref="AP88" si="1026">AP87/$BA$87</f>
        <v>0</v>
      </c>
      <c r="AQ88" s="10">
        <f t="shared" ref="AQ88" si="1027">AQ87/$BB$87</f>
        <v>0</v>
      </c>
      <c r="AR88" s="11">
        <f t="shared" ref="AR88" si="1028">AR87/$BA$87</f>
        <v>0</v>
      </c>
      <c r="AS88" s="10">
        <f t="shared" ref="AS88" si="1029">AS87/$BB$87</f>
        <v>0</v>
      </c>
      <c r="AT88" s="11">
        <f t="shared" ref="AT88" si="1030">AT87/$BA$87</f>
        <v>0</v>
      </c>
      <c r="AU88" s="10">
        <f t="shared" ref="AU88" si="1031">AU87/$BB$87</f>
        <v>0</v>
      </c>
      <c r="AV88" s="11"/>
      <c r="AW88" s="10"/>
      <c r="AX88" s="11"/>
      <c r="AY88" s="10"/>
      <c r="AZ88" s="11"/>
      <c r="BA88" s="10">
        <f t="shared" si="710"/>
        <v>1</v>
      </c>
      <c r="BB88" s="10">
        <f t="shared" si="711"/>
        <v>1</v>
      </c>
    </row>
    <row r="89" spans="1:66">
      <c r="A89" s="2" t="s">
        <v>687</v>
      </c>
      <c r="B89" s="2" t="s">
        <v>75</v>
      </c>
      <c r="C89" s="2">
        <v>20</v>
      </c>
      <c r="D89" s="11">
        <v>0.22222222222222221</v>
      </c>
      <c r="E89" s="10">
        <v>0.12679425837320574</v>
      </c>
      <c r="F89" s="11">
        <v>0.16666666666666666</v>
      </c>
      <c r="G89" s="10">
        <v>0.1076555023923445</v>
      </c>
      <c r="H89" s="11">
        <v>0.16666666666666666</v>
      </c>
      <c r="I89" s="10">
        <v>0.43301435406698563</v>
      </c>
      <c r="J89" s="11">
        <v>0</v>
      </c>
      <c r="K89" s="10">
        <v>0</v>
      </c>
      <c r="L89" s="11">
        <v>5.5555555555555552E-2</v>
      </c>
      <c r="M89" s="10">
        <v>0.11244019138755981</v>
      </c>
      <c r="N89" s="11">
        <v>0</v>
      </c>
      <c r="O89" s="10">
        <v>0</v>
      </c>
      <c r="P89" s="11">
        <v>0</v>
      </c>
      <c r="Q89" s="10">
        <v>0</v>
      </c>
      <c r="R89" s="11">
        <v>0</v>
      </c>
      <c r="S89" s="10">
        <v>0</v>
      </c>
      <c r="T89" s="11">
        <v>0</v>
      </c>
      <c r="U89" s="10">
        <v>0</v>
      </c>
      <c r="V89" s="11">
        <v>0</v>
      </c>
      <c r="W89" s="10">
        <v>0</v>
      </c>
      <c r="X89" s="11">
        <v>0.27777777777777779</v>
      </c>
      <c r="Y89" s="10">
        <v>0.19856459330143542</v>
      </c>
      <c r="Z89" s="11">
        <v>0.1111111111111111</v>
      </c>
      <c r="AA89" s="10">
        <v>2.1531100478468901E-2</v>
      </c>
      <c r="AB89" s="11">
        <v>0</v>
      </c>
      <c r="AC89" s="10">
        <v>0</v>
      </c>
      <c r="AD89" s="11">
        <v>0</v>
      </c>
      <c r="AE89" s="10">
        <v>0</v>
      </c>
      <c r="AF89" s="11">
        <v>0</v>
      </c>
      <c r="AG89" s="10">
        <v>0</v>
      </c>
      <c r="AH89" s="11">
        <v>0</v>
      </c>
      <c r="AI89" s="10">
        <v>0</v>
      </c>
      <c r="AJ89" s="11">
        <v>0</v>
      </c>
      <c r="AK89" s="10">
        <v>0</v>
      </c>
      <c r="AL89" s="11">
        <v>0</v>
      </c>
      <c r="AM89" s="10">
        <v>0</v>
      </c>
      <c r="AN89" s="11">
        <v>0</v>
      </c>
      <c r="AO89" s="10">
        <v>0</v>
      </c>
      <c r="AP89" s="11">
        <v>0</v>
      </c>
      <c r="AQ89" s="10">
        <v>0</v>
      </c>
      <c r="AR89" s="11">
        <v>0</v>
      </c>
      <c r="AS89" s="10">
        <v>0</v>
      </c>
      <c r="AT89" s="11">
        <v>0</v>
      </c>
      <c r="AU89" s="10">
        <v>0</v>
      </c>
      <c r="AV89" s="11"/>
      <c r="AW89" s="10"/>
      <c r="AX89" s="11"/>
      <c r="AY89" s="10"/>
      <c r="AZ89" s="11"/>
      <c r="BA89" s="10">
        <f t="shared" si="710"/>
        <v>1</v>
      </c>
      <c r="BB89" s="10">
        <f t="shared" si="711"/>
        <v>1</v>
      </c>
    </row>
    <row r="90" spans="1:66">
      <c r="A90" s="2" t="s">
        <v>688</v>
      </c>
      <c r="B90" s="2" t="s">
        <v>75</v>
      </c>
      <c r="C90" s="2">
        <v>21</v>
      </c>
      <c r="D90" s="11">
        <v>0</v>
      </c>
      <c r="E90" s="10">
        <v>0</v>
      </c>
      <c r="F90" s="11">
        <v>0</v>
      </c>
      <c r="G90" s="10">
        <v>0</v>
      </c>
      <c r="H90" s="11">
        <v>0</v>
      </c>
      <c r="I90" s="10">
        <v>0</v>
      </c>
      <c r="J90" s="11">
        <v>0</v>
      </c>
      <c r="K90" s="10">
        <v>0</v>
      </c>
      <c r="L90" s="11">
        <v>0</v>
      </c>
      <c r="M90" s="10">
        <v>0</v>
      </c>
      <c r="N90" s="11">
        <v>0</v>
      </c>
      <c r="O90" s="10">
        <v>0</v>
      </c>
      <c r="P90" s="11">
        <v>0</v>
      </c>
      <c r="Q90" s="10">
        <v>0</v>
      </c>
      <c r="R90" s="11">
        <v>0</v>
      </c>
      <c r="S90" s="10">
        <v>0</v>
      </c>
      <c r="T90" s="11">
        <v>0</v>
      </c>
      <c r="U90" s="10">
        <v>0</v>
      </c>
      <c r="V90" s="11">
        <v>0</v>
      </c>
      <c r="W90" s="10">
        <v>0</v>
      </c>
      <c r="X90" s="11">
        <v>0</v>
      </c>
      <c r="Y90" s="10">
        <v>0</v>
      </c>
      <c r="Z90" s="11">
        <v>0</v>
      </c>
      <c r="AA90" s="10">
        <v>0</v>
      </c>
      <c r="AB90" s="11">
        <v>0</v>
      </c>
      <c r="AC90" s="10">
        <v>0</v>
      </c>
      <c r="AD90" s="11">
        <v>10</v>
      </c>
      <c r="AE90" s="10">
        <v>147</v>
      </c>
      <c r="AF90" s="11">
        <v>0</v>
      </c>
      <c r="AG90" s="10">
        <v>0</v>
      </c>
      <c r="AH90" s="11">
        <v>0</v>
      </c>
      <c r="AI90" s="10">
        <v>0</v>
      </c>
      <c r="AJ90" s="11">
        <v>0</v>
      </c>
      <c r="AK90" s="10">
        <v>0</v>
      </c>
      <c r="AL90" s="11">
        <v>0</v>
      </c>
      <c r="AM90" s="10">
        <v>0</v>
      </c>
      <c r="AN90" s="11">
        <v>0</v>
      </c>
      <c r="AO90" s="10">
        <v>0</v>
      </c>
      <c r="AP90" s="11">
        <v>0</v>
      </c>
      <c r="AQ90" s="10">
        <v>0</v>
      </c>
      <c r="AR90" s="11">
        <v>4</v>
      </c>
      <c r="AS90" s="10">
        <v>89</v>
      </c>
      <c r="AT90" s="11">
        <v>2</v>
      </c>
      <c r="AU90" s="10">
        <v>52</v>
      </c>
      <c r="AV90" s="11"/>
      <c r="AW90" s="10"/>
      <c r="AX90" s="11"/>
      <c r="AY90" s="10"/>
      <c r="AZ90" s="11"/>
      <c r="BA90" s="10">
        <f t="shared" si="710"/>
        <v>16</v>
      </c>
      <c r="BB90" s="10">
        <f t="shared" si="711"/>
        <v>288</v>
      </c>
    </row>
    <row r="91" spans="1:66">
      <c r="A91" s="2"/>
      <c r="B91" s="2"/>
      <c r="C91" s="2"/>
      <c r="D91" s="11">
        <f>D90/$BA$90</f>
        <v>0</v>
      </c>
      <c r="E91" s="10">
        <f>E90/$BB$90</f>
        <v>0</v>
      </c>
      <c r="F91" s="11">
        <f t="shared" ref="F91" si="1032">F90/$BA$90</f>
        <v>0</v>
      </c>
      <c r="G91" s="10">
        <f t="shared" ref="G91" si="1033">G90/$BB$90</f>
        <v>0</v>
      </c>
      <c r="H91" s="11">
        <f t="shared" ref="H91" si="1034">H90/$BA$90</f>
        <v>0</v>
      </c>
      <c r="I91" s="10">
        <f t="shared" ref="I91" si="1035">I90/$BB$90</f>
        <v>0</v>
      </c>
      <c r="J91" s="11">
        <f t="shared" ref="J91" si="1036">J90/$BA$90</f>
        <v>0</v>
      </c>
      <c r="K91" s="10">
        <f t="shared" ref="K91" si="1037">K90/$BB$90</f>
        <v>0</v>
      </c>
      <c r="L91" s="11">
        <f t="shared" ref="L91" si="1038">L90/$BA$90</f>
        <v>0</v>
      </c>
      <c r="M91" s="10">
        <f t="shared" ref="M91" si="1039">M90/$BB$90</f>
        <v>0</v>
      </c>
      <c r="N91" s="11">
        <f t="shared" ref="N91" si="1040">N90/$BA$90</f>
        <v>0</v>
      </c>
      <c r="O91" s="10">
        <f t="shared" ref="O91" si="1041">O90/$BB$90</f>
        <v>0</v>
      </c>
      <c r="P91" s="11">
        <f t="shared" ref="P91" si="1042">P90/$BA$90</f>
        <v>0</v>
      </c>
      <c r="Q91" s="10">
        <f t="shared" ref="Q91" si="1043">Q90/$BB$90</f>
        <v>0</v>
      </c>
      <c r="R91" s="11">
        <f t="shared" ref="R91" si="1044">R90/$BA$90</f>
        <v>0</v>
      </c>
      <c r="S91" s="10">
        <f t="shared" ref="S91" si="1045">S90/$BB$90</f>
        <v>0</v>
      </c>
      <c r="T91" s="11">
        <f t="shared" ref="T91:V91" si="1046">T90/$BA$90</f>
        <v>0</v>
      </c>
      <c r="U91" s="10">
        <f t="shared" ref="U91:W91" si="1047">U90/$BB$90</f>
        <v>0</v>
      </c>
      <c r="V91" s="11">
        <f t="shared" si="1046"/>
        <v>0</v>
      </c>
      <c r="W91" s="10">
        <f t="shared" si="1047"/>
        <v>0</v>
      </c>
      <c r="X91" s="11">
        <f t="shared" ref="X91" si="1048">X90/$BA$90</f>
        <v>0</v>
      </c>
      <c r="Y91" s="10">
        <f t="shared" ref="Y91" si="1049">Y90/$BB$90</f>
        <v>0</v>
      </c>
      <c r="Z91" s="11">
        <f t="shared" ref="Z91" si="1050">Z90/$BA$90</f>
        <v>0</v>
      </c>
      <c r="AA91" s="10">
        <f t="shared" ref="AA91" si="1051">AA90/$BB$90</f>
        <v>0</v>
      </c>
      <c r="AB91" s="11">
        <f t="shared" ref="AB91" si="1052">AB90/$BA$90</f>
        <v>0</v>
      </c>
      <c r="AC91" s="10">
        <f t="shared" ref="AC91" si="1053">AC90/$BB$90</f>
        <v>0</v>
      </c>
      <c r="AD91" s="11">
        <f t="shared" ref="AD91" si="1054">AD90/$BA$90</f>
        <v>0.625</v>
      </c>
      <c r="AE91" s="10">
        <f t="shared" ref="AE91" si="1055">AE90/$BB$90</f>
        <v>0.51041666666666663</v>
      </c>
      <c r="AF91" s="11">
        <f t="shared" ref="AF91" si="1056">AF90/$BA$90</f>
        <v>0</v>
      </c>
      <c r="AG91" s="10">
        <f t="shared" ref="AG91" si="1057">AG90/$BB$90</f>
        <v>0</v>
      </c>
      <c r="AH91" s="11">
        <f t="shared" ref="AH91" si="1058">AH90/$BA$90</f>
        <v>0</v>
      </c>
      <c r="AI91" s="10">
        <f t="shared" ref="AI91" si="1059">AI90/$BB$90</f>
        <v>0</v>
      </c>
      <c r="AJ91" s="11">
        <f t="shared" ref="AJ91" si="1060">AJ90/$BA$90</f>
        <v>0</v>
      </c>
      <c r="AK91" s="10">
        <f t="shared" ref="AK91" si="1061">AK90/$BB$90</f>
        <v>0</v>
      </c>
      <c r="AL91" s="11">
        <f t="shared" ref="AL91" si="1062">AL90/$BA$90</f>
        <v>0</v>
      </c>
      <c r="AM91" s="10">
        <f t="shared" ref="AM91" si="1063">AM90/$BB$90</f>
        <v>0</v>
      </c>
      <c r="AN91" s="11">
        <f t="shared" ref="AN91" si="1064">AN90/$BA$90</f>
        <v>0</v>
      </c>
      <c r="AO91" s="10">
        <f t="shared" ref="AO91" si="1065">AO90/$BB$90</f>
        <v>0</v>
      </c>
      <c r="AP91" s="11">
        <f t="shared" ref="AP91" si="1066">AP90/$BA$90</f>
        <v>0</v>
      </c>
      <c r="AQ91" s="10">
        <f t="shared" ref="AQ91" si="1067">AQ90/$BB$90</f>
        <v>0</v>
      </c>
      <c r="AR91" s="11">
        <f t="shared" ref="AR91" si="1068">AR90/$BA$90</f>
        <v>0.25</v>
      </c>
      <c r="AS91" s="10">
        <f t="shared" ref="AS91" si="1069">AS90/$BB$90</f>
        <v>0.30902777777777779</v>
      </c>
      <c r="AT91" s="11">
        <f t="shared" ref="AT91" si="1070">AT90/$BA$90</f>
        <v>0.125</v>
      </c>
      <c r="AU91" s="10">
        <f t="shared" ref="AU91" si="1071">AU90/$BB$90</f>
        <v>0.18055555555555555</v>
      </c>
      <c r="AV91" s="11"/>
      <c r="AW91" s="10"/>
      <c r="AX91" s="11"/>
      <c r="AY91" s="10"/>
      <c r="AZ91" s="11"/>
      <c r="BA91" s="10">
        <f t="shared" si="710"/>
        <v>1</v>
      </c>
      <c r="BB91" s="10">
        <f t="shared" si="711"/>
        <v>1</v>
      </c>
    </row>
    <row r="92" spans="1:66">
      <c r="A92" s="2" t="s">
        <v>688</v>
      </c>
      <c r="B92" s="2" t="s">
        <v>75</v>
      </c>
      <c r="C92" s="2">
        <v>21</v>
      </c>
      <c r="D92" s="11">
        <v>0</v>
      </c>
      <c r="E92" s="10">
        <v>0</v>
      </c>
      <c r="F92" s="11">
        <v>0</v>
      </c>
      <c r="G92" s="10">
        <v>0</v>
      </c>
      <c r="H92" s="11">
        <v>0</v>
      </c>
      <c r="I92" s="10">
        <v>0</v>
      </c>
      <c r="J92" s="11">
        <v>0</v>
      </c>
      <c r="K92" s="10">
        <v>0</v>
      </c>
      <c r="L92" s="11">
        <v>0</v>
      </c>
      <c r="M92" s="10">
        <v>0</v>
      </c>
      <c r="N92" s="11">
        <v>0</v>
      </c>
      <c r="O92" s="10">
        <v>0</v>
      </c>
      <c r="P92" s="11">
        <v>0</v>
      </c>
      <c r="Q92" s="10">
        <v>0</v>
      </c>
      <c r="R92" s="11">
        <v>0</v>
      </c>
      <c r="S92" s="10">
        <v>0</v>
      </c>
      <c r="T92" s="11">
        <v>0</v>
      </c>
      <c r="U92" s="10">
        <v>0</v>
      </c>
      <c r="V92" s="11">
        <v>0</v>
      </c>
      <c r="W92" s="10">
        <v>0</v>
      </c>
      <c r="X92" s="11">
        <v>0</v>
      </c>
      <c r="Y92" s="10">
        <v>0</v>
      </c>
      <c r="Z92" s="11">
        <v>0</v>
      </c>
      <c r="AA92" s="10">
        <v>0</v>
      </c>
      <c r="AB92" s="11">
        <v>0</v>
      </c>
      <c r="AC92" s="10">
        <v>0</v>
      </c>
      <c r="AD92" s="11">
        <v>0.625</v>
      </c>
      <c r="AE92" s="10">
        <v>0.51041666666666663</v>
      </c>
      <c r="AF92" s="11">
        <v>0</v>
      </c>
      <c r="AG92" s="10">
        <v>0</v>
      </c>
      <c r="AH92" s="11">
        <v>0</v>
      </c>
      <c r="AI92" s="10">
        <v>0</v>
      </c>
      <c r="AJ92" s="11">
        <v>0</v>
      </c>
      <c r="AK92" s="10">
        <v>0</v>
      </c>
      <c r="AL92" s="11">
        <v>0</v>
      </c>
      <c r="AM92" s="10">
        <v>0</v>
      </c>
      <c r="AN92" s="11">
        <v>0</v>
      </c>
      <c r="AO92" s="10">
        <v>0</v>
      </c>
      <c r="AP92" s="11">
        <v>0</v>
      </c>
      <c r="AQ92" s="10">
        <v>0</v>
      </c>
      <c r="AR92" s="11">
        <v>0.25</v>
      </c>
      <c r="AS92" s="10">
        <v>0.30902777777777779</v>
      </c>
      <c r="AT92" s="11">
        <v>0.125</v>
      </c>
      <c r="AU92" s="10">
        <v>0.18055555555555555</v>
      </c>
      <c r="AV92" s="11"/>
      <c r="AW92" s="10"/>
      <c r="AX92" s="11"/>
      <c r="AY92" s="10"/>
      <c r="AZ92" s="11"/>
      <c r="BA92" s="10">
        <f t="shared" si="710"/>
        <v>1</v>
      </c>
      <c r="BB92" s="10">
        <f t="shared" si="711"/>
        <v>1</v>
      </c>
    </row>
    <row r="93" spans="1:66">
      <c r="A93" s="2" t="s">
        <v>689</v>
      </c>
      <c r="B93" s="2" t="s">
        <v>75</v>
      </c>
      <c r="C93" s="2">
        <v>22</v>
      </c>
      <c r="D93" s="11">
        <v>20</v>
      </c>
      <c r="E93" s="10">
        <v>144</v>
      </c>
      <c r="F93" s="11">
        <v>3</v>
      </c>
      <c r="G93" s="10">
        <v>16</v>
      </c>
      <c r="H93" s="11">
        <v>0</v>
      </c>
      <c r="I93" s="10">
        <v>0</v>
      </c>
      <c r="J93" s="11">
        <v>0</v>
      </c>
      <c r="K93" s="10">
        <v>0</v>
      </c>
      <c r="L93" s="11">
        <v>0</v>
      </c>
      <c r="M93" s="10">
        <v>0</v>
      </c>
      <c r="N93" s="11">
        <v>0</v>
      </c>
      <c r="O93" s="10">
        <v>0</v>
      </c>
      <c r="P93" s="11">
        <v>0</v>
      </c>
      <c r="Q93" s="10">
        <v>0</v>
      </c>
      <c r="R93" s="11">
        <v>0</v>
      </c>
      <c r="S93" s="10">
        <v>0</v>
      </c>
      <c r="T93" s="11">
        <v>0</v>
      </c>
      <c r="U93" s="10">
        <v>0</v>
      </c>
      <c r="V93" s="11">
        <v>21</v>
      </c>
      <c r="W93" s="10">
        <v>259</v>
      </c>
      <c r="X93" s="11">
        <v>0</v>
      </c>
      <c r="Y93" s="10">
        <v>0</v>
      </c>
      <c r="Z93" s="11">
        <v>0</v>
      </c>
      <c r="AA93" s="10">
        <v>0</v>
      </c>
      <c r="AB93" s="11">
        <v>0</v>
      </c>
      <c r="AC93" s="10">
        <v>0</v>
      </c>
      <c r="AD93" s="11">
        <v>0</v>
      </c>
      <c r="AE93" s="10">
        <v>0</v>
      </c>
      <c r="AF93" s="11">
        <v>0</v>
      </c>
      <c r="AG93" s="10">
        <v>0</v>
      </c>
      <c r="AH93" s="11">
        <v>0</v>
      </c>
      <c r="AI93" s="10">
        <v>0</v>
      </c>
      <c r="AJ93" s="11">
        <v>0</v>
      </c>
      <c r="AK93" s="10">
        <v>0</v>
      </c>
      <c r="AL93" s="11">
        <v>0</v>
      </c>
      <c r="AM93" s="10">
        <v>0</v>
      </c>
      <c r="AN93" s="11">
        <v>0</v>
      </c>
      <c r="AO93" s="10">
        <v>0</v>
      </c>
      <c r="AP93" s="11">
        <v>0</v>
      </c>
      <c r="AQ93" s="10">
        <v>0</v>
      </c>
      <c r="AR93" s="11">
        <v>2</v>
      </c>
      <c r="AS93" s="10">
        <v>11</v>
      </c>
      <c r="AT93" s="11">
        <v>0</v>
      </c>
      <c r="AU93" s="10">
        <v>0</v>
      </c>
      <c r="AV93" s="11"/>
      <c r="AW93" s="10"/>
      <c r="AX93" s="11"/>
      <c r="AY93" s="10"/>
      <c r="AZ93" s="11"/>
      <c r="BA93" s="10">
        <f t="shared" si="710"/>
        <v>46</v>
      </c>
      <c r="BB93" s="10">
        <f t="shared" si="711"/>
        <v>430</v>
      </c>
    </row>
    <row r="94" spans="1:66">
      <c r="A94" s="2"/>
      <c r="B94" s="2"/>
      <c r="C94" s="2"/>
      <c r="D94" s="11">
        <f>D93/$BA$93</f>
        <v>0.43478260869565216</v>
      </c>
      <c r="E94" s="10">
        <f>E93/$BB$93</f>
        <v>0.33488372093023255</v>
      </c>
      <c r="F94" s="11">
        <f t="shared" ref="F94" si="1072">F93/$BA$93</f>
        <v>6.5217391304347824E-2</v>
      </c>
      <c r="G94" s="10">
        <f t="shared" ref="G94" si="1073">G93/$BB$93</f>
        <v>3.7209302325581395E-2</v>
      </c>
      <c r="H94" s="11">
        <f t="shared" ref="H94" si="1074">H93/$BA$93</f>
        <v>0</v>
      </c>
      <c r="I94" s="10">
        <f t="shared" ref="I94" si="1075">I93/$BB$93</f>
        <v>0</v>
      </c>
      <c r="J94" s="11">
        <f t="shared" ref="J94" si="1076">J93/$BA$93</f>
        <v>0</v>
      </c>
      <c r="K94" s="10">
        <f t="shared" ref="K94" si="1077">K93/$BB$93</f>
        <v>0</v>
      </c>
      <c r="L94" s="11">
        <f t="shared" ref="L94" si="1078">L93/$BA$93</f>
        <v>0</v>
      </c>
      <c r="M94" s="10">
        <f t="shared" ref="M94" si="1079">M93/$BB$93</f>
        <v>0</v>
      </c>
      <c r="N94" s="11">
        <f t="shared" ref="N94" si="1080">N93/$BA$93</f>
        <v>0</v>
      </c>
      <c r="O94" s="10">
        <f t="shared" ref="O94" si="1081">O93/$BB$93</f>
        <v>0</v>
      </c>
      <c r="P94" s="11">
        <f t="shared" ref="P94" si="1082">P93/$BA$93</f>
        <v>0</v>
      </c>
      <c r="Q94" s="10">
        <f t="shared" ref="Q94" si="1083">Q93/$BB$93</f>
        <v>0</v>
      </c>
      <c r="R94" s="11">
        <f t="shared" ref="R94:T94" si="1084">R93/$BA$93</f>
        <v>0</v>
      </c>
      <c r="S94" s="10">
        <f t="shared" ref="S94:U94" si="1085">S93/$BB$93</f>
        <v>0</v>
      </c>
      <c r="T94" s="11">
        <f t="shared" si="1084"/>
        <v>0</v>
      </c>
      <c r="U94" s="10">
        <f t="shared" si="1085"/>
        <v>0</v>
      </c>
      <c r="V94" s="11">
        <f t="shared" ref="V94" si="1086">V93/$BA$93</f>
        <v>0.45652173913043476</v>
      </c>
      <c r="W94" s="10">
        <f t="shared" ref="W94" si="1087">W93/$BB$93</f>
        <v>0.60232558139534886</v>
      </c>
      <c r="X94" s="11">
        <f t="shared" ref="X94" si="1088">X93/$BA$93</f>
        <v>0</v>
      </c>
      <c r="Y94" s="10">
        <f t="shared" ref="Y94" si="1089">Y93/$BB$93</f>
        <v>0</v>
      </c>
      <c r="Z94" s="11">
        <f t="shared" ref="Z94" si="1090">Z93/$BA$93</f>
        <v>0</v>
      </c>
      <c r="AA94" s="10">
        <f t="shared" ref="AA94" si="1091">AA93/$BB$93</f>
        <v>0</v>
      </c>
      <c r="AB94" s="11">
        <f t="shared" ref="AB94" si="1092">AB93/$BA$93</f>
        <v>0</v>
      </c>
      <c r="AC94" s="10">
        <f t="shared" ref="AC94" si="1093">AC93/$BB$93</f>
        <v>0</v>
      </c>
      <c r="AD94" s="11">
        <f t="shared" ref="AD94" si="1094">AD93/$BA$93</f>
        <v>0</v>
      </c>
      <c r="AE94" s="10">
        <f t="shared" ref="AE94" si="1095">AE93/$BB$93</f>
        <v>0</v>
      </c>
      <c r="AF94" s="11">
        <f t="shared" ref="AF94" si="1096">AF93/$BA$93</f>
        <v>0</v>
      </c>
      <c r="AG94" s="10">
        <f t="shared" ref="AG94" si="1097">AG93/$BB$93</f>
        <v>0</v>
      </c>
      <c r="AH94" s="11">
        <f t="shared" ref="AH94" si="1098">AH93/$BA$93</f>
        <v>0</v>
      </c>
      <c r="AI94" s="10">
        <f t="shared" ref="AI94" si="1099">AI93/$BB$93</f>
        <v>0</v>
      </c>
      <c r="AJ94" s="11">
        <f t="shared" ref="AJ94" si="1100">AJ93/$BA$93</f>
        <v>0</v>
      </c>
      <c r="AK94" s="10">
        <f t="shared" ref="AK94" si="1101">AK93/$BB$93</f>
        <v>0</v>
      </c>
      <c r="AL94" s="11">
        <f t="shared" ref="AL94" si="1102">AL93/$BA$93</f>
        <v>0</v>
      </c>
      <c r="AM94" s="10">
        <f t="shared" ref="AM94" si="1103">AM93/$BB$93</f>
        <v>0</v>
      </c>
      <c r="AN94" s="11">
        <f t="shared" ref="AN94" si="1104">AN93/$BA$93</f>
        <v>0</v>
      </c>
      <c r="AO94" s="10">
        <f t="shared" ref="AO94" si="1105">AO93/$BB$93</f>
        <v>0</v>
      </c>
      <c r="AP94" s="11">
        <f t="shared" ref="AP94" si="1106">AP93/$BA$93</f>
        <v>0</v>
      </c>
      <c r="AQ94" s="10">
        <f t="shared" ref="AQ94" si="1107">AQ93/$BB$93</f>
        <v>0</v>
      </c>
      <c r="AR94" s="11">
        <f t="shared" ref="AR94" si="1108">AR93/$BA$93</f>
        <v>4.3478260869565216E-2</v>
      </c>
      <c r="AS94" s="10">
        <f t="shared" ref="AS94" si="1109">AS93/$BB$93</f>
        <v>2.5581395348837209E-2</v>
      </c>
      <c r="AT94" s="11">
        <f t="shared" ref="AT94" si="1110">AT93/$BA$93</f>
        <v>0</v>
      </c>
      <c r="AU94" s="10">
        <f t="shared" ref="AU94" si="1111">AU93/$BB$93</f>
        <v>0</v>
      </c>
      <c r="AV94" s="11"/>
      <c r="AW94" s="10"/>
      <c r="AX94" s="11"/>
      <c r="AY94" s="10"/>
      <c r="AZ94" s="11"/>
      <c r="BA94" s="10">
        <f t="shared" si="710"/>
        <v>1</v>
      </c>
      <c r="BB94" s="10">
        <f t="shared" si="711"/>
        <v>1</v>
      </c>
    </row>
    <row r="95" spans="1:66">
      <c r="A95" s="2" t="s">
        <v>689</v>
      </c>
      <c r="B95" s="2" t="s">
        <v>75</v>
      </c>
      <c r="C95" s="2">
        <v>22</v>
      </c>
      <c r="D95" s="11">
        <v>0.43478260869565216</v>
      </c>
      <c r="E95" s="10">
        <v>0.33488372093023255</v>
      </c>
      <c r="F95" s="11">
        <v>6.5217391304347824E-2</v>
      </c>
      <c r="G95" s="10">
        <v>3.7209302325581395E-2</v>
      </c>
      <c r="H95" s="11">
        <v>0</v>
      </c>
      <c r="I95" s="10">
        <v>0</v>
      </c>
      <c r="J95" s="11">
        <v>0</v>
      </c>
      <c r="K95" s="10">
        <v>0</v>
      </c>
      <c r="L95" s="11">
        <v>0</v>
      </c>
      <c r="M95" s="10">
        <v>0</v>
      </c>
      <c r="N95" s="11">
        <v>0</v>
      </c>
      <c r="O95" s="10">
        <v>0</v>
      </c>
      <c r="P95" s="11">
        <v>0</v>
      </c>
      <c r="Q95" s="10">
        <v>0</v>
      </c>
      <c r="R95" s="11">
        <v>0</v>
      </c>
      <c r="S95" s="10">
        <v>0</v>
      </c>
      <c r="T95" s="11">
        <v>0</v>
      </c>
      <c r="U95" s="10">
        <v>0</v>
      </c>
      <c r="V95" s="11">
        <v>0.45652173913043476</v>
      </c>
      <c r="W95" s="10">
        <v>0.60232558139534886</v>
      </c>
      <c r="X95" s="11">
        <v>0</v>
      </c>
      <c r="Y95" s="10">
        <v>0</v>
      </c>
      <c r="Z95" s="11">
        <v>0</v>
      </c>
      <c r="AA95" s="10">
        <v>0</v>
      </c>
      <c r="AB95" s="11">
        <v>0</v>
      </c>
      <c r="AC95" s="10">
        <v>0</v>
      </c>
      <c r="AD95" s="11">
        <v>0</v>
      </c>
      <c r="AE95" s="10">
        <v>0</v>
      </c>
      <c r="AF95" s="11">
        <v>0</v>
      </c>
      <c r="AG95" s="10">
        <v>0</v>
      </c>
      <c r="AH95" s="11">
        <v>0</v>
      </c>
      <c r="AI95" s="10">
        <v>0</v>
      </c>
      <c r="AJ95" s="11">
        <v>0</v>
      </c>
      <c r="AK95" s="10">
        <v>0</v>
      </c>
      <c r="AL95" s="11">
        <v>0</v>
      </c>
      <c r="AM95" s="10">
        <v>0</v>
      </c>
      <c r="AN95" s="11">
        <v>0</v>
      </c>
      <c r="AO95" s="10">
        <v>0</v>
      </c>
      <c r="AP95" s="11">
        <v>0</v>
      </c>
      <c r="AQ95" s="10">
        <v>0</v>
      </c>
      <c r="AR95" s="11">
        <v>4.3478260869565216E-2</v>
      </c>
      <c r="AS95" s="10">
        <v>2.5581395348837209E-2</v>
      </c>
      <c r="AT95" s="11">
        <v>0</v>
      </c>
      <c r="AU95" s="10">
        <v>0</v>
      </c>
      <c r="AV95" s="11"/>
      <c r="AW95" s="10"/>
      <c r="AX95" s="11"/>
      <c r="AY95" s="10"/>
      <c r="AZ95" s="11"/>
      <c r="BA95" s="10">
        <f t="shared" si="710"/>
        <v>1</v>
      </c>
      <c r="BB95" s="10">
        <f t="shared" si="711"/>
        <v>1</v>
      </c>
    </row>
    <row r="96" spans="1:66">
      <c r="A96" s="2" t="s">
        <v>196</v>
      </c>
      <c r="B96" s="2" t="s">
        <v>75</v>
      </c>
      <c r="C96" s="2">
        <v>23</v>
      </c>
      <c r="D96" s="11">
        <v>1</v>
      </c>
      <c r="E96" s="10">
        <v>2</v>
      </c>
      <c r="F96" s="11">
        <v>0</v>
      </c>
      <c r="G96" s="10">
        <v>0</v>
      </c>
      <c r="H96" s="11">
        <v>0</v>
      </c>
      <c r="I96" s="10">
        <v>0</v>
      </c>
      <c r="J96" s="11">
        <v>0</v>
      </c>
      <c r="K96" s="10">
        <v>0</v>
      </c>
      <c r="L96" s="11">
        <v>0</v>
      </c>
      <c r="M96" s="10">
        <v>0</v>
      </c>
      <c r="N96" s="11">
        <v>0</v>
      </c>
      <c r="O96" s="10">
        <v>0</v>
      </c>
      <c r="P96" s="11">
        <v>6</v>
      </c>
      <c r="Q96" s="10">
        <v>196</v>
      </c>
      <c r="R96" s="11">
        <v>7</v>
      </c>
      <c r="S96" s="10">
        <v>56</v>
      </c>
      <c r="T96" s="11">
        <v>0</v>
      </c>
      <c r="U96" s="10">
        <v>0</v>
      </c>
      <c r="V96" s="11">
        <v>1</v>
      </c>
      <c r="W96" s="10">
        <v>16</v>
      </c>
      <c r="X96" s="11">
        <v>0</v>
      </c>
      <c r="Y96" s="10">
        <v>0</v>
      </c>
      <c r="Z96" s="11">
        <v>0</v>
      </c>
      <c r="AA96" s="10">
        <v>0</v>
      </c>
      <c r="AB96" s="11">
        <v>0</v>
      </c>
      <c r="AC96" s="10">
        <v>0</v>
      </c>
      <c r="AD96" s="11">
        <v>0</v>
      </c>
      <c r="AE96" s="10">
        <v>0</v>
      </c>
      <c r="AF96" s="11">
        <v>0</v>
      </c>
      <c r="AG96" s="10">
        <v>0</v>
      </c>
      <c r="AH96" s="11">
        <v>0</v>
      </c>
      <c r="AI96" s="10">
        <v>0</v>
      </c>
      <c r="AJ96" s="11">
        <v>0</v>
      </c>
      <c r="AK96" s="10">
        <v>0</v>
      </c>
      <c r="AL96" s="11">
        <v>0</v>
      </c>
      <c r="AM96" s="10">
        <v>0</v>
      </c>
      <c r="AN96" s="11">
        <v>0</v>
      </c>
      <c r="AO96" s="10">
        <v>0</v>
      </c>
      <c r="AP96" s="11">
        <v>5</v>
      </c>
      <c r="AQ96" s="10">
        <v>52</v>
      </c>
      <c r="AR96" s="11">
        <v>4</v>
      </c>
      <c r="AS96" s="10">
        <v>19</v>
      </c>
      <c r="AT96" s="11">
        <v>1</v>
      </c>
      <c r="AU96" s="10">
        <v>10</v>
      </c>
      <c r="AV96" s="11"/>
      <c r="AW96" s="10"/>
      <c r="AX96" s="11"/>
      <c r="AY96" s="10"/>
      <c r="AZ96" s="11"/>
      <c r="BA96" s="10">
        <f t="shared" si="710"/>
        <v>25</v>
      </c>
      <c r="BB96" s="10">
        <f t="shared" si="711"/>
        <v>351</v>
      </c>
    </row>
    <row r="97" spans="1:54">
      <c r="D97" s="11">
        <f>D96/$BA$96</f>
        <v>0.04</v>
      </c>
      <c r="E97" s="10">
        <f>E96/$BB$96</f>
        <v>5.6980056980056983E-3</v>
      </c>
      <c r="F97" s="11">
        <f t="shared" ref="F97" si="1112">F96/$BA$96</f>
        <v>0</v>
      </c>
      <c r="G97" s="10">
        <f t="shared" ref="G97" si="1113">G96/$BB$96</f>
        <v>0</v>
      </c>
      <c r="H97" s="11">
        <f t="shared" ref="H97" si="1114">H96/$BA$96</f>
        <v>0</v>
      </c>
      <c r="I97" s="10">
        <f t="shared" ref="I97" si="1115">I96/$BB$96</f>
        <v>0</v>
      </c>
      <c r="J97" s="11">
        <f t="shared" ref="J97" si="1116">J96/$BA$96</f>
        <v>0</v>
      </c>
      <c r="K97" s="10">
        <f t="shared" ref="K97" si="1117">K96/$BB$96</f>
        <v>0</v>
      </c>
      <c r="L97" s="11">
        <f t="shared" ref="L97" si="1118">L96/$BA$96</f>
        <v>0</v>
      </c>
      <c r="M97" s="10">
        <f t="shared" ref="M97" si="1119">M96/$BB$96</f>
        <v>0</v>
      </c>
      <c r="N97" s="11">
        <f t="shared" ref="N97" si="1120">N96/$BA$96</f>
        <v>0</v>
      </c>
      <c r="O97" s="10">
        <f t="shared" ref="O97" si="1121">O96/$BB$96</f>
        <v>0</v>
      </c>
      <c r="P97" s="11">
        <f t="shared" ref="P97" si="1122">P96/$BA$96</f>
        <v>0.24</v>
      </c>
      <c r="Q97" s="10">
        <f t="shared" ref="Q97" si="1123">Q96/$BB$96</f>
        <v>0.55840455840455838</v>
      </c>
      <c r="R97" s="11">
        <f t="shared" ref="R97:T97" si="1124">R96/$BA$96</f>
        <v>0.28000000000000003</v>
      </c>
      <c r="S97" s="10">
        <f t="shared" ref="S97:U97" si="1125">S96/$BB$96</f>
        <v>0.15954415954415954</v>
      </c>
      <c r="T97" s="11">
        <f t="shared" si="1124"/>
        <v>0</v>
      </c>
      <c r="U97" s="10">
        <f t="shared" si="1125"/>
        <v>0</v>
      </c>
      <c r="V97" s="11">
        <f t="shared" ref="V97" si="1126">V96/$BA$96</f>
        <v>0.04</v>
      </c>
      <c r="W97" s="10">
        <f t="shared" ref="W97" si="1127">W96/$BB$96</f>
        <v>4.5584045584045586E-2</v>
      </c>
      <c r="X97" s="11">
        <f t="shared" ref="X97" si="1128">X96/$BA$96</f>
        <v>0</v>
      </c>
      <c r="Y97" s="10">
        <f t="shared" ref="Y97" si="1129">Y96/$BB$96</f>
        <v>0</v>
      </c>
      <c r="Z97" s="11">
        <f t="shared" ref="Z97" si="1130">Z96/$BA$96</f>
        <v>0</v>
      </c>
      <c r="AA97" s="10">
        <f t="shared" ref="AA97" si="1131">AA96/$BB$96</f>
        <v>0</v>
      </c>
      <c r="AB97" s="11">
        <f t="shared" ref="AB97" si="1132">AB96/$BA$96</f>
        <v>0</v>
      </c>
      <c r="AC97" s="10">
        <f t="shared" ref="AC97" si="1133">AC96/$BB$96</f>
        <v>0</v>
      </c>
      <c r="AD97" s="11">
        <f t="shared" ref="AD97" si="1134">AD96/$BA$96</f>
        <v>0</v>
      </c>
      <c r="AE97" s="10">
        <f t="shared" ref="AE97" si="1135">AE96/$BB$96</f>
        <v>0</v>
      </c>
      <c r="AF97" s="11">
        <f t="shared" ref="AF97" si="1136">AF96/$BA$96</f>
        <v>0</v>
      </c>
      <c r="AG97" s="10">
        <f t="shared" ref="AG97" si="1137">AG96/$BB$96</f>
        <v>0</v>
      </c>
      <c r="AH97" s="11">
        <f t="shared" ref="AH97" si="1138">AH96/$BA$96</f>
        <v>0</v>
      </c>
      <c r="AI97" s="10">
        <f t="shared" ref="AI97" si="1139">AI96/$BB$96</f>
        <v>0</v>
      </c>
      <c r="AJ97" s="11">
        <f t="shared" ref="AJ97" si="1140">AJ96/$BA$96</f>
        <v>0</v>
      </c>
      <c r="AK97" s="10">
        <f t="shared" ref="AK97" si="1141">AK96/$BB$96</f>
        <v>0</v>
      </c>
      <c r="AL97" s="11">
        <f t="shared" ref="AL97" si="1142">AL96/$BA$96</f>
        <v>0</v>
      </c>
      <c r="AM97" s="10">
        <f t="shared" ref="AM97" si="1143">AM96/$BB$96</f>
        <v>0</v>
      </c>
      <c r="AN97" s="11">
        <f t="shared" ref="AN97" si="1144">AN96/$BA$96</f>
        <v>0</v>
      </c>
      <c r="AO97" s="10">
        <f t="shared" ref="AO97" si="1145">AO96/$BB$96</f>
        <v>0</v>
      </c>
      <c r="AP97" s="11">
        <f t="shared" ref="AP97" si="1146">AP96/$BA$96</f>
        <v>0.2</v>
      </c>
      <c r="AQ97" s="10">
        <f t="shared" ref="AQ97" si="1147">AQ96/$BB$96</f>
        <v>0.14814814814814814</v>
      </c>
      <c r="AR97" s="11">
        <f t="shared" ref="AR97" si="1148">AR96/$BA$96</f>
        <v>0.16</v>
      </c>
      <c r="AS97" s="10">
        <f t="shared" ref="AS97" si="1149">AS96/$BB$96</f>
        <v>5.4131054131054131E-2</v>
      </c>
      <c r="AT97" s="11">
        <f t="shared" ref="AT97" si="1150">AT96/$BA$96</f>
        <v>0.04</v>
      </c>
      <c r="AU97" s="10">
        <f t="shared" ref="AU97" si="1151">AU96/$BB$96</f>
        <v>2.8490028490028491E-2</v>
      </c>
      <c r="AV97" s="11"/>
      <c r="AW97" s="10"/>
      <c r="AX97" s="11"/>
      <c r="AY97" s="10"/>
      <c r="BA97" s="10">
        <f t="shared" si="710"/>
        <v>1</v>
      </c>
      <c r="BB97" s="10">
        <f t="shared" si="711"/>
        <v>1</v>
      </c>
    </row>
    <row r="98" spans="1:54">
      <c r="A98" s="2" t="s">
        <v>196</v>
      </c>
      <c r="B98" s="2" t="s">
        <v>75</v>
      </c>
      <c r="C98" s="2">
        <v>23</v>
      </c>
      <c r="D98" s="10">
        <v>0.04</v>
      </c>
      <c r="E98" s="10">
        <v>5.6980056980056983E-3</v>
      </c>
      <c r="F98">
        <v>0</v>
      </c>
      <c r="G98">
        <v>0</v>
      </c>
      <c r="H98">
        <v>0</v>
      </c>
      <c r="I98">
        <v>0</v>
      </c>
      <c r="J98">
        <v>0</v>
      </c>
      <c r="K98">
        <v>0</v>
      </c>
      <c r="L98">
        <v>0</v>
      </c>
      <c r="M98">
        <v>0</v>
      </c>
      <c r="N98">
        <v>0</v>
      </c>
      <c r="O98">
        <v>0</v>
      </c>
      <c r="P98">
        <v>0.24</v>
      </c>
      <c r="Q98">
        <v>0.55840455840455838</v>
      </c>
      <c r="R98">
        <v>0.28000000000000003</v>
      </c>
      <c r="S98">
        <v>0.15954415954415954</v>
      </c>
      <c r="T98">
        <v>0</v>
      </c>
      <c r="U98">
        <v>0</v>
      </c>
      <c r="V98">
        <v>0.04</v>
      </c>
      <c r="W98">
        <v>4.5584045584045586E-2</v>
      </c>
      <c r="X98">
        <v>0</v>
      </c>
      <c r="Y98">
        <v>0</v>
      </c>
      <c r="Z98">
        <v>0</v>
      </c>
      <c r="AA98">
        <v>0</v>
      </c>
      <c r="AB98">
        <v>0</v>
      </c>
      <c r="AC98">
        <v>0</v>
      </c>
      <c r="AD98">
        <v>0</v>
      </c>
      <c r="AE98">
        <v>0</v>
      </c>
      <c r="AF98">
        <v>0</v>
      </c>
      <c r="AG98">
        <v>0</v>
      </c>
      <c r="AH98">
        <v>0</v>
      </c>
      <c r="AI98">
        <v>0</v>
      </c>
      <c r="AJ98">
        <v>0</v>
      </c>
      <c r="AK98">
        <v>0</v>
      </c>
      <c r="AL98">
        <v>0</v>
      </c>
      <c r="AM98">
        <v>0</v>
      </c>
      <c r="AN98">
        <v>0</v>
      </c>
      <c r="AO98">
        <v>0</v>
      </c>
      <c r="AP98">
        <v>0.2</v>
      </c>
      <c r="AQ98">
        <v>0.14814814814814814</v>
      </c>
      <c r="AR98">
        <v>0.16</v>
      </c>
      <c r="AS98">
        <v>5.4131054131054131E-2</v>
      </c>
      <c r="AT98">
        <v>0.04</v>
      </c>
      <c r="AU98">
        <v>2.8490028490028491E-2</v>
      </c>
      <c r="BA98" s="10">
        <f t="shared" si="710"/>
        <v>1</v>
      </c>
      <c r="BB98" s="10">
        <f t="shared" si="711"/>
        <v>1</v>
      </c>
    </row>
    <row r="99" spans="1:54">
      <c r="D99" s="10"/>
      <c r="E99" s="10"/>
      <c r="BA99" s="10">
        <f>SUM(BA63,BA66,BA69,BA72,BA75,BA78,BA81,BA84,BA87,BA90,BA93,BA96)</f>
        <v>2375</v>
      </c>
      <c r="BB99" s="10"/>
    </row>
    <row r="100" spans="1:54">
      <c r="D100">
        <f>SUM(D96,D93,D90,D87,D84,D81,D78,D75,D72,D69,D66,D63)</f>
        <v>180</v>
      </c>
      <c r="E100">
        <f t="shared" ref="E100:AY100" si="1152">SUM(E96,E93,E90,E87,E84,E81,E78,E75,E72,E69,E66,E63)</f>
        <v>981</v>
      </c>
      <c r="F100">
        <f t="shared" si="1152"/>
        <v>939</v>
      </c>
      <c r="G100">
        <f t="shared" si="1152"/>
        <v>6564</v>
      </c>
      <c r="H100">
        <f t="shared" si="1152"/>
        <v>311</v>
      </c>
      <c r="I100">
        <f t="shared" si="1152"/>
        <v>3587</v>
      </c>
      <c r="J100">
        <f t="shared" si="1152"/>
        <v>6</v>
      </c>
      <c r="K100">
        <f t="shared" si="1152"/>
        <v>24</v>
      </c>
      <c r="L100">
        <f t="shared" si="1152"/>
        <v>25</v>
      </c>
      <c r="M100">
        <f t="shared" si="1152"/>
        <v>256</v>
      </c>
      <c r="N100">
        <f t="shared" si="1152"/>
        <v>0</v>
      </c>
      <c r="O100">
        <f t="shared" si="1152"/>
        <v>0</v>
      </c>
      <c r="P100">
        <f t="shared" si="1152"/>
        <v>83</v>
      </c>
      <c r="Q100">
        <f t="shared" si="1152"/>
        <v>628</v>
      </c>
      <c r="R100">
        <f t="shared" si="1152"/>
        <v>111</v>
      </c>
      <c r="S100">
        <f t="shared" si="1152"/>
        <v>633</v>
      </c>
      <c r="T100">
        <f t="shared" si="1152"/>
        <v>4</v>
      </c>
      <c r="U100">
        <f t="shared" si="1152"/>
        <v>22</v>
      </c>
      <c r="X100">
        <f t="shared" si="1152"/>
        <v>5</v>
      </c>
      <c r="Y100">
        <f t="shared" si="1152"/>
        <v>83</v>
      </c>
      <c r="Z100">
        <f t="shared" si="1152"/>
        <v>3</v>
      </c>
      <c r="AA100">
        <f t="shared" si="1152"/>
        <v>13</v>
      </c>
      <c r="AB100">
        <f t="shared" si="1152"/>
        <v>0</v>
      </c>
      <c r="AC100">
        <f t="shared" si="1152"/>
        <v>0</v>
      </c>
      <c r="AD100">
        <f t="shared" si="1152"/>
        <v>10</v>
      </c>
      <c r="AE100">
        <f t="shared" si="1152"/>
        <v>147</v>
      </c>
      <c r="AF100">
        <f t="shared" si="1152"/>
        <v>0</v>
      </c>
      <c r="AG100">
        <f t="shared" si="1152"/>
        <v>0</v>
      </c>
      <c r="AH100">
        <f t="shared" si="1152"/>
        <v>0</v>
      </c>
      <c r="AI100">
        <f t="shared" si="1152"/>
        <v>0</v>
      </c>
      <c r="AJ100">
        <f t="shared" si="1152"/>
        <v>1</v>
      </c>
      <c r="AK100">
        <f t="shared" si="1152"/>
        <v>72</v>
      </c>
      <c r="AL100">
        <f t="shared" si="1152"/>
        <v>3</v>
      </c>
      <c r="AM100">
        <f t="shared" si="1152"/>
        <v>3</v>
      </c>
      <c r="AN100">
        <f t="shared" si="1152"/>
        <v>22</v>
      </c>
      <c r="AO100">
        <f t="shared" si="1152"/>
        <v>47</v>
      </c>
      <c r="AP100">
        <f t="shared" si="1152"/>
        <v>457</v>
      </c>
      <c r="AQ100">
        <f t="shared" si="1152"/>
        <v>4858</v>
      </c>
      <c r="AR100">
        <f t="shared" si="1152"/>
        <v>126</v>
      </c>
      <c r="AS100">
        <f t="shared" si="1152"/>
        <v>685</v>
      </c>
      <c r="AT100">
        <f t="shared" si="1152"/>
        <v>47</v>
      </c>
      <c r="AU100">
        <f t="shared" si="1152"/>
        <v>294</v>
      </c>
      <c r="AV100">
        <f t="shared" si="1152"/>
        <v>0</v>
      </c>
      <c r="AW100">
        <f t="shared" si="1152"/>
        <v>0</v>
      </c>
      <c r="AX100">
        <f t="shared" si="1152"/>
        <v>0</v>
      </c>
      <c r="AY100">
        <f t="shared" si="1152"/>
        <v>0</v>
      </c>
      <c r="BA100" s="10">
        <f t="shared" ref="BA100" si="1153">SUM(D100,F100,H100,J100,L100,N100,P100,R100,T100,X100,Z100,AB100,AD100,AF100,AH100,AJ100,AL100,AN100,AP100,AR100,AT100,AV100,AX100)</f>
        <v>2333</v>
      </c>
      <c r="BB100" s="10">
        <f t="shared" ref="BB100" si="1154">SUM(E100,G100,I100,K100,M100,O100,Q100,S100,U100,Y100,AA100,AC100,AE100,AG100,AI100,AK100,AM100,AO100,AQ100,AS100,AU100,AW100,AY100)</f>
        <v>18897</v>
      </c>
    </row>
    <row r="101" spans="1:54">
      <c r="D101">
        <f>D100/$BA$39</f>
        <v>0.10507880910683012</v>
      </c>
      <c r="E101">
        <f>E100/$BB$39</f>
        <v>8.1404032860343534E-2</v>
      </c>
      <c r="F101">
        <f t="shared" ref="F101" si="1155">F100/$BA$39</f>
        <v>0.54816112084063051</v>
      </c>
      <c r="G101">
        <f t="shared" ref="G101" si="1156">G100/$BB$39</f>
        <v>0.54468508837440877</v>
      </c>
      <c r="H101">
        <f t="shared" ref="H101" si="1157">H100/$BA$39</f>
        <v>0.18155283129013428</v>
      </c>
      <c r="I101">
        <f t="shared" ref="I101" si="1158">I100/$BB$39</f>
        <v>0.29765164716621029</v>
      </c>
      <c r="J101">
        <f t="shared" ref="J101" si="1159">J100/$BA$39</f>
        <v>3.5026269702276708E-3</v>
      </c>
      <c r="K101">
        <f t="shared" ref="K101" si="1160">K100/$BB$39</f>
        <v>1.9915359721184964E-3</v>
      </c>
      <c r="L101">
        <f t="shared" ref="L101" si="1161">L100/$BA$39</f>
        <v>1.4594279042615295E-2</v>
      </c>
      <c r="M101">
        <f t="shared" ref="M101" si="1162">M100/$BB$39</f>
        <v>2.1243050369263963E-2</v>
      </c>
      <c r="N101">
        <f t="shared" ref="N101" si="1163">N100/$BA$39</f>
        <v>0</v>
      </c>
      <c r="O101">
        <f t="shared" ref="O101" si="1164">O100/$BB$39</f>
        <v>0</v>
      </c>
      <c r="P101">
        <f t="shared" ref="P101" si="1165">P100/$BA$39</f>
        <v>4.8453006421482779E-2</v>
      </c>
      <c r="Q101">
        <f t="shared" ref="Q101" si="1166">Q100/$BB$39</f>
        <v>5.2111857937100658E-2</v>
      </c>
      <c r="R101">
        <f t="shared" ref="R101" si="1167">R100/$BA$39</f>
        <v>6.4798598949211902E-2</v>
      </c>
      <c r="S101">
        <f t="shared" ref="S101" si="1168">S100/$BB$39</f>
        <v>5.2526761264625341E-2</v>
      </c>
      <c r="T101">
        <f t="shared" ref="T101" si="1169">T100/$BA$39</f>
        <v>2.3350846468184472E-3</v>
      </c>
      <c r="U101">
        <f t="shared" ref="U101" si="1170">U100/$BB$39</f>
        <v>1.8255746411086216E-3</v>
      </c>
      <c r="X101">
        <f t="shared" ref="X101" si="1171">X100/$BA$39</f>
        <v>2.918855808523059E-3</v>
      </c>
      <c r="Y101">
        <f t="shared" ref="Y101" si="1172">Y100/$BB$39</f>
        <v>6.8873952369098001E-3</v>
      </c>
      <c r="Z101">
        <f t="shared" ref="Z101" si="1173">Z100/$BA$39</f>
        <v>1.7513134851138354E-3</v>
      </c>
      <c r="AA101">
        <f t="shared" ref="AA101" si="1174">AA100/$BB$39</f>
        <v>1.0787486515641855E-3</v>
      </c>
      <c r="AB101">
        <f t="shared" ref="AB101" si="1175">AB100/$BA$39</f>
        <v>0</v>
      </c>
      <c r="AC101">
        <f t="shared" ref="AC101" si="1176">AC100/$BB$39</f>
        <v>0</v>
      </c>
      <c r="AD101">
        <f t="shared" ref="AD101" si="1177">AD100/$BA$39</f>
        <v>5.837711617046118E-3</v>
      </c>
      <c r="AE101">
        <f t="shared" ref="AE101" si="1178">AE100/$BB$39</f>
        <v>1.219815782922579E-2</v>
      </c>
      <c r="AF101">
        <f t="shared" ref="AF101" si="1179">AF100/$BA$39</f>
        <v>0</v>
      </c>
      <c r="AG101">
        <f t="shared" ref="AG101" si="1180">AG100/$BB$39</f>
        <v>0</v>
      </c>
      <c r="AH101">
        <f t="shared" ref="AH101" si="1181">AH100/$BA$39</f>
        <v>0</v>
      </c>
      <c r="AI101">
        <f t="shared" ref="AI101" si="1182">AI100/$BB$39</f>
        <v>0</v>
      </c>
      <c r="AJ101">
        <f t="shared" ref="AJ101" si="1183">AJ100/$BA$39</f>
        <v>5.837711617046118E-4</v>
      </c>
      <c r="AK101">
        <f t="shared" ref="AK101" si="1184">AK100/$BB$39</f>
        <v>5.9746079163554896E-3</v>
      </c>
      <c r="AL101">
        <f t="shared" ref="AL101" si="1185">AL100/$BA$39</f>
        <v>1.7513134851138354E-3</v>
      </c>
      <c r="AM101">
        <f t="shared" ref="AM101" si="1186">AM100/$BB$39</f>
        <v>2.4894199651481205E-4</v>
      </c>
      <c r="AN101">
        <f t="shared" ref="AN101" si="1187">AN100/$BA$39</f>
        <v>1.284296555750146E-2</v>
      </c>
      <c r="AO101">
        <f t="shared" ref="AO101" si="1188">AO100/$BB$39</f>
        <v>3.9000912787320553E-3</v>
      </c>
      <c r="AP101">
        <f t="shared" ref="AP101" si="1189">AP100/$BA$39</f>
        <v>0.26678342089900758</v>
      </c>
      <c r="AQ101">
        <f t="shared" ref="AQ101" si="1190">AQ100/$BB$39</f>
        <v>0.40312007302298564</v>
      </c>
      <c r="AR101">
        <f t="shared" ref="AR101" si="1191">AR100/$BA$39</f>
        <v>7.3555166374781086E-2</v>
      </c>
      <c r="AS101">
        <f t="shared" ref="AS101" si="1192">AS100/$BB$39</f>
        <v>5.6841755870882082E-2</v>
      </c>
      <c r="AT101">
        <f t="shared" ref="AT101" si="1193">AT100/$BA$39</f>
        <v>2.7437244600116754E-2</v>
      </c>
      <c r="AU101">
        <f t="shared" ref="AU101" si="1194">AU100/$BB$39</f>
        <v>2.439631565845158E-2</v>
      </c>
      <c r="AV101">
        <f t="shared" ref="AV101" si="1195">AV100/$BA$39</f>
        <v>0</v>
      </c>
      <c r="AW101">
        <f t="shared" ref="AW101" si="1196">AW100/$BB$39</f>
        <v>0</v>
      </c>
      <c r="AX101">
        <f t="shared" ref="AX101" si="1197">AX100/$BA$39</f>
        <v>0</v>
      </c>
      <c r="AY101">
        <f t="shared" ref="AY101" si="1198">AY100/$BB$39</f>
        <v>0</v>
      </c>
      <c r="BA101" s="10"/>
      <c r="BB101" s="10"/>
    </row>
    <row r="104" spans="1:54">
      <c r="A104" t="s">
        <v>169</v>
      </c>
      <c r="B104" t="s">
        <v>75</v>
      </c>
      <c r="C104">
        <v>12</v>
      </c>
      <c r="D104" s="22">
        <v>9.1207349081364825E-2</v>
      </c>
      <c r="E104" s="22">
        <v>7.6689189189189183E-2</v>
      </c>
      <c r="F104" s="22">
        <v>0.51377952755905509</v>
      </c>
      <c r="G104" s="22">
        <v>0.52680180180180181</v>
      </c>
      <c r="H104" s="22">
        <v>0.11811023622047244</v>
      </c>
      <c r="I104" s="22">
        <v>0.12162162162162163</v>
      </c>
      <c r="J104" s="22">
        <v>3.937007874015748E-3</v>
      </c>
      <c r="K104" s="22">
        <v>2.7027027027027029E-3</v>
      </c>
      <c r="L104" s="22">
        <v>1.4435695538057743E-2</v>
      </c>
      <c r="M104" s="22">
        <v>1.295045045045045E-2</v>
      </c>
      <c r="N104" s="22">
        <v>0</v>
      </c>
      <c r="O104" s="22">
        <v>0</v>
      </c>
      <c r="P104" s="22">
        <v>4.6587926509186355E-2</v>
      </c>
      <c r="Q104" s="22">
        <v>4.3130630630630627E-2</v>
      </c>
      <c r="R104" s="22">
        <v>6.8241469816272965E-2</v>
      </c>
      <c r="S104" s="22">
        <v>6.497747747747748E-2</v>
      </c>
      <c r="T104" s="22">
        <v>6.5616797900262466E-4</v>
      </c>
      <c r="U104" s="22">
        <v>4.5045045045045046E-4</v>
      </c>
      <c r="V104" s="36">
        <v>1.3123359580052493E-2</v>
      </c>
      <c r="W104" s="22">
        <v>7.8828828828828822E-3</v>
      </c>
      <c r="X104" s="22">
        <v>0</v>
      </c>
      <c r="Y104" s="22">
        <v>0</v>
      </c>
      <c r="Z104" s="22">
        <v>6.5616797900262466E-4</v>
      </c>
      <c r="AA104" s="22">
        <v>4.5045045045045046E-4</v>
      </c>
      <c r="AB104" s="22">
        <v>0</v>
      </c>
      <c r="AC104" s="22">
        <v>0</v>
      </c>
      <c r="AD104" s="22">
        <v>0</v>
      </c>
      <c r="AE104" s="22">
        <v>0</v>
      </c>
      <c r="AF104" s="22">
        <v>0</v>
      </c>
      <c r="AG104" s="22">
        <v>0</v>
      </c>
      <c r="AH104" s="22">
        <v>0</v>
      </c>
      <c r="AI104" s="22">
        <v>0</v>
      </c>
      <c r="AJ104" s="22">
        <v>0</v>
      </c>
      <c r="AK104" s="22">
        <v>0</v>
      </c>
      <c r="AL104" s="22">
        <v>0</v>
      </c>
      <c r="AM104" s="22">
        <v>0</v>
      </c>
      <c r="AN104" s="22">
        <v>0</v>
      </c>
      <c r="AO104" s="22">
        <v>0</v>
      </c>
      <c r="AP104" s="22">
        <v>5.2493438320209973E-2</v>
      </c>
      <c r="AQ104" s="22">
        <v>8.9864864864864863E-2</v>
      </c>
      <c r="AR104" s="22">
        <v>5.446194225721785E-2</v>
      </c>
      <c r="AS104" s="22">
        <v>3.5135135135135137E-2</v>
      </c>
      <c r="AT104" s="22">
        <v>2.2309711286089239E-2</v>
      </c>
      <c r="AU104" s="22">
        <v>1.7342342342342342E-2</v>
      </c>
      <c r="BA104">
        <v>1</v>
      </c>
      <c r="BB104">
        <v>0.99999999999999989</v>
      </c>
    </row>
    <row r="105" spans="1:54">
      <c r="A105" t="s">
        <v>74</v>
      </c>
      <c r="B105" t="s">
        <v>75</v>
      </c>
      <c r="C105">
        <v>13</v>
      </c>
      <c r="D105" s="22">
        <v>0</v>
      </c>
      <c r="E105" s="22">
        <v>0</v>
      </c>
      <c r="F105" s="22">
        <v>0.16429699842022116</v>
      </c>
      <c r="G105" s="22">
        <v>0.16233854520734195</v>
      </c>
      <c r="H105" s="22">
        <v>0.18483412322274881</v>
      </c>
      <c r="I105" s="22">
        <v>0.28280081577158395</v>
      </c>
      <c r="J105" s="22">
        <v>0</v>
      </c>
      <c r="K105" s="22">
        <v>0</v>
      </c>
      <c r="L105" s="22">
        <v>0</v>
      </c>
      <c r="M105" s="22">
        <v>0</v>
      </c>
      <c r="N105" s="22">
        <v>0</v>
      </c>
      <c r="O105" s="22">
        <v>0</v>
      </c>
      <c r="P105" s="22">
        <v>3.1595576619273301E-3</v>
      </c>
      <c r="Q105" s="22">
        <v>5.4384772263766149E-4</v>
      </c>
      <c r="R105" s="22">
        <v>0</v>
      </c>
      <c r="S105" s="22">
        <v>0</v>
      </c>
      <c r="T105" s="22">
        <v>1.5797788309636651E-3</v>
      </c>
      <c r="U105" s="22">
        <v>2.7192386131883074E-4</v>
      </c>
      <c r="V105" s="36">
        <v>0</v>
      </c>
      <c r="W105" s="22">
        <v>0</v>
      </c>
      <c r="X105" s="22">
        <v>0</v>
      </c>
      <c r="Y105" s="22">
        <v>0</v>
      </c>
      <c r="Z105" s="22">
        <v>0</v>
      </c>
      <c r="AA105" s="22">
        <v>0</v>
      </c>
      <c r="AB105" s="22">
        <v>0</v>
      </c>
      <c r="AC105" s="22">
        <v>0</v>
      </c>
      <c r="AD105" s="22">
        <v>0</v>
      </c>
      <c r="AE105" s="22">
        <v>0</v>
      </c>
      <c r="AF105" s="22">
        <v>0</v>
      </c>
      <c r="AG105" s="22">
        <v>0</v>
      </c>
      <c r="AH105" s="22">
        <v>0</v>
      </c>
      <c r="AI105" s="22">
        <v>0</v>
      </c>
      <c r="AJ105" s="22">
        <v>0</v>
      </c>
      <c r="AK105" s="22">
        <v>0</v>
      </c>
      <c r="AL105" s="22">
        <v>4.7393364928909956E-3</v>
      </c>
      <c r="AM105" s="22">
        <v>4.0788579197824609E-4</v>
      </c>
      <c r="AN105" s="22">
        <v>3.4755134281200632E-2</v>
      </c>
      <c r="AO105" s="22">
        <v>6.390210740992522E-3</v>
      </c>
      <c r="AP105" s="22">
        <v>0.55292259083728279</v>
      </c>
      <c r="AQ105" s="22">
        <v>0.51923861318830722</v>
      </c>
      <c r="AR105" s="22">
        <v>4.4233807266982623E-2</v>
      </c>
      <c r="AS105" s="22">
        <v>2.3385452073419442E-2</v>
      </c>
      <c r="AT105" s="22">
        <v>9.4786729857819912E-3</v>
      </c>
      <c r="AU105" s="22">
        <v>4.6227056424201227E-3</v>
      </c>
      <c r="BA105">
        <v>1</v>
      </c>
      <c r="BB105">
        <v>1</v>
      </c>
    </row>
    <row r="106" spans="1:54">
      <c r="A106" t="s">
        <v>620</v>
      </c>
      <c r="B106" t="s">
        <v>75</v>
      </c>
      <c r="C106">
        <v>14</v>
      </c>
      <c r="D106" s="22">
        <v>5.2631578947368418E-2</v>
      </c>
      <c r="E106" s="22">
        <v>1.8867924528301886E-2</v>
      </c>
      <c r="F106" s="22">
        <v>0.15789473684210525</v>
      </c>
      <c r="G106" s="22">
        <v>4.716981132075472E-2</v>
      </c>
      <c r="H106" s="22">
        <v>5.2631578947368418E-2</v>
      </c>
      <c r="I106" s="22">
        <v>0.17924528301886791</v>
      </c>
      <c r="J106" s="22">
        <v>0</v>
      </c>
      <c r="K106" s="22">
        <v>0</v>
      </c>
      <c r="L106" s="22">
        <v>0</v>
      </c>
      <c r="M106" s="22">
        <v>0</v>
      </c>
      <c r="N106" s="22">
        <v>0</v>
      </c>
      <c r="O106" s="22">
        <v>0</v>
      </c>
      <c r="P106" s="22">
        <v>0</v>
      </c>
      <c r="Q106" s="22">
        <v>0</v>
      </c>
      <c r="R106" s="22">
        <v>0</v>
      </c>
      <c r="S106" s="22">
        <v>0</v>
      </c>
      <c r="T106" s="22">
        <v>5.2631578947368418E-2</v>
      </c>
      <c r="U106" s="22">
        <v>4.716981132075472E-2</v>
      </c>
      <c r="V106" s="36">
        <v>0</v>
      </c>
      <c r="W106" s="22">
        <v>0</v>
      </c>
      <c r="X106" s="22">
        <v>0</v>
      </c>
      <c r="Y106" s="22">
        <v>0</v>
      </c>
      <c r="Z106" s="22">
        <v>0</v>
      </c>
      <c r="AA106" s="22">
        <v>0</v>
      </c>
      <c r="AB106" s="22">
        <v>0</v>
      </c>
      <c r="AC106" s="22">
        <v>0</v>
      </c>
      <c r="AD106" s="22">
        <v>0</v>
      </c>
      <c r="AE106" s="22">
        <v>0</v>
      </c>
      <c r="AF106" s="22">
        <v>0</v>
      </c>
      <c r="AG106" s="22">
        <v>0</v>
      </c>
      <c r="AH106" s="22">
        <v>0</v>
      </c>
      <c r="AI106" s="22">
        <v>0</v>
      </c>
      <c r="AJ106" s="22">
        <v>0</v>
      </c>
      <c r="AK106" s="22">
        <v>0</v>
      </c>
      <c r="AL106" s="22">
        <v>0</v>
      </c>
      <c r="AM106" s="22">
        <v>0</v>
      </c>
      <c r="AN106" s="22">
        <v>0</v>
      </c>
      <c r="AO106" s="22">
        <v>0</v>
      </c>
      <c r="AP106" s="22">
        <v>0.47368421052631576</v>
      </c>
      <c r="AQ106" s="22">
        <v>0.30188679245283018</v>
      </c>
      <c r="AR106" s="22">
        <v>5.2631578947368418E-2</v>
      </c>
      <c r="AS106" s="22">
        <v>3.7735849056603772E-2</v>
      </c>
      <c r="AT106" s="22">
        <v>0.15789473684210525</v>
      </c>
      <c r="AU106" s="22">
        <v>0.36792452830188677</v>
      </c>
      <c r="BA106">
        <v>1</v>
      </c>
      <c r="BB106">
        <v>1</v>
      </c>
    </row>
    <row r="107" spans="1:54">
      <c r="A107" t="s">
        <v>684</v>
      </c>
      <c r="B107" t="s">
        <v>75</v>
      </c>
      <c r="C107">
        <v>15</v>
      </c>
      <c r="D107" s="22">
        <v>0</v>
      </c>
      <c r="E107" s="22">
        <v>0</v>
      </c>
      <c r="F107" s="22">
        <v>0.27777777777777779</v>
      </c>
      <c r="G107" s="22">
        <v>0.13541666666666666</v>
      </c>
      <c r="H107" s="22">
        <v>5.5555555555555552E-2</v>
      </c>
      <c r="I107" s="22">
        <v>0.3263888888888889</v>
      </c>
      <c r="J107" s="22">
        <v>0</v>
      </c>
      <c r="K107" s="22">
        <v>0</v>
      </c>
      <c r="L107" s="22">
        <v>0</v>
      </c>
      <c r="M107" s="22">
        <v>0</v>
      </c>
      <c r="N107" s="22">
        <v>0</v>
      </c>
      <c r="O107" s="22">
        <v>0</v>
      </c>
      <c r="P107" s="22">
        <v>0.1111111111111111</v>
      </c>
      <c r="Q107" s="22">
        <v>9.7222222222222224E-2</v>
      </c>
      <c r="R107" s="22">
        <v>0</v>
      </c>
      <c r="S107" s="22">
        <v>0</v>
      </c>
      <c r="T107" s="22">
        <v>0</v>
      </c>
      <c r="U107" s="22">
        <v>0</v>
      </c>
      <c r="V107" s="36">
        <v>0</v>
      </c>
      <c r="W107" s="22">
        <v>0</v>
      </c>
      <c r="X107" s="22">
        <v>0</v>
      </c>
      <c r="Y107" s="22">
        <v>0</v>
      </c>
      <c r="Z107" s="22">
        <v>0</v>
      </c>
      <c r="AA107" s="22">
        <v>0</v>
      </c>
      <c r="AB107" s="22">
        <v>0</v>
      </c>
      <c r="AC107" s="22">
        <v>0</v>
      </c>
      <c r="AD107" s="22">
        <v>0</v>
      </c>
      <c r="AE107" s="22">
        <v>0</v>
      </c>
      <c r="AF107" s="22">
        <v>0</v>
      </c>
      <c r="AG107" s="22">
        <v>0</v>
      </c>
      <c r="AH107" s="22">
        <v>0</v>
      </c>
      <c r="AI107" s="22">
        <v>0</v>
      </c>
      <c r="AJ107" s="22">
        <v>0</v>
      </c>
      <c r="AK107" s="22">
        <v>0</v>
      </c>
      <c r="AL107" s="22">
        <v>0</v>
      </c>
      <c r="AM107" s="22">
        <v>0</v>
      </c>
      <c r="AN107" s="22">
        <v>0</v>
      </c>
      <c r="AO107" s="22">
        <v>0</v>
      </c>
      <c r="AP107" s="22">
        <v>0.5</v>
      </c>
      <c r="AQ107" s="22">
        <v>0.40277777777777779</v>
      </c>
      <c r="AR107" s="22">
        <v>5.5555555555555552E-2</v>
      </c>
      <c r="AS107" s="22">
        <v>3.8194444444444448E-2</v>
      </c>
      <c r="AT107" s="22">
        <v>0</v>
      </c>
      <c r="AU107" s="22">
        <v>0</v>
      </c>
      <c r="BA107">
        <v>1</v>
      </c>
      <c r="BB107">
        <v>1</v>
      </c>
    </row>
    <row r="108" spans="1:54">
      <c r="A108" t="s">
        <v>180</v>
      </c>
      <c r="B108" t="s">
        <v>75</v>
      </c>
      <c r="C108">
        <v>16</v>
      </c>
      <c r="D108" s="22">
        <v>0.05</v>
      </c>
      <c r="E108" s="22">
        <v>1.2987012987012988E-2</v>
      </c>
      <c r="F108" s="22">
        <v>0.9</v>
      </c>
      <c r="G108" s="22">
        <v>0.95454545454545459</v>
      </c>
      <c r="H108" s="22">
        <v>0</v>
      </c>
      <c r="I108" s="22">
        <v>0</v>
      </c>
      <c r="J108" s="22">
        <v>0</v>
      </c>
      <c r="K108" s="22">
        <v>0</v>
      </c>
      <c r="L108" s="22">
        <v>0</v>
      </c>
      <c r="M108" s="22">
        <v>0</v>
      </c>
      <c r="N108" s="22">
        <v>0</v>
      </c>
      <c r="O108" s="22">
        <v>0</v>
      </c>
      <c r="P108" s="22">
        <v>0</v>
      </c>
      <c r="Q108" s="22">
        <v>0</v>
      </c>
      <c r="R108" s="22">
        <v>0</v>
      </c>
      <c r="S108" s="22">
        <v>0</v>
      </c>
      <c r="T108" s="22">
        <v>0</v>
      </c>
      <c r="U108" s="22">
        <v>0</v>
      </c>
      <c r="V108" s="36">
        <v>0</v>
      </c>
      <c r="W108" s="22">
        <v>0</v>
      </c>
      <c r="X108" s="22">
        <v>0</v>
      </c>
      <c r="Y108" s="22">
        <v>0</v>
      </c>
      <c r="Z108" s="22">
        <v>0</v>
      </c>
      <c r="AA108" s="22">
        <v>0</v>
      </c>
      <c r="AB108" s="22">
        <v>0</v>
      </c>
      <c r="AC108" s="22">
        <v>0</v>
      </c>
      <c r="AD108" s="22">
        <v>0</v>
      </c>
      <c r="AE108" s="22">
        <v>0</v>
      </c>
      <c r="AF108" s="22">
        <v>0</v>
      </c>
      <c r="AG108" s="22">
        <v>0</v>
      </c>
      <c r="AH108" s="22">
        <v>0</v>
      </c>
      <c r="AI108" s="22">
        <v>0</v>
      </c>
      <c r="AJ108" s="22">
        <v>0</v>
      </c>
      <c r="AK108" s="22">
        <v>0</v>
      </c>
      <c r="AL108" s="22">
        <v>0</v>
      </c>
      <c r="AM108" s="22">
        <v>0</v>
      </c>
      <c r="AN108" s="22">
        <v>0</v>
      </c>
      <c r="AO108" s="22">
        <v>0</v>
      </c>
      <c r="AP108" s="22">
        <v>0</v>
      </c>
      <c r="AQ108" s="22">
        <v>0</v>
      </c>
      <c r="AR108" s="22">
        <v>0</v>
      </c>
      <c r="AS108" s="22">
        <v>0</v>
      </c>
      <c r="AT108" s="22">
        <v>0.05</v>
      </c>
      <c r="AU108" s="22">
        <v>3.2467532467532464E-2</v>
      </c>
      <c r="BA108">
        <v>1</v>
      </c>
      <c r="BB108">
        <v>1</v>
      </c>
    </row>
    <row r="109" spans="1:54">
      <c r="A109" t="s">
        <v>621</v>
      </c>
      <c r="B109" t="s">
        <v>75</v>
      </c>
      <c r="C109">
        <v>17</v>
      </c>
      <c r="D109" s="22">
        <v>0.17647058823529413</v>
      </c>
      <c r="E109" s="22">
        <v>7.0539419087136929E-2</v>
      </c>
      <c r="F109" s="22">
        <v>5.8823529411764705E-2</v>
      </c>
      <c r="G109" s="22">
        <v>8.2987551867219917E-3</v>
      </c>
      <c r="H109" s="22">
        <v>0.47058823529411764</v>
      </c>
      <c r="I109" s="22">
        <v>0.46887966804979253</v>
      </c>
      <c r="J109" s="22">
        <v>0</v>
      </c>
      <c r="K109" s="22">
        <v>0</v>
      </c>
      <c r="L109" s="22">
        <v>0</v>
      </c>
      <c r="M109" s="22">
        <v>0</v>
      </c>
      <c r="N109" s="22">
        <v>0</v>
      </c>
      <c r="O109" s="22">
        <v>0</v>
      </c>
      <c r="P109" s="22">
        <v>0</v>
      </c>
      <c r="Q109" s="22">
        <v>0</v>
      </c>
      <c r="R109" s="22">
        <v>0</v>
      </c>
      <c r="S109" s="22">
        <v>0</v>
      </c>
      <c r="T109" s="22">
        <v>0</v>
      </c>
      <c r="U109" s="22">
        <v>0</v>
      </c>
      <c r="V109" s="36">
        <v>0</v>
      </c>
      <c r="W109" s="22">
        <v>0</v>
      </c>
      <c r="X109" s="22">
        <v>0</v>
      </c>
      <c r="Y109" s="22">
        <v>0</v>
      </c>
      <c r="Z109" s="22">
        <v>0</v>
      </c>
      <c r="AA109" s="22">
        <v>0</v>
      </c>
      <c r="AB109" s="22">
        <v>0</v>
      </c>
      <c r="AC109" s="22">
        <v>0</v>
      </c>
      <c r="AD109" s="22">
        <v>0</v>
      </c>
      <c r="AE109" s="22">
        <v>0</v>
      </c>
      <c r="AF109" s="22">
        <v>0</v>
      </c>
      <c r="AG109" s="22">
        <v>0</v>
      </c>
      <c r="AH109" s="22">
        <v>0</v>
      </c>
      <c r="AI109" s="22">
        <v>0</v>
      </c>
      <c r="AJ109" s="22">
        <v>5.8823529411764705E-2</v>
      </c>
      <c r="AK109" s="22">
        <v>0.29875518672199169</v>
      </c>
      <c r="AL109" s="22">
        <v>0</v>
      </c>
      <c r="AM109" s="22">
        <v>0</v>
      </c>
      <c r="AN109" s="22">
        <v>0</v>
      </c>
      <c r="AO109" s="22">
        <v>0</v>
      </c>
      <c r="AP109" s="22">
        <v>0.17647058823529413</v>
      </c>
      <c r="AQ109" s="22">
        <v>0.13692946058091288</v>
      </c>
      <c r="AR109" s="22">
        <v>5.8823529411764705E-2</v>
      </c>
      <c r="AS109" s="22">
        <v>1.6597510373443983E-2</v>
      </c>
      <c r="AT109" s="22">
        <v>0</v>
      </c>
      <c r="AU109" s="22">
        <v>0</v>
      </c>
      <c r="BA109">
        <v>1</v>
      </c>
      <c r="BB109">
        <v>1</v>
      </c>
    </row>
    <row r="110" spans="1:54">
      <c r="A110" t="s">
        <v>685</v>
      </c>
      <c r="B110" t="s">
        <v>75</v>
      </c>
      <c r="C110">
        <v>18</v>
      </c>
      <c r="D110" s="22">
        <v>0.19230769230769232</v>
      </c>
      <c r="E110" s="22">
        <v>4.6875E-2</v>
      </c>
      <c r="F110" s="22">
        <v>0.5</v>
      </c>
      <c r="G110" s="22">
        <v>0.63749999999999996</v>
      </c>
      <c r="H110" s="22">
        <v>3.8461538461538464E-2</v>
      </c>
      <c r="I110" s="22">
        <v>3.125E-2</v>
      </c>
      <c r="J110" s="22">
        <v>0</v>
      </c>
      <c r="K110" s="22">
        <v>0</v>
      </c>
      <c r="L110" s="22">
        <v>7.6923076923076927E-2</v>
      </c>
      <c r="M110" s="22">
        <v>0.14687500000000001</v>
      </c>
      <c r="N110" s="22">
        <v>0</v>
      </c>
      <c r="O110" s="22">
        <v>0</v>
      </c>
      <c r="P110" s="22">
        <v>7.6923076923076927E-2</v>
      </c>
      <c r="Q110" s="22">
        <v>2.6562499999999999E-2</v>
      </c>
      <c r="R110" s="22">
        <v>0</v>
      </c>
      <c r="S110" s="22">
        <v>0</v>
      </c>
      <c r="T110" s="22">
        <v>0</v>
      </c>
      <c r="U110" s="22">
        <v>0</v>
      </c>
      <c r="V110" s="36">
        <v>0</v>
      </c>
      <c r="W110" s="22">
        <v>0</v>
      </c>
      <c r="X110" s="22">
        <v>0</v>
      </c>
      <c r="Y110" s="22">
        <v>0</v>
      </c>
      <c r="Z110" s="22">
        <v>0</v>
      </c>
      <c r="AA110" s="22">
        <v>0</v>
      </c>
      <c r="AB110" s="22">
        <v>0</v>
      </c>
      <c r="AC110" s="22">
        <v>0</v>
      </c>
      <c r="AD110" s="22">
        <v>0</v>
      </c>
      <c r="AE110" s="22">
        <v>0</v>
      </c>
      <c r="AF110" s="22">
        <v>0</v>
      </c>
      <c r="AG110" s="22">
        <v>0</v>
      </c>
      <c r="AH110" s="22">
        <v>0</v>
      </c>
      <c r="AI110" s="22">
        <v>0</v>
      </c>
      <c r="AJ110" s="22">
        <v>0</v>
      </c>
      <c r="AK110" s="22">
        <v>0</v>
      </c>
      <c r="AL110" s="22">
        <v>0</v>
      </c>
      <c r="AM110" s="22">
        <v>0</v>
      </c>
      <c r="AN110" s="22">
        <v>0</v>
      </c>
      <c r="AO110" s="22">
        <v>0</v>
      </c>
      <c r="AP110" s="22">
        <v>3.8461538461538464E-2</v>
      </c>
      <c r="AQ110" s="22">
        <v>1.2500000000000001E-2</v>
      </c>
      <c r="AR110" s="22">
        <v>7.6923076923076927E-2</v>
      </c>
      <c r="AS110" s="22">
        <v>9.8437499999999997E-2</v>
      </c>
      <c r="AT110" s="22">
        <v>0</v>
      </c>
      <c r="AU110" s="22">
        <v>0</v>
      </c>
      <c r="BA110">
        <v>1</v>
      </c>
      <c r="BB110">
        <v>0.99999999999999989</v>
      </c>
    </row>
    <row r="111" spans="1:54">
      <c r="A111" t="s">
        <v>686</v>
      </c>
      <c r="B111" t="s">
        <v>75</v>
      </c>
      <c r="C111">
        <v>19</v>
      </c>
      <c r="D111" s="22">
        <v>0.46153846153846156</v>
      </c>
      <c r="E111" s="22">
        <v>0.5494505494505495</v>
      </c>
      <c r="F111" s="22">
        <v>0.46153846153846156</v>
      </c>
      <c r="G111" s="22">
        <v>0.32967032967032966</v>
      </c>
      <c r="H111" s="22">
        <v>0</v>
      </c>
      <c r="I111" s="22">
        <v>0</v>
      </c>
      <c r="J111" s="22">
        <v>0</v>
      </c>
      <c r="K111" s="22">
        <v>0</v>
      </c>
      <c r="L111" s="22">
        <v>0</v>
      </c>
      <c r="M111" s="22">
        <v>0</v>
      </c>
      <c r="N111" s="22">
        <v>0</v>
      </c>
      <c r="O111" s="22">
        <v>0</v>
      </c>
      <c r="P111" s="22">
        <v>0</v>
      </c>
      <c r="Q111" s="22">
        <v>0</v>
      </c>
      <c r="R111" s="22">
        <v>0</v>
      </c>
      <c r="S111" s="22">
        <v>0</v>
      </c>
      <c r="T111" s="22">
        <v>7.6923076923076927E-2</v>
      </c>
      <c r="U111" s="22">
        <v>0.12087912087912088</v>
      </c>
      <c r="V111" s="36">
        <v>0</v>
      </c>
      <c r="W111" s="22">
        <v>0</v>
      </c>
      <c r="X111" s="22">
        <v>0</v>
      </c>
      <c r="Y111" s="22">
        <v>0</v>
      </c>
      <c r="Z111" s="22">
        <v>0</v>
      </c>
      <c r="AA111" s="22">
        <v>0</v>
      </c>
      <c r="AB111" s="22">
        <v>0</v>
      </c>
      <c r="AC111" s="22">
        <v>0</v>
      </c>
      <c r="AD111" s="22">
        <v>0</v>
      </c>
      <c r="AE111" s="22">
        <v>0</v>
      </c>
      <c r="AF111" s="22">
        <v>0</v>
      </c>
      <c r="AG111" s="22">
        <v>0</v>
      </c>
      <c r="AH111" s="22">
        <v>0</v>
      </c>
      <c r="AI111" s="22">
        <v>0</v>
      </c>
      <c r="AJ111" s="22">
        <v>0</v>
      </c>
      <c r="AK111" s="22">
        <v>0</v>
      </c>
      <c r="AL111" s="22">
        <v>0</v>
      </c>
      <c r="AM111" s="22">
        <v>0</v>
      </c>
      <c r="AN111" s="22">
        <v>0</v>
      </c>
      <c r="AO111" s="22">
        <v>0</v>
      </c>
      <c r="AP111" s="22">
        <v>0</v>
      </c>
      <c r="AQ111" s="22">
        <v>0</v>
      </c>
      <c r="AR111" s="22">
        <v>0</v>
      </c>
      <c r="AS111" s="22">
        <v>0</v>
      </c>
      <c r="AT111" s="22">
        <v>0</v>
      </c>
      <c r="AU111" s="22">
        <v>0</v>
      </c>
      <c r="BA111">
        <v>1</v>
      </c>
      <c r="BB111">
        <v>1</v>
      </c>
    </row>
    <row r="112" spans="1:54">
      <c r="A112" t="s">
        <v>687</v>
      </c>
      <c r="B112" t="s">
        <v>75</v>
      </c>
      <c r="C112">
        <v>20</v>
      </c>
      <c r="D112" s="22">
        <v>0.22222222222222221</v>
      </c>
      <c r="E112" s="22">
        <v>0.12679425837320574</v>
      </c>
      <c r="F112" s="22">
        <v>0.16666666666666666</v>
      </c>
      <c r="G112" s="22">
        <v>0.1076555023923445</v>
      </c>
      <c r="H112" s="22">
        <v>0.16666666666666666</v>
      </c>
      <c r="I112" s="22">
        <v>0.43301435406698563</v>
      </c>
      <c r="J112" s="22">
        <v>0</v>
      </c>
      <c r="K112" s="22">
        <v>0</v>
      </c>
      <c r="L112" s="22">
        <v>5.5555555555555552E-2</v>
      </c>
      <c r="M112" s="22">
        <v>0.11244019138755981</v>
      </c>
      <c r="N112" s="22">
        <v>0</v>
      </c>
      <c r="O112" s="22">
        <v>0</v>
      </c>
      <c r="P112" s="22">
        <v>0</v>
      </c>
      <c r="Q112" s="22">
        <v>0</v>
      </c>
      <c r="R112" s="22">
        <v>0</v>
      </c>
      <c r="S112" s="22">
        <v>0</v>
      </c>
      <c r="T112" s="22">
        <v>0</v>
      </c>
      <c r="U112" s="22">
        <v>0</v>
      </c>
      <c r="V112" s="36">
        <v>0</v>
      </c>
      <c r="W112" s="22">
        <v>0</v>
      </c>
      <c r="X112" s="22">
        <v>0.27777777777777779</v>
      </c>
      <c r="Y112" s="22">
        <v>0.19856459330143542</v>
      </c>
      <c r="Z112" s="22">
        <v>0.1111111111111111</v>
      </c>
      <c r="AA112" s="22">
        <v>2.1531100478468901E-2</v>
      </c>
      <c r="AB112" s="22">
        <v>0</v>
      </c>
      <c r="AC112" s="22">
        <v>0</v>
      </c>
      <c r="AD112" s="22">
        <v>0</v>
      </c>
      <c r="AE112" s="22">
        <v>0</v>
      </c>
      <c r="AF112" s="22">
        <v>0</v>
      </c>
      <c r="AG112" s="22">
        <v>0</v>
      </c>
      <c r="AH112" s="22">
        <v>0</v>
      </c>
      <c r="AI112" s="22">
        <v>0</v>
      </c>
      <c r="AJ112" s="22">
        <v>0</v>
      </c>
      <c r="AK112" s="22">
        <v>0</v>
      </c>
      <c r="AL112" s="22">
        <v>0</v>
      </c>
      <c r="AM112" s="22">
        <v>0</v>
      </c>
      <c r="AN112" s="22">
        <v>0</v>
      </c>
      <c r="AO112" s="22">
        <v>0</v>
      </c>
      <c r="AP112" s="22">
        <v>0</v>
      </c>
      <c r="AQ112" s="22">
        <v>0</v>
      </c>
      <c r="AR112" s="22">
        <v>0</v>
      </c>
      <c r="AS112" s="22">
        <v>0</v>
      </c>
      <c r="AT112" s="22">
        <v>0</v>
      </c>
      <c r="AU112" s="22">
        <v>0</v>
      </c>
      <c r="BA112">
        <v>1</v>
      </c>
      <c r="BB112">
        <v>1</v>
      </c>
    </row>
    <row r="113" spans="1:54">
      <c r="A113" t="s">
        <v>688</v>
      </c>
      <c r="B113" t="s">
        <v>75</v>
      </c>
      <c r="C113">
        <v>21</v>
      </c>
      <c r="D113" s="22">
        <v>0</v>
      </c>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36">
        <v>0</v>
      </c>
      <c r="W113" s="22">
        <v>0</v>
      </c>
      <c r="X113" s="22">
        <v>0</v>
      </c>
      <c r="Y113" s="22">
        <v>0</v>
      </c>
      <c r="Z113" s="22">
        <v>0</v>
      </c>
      <c r="AA113" s="22">
        <v>0</v>
      </c>
      <c r="AB113" s="22">
        <v>0</v>
      </c>
      <c r="AC113" s="22">
        <v>0</v>
      </c>
      <c r="AD113" s="22">
        <v>0.625</v>
      </c>
      <c r="AE113" s="22">
        <v>0.51041666666666663</v>
      </c>
      <c r="AF113" s="22">
        <v>0</v>
      </c>
      <c r="AG113" s="22">
        <v>0</v>
      </c>
      <c r="AH113" s="22">
        <v>0</v>
      </c>
      <c r="AI113" s="22">
        <v>0</v>
      </c>
      <c r="AJ113" s="22">
        <v>0</v>
      </c>
      <c r="AK113" s="22">
        <v>0</v>
      </c>
      <c r="AL113" s="22">
        <v>0</v>
      </c>
      <c r="AM113" s="22">
        <v>0</v>
      </c>
      <c r="AN113" s="22">
        <v>0</v>
      </c>
      <c r="AO113" s="22">
        <v>0</v>
      </c>
      <c r="AP113" s="22">
        <v>0</v>
      </c>
      <c r="AQ113" s="22">
        <v>0</v>
      </c>
      <c r="AR113" s="22">
        <v>0.25</v>
      </c>
      <c r="AS113" s="22">
        <v>0.30902777777777779</v>
      </c>
      <c r="AT113" s="22">
        <v>0.125</v>
      </c>
      <c r="AU113" s="22">
        <v>0.18055555555555555</v>
      </c>
      <c r="BA113">
        <v>1</v>
      </c>
      <c r="BB113">
        <v>1</v>
      </c>
    </row>
    <row r="114" spans="1:54">
      <c r="A114" t="s">
        <v>689</v>
      </c>
      <c r="B114" t="s">
        <v>75</v>
      </c>
      <c r="C114">
        <v>22</v>
      </c>
      <c r="D114" s="22">
        <v>0.43478260869565216</v>
      </c>
      <c r="E114" s="22">
        <v>0.33488372093023255</v>
      </c>
      <c r="F114" s="22">
        <v>6.5217391304347824E-2</v>
      </c>
      <c r="G114" s="22">
        <v>3.7209302325581395E-2</v>
      </c>
      <c r="H114" s="22">
        <v>0</v>
      </c>
      <c r="I114" s="22">
        <v>0</v>
      </c>
      <c r="J114" s="22">
        <v>0</v>
      </c>
      <c r="K114" s="22">
        <v>0</v>
      </c>
      <c r="L114" s="22">
        <v>0</v>
      </c>
      <c r="M114" s="22">
        <v>0</v>
      </c>
      <c r="N114" s="22">
        <v>0</v>
      </c>
      <c r="O114" s="22">
        <v>0</v>
      </c>
      <c r="P114" s="22">
        <v>0</v>
      </c>
      <c r="Q114" s="22">
        <v>0</v>
      </c>
      <c r="R114" s="22">
        <v>0</v>
      </c>
      <c r="S114" s="22">
        <v>0</v>
      </c>
      <c r="T114" s="22">
        <v>0</v>
      </c>
      <c r="U114" s="22">
        <v>0</v>
      </c>
      <c r="V114" s="36">
        <v>0.45652173913043476</v>
      </c>
      <c r="W114" s="22">
        <v>0.60232558139534886</v>
      </c>
      <c r="X114" s="22">
        <v>0</v>
      </c>
      <c r="Y114" s="22">
        <v>0</v>
      </c>
      <c r="Z114" s="22">
        <v>0</v>
      </c>
      <c r="AA114" s="22">
        <v>0</v>
      </c>
      <c r="AB114" s="22">
        <v>0</v>
      </c>
      <c r="AC114" s="22">
        <v>0</v>
      </c>
      <c r="AD114" s="22">
        <v>0</v>
      </c>
      <c r="AE114" s="22">
        <v>0</v>
      </c>
      <c r="AF114" s="22">
        <v>0</v>
      </c>
      <c r="AG114" s="22">
        <v>0</v>
      </c>
      <c r="AH114" s="22">
        <v>0</v>
      </c>
      <c r="AI114" s="22">
        <v>0</v>
      </c>
      <c r="AJ114" s="22">
        <v>0</v>
      </c>
      <c r="AK114" s="22">
        <v>0</v>
      </c>
      <c r="AL114" s="22">
        <v>0</v>
      </c>
      <c r="AM114" s="22">
        <v>0</v>
      </c>
      <c r="AN114" s="22">
        <v>0</v>
      </c>
      <c r="AO114" s="22">
        <v>0</v>
      </c>
      <c r="AP114" s="22">
        <v>0</v>
      </c>
      <c r="AQ114" s="22">
        <v>0</v>
      </c>
      <c r="AR114" s="22">
        <v>4.3478260869565216E-2</v>
      </c>
      <c r="AS114" s="22">
        <v>2.5581395348837209E-2</v>
      </c>
      <c r="AT114" s="22">
        <v>0</v>
      </c>
      <c r="AU114" s="22">
        <v>0</v>
      </c>
      <c r="BA114">
        <v>1</v>
      </c>
      <c r="BB114">
        <v>1</v>
      </c>
    </row>
    <row r="115" spans="1:54">
      <c r="A115" t="s">
        <v>196</v>
      </c>
      <c r="B115" t="s">
        <v>75</v>
      </c>
      <c r="C115">
        <v>23</v>
      </c>
      <c r="D115" s="22">
        <v>0.04</v>
      </c>
      <c r="E115" s="22">
        <v>5.6980056980056983E-3</v>
      </c>
      <c r="F115" s="22">
        <v>0</v>
      </c>
      <c r="G115" s="22">
        <v>0</v>
      </c>
      <c r="H115" s="22">
        <v>0</v>
      </c>
      <c r="I115" s="22">
        <v>0</v>
      </c>
      <c r="J115" s="22">
        <v>0</v>
      </c>
      <c r="K115" s="22">
        <v>0</v>
      </c>
      <c r="L115" s="22">
        <v>0</v>
      </c>
      <c r="M115" s="22">
        <v>0</v>
      </c>
      <c r="N115" s="22">
        <v>0</v>
      </c>
      <c r="O115" s="22">
        <v>0</v>
      </c>
      <c r="P115" s="22">
        <v>0.24</v>
      </c>
      <c r="Q115" s="22">
        <v>0.55840455840455838</v>
      </c>
      <c r="R115" s="22">
        <v>0.28000000000000003</v>
      </c>
      <c r="S115" s="22">
        <v>0.15954415954415954</v>
      </c>
      <c r="T115" s="22">
        <v>0</v>
      </c>
      <c r="U115" s="22">
        <v>0</v>
      </c>
      <c r="V115" s="36">
        <v>0.04</v>
      </c>
      <c r="W115" s="22">
        <v>4.5584045584045586E-2</v>
      </c>
      <c r="X115" s="22">
        <v>0</v>
      </c>
      <c r="Y115" s="22">
        <v>0</v>
      </c>
      <c r="Z115" s="22">
        <v>0</v>
      </c>
      <c r="AA115" s="22">
        <v>0</v>
      </c>
      <c r="AB115" s="22">
        <v>0</v>
      </c>
      <c r="AC115" s="22">
        <v>0</v>
      </c>
      <c r="AD115" s="22">
        <v>0</v>
      </c>
      <c r="AE115" s="22">
        <v>0</v>
      </c>
      <c r="AF115" s="22">
        <v>0</v>
      </c>
      <c r="AG115" s="22">
        <v>0</v>
      </c>
      <c r="AH115" s="22">
        <v>0</v>
      </c>
      <c r="AI115" s="22">
        <v>0</v>
      </c>
      <c r="AJ115" s="22">
        <v>0</v>
      </c>
      <c r="AK115" s="22">
        <v>0</v>
      </c>
      <c r="AL115" s="22">
        <v>0</v>
      </c>
      <c r="AM115" s="22">
        <v>0</v>
      </c>
      <c r="AN115" s="22">
        <v>0.12</v>
      </c>
      <c r="AO115" s="22">
        <v>3.9886039886039885E-2</v>
      </c>
      <c r="AP115" s="22">
        <v>0.2</v>
      </c>
      <c r="AQ115" s="22">
        <v>0.14814814814814814</v>
      </c>
      <c r="AR115" s="22">
        <v>0.16</v>
      </c>
      <c r="AS115" s="22">
        <v>5.4131054131054131E-2</v>
      </c>
      <c r="AT115" s="22">
        <v>0.04</v>
      </c>
      <c r="AU115" s="22">
        <v>2.8490028490028491E-2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15</vt:i4>
      </vt:variant>
    </vt:vector>
  </HeadingPairs>
  <TitlesOfParts>
    <vt:vector size="15" baseType="lpstr">
      <vt:lpstr>Analysis filter</vt:lpstr>
      <vt:lpstr>Site grouping</vt:lpstr>
      <vt:lpstr>Site grouping condensed</vt:lpstr>
      <vt:lpstr>Site grouping %</vt:lpstr>
      <vt:lpstr>MAINSite grouping % minus MP&amp;CW</vt:lpstr>
      <vt:lpstr>Coventry Potters Marston</vt:lpstr>
      <vt:lpstr>Markets</vt:lpstr>
      <vt:lpstr>North West Leicestershire</vt:lpstr>
      <vt:lpstr>Melton</vt:lpstr>
      <vt:lpstr>Leicester suburbs</vt:lpstr>
      <vt:lpstr>Leicester city</vt:lpstr>
      <vt:lpstr>Hinckley &amp; Bosworth</vt:lpstr>
      <vt:lpstr>Harborough</vt:lpstr>
      <vt:lpstr>Blaby</vt:lpstr>
      <vt:lpstr>Charnwood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Kristophe Michaels (2317313)</cp:lastModifiedBy>
  <cp:revision/>
  <dcterms:created xsi:type="dcterms:W3CDTF">2026-09-02T07:44:34Z</dcterms:created>
  <dcterms:modified xsi:type="dcterms:W3CDTF">2026-09-30T22:46:45Z</dcterms:modified>
  <cp:category/>
  <cp:contentStatus/>
</cp:coreProperties>
</file>