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20811f5588b0142/Brimstone Consultancy Limited/Contracts/Forensic Architecture/"/>
    </mc:Choice>
  </mc:AlternateContent>
  <xr:revisionPtr revIDLastSave="3" documentId="13_ncr:1_{92199B60-824B-7E48-9425-85B8FF59D418}" xr6:coauthVersionLast="47" xr6:coauthVersionMax="47" xr10:uidLastSave="{7CD33DC2-1152-A14E-8E08-EFDF5F2096CE}"/>
  <bookViews>
    <workbookView xWindow="0" yWindow="0" windowWidth="28800" windowHeight="18000" xr2:uid="{EDCBF121-D876-EA40-A78F-4D3F9A80AB5A}"/>
  </bookViews>
  <sheets>
    <sheet name="90% detonation 0.42" sheetId="1" r:id="rId1"/>
    <sheet name="50%  detonation 0.42" sheetId="5" r:id="rId2"/>
    <sheet name="25%  detonation 0.42" sheetId="4" r:id="rId3"/>
    <sheet name="10%  detonation 0.42" sheetId="6" r:id="rId4"/>
    <sheet name="Results" sheetId="7" r:id="rId5"/>
    <sheet name="Kingery  Bulmash Graphs" sheetId="3" r:id="rId6"/>
    <sheet name="Damage Table" sheetId="2" r:id="rId7"/>
    <sheet name="90%  detonation 0.2" sheetId="8" r:id="rId8"/>
    <sheet name="50% detonation 0.2" sheetId="9" r:id="rId9"/>
    <sheet name="25% detonation 0.2" sheetId="10" r:id="rId10"/>
  </sheets>
  <definedNames>
    <definedName name="_ftn1" localSheetId="6">'Damage Table'!$A$56</definedName>
    <definedName name="_ftnref1" localSheetId="6">'Damage Table'!$B$1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8" i="1" l="1"/>
  <c r="C6" i="1"/>
  <c r="AN10" i="8"/>
  <c r="AN11" i="8"/>
  <c r="AN12" i="8"/>
  <c r="AN13" i="8"/>
  <c r="AN14" i="8"/>
  <c r="AN15" i="8"/>
  <c r="AN16" i="8"/>
  <c r="AN17" i="8"/>
  <c r="AN18" i="8"/>
  <c r="AN19" i="8"/>
  <c r="AN20" i="8"/>
  <c r="AN21" i="8"/>
  <c r="AN22" i="8"/>
  <c r="AN23" i="8"/>
  <c r="AN24" i="8"/>
  <c r="AN25" i="8"/>
  <c r="AN26" i="8"/>
  <c r="AN27" i="8"/>
  <c r="AN28" i="8"/>
  <c r="AN8" i="8"/>
  <c r="AN6" i="8"/>
  <c r="AJ10" i="10"/>
  <c r="AJ11" i="10"/>
  <c r="AJ12" i="10"/>
  <c r="AJ13" i="10"/>
  <c r="AJ14" i="10"/>
  <c r="AJ15" i="10"/>
  <c r="AJ16" i="10"/>
  <c r="AJ17" i="10"/>
  <c r="AJ18" i="10"/>
  <c r="AJ19" i="10"/>
  <c r="AJ20" i="10"/>
  <c r="AJ21" i="10"/>
  <c r="AJ22" i="10"/>
  <c r="AJ23" i="10"/>
  <c r="AJ24" i="10"/>
  <c r="AJ25" i="10"/>
  <c r="AJ26" i="10"/>
  <c r="AJ27" i="10"/>
  <c r="AJ28" i="10"/>
  <c r="AJ8" i="10"/>
  <c r="AK10" i="10"/>
  <c r="AK11" i="10"/>
  <c r="AK12" i="10"/>
  <c r="AK13" i="10"/>
  <c r="AK14" i="10"/>
  <c r="AK15" i="10"/>
  <c r="AK16" i="10"/>
  <c r="AK17" i="10"/>
  <c r="AK18" i="10"/>
  <c r="AK19" i="10"/>
  <c r="AK20" i="10"/>
  <c r="AK21" i="10"/>
  <c r="AK22" i="10"/>
  <c r="AK23" i="10"/>
  <c r="AK24" i="10"/>
  <c r="AK25" i="10"/>
  <c r="AK26" i="10"/>
  <c r="AK27" i="10"/>
  <c r="AK28" i="10"/>
  <c r="AK8" i="10"/>
  <c r="AI10" i="8"/>
  <c r="AI11" i="8"/>
  <c r="AI12" i="8"/>
  <c r="AI13" i="8"/>
  <c r="AI14" i="8"/>
  <c r="AI15" i="8"/>
  <c r="AI16" i="8"/>
  <c r="AI17" i="8"/>
  <c r="AI18" i="8"/>
  <c r="AI19" i="8"/>
  <c r="AI20" i="8"/>
  <c r="AI21" i="8"/>
  <c r="AI22" i="8"/>
  <c r="AI23" i="8"/>
  <c r="AI24" i="8"/>
  <c r="AI25" i="8"/>
  <c r="AI26" i="8"/>
  <c r="AI27" i="8"/>
  <c r="AI28" i="8"/>
  <c r="AD10" i="8"/>
  <c r="AD11" i="8"/>
  <c r="AD12" i="8"/>
  <c r="AD13" i="8"/>
  <c r="AD14" i="8"/>
  <c r="AD15" i="8"/>
  <c r="AD16" i="8"/>
  <c r="AD17" i="8"/>
  <c r="AD18" i="8"/>
  <c r="AD19" i="8"/>
  <c r="AD20" i="8"/>
  <c r="AD21" i="8"/>
  <c r="AD22" i="8"/>
  <c r="AD23" i="8"/>
  <c r="AD24" i="8"/>
  <c r="AD25" i="8"/>
  <c r="AD26" i="8"/>
  <c r="AD27" i="8"/>
  <c r="AD28" i="8"/>
  <c r="AA10" i="8"/>
  <c r="AA11" i="8"/>
  <c r="AA12" i="8"/>
  <c r="AA13" i="8"/>
  <c r="AA14" i="8"/>
  <c r="AA15" i="8"/>
  <c r="AA16" i="8"/>
  <c r="AA17" i="8"/>
  <c r="AA18" i="8"/>
  <c r="AA19" i="8"/>
  <c r="AA20" i="8"/>
  <c r="AA21" i="8"/>
  <c r="AA22" i="8"/>
  <c r="AA23" i="8"/>
  <c r="AA24" i="8"/>
  <c r="AA25" i="8"/>
  <c r="AA26" i="8"/>
  <c r="AA27" i="8"/>
  <c r="AA28" i="8"/>
  <c r="Q28" i="8"/>
  <c r="Q25" i="8"/>
  <c r="Q26" i="8"/>
  <c r="Q23" i="8"/>
  <c r="Q18" i="8"/>
  <c r="Q19" i="8"/>
  <c r="Q20" i="8"/>
  <c r="Q17" i="8"/>
  <c r="Q13" i="8"/>
  <c r="Q14" i="8"/>
  <c r="Q15" i="8"/>
  <c r="Q16" i="8"/>
  <c r="J23" i="8"/>
  <c r="K23" i="8"/>
  <c r="J24" i="8"/>
  <c r="K24" i="8"/>
  <c r="J25" i="8"/>
  <c r="K25" i="8"/>
  <c r="J26" i="8"/>
  <c r="K26" i="8"/>
  <c r="J27" i="8"/>
  <c r="K27" i="8"/>
  <c r="J18" i="8"/>
  <c r="K18" i="8"/>
  <c r="J19" i="8"/>
  <c r="K19" i="8"/>
  <c r="J20" i="8"/>
  <c r="K20" i="8"/>
  <c r="J14" i="8"/>
  <c r="K14" i="8"/>
  <c r="J15" i="8"/>
  <c r="K15" i="8"/>
  <c r="J16" i="8"/>
  <c r="K16" i="8"/>
  <c r="U21" i="4"/>
  <c r="U20" i="4"/>
  <c r="U23" i="4"/>
  <c r="U24" i="4"/>
  <c r="U25" i="4"/>
  <c r="U26" i="4"/>
  <c r="U27" i="4"/>
  <c r="U28" i="4"/>
  <c r="U10" i="4"/>
  <c r="U11" i="4"/>
  <c r="U12" i="4"/>
  <c r="U13" i="4"/>
  <c r="U14" i="4"/>
  <c r="U15" i="4"/>
  <c r="U16" i="4"/>
  <c r="U17" i="4"/>
  <c r="U18" i="4"/>
  <c r="U22" i="4"/>
  <c r="U8" i="4"/>
  <c r="U6" i="4"/>
  <c r="AB23" i="5"/>
  <c r="AB24" i="5"/>
  <c r="AB25" i="5"/>
  <c r="AB26" i="5"/>
  <c r="AB27" i="5"/>
  <c r="AB28" i="5"/>
  <c r="AB13" i="5"/>
  <c r="AB14" i="5"/>
  <c r="AB15" i="5"/>
  <c r="AB16" i="5"/>
  <c r="AB17" i="5"/>
  <c r="AB18" i="5"/>
  <c r="AB21" i="5"/>
  <c r="AB20" i="5"/>
  <c r="AB19" i="5"/>
  <c r="AB12" i="5"/>
  <c r="AB11" i="5"/>
  <c r="AB10" i="5"/>
  <c r="D22" i="9" l="1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S22" i="9"/>
  <c r="T22" i="9"/>
  <c r="U22" i="9"/>
  <c r="V22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AK22" i="9"/>
  <c r="AL22" i="9"/>
  <c r="C22" i="9"/>
  <c r="D22" i="10"/>
  <c r="E22" i="10"/>
  <c r="F22" i="10"/>
  <c r="G22" i="10"/>
  <c r="H22" i="10"/>
  <c r="I22" i="10"/>
  <c r="J22" i="10"/>
  <c r="K22" i="10"/>
  <c r="L22" i="10"/>
  <c r="M22" i="10"/>
  <c r="N22" i="10"/>
  <c r="O22" i="10"/>
  <c r="P22" i="10"/>
  <c r="Q22" i="10"/>
  <c r="R22" i="10"/>
  <c r="S22" i="10"/>
  <c r="T22" i="10"/>
  <c r="U22" i="10"/>
  <c r="V22" i="10"/>
  <c r="W22" i="10"/>
  <c r="X22" i="10"/>
  <c r="Y22" i="10"/>
  <c r="Z22" i="10"/>
  <c r="AA22" i="10"/>
  <c r="AB22" i="10"/>
  <c r="AC22" i="10"/>
  <c r="AD22" i="10"/>
  <c r="AE22" i="10"/>
  <c r="AF22" i="10"/>
  <c r="AG22" i="10"/>
  <c r="AH22" i="10"/>
  <c r="AI22" i="10"/>
  <c r="AL22" i="10"/>
  <c r="AM22" i="10"/>
  <c r="C22" i="10"/>
  <c r="D22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B22" i="8"/>
  <c r="AC22" i="8"/>
  <c r="AE22" i="8"/>
  <c r="AF22" i="8"/>
  <c r="AG22" i="8"/>
  <c r="AH22" i="8"/>
  <c r="AJ22" i="8"/>
  <c r="AK22" i="8"/>
  <c r="AL22" i="8"/>
  <c r="AM22" i="8"/>
  <c r="AO22" i="8"/>
  <c r="AP22" i="8"/>
  <c r="C22" i="8"/>
  <c r="V22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Q22" i="6"/>
  <c r="R22" i="6"/>
  <c r="S22" i="6"/>
  <c r="T22" i="6"/>
  <c r="U22" i="6"/>
  <c r="C22" i="6"/>
  <c r="AB22" i="5"/>
  <c r="AB8" i="5"/>
  <c r="AB6" i="5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W22" i="4"/>
  <c r="X22" i="4"/>
  <c r="C22" i="4"/>
  <c r="D22" i="5"/>
  <c r="E22" i="5"/>
  <c r="F22" i="5"/>
  <c r="G22" i="5"/>
  <c r="H22" i="5"/>
  <c r="I22" i="5"/>
  <c r="J22" i="5"/>
  <c r="K22" i="5"/>
  <c r="L22" i="5"/>
  <c r="M22" i="5"/>
  <c r="N22" i="5"/>
  <c r="O22" i="5"/>
  <c r="P22" i="5"/>
  <c r="Q22" i="5"/>
  <c r="R22" i="5"/>
  <c r="S22" i="5"/>
  <c r="T22" i="5"/>
  <c r="U22" i="5"/>
  <c r="V22" i="5"/>
  <c r="W22" i="5"/>
  <c r="X22" i="5"/>
  <c r="Y22" i="5"/>
  <c r="Z22" i="5"/>
  <c r="AA22" i="5"/>
  <c r="AC22" i="5"/>
  <c r="AD22" i="5"/>
  <c r="AE22" i="5"/>
  <c r="AF22" i="5"/>
  <c r="C22" i="5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C22" i="1"/>
  <c r="D21" i="9" l="1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U21" i="9"/>
  <c r="V21" i="9"/>
  <c r="W21" i="9"/>
  <c r="X21" i="9"/>
  <c r="Y21" i="9"/>
  <c r="Z21" i="9"/>
  <c r="AA21" i="9"/>
  <c r="AB21" i="9"/>
  <c r="AC21" i="9"/>
  <c r="AD21" i="9"/>
  <c r="AE21" i="9"/>
  <c r="AF21" i="9"/>
  <c r="AG21" i="9"/>
  <c r="AH21" i="9"/>
  <c r="AI21" i="9"/>
  <c r="AJ21" i="9"/>
  <c r="AK21" i="9"/>
  <c r="AL21" i="9"/>
  <c r="C21" i="9"/>
  <c r="D21" i="5"/>
  <c r="E21" i="5"/>
  <c r="F21" i="5"/>
  <c r="G21" i="5"/>
  <c r="H21" i="5"/>
  <c r="I21" i="5"/>
  <c r="J21" i="5"/>
  <c r="K21" i="5"/>
  <c r="L21" i="5"/>
  <c r="M21" i="5"/>
  <c r="N21" i="5"/>
  <c r="O21" i="5"/>
  <c r="P21" i="5"/>
  <c r="Q21" i="5"/>
  <c r="R21" i="5"/>
  <c r="S21" i="5"/>
  <c r="T21" i="5"/>
  <c r="U21" i="5"/>
  <c r="V21" i="5"/>
  <c r="W21" i="5"/>
  <c r="X21" i="5"/>
  <c r="Y21" i="5"/>
  <c r="Z21" i="5"/>
  <c r="AA21" i="5"/>
  <c r="AC21" i="5"/>
  <c r="AD21" i="5"/>
  <c r="AE21" i="5"/>
  <c r="C21" i="5"/>
  <c r="D21" i="10"/>
  <c r="E21" i="10"/>
  <c r="F21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W21" i="10"/>
  <c r="X21" i="10"/>
  <c r="Y21" i="10"/>
  <c r="Z21" i="10"/>
  <c r="AA21" i="10"/>
  <c r="AB21" i="10"/>
  <c r="AC21" i="10"/>
  <c r="AD21" i="10"/>
  <c r="AE21" i="10"/>
  <c r="AF21" i="10"/>
  <c r="AG21" i="10"/>
  <c r="AH21" i="10"/>
  <c r="AI21" i="10"/>
  <c r="AL21" i="10"/>
  <c r="AM21" i="10"/>
  <c r="C21" i="10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B21" i="8"/>
  <c r="AC21" i="8"/>
  <c r="AE21" i="8"/>
  <c r="AF21" i="8"/>
  <c r="AG21" i="8"/>
  <c r="AH21" i="8"/>
  <c r="AJ21" i="8"/>
  <c r="AK21" i="8"/>
  <c r="AL21" i="8"/>
  <c r="AM21" i="8"/>
  <c r="AO21" i="8"/>
  <c r="AP21" i="8"/>
  <c r="C21" i="8"/>
  <c r="V21" i="6"/>
  <c r="D21" i="6"/>
  <c r="E21" i="6"/>
  <c r="F21" i="6"/>
  <c r="G21" i="6"/>
  <c r="H21" i="6"/>
  <c r="I21" i="6"/>
  <c r="J21" i="6"/>
  <c r="K21" i="6"/>
  <c r="L21" i="6"/>
  <c r="M21" i="6"/>
  <c r="N21" i="6"/>
  <c r="O21" i="6"/>
  <c r="P21" i="6"/>
  <c r="Q21" i="6"/>
  <c r="R21" i="6"/>
  <c r="S21" i="6"/>
  <c r="T21" i="6"/>
  <c r="U21" i="6"/>
  <c r="C21" i="6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W21" i="4"/>
  <c r="X21" i="4"/>
  <c r="C21" i="4"/>
  <c r="Z28" i="5"/>
  <c r="Z27" i="5"/>
  <c r="Z26" i="5"/>
  <c r="Z25" i="5"/>
  <c r="Z24" i="5"/>
  <c r="Z23" i="5"/>
  <c r="Z18" i="5"/>
  <c r="Z17" i="5"/>
  <c r="Z16" i="5"/>
  <c r="Z15" i="5"/>
  <c r="Z14" i="5"/>
  <c r="Z13" i="5"/>
  <c r="Z12" i="5"/>
  <c r="Z11" i="5"/>
  <c r="Z10" i="5"/>
  <c r="Z20" i="5"/>
  <c r="Z19" i="5"/>
  <c r="Z8" i="5"/>
  <c r="Z6" i="5"/>
  <c r="AF21" i="5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D21" i="1"/>
  <c r="C21" i="1"/>
  <c r="AA8" i="8"/>
  <c r="Z8" i="8"/>
  <c r="AA6" i="8"/>
  <c r="J28" i="8"/>
  <c r="J13" i="8"/>
  <c r="K13" i="8"/>
  <c r="J12" i="8"/>
  <c r="K12" i="8"/>
  <c r="J11" i="8"/>
  <c r="K11" i="8"/>
  <c r="J10" i="8"/>
  <c r="K10" i="8"/>
  <c r="J17" i="8"/>
  <c r="J8" i="8"/>
  <c r="J6" i="8"/>
  <c r="K17" i="8"/>
  <c r="K28" i="8"/>
  <c r="K8" i="8"/>
  <c r="K6" i="8"/>
  <c r="Q12" i="8"/>
  <c r="AI8" i="8"/>
  <c r="AI6" i="8"/>
  <c r="AD8" i="8"/>
  <c r="AD6" i="8"/>
  <c r="Q24" i="8"/>
  <c r="Q11" i="8"/>
  <c r="Q27" i="8"/>
  <c r="Q8" i="8"/>
  <c r="Q6" i="8"/>
  <c r="R13" i="8"/>
  <c r="R12" i="8"/>
  <c r="R11" i="8"/>
  <c r="R16" i="8"/>
  <c r="R17" i="8"/>
  <c r="R19" i="8"/>
  <c r="R20" i="8"/>
  <c r="R23" i="8"/>
  <c r="R25" i="8"/>
  <c r="R26" i="8"/>
  <c r="R28" i="8"/>
  <c r="R24" i="8"/>
  <c r="R27" i="8"/>
  <c r="R18" i="8"/>
  <c r="R14" i="8"/>
  <c r="R15" i="8"/>
  <c r="R10" i="8"/>
  <c r="R8" i="8"/>
  <c r="R6" i="8"/>
  <c r="B4" i="8"/>
  <c r="AD28" i="1"/>
  <c r="AD27" i="1"/>
  <c r="AD26" i="1"/>
  <c r="AC27" i="1"/>
  <c r="AD25" i="1"/>
  <c r="AD24" i="1"/>
  <c r="AD23" i="1"/>
  <c r="AC24" i="1"/>
  <c r="AC25" i="1"/>
  <c r="AC26" i="1"/>
  <c r="AC28" i="1"/>
  <c r="AD18" i="1"/>
  <c r="AD17" i="1"/>
  <c r="AD19" i="1"/>
  <c r="AD16" i="1"/>
  <c r="AD15" i="1"/>
  <c r="AD14" i="1"/>
  <c r="AD13" i="1"/>
  <c r="AD12" i="1"/>
  <c r="AD11" i="1"/>
  <c r="AD10" i="1"/>
  <c r="AC11" i="1"/>
  <c r="AC12" i="1"/>
  <c r="AC13" i="1"/>
  <c r="AC14" i="1"/>
  <c r="AC15" i="1"/>
  <c r="AC16" i="1"/>
  <c r="AC17" i="1"/>
  <c r="AC18" i="1"/>
  <c r="AD20" i="1"/>
  <c r="AD8" i="1"/>
  <c r="AD6" i="1"/>
  <c r="W28" i="1"/>
  <c r="W27" i="1"/>
  <c r="W26" i="1"/>
  <c r="W24" i="1"/>
  <c r="W23" i="1"/>
  <c r="W20" i="1"/>
  <c r="W19" i="1"/>
  <c r="W18" i="1"/>
  <c r="W17" i="1"/>
  <c r="W16" i="1"/>
  <c r="W15" i="1"/>
  <c r="W14" i="1"/>
  <c r="W13" i="1"/>
  <c r="W12" i="1"/>
  <c r="W11" i="1"/>
  <c r="W10" i="1"/>
  <c r="V11" i="1"/>
  <c r="V12" i="1"/>
  <c r="V13" i="1"/>
  <c r="V14" i="1"/>
  <c r="V15" i="1"/>
  <c r="V16" i="1"/>
  <c r="W25" i="1"/>
  <c r="W8" i="1"/>
  <c r="W6" i="1"/>
  <c r="T28" i="1"/>
  <c r="T27" i="1"/>
  <c r="T26" i="1"/>
  <c r="T25" i="1"/>
  <c r="T24" i="1"/>
  <c r="T23" i="1"/>
  <c r="T20" i="1"/>
  <c r="T19" i="1"/>
  <c r="T18" i="1"/>
  <c r="T17" i="1"/>
  <c r="T16" i="1"/>
  <c r="T15" i="1"/>
  <c r="T14" i="1"/>
  <c r="T13" i="1"/>
  <c r="S14" i="1"/>
  <c r="T12" i="1"/>
  <c r="T11" i="1"/>
  <c r="T10" i="1"/>
  <c r="T8" i="1"/>
  <c r="T6" i="1"/>
  <c r="U28" i="1"/>
  <c r="U27" i="1"/>
  <c r="U26" i="1"/>
  <c r="U25" i="1"/>
  <c r="U24" i="1"/>
  <c r="U23" i="1"/>
  <c r="U20" i="1"/>
  <c r="U19" i="1"/>
  <c r="U18" i="1"/>
  <c r="U17" i="1"/>
  <c r="U16" i="1"/>
  <c r="U15" i="1"/>
  <c r="U14" i="1"/>
  <c r="U13" i="1"/>
  <c r="U12" i="1"/>
  <c r="U11" i="1"/>
  <c r="U10" i="1"/>
  <c r="U8" i="1"/>
  <c r="U6" i="1"/>
  <c r="O28" i="1"/>
  <c r="P28" i="1"/>
  <c r="Q28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M18" i="1"/>
  <c r="N18" i="1"/>
  <c r="O18" i="1"/>
  <c r="P18" i="1"/>
  <c r="Q18" i="1"/>
  <c r="R18" i="1"/>
  <c r="S18" i="1"/>
  <c r="O17" i="1"/>
  <c r="P17" i="1"/>
  <c r="Q17" i="1"/>
  <c r="D13" i="1"/>
  <c r="E13" i="1"/>
  <c r="F13" i="1"/>
  <c r="G13" i="1"/>
  <c r="H13" i="1"/>
  <c r="I13" i="1"/>
  <c r="J13" i="1"/>
  <c r="K13" i="1"/>
  <c r="L13" i="1"/>
  <c r="M13" i="1"/>
  <c r="N13" i="1"/>
  <c r="O13" i="1"/>
  <c r="O16" i="1" s="1"/>
  <c r="O19" i="1" s="1"/>
  <c r="O24" i="1" s="1"/>
  <c r="P13" i="1"/>
  <c r="Q13" i="1"/>
  <c r="R13" i="1"/>
  <c r="S13" i="1"/>
  <c r="Y13" i="1"/>
  <c r="AB13" i="1"/>
  <c r="AF13" i="1"/>
  <c r="P12" i="1"/>
  <c r="Q12" i="1"/>
  <c r="R12" i="1"/>
  <c r="S12" i="1"/>
  <c r="Y12" i="1"/>
  <c r="AB12" i="1"/>
  <c r="P15" i="1"/>
  <c r="O12" i="1"/>
  <c r="O15" i="1"/>
  <c r="O23" i="1" s="1"/>
  <c r="O26" i="1" s="1"/>
  <c r="P10" i="1"/>
  <c r="P11" i="1"/>
  <c r="P14" i="1" s="1"/>
  <c r="P16" i="1"/>
  <c r="P19" i="1" s="1"/>
  <c r="P24" i="1" s="1"/>
  <c r="P8" i="1"/>
  <c r="P6" i="1"/>
  <c r="Q11" i="1"/>
  <c r="Q14" i="1"/>
  <c r="Q15" i="1"/>
  <c r="Q16" i="1"/>
  <c r="Q19" i="1" s="1"/>
  <c r="Q24" i="1" s="1"/>
  <c r="Q23" i="1"/>
  <c r="Q26" i="1" s="1"/>
  <c r="O14" i="1"/>
  <c r="O20" i="1" s="1"/>
  <c r="O25" i="1" s="1"/>
  <c r="Q10" i="1"/>
  <c r="Q8" i="1"/>
  <c r="Q6" i="1"/>
  <c r="B4" i="1"/>
  <c r="Q20" i="1" l="1"/>
  <c r="Q25" i="1" s="1"/>
  <c r="P20" i="1"/>
  <c r="P25" i="1" s="1"/>
  <c r="P23" i="1"/>
  <c r="P26" i="1" s="1"/>
  <c r="V23" i="10"/>
  <c r="W23" i="10"/>
  <c r="V26" i="10"/>
  <c r="Q27" i="10"/>
  <c r="R27" i="10"/>
  <c r="S27" i="10"/>
  <c r="T27" i="10"/>
  <c r="Y25" i="10"/>
  <c r="Z25" i="10"/>
  <c r="AA25" i="10"/>
  <c r="AB25" i="10"/>
  <c r="Q24" i="10"/>
  <c r="R24" i="10"/>
  <c r="S18" i="10"/>
  <c r="T18" i="10"/>
  <c r="U18" i="10"/>
  <c r="Q11" i="10"/>
  <c r="R11" i="10"/>
  <c r="S11" i="10"/>
  <c r="T11" i="10"/>
  <c r="Q12" i="10"/>
  <c r="R12" i="10"/>
  <c r="S12" i="10"/>
  <c r="T12" i="10"/>
  <c r="S15" i="10"/>
  <c r="T15" i="10"/>
  <c r="U15" i="10"/>
  <c r="AC16" i="10"/>
  <c r="AD16" i="10"/>
  <c r="W14" i="10"/>
  <c r="X14" i="10"/>
  <c r="V10" i="10"/>
  <c r="AE13" i="10"/>
  <c r="AF13" i="10"/>
  <c r="AG13" i="10"/>
  <c r="L8" i="10"/>
  <c r="L17" i="10" s="1"/>
  <c r="M8" i="10"/>
  <c r="M28" i="10" s="1"/>
  <c r="N8" i="10"/>
  <c r="O8" i="10"/>
  <c r="O10" i="10" s="1"/>
  <c r="P8" i="10"/>
  <c r="Q8" i="10"/>
  <c r="R8" i="10"/>
  <c r="S8" i="10"/>
  <c r="S10" i="10" s="1"/>
  <c r="T8" i="10"/>
  <c r="U8" i="10"/>
  <c r="V8" i="10"/>
  <c r="W8" i="10"/>
  <c r="W10" i="10" s="1"/>
  <c r="K8" i="10"/>
  <c r="K10" i="10" s="1"/>
  <c r="K12" i="10" s="1"/>
  <c r="K14" i="10" s="1"/>
  <c r="K16" i="10" s="1"/>
  <c r="K18" i="10" s="1"/>
  <c r="K20" i="10" s="1"/>
  <c r="K24" i="10" s="1"/>
  <c r="K26" i="10" s="1"/>
  <c r="B4" i="10"/>
  <c r="B5" i="10" s="1"/>
  <c r="K11" i="10"/>
  <c r="K13" i="10" s="1"/>
  <c r="K15" i="10" s="1"/>
  <c r="J11" i="10"/>
  <c r="J13" i="10" s="1"/>
  <c r="J15" i="10" s="1"/>
  <c r="AM8" i="10"/>
  <c r="AL8" i="10"/>
  <c r="AI8" i="10"/>
  <c r="AH8" i="10"/>
  <c r="AG8" i="10"/>
  <c r="AF8" i="10"/>
  <c r="AE8" i="10"/>
  <c r="AD8" i="10"/>
  <c r="AD17" i="10" s="1"/>
  <c r="AC8" i="10"/>
  <c r="AB8" i="10"/>
  <c r="AA8" i="10"/>
  <c r="Z8" i="10"/>
  <c r="Y8" i="10"/>
  <c r="X8" i="10"/>
  <c r="J8" i="10"/>
  <c r="J10" i="10" s="1"/>
  <c r="J12" i="10" s="1"/>
  <c r="J14" i="10" s="1"/>
  <c r="J16" i="10" s="1"/>
  <c r="J18" i="10" s="1"/>
  <c r="J20" i="10" s="1"/>
  <c r="J24" i="10" s="1"/>
  <c r="J26" i="10" s="1"/>
  <c r="I8" i="10"/>
  <c r="H8" i="10"/>
  <c r="H16" i="10" s="1"/>
  <c r="G8" i="10"/>
  <c r="G11" i="10" s="1"/>
  <c r="F8" i="10"/>
  <c r="F11" i="10" s="1"/>
  <c r="E8" i="10"/>
  <c r="D8" i="10"/>
  <c r="D17" i="10" s="1"/>
  <c r="C8" i="10"/>
  <c r="C11" i="10" s="1"/>
  <c r="AK6" i="10" l="1"/>
  <c r="AJ6" i="10"/>
  <c r="L28" i="10"/>
  <c r="K28" i="10"/>
  <c r="K17" i="10"/>
  <c r="J28" i="10"/>
  <c r="J17" i="10"/>
  <c r="J19" i="10"/>
  <c r="J23" i="10" s="1"/>
  <c r="J25" i="10" s="1"/>
  <c r="J27" i="10" s="1"/>
  <c r="K19" i="10"/>
  <c r="K23" i="10" s="1"/>
  <c r="K25" i="10" s="1"/>
  <c r="K27" i="10" s="1"/>
  <c r="G10" i="10"/>
  <c r="F10" i="10"/>
  <c r="C10" i="10"/>
  <c r="AL6" i="10"/>
  <c r="AF6" i="10"/>
  <c r="AB6" i="10"/>
  <c r="X6" i="10"/>
  <c r="T6" i="10"/>
  <c r="P6" i="10"/>
  <c r="L6" i="10"/>
  <c r="H6" i="10"/>
  <c r="D6" i="10"/>
  <c r="AH6" i="10"/>
  <c r="AD6" i="10"/>
  <c r="Z6" i="10"/>
  <c r="V6" i="10"/>
  <c r="R6" i="10"/>
  <c r="N6" i="10"/>
  <c r="J6" i="10"/>
  <c r="F6" i="10"/>
  <c r="AM6" i="10"/>
  <c r="AG6" i="10"/>
  <c r="AC6" i="10"/>
  <c r="Y6" i="10"/>
  <c r="U6" i="10"/>
  <c r="Q6" i="10"/>
  <c r="M6" i="10"/>
  <c r="I6" i="10"/>
  <c r="E6" i="10"/>
  <c r="AI6" i="10"/>
  <c r="AE6" i="10"/>
  <c r="AA6" i="10"/>
  <c r="W6" i="10"/>
  <c r="S6" i="10"/>
  <c r="O6" i="10"/>
  <c r="K6" i="10"/>
  <c r="G6" i="10"/>
  <c r="C6" i="10"/>
  <c r="Z28" i="10"/>
  <c r="Z27" i="10"/>
  <c r="Z23" i="10"/>
  <c r="Z19" i="10"/>
  <c r="Z20" i="10"/>
  <c r="Z16" i="10"/>
  <c r="Z15" i="10"/>
  <c r="Z14" i="10"/>
  <c r="Z13" i="10"/>
  <c r="Z26" i="10"/>
  <c r="Z24" i="10"/>
  <c r="Z18" i="10"/>
  <c r="AA28" i="10"/>
  <c r="AA27" i="10"/>
  <c r="AA26" i="10"/>
  <c r="AA24" i="10"/>
  <c r="AA23" i="10"/>
  <c r="AA20" i="10"/>
  <c r="AA16" i="10"/>
  <c r="AA15" i="10"/>
  <c r="AA14" i="10"/>
  <c r="AA13" i="10"/>
  <c r="AA17" i="10"/>
  <c r="AA18" i="10"/>
  <c r="AA19" i="10"/>
  <c r="AE28" i="10"/>
  <c r="AE27" i="10"/>
  <c r="AE26" i="10"/>
  <c r="AE25" i="10"/>
  <c r="AE24" i="10"/>
  <c r="AE23" i="10"/>
  <c r="AE19" i="10"/>
  <c r="AE16" i="10"/>
  <c r="AE15" i="10"/>
  <c r="AE14" i="10"/>
  <c r="AE20" i="10"/>
  <c r="AE18" i="10"/>
  <c r="AI28" i="10"/>
  <c r="AI27" i="10"/>
  <c r="AI26" i="10"/>
  <c r="AI25" i="10"/>
  <c r="AI24" i="10"/>
  <c r="AI23" i="10"/>
  <c r="AI18" i="10"/>
  <c r="AI16" i="10"/>
  <c r="AI15" i="10"/>
  <c r="AI14" i="10"/>
  <c r="AI13" i="10"/>
  <c r="AI19" i="10"/>
  <c r="AI20" i="10"/>
  <c r="AA10" i="10"/>
  <c r="AE10" i="10"/>
  <c r="AI10" i="10"/>
  <c r="C28" i="10"/>
  <c r="C27" i="10"/>
  <c r="C26" i="10"/>
  <c r="C25" i="10"/>
  <c r="C24" i="10"/>
  <c r="C18" i="10"/>
  <c r="C17" i="10"/>
  <c r="C16" i="10"/>
  <c r="C15" i="10"/>
  <c r="C14" i="10"/>
  <c r="C19" i="10"/>
  <c r="C20" i="10"/>
  <c r="C23" i="10"/>
  <c r="G28" i="10"/>
  <c r="G27" i="10"/>
  <c r="G26" i="10"/>
  <c r="G25" i="10"/>
  <c r="G24" i="10"/>
  <c r="G23" i="10"/>
  <c r="G17" i="10"/>
  <c r="G16" i="10"/>
  <c r="G15" i="10"/>
  <c r="G14" i="10"/>
  <c r="G18" i="10"/>
  <c r="G19" i="10"/>
  <c r="G20" i="10"/>
  <c r="L27" i="10"/>
  <c r="L26" i="10"/>
  <c r="L25" i="10"/>
  <c r="L24" i="10"/>
  <c r="L23" i="10"/>
  <c r="L20" i="10"/>
  <c r="L19" i="10"/>
  <c r="L18" i="10"/>
  <c r="P28" i="10"/>
  <c r="P27" i="10"/>
  <c r="P26" i="10"/>
  <c r="P25" i="10"/>
  <c r="P24" i="10"/>
  <c r="P23" i="10"/>
  <c r="P20" i="10"/>
  <c r="P19" i="10"/>
  <c r="P18" i="10"/>
  <c r="T28" i="10"/>
  <c r="T26" i="10"/>
  <c r="T25" i="10"/>
  <c r="T24" i="10"/>
  <c r="T23" i="10"/>
  <c r="T20" i="10"/>
  <c r="T19" i="10"/>
  <c r="X28" i="10"/>
  <c r="X27" i="10"/>
  <c r="X26" i="10"/>
  <c r="X25" i="10"/>
  <c r="X24" i="10"/>
  <c r="X23" i="10"/>
  <c r="X20" i="10"/>
  <c r="X19" i="10"/>
  <c r="X18" i="10"/>
  <c r="X17" i="10"/>
  <c r="AB28" i="10"/>
  <c r="AB27" i="10"/>
  <c r="AB26" i="10"/>
  <c r="AB24" i="10"/>
  <c r="AB23" i="10"/>
  <c r="AB20" i="10"/>
  <c r="AB19" i="10"/>
  <c r="AB18" i="10"/>
  <c r="AB17" i="10"/>
  <c r="AF28" i="10"/>
  <c r="AF27" i="10"/>
  <c r="AF26" i="10"/>
  <c r="AF25" i="10"/>
  <c r="AF24" i="10"/>
  <c r="AF23" i="10"/>
  <c r="AF20" i="10"/>
  <c r="AF19" i="10"/>
  <c r="AF18" i="10"/>
  <c r="AF17" i="10"/>
  <c r="AL28" i="10"/>
  <c r="AL27" i="10"/>
  <c r="AL26" i="10"/>
  <c r="AL25" i="10"/>
  <c r="AL24" i="10"/>
  <c r="AL23" i="10"/>
  <c r="AL20" i="10"/>
  <c r="AL19" i="10"/>
  <c r="AL18" i="10"/>
  <c r="AL17" i="10"/>
  <c r="D10" i="10"/>
  <c r="H10" i="10"/>
  <c r="L10" i="10"/>
  <c r="P10" i="10"/>
  <c r="T10" i="10"/>
  <c r="X10" i="10"/>
  <c r="AB10" i="10"/>
  <c r="AF10" i="10"/>
  <c r="AL10" i="10"/>
  <c r="D11" i="10"/>
  <c r="H11" i="10"/>
  <c r="L11" i="10"/>
  <c r="P11" i="10"/>
  <c r="X11" i="10"/>
  <c r="AB11" i="10"/>
  <c r="AF11" i="10"/>
  <c r="AL11" i="10"/>
  <c r="D12" i="10"/>
  <c r="H12" i="10"/>
  <c r="L12" i="10"/>
  <c r="P12" i="10"/>
  <c r="X12" i="10"/>
  <c r="AB12" i="10"/>
  <c r="AF12" i="10"/>
  <c r="AL12" i="10"/>
  <c r="D13" i="10"/>
  <c r="H13" i="10"/>
  <c r="L13" i="10"/>
  <c r="P13" i="10"/>
  <c r="T13" i="10"/>
  <c r="AB13" i="10"/>
  <c r="AL13" i="10"/>
  <c r="H14" i="10"/>
  <c r="P14" i="10"/>
  <c r="AF14" i="10"/>
  <c r="D15" i="10"/>
  <c r="L15" i="10"/>
  <c r="AB15" i="10"/>
  <c r="AL15" i="10"/>
  <c r="P16" i="10"/>
  <c r="X16" i="10"/>
  <c r="AF16" i="10"/>
  <c r="T17" i="10"/>
  <c r="E19" i="10"/>
  <c r="E28" i="10"/>
  <c r="E26" i="10"/>
  <c r="E24" i="10"/>
  <c r="E20" i="10"/>
  <c r="E23" i="10"/>
  <c r="E27" i="10"/>
  <c r="E25" i="10"/>
  <c r="E18" i="10"/>
  <c r="I18" i="10"/>
  <c r="I27" i="10"/>
  <c r="I25" i="10"/>
  <c r="I19" i="10"/>
  <c r="I20" i="10"/>
  <c r="I28" i="10"/>
  <c r="I26" i="10"/>
  <c r="I24" i="10"/>
  <c r="I23" i="10"/>
  <c r="N28" i="10"/>
  <c r="N26" i="10"/>
  <c r="N24" i="10"/>
  <c r="N18" i="10"/>
  <c r="N19" i="10"/>
  <c r="N17" i="10"/>
  <c r="N16" i="10"/>
  <c r="N15" i="10"/>
  <c r="N14" i="10"/>
  <c r="N27" i="10"/>
  <c r="N25" i="10"/>
  <c r="N20" i="10"/>
  <c r="N23" i="10"/>
  <c r="R28" i="10"/>
  <c r="R25" i="10"/>
  <c r="R23" i="10"/>
  <c r="R18" i="10"/>
  <c r="R17" i="10"/>
  <c r="R16" i="10"/>
  <c r="R15" i="10"/>
  <c r="R14" i="10"/>
  <c r="R26" i="10"/>
  <c r="R19" i="10"/>
  <c r="R20" i="10"/>
  <c r="V28" i="10"/>
  <c r="V24" i="10"/>
  <c r="V20" i="10"/>
  <c r="V17" i="10"/>
  <c r="V16" i="10"/>
  <c r="V15" i="10"/>
  <c r="V14" i="10"/>
  <c r="V13" i="10"/>
  <c r="V27" i="10"/>
  <c r="V25" i="10"/>
  <c r="V18" i="10"/>
  <c r="V19" i="10"/>
  <c r="AD28" i="10"/>
  <c r="AD26" i="10"/>
  <c r="AD24" i="10"/>
  <c r="AD18" i="10"/>
  <c r="AD19" i="10"/>
  <c r="AD15" i="10"/>
  <c r="AD14" i="10"/>
  <c r="AD13" i="10"/>
  <c r="AD27" i="10"/>
  <c r="AD25" i="10"/>
  <c r="AD23" i="10"/>
  <c r="AD20" i="10"/>
  <c r="AH28" i="10"/>
  <c r="AH27" i="10"/>
  <c r="AH25" i="10"/>
  <c r="AH23" i="10"/>
  <c r="AH17" i="10"/>
  <c r="AH18" i="10"/>
  <c r="AH16" i="10"/>
  <c r="AH15" i="10"/>
  <c r="AH14" i="10"/>
  <c r="AH13" i="10"/>
  <c r="AH26" i="10"/>
  <c r="AH24" i="10"/>
  <c r="AH19" i="10"/>
  <c r="AH20" i="10"/>
  <c r="N10" i="10"/>
  <c r="R10" i="10"/>
  <c r="Z10" i="10"/>
  <c r="AD10" i="10"/>
  <c r="AH10" i="10"/>
  <c r="F28" i="10"/>
  <c r="F26" i="10"/>
  <c r="F24" i="10"/>
  <c r="F20" i="10"/>
  <c r="F23" i="10"/>
  <c r="F17" i="10"/>
  <c r="F16" i="10"/>
  <c r="F15" i="10"/>
  <c r="F14" i="10"/>
  <c r="F27" i="10"/>
  <c r="F25" i="10"/>
  <c r="F18" i="10"/>
  <c r="F19" i="10"/>
  <c r="O28" i="10"/>
  <c r="O27" i="10"/>
  <c r="O26" i="10"/>
  <c r="O25" i="10"/>
  <c r="O24" i="10"/>
  <c r="O19" i="10"/>
  <c r="O17" i="10"/>
  <c r="O16" i="10"/>
  <c r="O15" i="10"/>
  <c r="O14" i="10"/>
  <c r="O20" i="10"/>
  <c r="O23" i="10"/>
  <c r="O18" i="10"/>
  <c r="S28" i="10"/>
  <c r="S26" i="10"/>
  <c r="S25" i="10"/>
  <c r="S24" i="10"/>
  <c r="S23" i="10"/>
  <c r="S17" i="10"/>
  <c r="S16" i="10"/>
  <c r="S14" i="10"/>
  <c r="S19" i="10"/>
  <c r="S20" i="10"/>
  <c r="W28" i="10"/>
  <c r="W27" i="10"/>
  <c r="W26" i="10"/>
  <c r="W25" i="10"/>
  <c r="W24" i="10"/>
  <c r="W17" i="10"/>
  <c r="W16" i="10"/>
  <c r="W15" i="10"/>
  <c r="W13" i="10"/>
  <c r="W18" i="10"/>
  <c r="W19" i="10"/>
  <c r="W20" i="10"/>
  <c r="D28" i="10"/>
  <c r="D27" i="10"/>
  <c r="D26" i="10"/>
  <c r="D25" i="10"/>
  <c r="D24" i="10"/>
  <c r="D23" i="10"/>
  <c r="D20" i="10"/>
  <c r="D19" i="10"/>
  <c r="D18" i="10"/>
  <c r="H28" i="10"/>
  <c r="H27" i="10"/>
  <c r="H26" i="10"/>
  <c r="H25" i="10"/>
  <c r="H24" i="10"/>
  <c r="H23" i="10"/>
  <c r="H20" i="10"/>
  <c r="H19" i="10"/>
  <c r="H18" i="10"/>
  <c r="M23" i="10"/>
  <c r="M26" i="10"/>
  <c r="M24" i="10"/>
  <c r="M18" i="10"/>
  <c r="M19" i="10"/>
  <c r="M27" i="10"/>
  <c r="M25" i="10"/>
  <c r="M20" i="10"/>
  <c r="Q28" i="10"/>
  <c r="Q20" i="10"/>
  <c r="Q25" i="10"/>
  <c r="Q23" i="10"/>
  <c r="Q18" i="10"/>
  <c r="Q26" i="10"/>
  <c r="Q19" i="10"/>
  <c r="U28" i="10"/>
  <c r="U19" i="10"/>
  <c r="U26" i="10"/>
  <c r="U24" i="10"/>
  <c r="U20" i="10"/>
  <c r="U27" i="10"/>
  <c r="U25" i="10"/>
  <c r="U23" i="10"/>
  <c r="Y28" i="10"/>
  <c r="Y18" i="10"/>
  <c r="Y27" i="10"/>
  <c r="Y23" i="10"/>
  <c r="Y19" i="10"/>
  <c r="Y20" i="10"/>
  <c r="Y26" i="10"/>
  <c r="Y24" i="10"/>
  <c r="AC28" i="10"/>
  <c r="AC17" i="10"/>
  <c r="AC26" i="10"/>
  <c r="AC24" i="10"/>
  <c r="AC18" i="10"/>
  <c r="AC19" i="10"/>
  <c r="AC27" i="10"/>
  <c r="AC25" i="10"/>
  <c r="AC23" i="10"/>
  <c r="AC20" i="10"/>
  <c r="AG28" i="10"/>
  <c r="AG20" i="10"/>
  <c r="AG27" i="10"/>
  <c r="AG25" i="10"/>
  <c r="AG23" i="10"/>
  <c r="AG17" i="10"/>
  <c r="AG18" i="10"/>
  <c r="AG26" i="10"/>
  <c r="AG24" i="10"/>
  <c r="AG19" i="10"/>
  <c r="AM28" i="10"/>
  <c r="AM19" i="10"/>
  <c r="AM26" i="10"/>
  <c r="AM24" i="10"/>
  <c r="AM20" i="10"/>
  <c r="AM27" i="10"/>
  <c r="AM25" i="10"/>
  <c r="AM23" i="10"/>
  <c r="AM18" i="10"/>
  <c r="E10" i="10"/>
  <c r="I10" i="10"/>
  <c r="M10" i="10"/>
  <c r="Q10" i="10"/>
  <c r="U10" i="10"/>
  <c r="Y10" i="10"/>
  <c r="AC10" i="10"/>
  <c r="AG10" i="10"/>
  <c r="AM10" i="10"/>
  <c r="E11" i="10"/>
  <c r="I11" i="10"/>
  <c r="M11" i="10"/>
  <c r="U11" i="10"/>
  <c r="Y11" i="10"/>
  <c r="AC11" i="10"/>
  <c r="AG11" i="10"/>
  <c r="AM11" i="10"/>
  <c r="E12" i="10"/>
  <c r="I12" i="10"/>
  <c r="M12" i="10"/>
  <c r="U12" i="10"/>
  <c r="Y12" i="10"/>
  <c r="AC12" i="10"/>
  <c r="AG12" i="10"/>
  <c r="AM12" i="10"/>
  <c r="E13" i="10"/>
  <c r="I13" i="10"/>
  <c r="M13" i="10"/>
  <c r="Q13" i="10"/>
  <c r="U13" i="10"/>
  <c r="AC13" i="10"/>
  <c r="AM13" i="10"/>
  <c r="I14" i="10"/>
  <c r="Q14" i="10"/>
  <c r="Y14" i="10"/>
  <c r="AG14" i="10"/>
  <c r="E15" i="10"/>
  <c r="M15" i="10"/>
  <c r="AC15" i="10"/>
  <c r="AM15" i="10"/>
  <c r="I16" i="10"/>
  <c r="Q16" i="10"/>
  <c r="Y16" i="10"/>
  <c r="AG16" i="10"/>
  <c r="E17" i="10"/>
  <c r="M17" i="10"/>
  <c r="U17" i="10"/>
  <c r="AE17" i="10"/>
  <c r="N11" i="10"/>
  <c r="V11" i="10"/>
  <c r="Z11" i="10"/>
  <c r="AD11" i="10"/>
  <c r="AH11" i="10"/>
  <c r="F12" i="10"/>
  <c r="N12" i="10"/>
  <c r="V12" i="10"/>
  <c r="Z12" i="10"/>
  <c r="AD12" i="10"/>
  <c r="AH12" i="10"/>
  <c r="F13" i="10"/>
  <c r="N13" i="10"/>
  <c r="R13" i="10"/>
  <c r="X13" i="10"/>
  <c r="D14" i="10"/>
  <c r="L14" i="10"/>
  <c r="T14" i="10"/>
  <c r="AB14" i="10"/>
  <c r="AL14" i="10"/>
  <c r="H15" i="10"/>
  <c r="P15" i="10"/>
  <c r="X15" i="10"/>
  <c r="AF15" i="10"/>
  <c r="D16" i="10"/>
  <c r="L16" i="10"/>
  <c r="T16" i="10"/>
  <c r="AB16" i="10"/>
  <c r="AL16" i="10"/>
  <c r="H17" i="10"/>
  <c r="P17" i="10"/>
  <c r="Y17" i="10"/>
  <c r="AI17" i="10"/>
  <c r="O11" i="10"/>
  <c r="W11" i="10"/>
  <c r="AA11" i="10"/>
  <c r="AE11" i="10"/>
  <c r="AI11" i="10"/>
  <c r="C12" i="10"/>
  <c r="G12" i="10"/>
  <c r="O12" i="10"/>
  <c r="W12" i="10"/>
  <c r="AA12" i="10"/>
  <c r="AE12" i="10"/>
  <c r="AI12" i="10"/>
  <c r="C13" i="10"/>
  <c r="G13" i="10"/>
  <c r="O13" i="10"/>
  <c r="S13" i="10"/>
  <c r="Y13" i="10"/>
  <c r="E14" i="10"/>
  <c r="M14" i="10"/>
  <c r="U14" i="10"/>
  <c r="AC14" i="10"/>
  <c r="AM14" i="10"/>
  <c r="I15" i="10"/>
  <c r="Q15" i="10"/>
  <c r="Y15" i="10"/>
  <c r="AG15" i="10"/>
  <c r="E16" i="10"/>
  <c r="M16" i="10"/>
  <c r="U16" i="10"/>
  <c r="AM16" i="10"/>
  <c r="I17" i="10"/>
  <c r="Q17" i="10"/>
  <c r="Z17" i="10"/>
  <c r="AM17" i="10"/>
  <c r="AB13" i="8"/>
  <c r="AB17" i="8"/>
  <c r="AB23" i="8"/>
  <c r="AB27" i="8"/>
  <c r="AB8" i="8"/>
  <c r="AB10" i="8" s="1"/>
  <c r="Y10" i="1"/>
  <c r="Y11" i="1"/>
  <c r="Y14" i="1"/>
  <c r="Y15" i="1"/>
  <c r="Y16" i="1"/>
  <c r="Y17" i="1"/>
  <c r="Y18" i="1"/>
  <c r="Y19" i="1"/>
  <c r="Y20" i="1"/>
  <c r="Y23" i="1"/>
  <c r="Y24" i="1"/>
  <c r="Y25" i="1"/>
  <c r="Y26" i="1"/>
  <c r="Y27" i="1"/>
  <c r="Y28" i="1"/>
  <c r="Y8" i="1"/>
  <c r="AE8" i="8"/>
  <c r="AE13" i="8" s="1"/>
  <c r="X17" i="4"/>
  <c r="AE26" i="8" l="1"/>
  <c r="AE20" i="8"/>
  <c r="AE16" i="8"/>
  <c r="AE12" i="8"/>
  <c r="AE25" i="8"/>
  <c r="AE19" i="8"/>
  <c r="AE15" i="8"/>
  <c r="AE11" i="8"/>
  <c r="AE28" i="8"/>
  <c r="AE24" i="8"/>
  <c r="AE18" i="8"/>
  <c r="AE14" i="8"/>
  <c r="AE10" i="8"/>
  <c r="AE27" i="8"/>
  <c r="AE23" i="8"/>
  <c r="AE17" i="8"/>
  <c r="AB26" i="8"/>
  <c r="AB20" i="8"/>
  <c r="AB16" i="8"/>
  <c r="AB12" i="8"/>
  <c r="AB25" i="8"/>
  <c r="AB19" i="8"/>
  <c r="AB15" i="8"/>
  <c r="AB11" i="8"/>
  <c r="AB28" i="8"/>
  <c r="AB24" i="8"/>
  <c r="AB18" i="8"/>
  <c r="AB14" i="8"/>
  <c r="AJ8" i="9"/>
  <c r="AJ10" i="9"/>
  <c r="AJ11" i="9"/>
  <c r="AJ12" i="9"/>
  <c r="AJ13" i="9"/>
  <c r="AJ14" i="9"/>
  <c r="AJ15" i="9"/>
  <c r="AJ16" i="9"/>
  <c r="AJ17" i="9"/>
  <c r="AJ18" i="9"/>
  <c r="AJ19" i="9"/>
  <c r="AJ20" i="9"/>
  <c r="AJ23" i="9"/>
  <c r="AJ24" i="9"/>
  <c r="AJ25" i="9"/>
  <c r="AJ26" i="9"/>
  <c r="AJ27" i="9"/>
  <c r="AJ28" i="9"/>
  <c r="AG8" i="9"/>
  <c r="AG10" i="9" s="1"/>
  <c r="AF8" i="9"/>
  <c r="AF10" i="9" s="1"/>
  <c r="AE8" i="9"/>
  <c r="AE10" i="9" s="1"/>
  <c r="AB8" i="9"/>
  <c r="AB10" i="9" s="1"/>
  <c r="AC8" i="9"/>
  <c r="AC10" i="9" s="1"/>
  <c r="X8" i="9"/>
  <c r="X10" i="9" s="1"/>
  <c r="Y8" i="9"/>
  <c r="Y12" i="9" s="1"/>
  <c r="V8" i="9"/>
  <c r="V10" i="9" s="1"/>
  <c r="T8" i="9"/>
  <c r="T10" i="9" s="1"/>
  <c r="R8" i="9"/>
  <c r="R11" i="9" s="1"/>
  <c r="N8" i="9"/>
  <c r="N10" i="9" s="1"/>
  <c r="K10" i="9"/>
  <c r="K12" i="9" s="1"/>
  <c r="K14" i="9" s="1"/>
  <c r="K16" i="9" s="1"/>
  <c r="K18" i="9" s="1"/>
  <c r="K20" i="9" s="1"/>
  <c r="K24" i="9" s="1"/>
  <c r="K26" i="9" s="1"/>
  <c r="K28" i="9" s="1"/>
  <c r="K11" i="9"/>
  <c r="K13" i="9" s="1"/>
  <c r="K15" i="9" s="1"/>
  <c r="K17" i="9" s="1"/>
  <c r="K19" i="9" s="1"/>
  <c r="K23" i="9" s="1"/>
  <c r="K25" i="9" s="1"/>
  <c r="K27" i="9" s="1"/>
  <c r="J11" i="9"/>
  <c r="J13" i="9" s="1"/>
  <c r="J15" i="9" s="1"/>
  <c r="J17" i="9" s="1"/>
  <c r="J19" i="9" s="1"/>
  <c r="J23" i="9" s="1"/>
  <c r="J25" i="9" s="1"/>
  <c r="J27" i="9" s="1"/>
  <c r="L8" i="9"/>
  <c r="L10" i="9" s="1"/>
  <c r="J8" i="9"/>
  <c r="J10" i="9" s="1"/>
  <c r="J12" i="9" s="1"/>
  <c r="J14" i="9" s="1"/>
  <c r="J16" i="9" s="1"/>
  <c r="J18" i="9" s="1"/>
  <c r="J20" i="9" s="1"/>
  <c r="J24" i="9" s="1"/>
  <c r="J26" i="9" s="1"/>
  <c r="J28" i="9" s="1"/>
  <c r="I8" i="9"/>
  <c r="I10" i="9" s="1"/>
  <c r="B4" i="9"/>
  <c r="B5" i="9" s="1"/>
  <c r="I6" i="9" s="1"/>
  <c r="AL8" i="9"/>
  <c r="AL23" i="9" s="1"/>
  <c r="AK8" i="9"/>
  <c r="AK16" i="9" s="1"/>
  <c r="AI8" i="9"/>
  <c r="AI14" i="9" s="1"/>
  <c r="AH8" i="9"/>
  <c r="AD8" i="9"/>
  <c r="AA8" i="9"/>
  <c r="AA27" i="9" s="1"/>
  <c r="Z8" i="9"/>
  <c r="Z13" i="9" s="1"/>
  <c r="W8" i="9"/>
  <c r="U8" i="9"/>
  <c r="U23" i="9" s="1"/>
  <c r="S8" i="9"/>
  <c r="S26" i="9" s="1"/>
  <c r="Q8" i="9"/>
  <c r="Q20" i="9" s="1"/>
  <c r="P8" i="9"/>
  <c r="P19" i="9" s="1"/>
  <c r="O8" i="9"/>
  <c r="O19" i="9" s="1"/>
  <c r="M8" i="9"/>
  <c r="M11" i="9" s="1"/>
  <c r="H8" i="9"/>
  <c r="G8" i="9"/>
  <c r="F8" i="9"/>
  <c r="F12" i="9" s="1"/>
  <c r="E8" i="9"/>
  <c r="E13" i="9" s="1"/>
  <c r="D8" i="9"/>
  <c r="D26" i="9" s="1"/>
  <c r="C8" i="9"/>
  <c r="C25" i="9" s="1"/>
  <c r="AJ6" i="9" l="1"/>
  <c r="AG27" i="9"/>
  <c r="AG17" i="9"/>
  <c r="AG26" i="9"/>
  <c r="AG16" i="9"/>
  <c r="AG23" i="9"/>
  <c r="AG13" i="9"/>
  <c r="AG20" i="9"/>
  <c r="AG12" i="9"/>
  <c r="AF12" i="9"/>
  <c r="AF27" i="9"/>
  <c r="AF17" i="9"/>
  <c r="AG6" i="9"/>
  <c r="AF26" i="9"/>
  <c r="AF16" i="9"/>
  <c r="AG25" i="9"/>
  <c r="AG19" i="9"/>
  <c r="AG15" i="9"/>
  <c r="AG11" i="9"/>
  <c r="AF20" i="9"/>
  <c r="AF6" i="9"/>
  <c r="AF23" i="9"/>
  <c r="AF13" i="9"/>
  <c r="AG28" i="9"/>
  <c r="AG24" i="9"/>
  <c r="AG18" i="9"/>
  <c r="AG14" i="9"/>
  <c r="AE20" i="9"/>
  <c r="AE12" i="9"/>
  <c r="Y28" i="9"/>
  <c r="AE27" i="9"/>
  <c r="AE17" i="9"/>
  <c r="Y23" i="9"/>
  <c r="AE26" i="9"/>
  <c r="AE16" i="9"/>
  <c r="AF25" i="9"/>
  <c r="AF19" i="9"/>
  <c r="AF15" i="9"/>
  <c r="AF11" i="9"/>
  <c r="Y15" i="9"/>
  <c r="AE23" i="9"/>
  <c r="AE13" i="9"/>
  <c r="AF28" i="9"/>
  <c r="AF24" i="9"/>
  <c r="AF18" i="9"/>
  <c r="AF14" i="9"/>
  <c r="AB20" i="9"/>
  <c r="AB12" i="9"/>
  <c r="AB17" i="9"/>
  <c r="AC20" i="9"/>
  <c r="AB26" i="9"/>
  <c r="AB16" i="9"/>
  <c r="AE25" i="9"/>
  <c r="AE19" i="9"/>
  <c r="AE15" i="9"/>
  <c r="AE11" i="9"/>
  <c r="AB27" i="9"/>
  <c r="AE6" i="9"/>
  <c r="AC12" i="9"/>
  <c r="AB23" i="9"/>
  <c r="AB13" i="9"/>
  <c r="AE28" i="9"/>
  <c r="AE24" i="9"/>
  <c r="AE18" i="9"/>
  <c r="AE14" i="9"/>
  <c r="AC27" i="9"/>
  <c r="AC17" i="9"/>
  <c r="AB6" i="9"/>
  <c r="AC26" i="9"/>
  <c r="AC16" i="9"/>
  <c r="AB25" i="9"/>
  <c r="AB19" i="9"/>
  <c r="AB15" i="9"/>
  <c r="AB11" i="9"/>
  <c r="AC23" i="9"/>
  <c r="AC13" i="9"/>
  <c r="AB28" i="9"/>
  <c r="AB24" i="9"/>
  <c r="AB18" i="9"/>
  <c r="AB14" i="9"/>
  <c r="X20" i="9"/>
  <c r="X12" i="9"/>
  <c r="X27" i="9"/>
  <c r="X17" i="9"/>
  <c r="AC6" i="9"/>
  <c r="X26" i="9"/>
  <c r="X16" i="9"/>
  <c r="AC25" i="9"/>
  <c r="AC19" i="9"/>
  <c r="AC15" i="9"/>
  <c r="AC11" i="9"/>
  <c r="X23" i="9"/>
  <c r="X13" i="9"/>
  <c r="AC28" i="9"/>
  <c r="AC24" i="9"/>
  <c r="AC18" i="9"/>
  <c r="AC14" i="9"/>
  <c r="Y27" i="9"/>
  <c r="Y19" i="9"/>
  <c r="Y14" i="9"/>
  <c r="X6" i="9"/>
  <c r="Y25" i="9"/>
  <c r="Y18" i="9"/>
  <c r="Y13" i="9"/>
  <c r="X25" i="9"/>
  <c r="X19" i="9"/>
  <c r="X15" i="9"/>
  <c r="X11" i="9"/>
  <c r="Y24" i="9"/>
  <c r="Y17" i="9"/>
  <c r="Y10" i="9"/>
  <c r="X28" i="9"/>
  <c r="X24" i="9"/>
  <c r="X18" i="9"/>
  <c r="X14" i="9"/>
  <c r="Y11" i="9"/>
  <c r="Y26" i="9"/>
  <c r="Y20" i="9"/>
  <c r="Y16" i="9"/>
  <c r="Y6" i="9"/>
  <c r="V27" i="9"/>
  <c r="R26" i="9"/>
  <c r="V17" i="9"/>
  <c r="R16" i="9"/>
  <c r="V23" i="9"/>
  <c r="R28" i="9"/>
  <c r="V13" i="9"/>
  <c r="R27" i="9"/>
  <c r="R14" i="9"/>
  <c r="V26" i="9"/>
  <c r="V16" i="9"/>
  <c r="R20" i="9"/>
  <c r="V20" i="9"/>
  <c r="V12" i="9"/>
  <c r="T20" i="9"/>
  <c r="T12" i="9"/>
  <c r="T17" i="9"/>
  <c r="R23" i="9"/>
  <c r="R10" i="9"/>
  <c r="T26" i="9"/>
  <c r="T16" i="9"/>
  <c r="V25" i="9"/>
  <c r="V19" i="9"/>
  <c r="V15" i="9"/>
  <c r="V11" i="9"/>
  <c r="T27" i="9"/>
  <c r="V6" i="9"/>
  <c r="T6" i="9"/>
  <c r="T23" i="9"/>
  <c r="T13" i="9"/>
  <c r="V28" i="9"/>
  <c r="V24" i="9"/>
  <c r="V18" i="9"/>
  <c r="V14" i="9"/>
  <c r="N20" i="9"/>
  <c r="R18" i="9"/>
  <c r="R13" i="9"/>
  <c r="T25" i="9"/>
  <c r="T19" i="9"/>
  <c r="T15" i="9"/>
  <c r="T11" i="9"/>
  <c r="L23" i="9"/>
  <c r="R24" i="9"/>
  <c r="R17" i="9"/>
  <c r="R12" i="9"/>
  <c r="T28" i="9"/>
  <c r="T24" i="9"/>
  <c r="T18" i="9"/>
  <c r="T14" i="9"/>
  <c r="AK13" i="9"/>
  <c r="I23" i="9"/>
  <c r="L17" i="9"/>
  <c r="N27" i="9"/>
  <c r="N17" i="9"/>
  <c r="R6" i="9"/>
  <c r="AK26" i="9"/>
  <c r="I20" i="9"/>
  <c r="L27" i="9"/>
  <c r="L16" i="9"/>
  <c r="N26" i="9"/>
  <c r="N16" i="9"/>
  <c r="R25" i="9"/>
  <c r="R19" i="9"/>
  <c r="R15" i="9"/>
  <c r="N12" i="9"/>
  <c r="I13" i="9"/>
  <c r="L26" i="9"/>
  <c r="N23" i="9"/>
  <c r="N13" i="9"/>
  <c r="I12" i="9"/>
  <c r="I27" i="9"/>
  <c r="I17" i="9"/>
  <c r="L13" i="9"/>
  <c r="N25" i="9"/>
  <c r="N19" i="9"/>
  <c r="N15" i="9"/>
  <c r="N11" i="9"/>
  <c r="N6" i="9"/>
  <c r="I26" i="9"/>
  <c r="I16" i="9"/>
  <c r="L20" i="9"/>
  <c r="L12" i="9"/>
  <c r="N28" i="9"/>
  <c r="N24" i="9"/>
  <c r="N18" i="9"/>
  <c r="N14" i="9"/>
  <c r="AI10" i="9"/>
  <c r="AI12" i="9"/>
  <c r="S13" i="9"/>
  <c r="AA14" i="9"/>
  <c r="S16" i="9"/>
  <c r="Z20" i="9"/>
  <c r="AL27" i="9"/>
  <c r="I25" i="9"/>
  <c r="I19" i="9"/>
  <c r="I15" i="9"/>
  <c r="I11" i="9"/>
  <c r="L25" i="9"/>
  <c r="L19" i="9"/>
  <c r="L15" i="9"/>
  <c r="L11" i="9"/>
  <c r="AL10" i="9"/>
  <c r="U12" i="9"/>
  <c r="AL12" i="9"/>
  <c r="AI15" i="9"/>
  <c r="AA17" i="9"/>
  <c r="AI19" i="9"/>
  <c r="AA23" i="9"/>
  <c r="K6" i="9"/>
  <c r="AA10" i="9"/>
  <c r="AA12" i="9"/>
  <c r="AL14" i="9"/>
  <c r="AL17" i="9"/>
  <c r="AI25" i="9"/>
  <c r="O10" i="9"/>
  <c r="I28" i="9"/>
  <c r="I24" i="9"/>
  <c r="I18" i="9"/>
  <c r="I14" i="9"/>
  <c r="L28" i="9"/>
  <c r="L24" i="9"/>
  <c r="L18" i="9"/>
  <c r="L14" i="9"/>
  <c r="L6" i="9"/>
  <c r="J6" i="9"/>
  <c r="O14" i="9"/>
  <c r="M24" i="9"/>
  <c r="M15" i="9"/>
  <c r="F17" i="9"/>
  <c r="F27" i="9"/>
  <c r="E20" i="9"/>
  <c r="AH6" i="9"/>
  <c r="Q6" i="9"/>
  <c r="H6" i="9"/>
  <c r="D6" i="9"/>
  <c r="AI6" i="9"/>
  <c r="U6" i="9"/>
  <c r="F6" i="9"/>
  <c r="M6" i="9"/>
  <c r="E6" i="9"/>
  <c r="AD6" i="9"/>
  <c r="W6" i="9"/>
  <c r="P6" i="9"/>
  <c r="G6" i="9"/>
  <c r="C6" i="9"/>
  <c r="AL6" i="9"/>
  <c r="AA6" i="9"/>
  <c r="O6" i="9"/>
  <c r="AK6" i="9"/>
  <c r="Z6" i="9"/>
  <c r="S6" i="9"/>
  <c r="G28" i="9"/>
  <c r="G26" i="9"/>
  <c r="G24" i="9"/>
  <c r="G20" i="9"/>
  <c r="G18" i="9"/>
  <c r="G16" i="9"/>
  <c r="G25" i="9"/>
  <c r="G19" i="9"/>
  <c r="G15" i="9"/>
  <c r="G13" i="9"/>
  <c r="G11" i="9"/>
  <c r="W28" i="9"/>
  <c r="W26" i="9"/>
  <c r="W24" i="9"/>
  <c r="W20" i="9"/>
  <c r="W18" i="9"/>
  <c r="W16" i="9"/>
  <c r="W25" i="9"/>
  <c r="W19" i="9"/>
  <c r="W15" i="9"/>
  <c r="W13" i="9"/>
  <c r="W11" i="9"/>
  <c r="AD28" i="9"/>
  <c r="AD26" i="9"/>
  <c r="AD24" i="9"/>
  <c r="AD20" i="9"/>
  <c r="AD18" i="9"/>
  <c r="AD16" i="9"/>
  <c r="AD25" i="9"/>
  <c r="AD19" i="9"/>
  <c r="AD15" i="9"/>
  <c r="AD13" i="9"/>
  <c r="AD11" i="9"/>
  <c r="W10" i="9"/>
  <c r="C12" i="9"/>
  <c r="W14" i="9"/>
  <c r="AD14" i="9"/>
  <c r="W17" i="9"/>
  <c r="H27" i="9"/>
  <c r="H25" i="9"/>
  <c r="H23" i="9"/>
  <c r="H19" i="9"/>
  <c r="H17" i="9"/>
  <c r="H26" i="9"/>
  <c r="H20" i="9"/>
  <c r="H16" i="9"/>
  <c r="H14" i="9"/>
  <c r="H12" i="9"/>
  <c r="H10" i="9"/>
  <c r="AH27" i="9"/>
  <c r="AH25" i="9"/>
  <c r="AH23" i="9"/>
  <c r="AH19" i="9"/>
  <c r="AH17" i="9"/>
  <c r="AH15" i="9"/>
  <c r="AH28" i="9"/>
  <c r="AH26" i="9"/>
  <c r="AH20" i="9"/>
  <c r="AH16" i="9"/>
  <c r="AH14" i="9"/>
  <c r="AH12" i="9"/>
  <c r="AH10" i="9"/>
  <c r="D11" i="9"/>
  <c r="H13" i="9"/>
  <c r="AH13" i="9"/>
  <c r="Q15" i="9"/>
  <c r="D16" i="9"/>
  <c r="H18" i="9"/>
  <c r="H28" i="9"/>
  <c r="E27" i="9"/>
  <c r="E25" i="9"/>
  <c r="E23" i="9"/>
  <c r="E19" i="9"/>
  <c r="E17" i="9"/>
  <c r="E28" i="9"/>
  <c r="E24" i="9"/>
  <c r="E18" i="9"/>
  <c r="E14" i="9"/>
  <c r="E12" i="9"/>
  <c r="E10" i="9"/>
  <c r="M27" i="9"/>
  <c r="M25" i="9"/>
  <c r="M23" i="9"/>
  <c r="M19" i="9"/>
  <c r="M17" i="9"/>
  <c r="M26" i="9"/>
  <c r="M20" i="9"/>
  <c r="M16" i="9"/>
  <c r="M14" i="9"/>
  <c r="M12" i="9"/>
  <c r="M10" i="9"/>
  <c r="S27" i="9"/>
  <c r="S25" i="9"/>
  <c r="S23" i="9"/>
  <c r="S19" i="9"/>
  <c r="S17" i="9"/>
  <c r="S28" i="9"/>
  <c r="S24" i="9"/>
  <c r="S18" i="9"/>
  <c r="S14" i="9"/>
  <c r="S12" i="9"/>
  <c r="S10" i="9"/>
  <c r="Z27" i="9"/>
  <c r="Z25" i="9"/>
  <c r="Z23" i="9"/>
  <c r="Z19" i="9"/>
  <c r="Z17" i="9"/>
  <c r="Z28" i="9"/>
  <c r="Z24" i="9"/>
  <c r="Z18" i="9"/>
  <c r="Z14" i="9"/>
  <c r="Z12" i="9"/>
  <c r="Z10" i="9"/>
  <c r="AK27" i="9"/>
  <c r="AK25" i="9"/>
  <c r="AK23" i="9"/>
  <c r="AK19" i="9"/>
  <c r="AK17" i="9"/>
  <c r="AK15" i="9"/>
  <c r="AK28" i="9"/>
  <c r="AK24" i="9"/>
  <c r="AK18" i="9"/>
  <c r="AK14" i="9"/>
  <c r="AK12" i="9"/>
  <c r="AK10" i="9"/>
  <c r="C10" i="9"/>
  <c r="P10" i="9"/>
  <c r="E11" i="9"/>
  <c r="S11" i="9"/>
  <c r="Z11" i="9"/>
  <c r="AK11" i="9"/>
  <c r="G12" i="9"/>
  <c r="W12" i="9"/>
  <c r="AD12" i="9"/>
  <c r="M13" i="9"/>
  <c r="C14" i="9"/>
  <c r="P14" i="9"/>
  <c r="E15" i="9"/>
  <c r="S15" i="9"/>
  <c r="Z15" i="9"/>
  <c r="E16" i="9"/>
  <c r="Z16" i="9"/>
  <c r="G17" i="9"/>
  <c r="AD17" i="9"/>
  <c r="M18" i="9"/>
  <c r="S20" i="9"/>
  <c r="AK20" i="9"/>
  <c r="W23" i="9"/>
  <c r="E26" i="9"/>
  <c r="Z26" i="9"/>
  <c r="G27" i="9"/>
  <c r="AD27" i="9"/>
  <c r="M28" i="9"/>
  <c r="C28" i="9"/>
  <c r="C26" i="9"/>
  <c r="C24" i="9"/>
  <c r="C20" i="9"/>
  <c r="C18" i="9"/>
  <c r="C16" i="9"/>
  <c r="C27" i="9"/>
  <c r="C23" i="9"/>
  <c r="C17" i="9"/>
  <c r="C15" i="9"/>
  <c r="C13" i="9"/>
  <c r="C11" i="9"/>
  <c r="P28" i="9"/>
  <c r="P26" i="9"/>
  <c r="P24" i="9"/>
  <c r="P20" i="9"/>
  <c r="P18" i="9"/>
  <c r="P16" i="9"/>
  <c r="P27" i="9"/>
  <c r="P23" i="9"/>
  <c r="P17" i="9"/>
  <c r="P15" i="9"/>
  <c r="P13" i="9"/>
  <c r="P11" i="9"/>
  <c r="G10" i="9"/>
  <c r="AD10" i="9"/>
  <c r="P12" i="9"/>
  <c r="G14" i="9"/>
  <c r="C19" i="9"/>
  <c r="G23" i="9"/>
  <c r="AD23" i="9"/>
  <c r="P25" i="9"/>
  <c r="W27" i="9"/>
  <c r="D27" i="9"/>
  <c r="D25" i="9"/>
  <c r="D23" i="9"/>
  <c r="D19" i="9"/>
  <c r="D17" i="9"/>
  <c r="D28" i="9"/>
  <c r="D24" i="9"/>
  <c r="D18" i="9"/>
  <c r="D14" i="9"/>
  <c r="D12" i="9"/>
  <c r="D10" i="9"/>
  <c r="Q27" i="9"/>
  <c r="Q25" i="9"/>
  <c r="Q23" i="9"/>
  <c r="Q19" i="9"/>
  <c r="Q17" i="9"/>
  <c r="Q28" i="9"/>
  <c r="Q24" i="9"/>
  <c r="Q18" i="9"/>
  <c r="Q14" i="9"/>
  <c r="Q12" i="9"/>
  <c r="Q10" i="9"/>
  <c r="Q11" i="9"/>
  <c r="D15" i="9"/>
  <c r="AH18" i="9"/>
  <c r="F28" i="9"/>
  <c r="F26" i="9"/>
  <c r="F24" i="9"/>
  <c r="F20" i="9"/>
  <c r="F18" i="9"/>
  <c r="F16" i="9"/>
  <c r="F25" i="9"/>
  <c r="F19" i="9"/>
  <c r="F15" i="9"/>
  <c r="F13" i="9"/>
  <c r="F11" i="9"/>
  <c r="O28" i="9"/>
  <c r="O26" i="9"/>
  <c r="O24" i="9"/>
  <c r="O20" i="9"/>
  <c r="O18" i="9"/>
  <c r="O16" i="9"/>
  <c r="O27" i="9"/>
  <c r="O23" i="9"/>
  <c r="O17" i="9"/>
  <c r="O15" i="9"/>
  <c r="O13" i="9"/>
  <c r="O11" i="9"/>
  <c r="U28" i="9"/>
  <c r="U26" i="9"/>
  <c r="U24" i="9"/>
  <c r="U20" i="9"/>
  <c r="U18" i="9"/>
  <c r="U16" i="9"/>
  <c r="U25" i="9"/>
  <c r="U19" i="9"/>
  <c r="U15" i="9"/>
  <c r="U13" i="9"/>
  <c r="U11" i="9"/>
  <c r="F10" i="9"/>
  <c r="U10" i="9"/>
  <c r="H11" i="9"/>
  <c r="AH11" i="9"/>
  <c r="O12" i="9"/>
  <c r="D13" i="9"/>
  <c r="Q13" i="9"/>
  <c r="F14" i="9"/>
  <c r="U14" i="9"/>
  <c r="H15" i="9"/>
  <c r="Q16" i="9"/>
  <c r="U17" i="9"/>
  <c r="D20" i="9"/>
  <c r="F23" i="9"/>
  <c r="H24" i="9"/>
  <c r="AH24" i="9"/>
  <c r="O25" i="9"/>
  <c r="Q26" i="9"/>
  <c r="U27" i="9"/>
  <c r="AA28" i="9"/>
  <c r="AA26" i="9"/>
  <c r="AA24" i="9"/>
  <c r="AA20" i="9"/>
  <c r="AA18" i="9"/>
  <c r="AA16" i="9"/>
  <c r="AI28" i="9"/>
  <c r="AI26" i="9"/>
  <c r="AI24" i="9"/>
  <c r="AI20" i="9"/>
  <c r="AI18" i="9"/>
  <c r="AI16" i="9"/>
  <c r="AL28" i="9"/>
  <c r="AL26" i="9"/>
  <c r="AL24" i="9"/>
  <c r="AL20" i="9"/>
  <c r="AL18" i="9"/>
  <c r="AL16" i="9"/>
  <c r="AA11" i="9"/>
  <c r="AI11" i="9"/>
  <c r="AL11" i="9"/>
  <c r="AA13" i="9"/>
  <c r="AI13" i="9"/>
  <c r="AL13" i="9"/>
  <c r="AA15" i="9"/>
  <c r="AL15" i="9"/>
  <c r="AI17" i="9"/>
  <c r="AA19" i="9"/>
  <c r="AL19" i="9"/>
  <c r="AI23" i="9"/>
  <c r="AA25" i="9"/>
  <c r="AL25" i="9"/>
  <c r="AI27" i="9"/>
  <c r="W8" i="8"/>
  <c r="W10" i="8" s="1"/>
  <c r="W6" i="8"/>
  <c r="T8" i="8"/>
  <c r="T10" i="8" s="1"/>
  <c r="U8" i="8"/>
  <c r="U10" i="8" s="1"/>
  <c r="U6" i="8"/>
  <c r="V8" i="8"/>
  <c r="V10" i="8" s="1"/>
  <c r="X8" i="8"/>
  <c r="X12" i="8" s="1"/>
  <c r="V6" i="8"/>
  <c r="AP8" i="8"/>
  <c r="AP12" i="8" s="1"/>
  <c r="AO8" i="8"/>
  <c r="AO18" i="8" s="1"/>
  <c r="AM8" i="8"/>
  <c r="AM20" i="8" s="1"/>
  <c r="AL8" i="8"/>
  <c r="AK8" i="8"/>
  <c r="AK25" i="8" s="1"/>
  <c r="AJ8" i="8"/>
  <c r="AJ24" i="8" s="1"/>
  <c r="AH8" i="8"/>
  <c r="AH16" i="8" s="1"/>
  <c r="AG8" i="8"/>
  <c r="AG10" i="8" s="1"/>
  <c r="AF8" i="8"/>
  <c r="AF19" i="8" s="1"/>
  <c r="AC8" i="8"/>
  <c r="AC18" i="8" s="1"/>
  <c r="Z10" i="8"/>
  <c r="Y8" i="8"/>
  <c r="S8" i="8"/>
  <c r="S25" i="8" s="1"/>
  <c r="P8" i="8"/>
  <c r="P24" i="8" s="1"/>
  <c r="O8" i="8"/>
  <c r="O16" i="8" s="1"/>
  <c r="N8" i="8"/>
  <c r="N10" i="8" s="1"/>
  <c r="M8" i="8"/>
  <c r="M13" i="8" s="1"/>
  <c r="L8" i="8"/>
  <c r="L18" i="8" s="1"/>
  <c r="I8" i="8"/>
  <c r="I11" i="8" s="1"/>
  <c r="H8" i="8"/>
  <c r="G8" i="8"/>
  <c r="G25" i="8" s="1"/>
  <c r="F8" i="8"/>
  <c r="F24" i="8" s="1"/>
  <c r="E8" i="8"/>
  <c r="E16" i="8" s="1"/>
  <c r="D8" i="8"/>
  <c r="D10" i="8" s="1"/>
  <c r="C8" i="8"/>
  <c r="C13" i="8" s="1"/>
  <c r="B5" i="8"/>
  <c r="X6" i="8" s="1"/>
  <c r="W27" i="8" l="1"/>
  <c r="W23" i="8"/>
  <c r="W17" i="8"/>
  <c r="W13" i="8"/>
  <c r="W26" i="8"/>
  <c r="W20" i="8"/>
  <c r="W16" i="8"/>
  <c r="W12" i="8"/>
  <c r="W25" i="8"/>
  <c r="W19" i="8"/>
  <c r="W15" i="8"/>
  <c r="W11" i="8"/>
  <c r="W28" i="8"/>
  <c r="W24" i="8"/>
  <c r="W18" i="8"/>
  <c r="W14" i="8"/>
  <c r="T12" i="8"/>
  <c r="T27" i="8"/>
  <c r="T26" i="8"/>
  <c r="T16" i="8"/>
  <c r="T20" i="8"/>
  <c r="T17" i="8"/>
  <c r="T23" i="8"/>
  <c r="T13" i="8"/>
  <c r="S6" i="8"/>
  <c r="AE6" i="8"/>
  <c r="AB6" i="8"/>
  <c r="T6" i="8"/>
  <c r="U20" i="8"/>
  <c r="U27" i="8"/>
  <c r="U17" i="8"/>
  <c r="V27" i="8"/>
  <c r="U26" i="8"/>
  <c r="U16" i="8"/>
  <c r="T25" i="8"/>
  <c r="T19" i="8"/>
  <c r="T15" i="8"/>
  <c r="T11" i="8"/>
  <c r="U12" i="8"/>
  <c r="U23" i="8"/>
  <c r="U13" i="8"/>
  <c r="T28" i="8"/>
  <c r="T24" i="8"/>
  <c r="T18" i="8"/>
  <c r="T14" i="8"/>
  <c r="U25" i="8"/>
  <c r="U19" i="8"/>
  <c r="U15" i="8"/>
  <c r="U11" i="8"/>
  <c r="U28" i="8"/>
  <c r="U24" i="8"/>
  <c r="U18" i="8"/>
  <c r="U14" i="8"/>
  <c r="X27" i="8"/>
  <c r="X23" i="8"/>
  <c r="X17" i="8"/>
  <c r="X13" i="8"/>
  <c r="V25" i="8"/>
  <c r="V19" i="8"/>
  <c r="V13" i="8"/>
  <c r="X28" i="8"/>
  <c r="X24" i="8"/>
  <c r="X18" i="8"/>
  <c r="X14" i="8"/>
  <c r="X10" i="8"/>
  <c r="X25" i="8"/>
  <c r="X19" i="8"/>
  <c r="X15" i="8"/>
  <c r="X11" i="8"/>
  <c r="V23" i="8"/>
  <c r="V17" i="8"/>
  <c r="V15" i="8"/>
  <c r="V11" i="8"/>
  <c r="X26" i="8"/>
  <c r="X20" i="8"/>
  <c r="X16" i="8"/>
  <c r="V28" i="8"/>
  <c r="V26" i="8"/>
  <c r="V24" i="8"/>
  <c r="V20" i="8"/>
  <c r="V18" i="8"/>
  <c r="V16" i="8"/>
  <c r="V14" i="8"/>
  <c r="V12" i="8"/>
  <c r="S13" i="8"/>
  <c r="L17" i="8"/>
  <c r="P23" i="8"/>
  <c r="L11" i="8"/>
  <c r="P18" i="8"/>
  <c r="O11" i="8"/>
  <c r="M12" i="8"/>
  <c r="S15" i="8"/>
  <c r="M19" i="8"/>
  <c r="L24" i="8"/>
  <c r="L12" i="8"/>
  <c r="P11" i="8"/>
  <c r="P12" i="8"/>
  <c r="O23" i="8"/>
  <c r="AO12" i="8"/>
  <c r="AO24" i="8"/>
  <c r="AO11" i="8"/>
  <c r="AO14" i="8"/>
  <c r="AO17" i="8"/>
  <c r="AM10" i="8"/>
  <c r="AM11" i="8"/>
  <c r="AM17" i="8"/>
  <c r="AJ11" i="8"/>
  <c r="AJ18" i="8"/>
  <c r="AJ12" i="8"/>
  <c r="AJ23" i="8"/>
  <c r="AH11" i="8"/>
  <c r="AH23" i="8"/>
  <c r="AH10" i="8"/>
  <c r="AH26" i="8"/>
  <c r="AF12" i="8"/>
  <c r="AF13" i="8"/>
  <c r="AC24" i="8"/>
  <c r="AC11" i="8"/>
  <c r="AC14" i="8"/>
  <c r="AC12" i="8"/>
  <c r="AC17" i="8"/>
  <c r="Z20" i="8"/>
  <c r="Z17" i="8"/>
  <c r="Z11" i="8"/>
  <c r="O26" i="8"/>
  <c r="O10" i="8"/>
  <c r="O14" i="8"/>
  <c r="I20" i="8"/>
  <c r="I14" i="8"/>
  <c r="I10" i="8"/>
  <c r="I17" i="8"/>
  <c r="G13" i="8"/>
  <c r="G15" i="8"/>
  <c r="F18" i="8"/>
  <c r="F12" i="8"/>
  <c r="F11" i="8"/>
  <c r="F23" i="8"/>
  <c r="E10" i="8"/>
  <c r="E26" i="8"/>
  <c r="E14" i="8"/>
  <c r="E23" i="8"/>
  <c r="E11" i="8"/>
  <c r="C12" i="8"/>
  <c r="C19" i="8"/>
  <c r="AK6" i="8"/>
  <c r="G6" i="8"/>
  <c r="H27" i="8"/>
  <c r="H23" i="8"/>
  <c r="H17" i="8"/>
  <c r="H28" i="8"/>
  <c r="H24" i="8"/>
  <c r="H18" i="8"/>
  <c r="H19" i="8"/>
  <c r="H11" i="8"/>
  <c r="H15" i="8"/>
  <c r="H26" i="8"/>
  <c r="H16" i="8"/>
  <c r="H12" i="8"/>
  <c r="H25" i="8"/>
  <c r="Y27" i="8"/>
  <c r="Y23" i="8"/>
  <c r="Y17" i="8"/>
  <c r="Y28" i="8"/>
  <c r="Y24" i="8"/>
  <c r="Y18" i="8"/>
  <c r="Y14" i="8"/>
  <c r="Y19" i="8"/>
  <c r="Y11" i="8"/>
  <c r="Y25" i="8"/>
  <c r="Y13" i="8"/>
  <c r="Y26" i="8"/>
  <c r="Y16" i="8"/>
  <c r="Y12" i="8"/>
  <c r="Y15" i="8"/>
  <c r="AL27" i="8"/>
  <c r="AL23" i="8"/>
  <c r="AL17" i="8"/>
  <c r="AL28" i="8"/>
  <c r="AL24" i="8"/>
  <c r="AL18" i="8"/>
  <c r="AL14" i="8"/>
  <c r="AL26" i="8"/>
  <c r="AL19" i="8"/>
  <c r="AL11" i="8"/>
  <c r="AL25" i="8"/>
  <c r="AL15" i="8"/>
  <c r="AL13" i="8"/>
  <c r="AL16" i="8"/>
  <c r="AL12" i="8"/>
  <c r="H10" i="8"/>
  <c r="AL10" i="8"/>
  <c r="AM6" i="8"/>
  <c r="AH6" i="8"/>
  <c r="Z6" i="8"/>
  <c r="O6" i="8"/>
  <c r="I6" i="8"/>
  <c r="E6" i="8"/>
  <c r="AL6" i="8"/>
  <c r="AG6" i="8"/>
  <c r="Y6" i="8"/>
  <c r="N6" i="8"/>
  <c r="H6" i="8"/>
  <c r="D6" i="8"/>
  <c r="AC6" i="8"/>
  <c r="N16" i="8"/>
  <c r="C6" i="8"/>
  <c r="AF6" i="8"/>
  <c r="AP6" i="8"/>
  <c r="AK13" i="8"/>
  <c r="H14" i="8"/>
  <c r="AK15" i="8"/>
  <c r="Y20" i="8"/>
  <c r="D27" i="8"/>
  <c r="D23" i="8"/>
  <c r="D17" i="8"/>
  <c r="D28" i="8"/>
  <c r="D24" i="8"/>
  <c r="D18" i="8"/>
  <c r="D25" i="8"/>
  <c r="D15" i="8"/>
  <c r="D11" i="8"/>
  <c r="D19" i="8"/>
  <c r="D20" i="8"/>
  <c r="D12" i="8"/>
  <c r="N27" i="8"/>
  <c r="N23" i="8"/>
  <c r="N17" i="8"/>
  <c r="N28" i="8"/>
  <c r="N24" i="8"/>
  <c r="N18" i="8"/>
  <c r="N25" i="8"/>
  <c r="N15" i="8"/>
  <c r="N11" i="8"/>
  <c r="N20" i="8"/>
  <c r="N12" i="8"/>
  <c r="N19" i="8"/>
  <c r="AG27" i="8"/>
  <c r="AG23" i="8"/>
  <c r="AG17" i="8"/>
  <c r="AG28" i="8"/>
  <c r="AG24" i="8"/>
  <c r="AG18" i="8"/>
  <c r="AG14" i="8"/>
  <c r="AG25" i="8"/>
  <c r="AG15" i="8"/>
  <c r="AG11" i="8"/>
  <c r="AG19" i="8"/>
  <c r="AG20" i="8"/>
  <c r="AG12" i="8"/>
  <c r="AG13" i="8"/>
  <c r="AG26" i="8"/>
  <c r="Y10" i="8"/>
  <c r="D14" i="8"/>
  <c r="N14" i="8"/>
  <c r="H20" i="8"/>
  <c r="AL20" i="8"/>
  <c r="L6" i="8"/>
  <c r="AO6" i="8"/>
  <c r="H13" i="8"/>
  <c r="N26" i="8"/>
  <c r="M6" i="8"/>
  <c r="F6" i="8"/>
  <c r="P6" i="8"/>
  <c r="AJ6" i="8"/>
  <c r="C26" i="8"/>
  <c r="C20" i="8"/>
  <c r="C16" i="8"/>
  <c r="C27" i="8"/>
  <c r="C23" i="8"/>
  <c r="C17" i="8"/>
  <c r="C28" i="8"/>
  <c r="C18" i="8"/>
  <c r="C14" i="8"/>
  <c r="C10" i="8"/>
  <c r="C25" i="8"/>
  <c r="C15" i="8"/>
  <c r="C11" i="8"/>
  <c r="C24" i="8"/>
  <c r="G26" i="8"/>
  <c r="G20" i="8"/>
  <c r="G16" i="8"/>
  <c r="G27" i="8"/>
  <c r="G23" i="8"/>
  <c r="G17" i="8"/>
  <c r="G28" i="8"/>
  <c r="G24" i="8"/>
  <c r="G14" i="8"/>
  <c r="G10" i="8"/>
  <c r="G19" i="8"/>
  <c r="G11" i="8"/>
  <c r="G18" i="8"/>
  <c r="M26" i="8"/>
  <c r="M20" i="8"/>
  <c r="M16" i="8"/>
  <c r="M27" i="8"/>
  <c r="M23" i="8"/>
  <c r="M17" i="8"/>
  <c r="M28" i="8"/>
  <c r="M18" i="8"/>
  <c r="M14" i="8"/>
  <c r="M10" i="8"/>
  <c r="M24" i="8"/>
  <c r="M25" i="8"/>
  <c r="M15" i="8"/>
  <c r="M11" i="8"/>
  <c r="S26" i="8"/>
  <c r="S20" i="8"/>
  <c r="S16" i="8"/>
  <c r="S27" i="8"/>
  <c r="S23" i="8"/>
  <c r="S17" i="8"/>
  <c r="S28" i="8"/>
  <c r="S24" i="8"/>
  <c r="S14" i="8"/>
  <c r="S10" i="8"/>
  <c r="S18" i="8"/>
  <c r="S19" i="8"/>
  <c r="S11" i="8"/>
  <c r="AF26" i="8"/>
  <c r="AF20" i="8"/>
  <c r="AF16" i="8"/>
  <c r="AF27" i="8"/>
  <c r="AF23" i="8"/>
  <c r="AF17" i="8"/>
  <c r="AF28" i="8"/>
  <c r="AF18" i="8"/>
  <c r="AF10" i="8"/>
  <c r="AF14" i="8"/>
  <c r="AF25" i="8"/>
  <c r="AF15" i="8"/>
  <c r="AF11" i="8"/>
  <c r="AF24" i="8"/>
  <c r="AK26" i="8"/>
  <c r="AK20" i="8"/>
  <c r="AK16" i="8"/>
  <c r="AK27" i="8"/>
  <c r="AK23" i="8"/>
  <c r="AK17" i="8"/>
  <c r="AK28" i="8"/>
  <c r="AK24" i="8"/>
  <c r="AK14" i="8"/>
  <c r="AK10" i="8"/>
  <c r="AK19" i="8"/>
  <c r="AK11" i="8"/>
  <c r="AK18" i="8"/>
  <c r="AP26" i="8"/>
  <c r="AP20" i="8"/>
  <c r="AP16" i="8"/>
  <c r="AP27" i="8"/>
  <c r="AP23" i="8"/>
  <c r="AP17" i="8"/>
  <c r="AP28" i="8"/>
  <c r="AP18" i="8"/>
  <c r="AP10" i="8"/>
  <c r="AP24" i="8"/>
  <c r="AP25" i="8"/>
  <c r="AP15" i="8"/>
  <c r="AP11" i="8"/>
  <c r="AP14" i="8"/>
  <c r="G12" i="8"/>
  <c r="S12" i="8"/>
  <c r="AK12" i="8"/>
  <c r="D13" i="8"/>
  <c r="N13" i="8"/>
  <c r="AP13" i="8"/>
  <c r="D16" i="8"/>
  <c r="AG16" i="8"/>
  <c r="AP19" i="8"/>
  <c r="D26" i="8"/>
  <c r="E28" i="8"/>
  <c r="E24" i="8"/>
  <c r="E18" i="8"/>
  <c r="E25" i="8"/>
  <c r="E19" i="8"/>
  <c r="E15" i="8"/>
  <c r="E27" i="8"/>
  <c r="I28" i="8"/>
  <c r="I24" i="8"/>
  <c r="I18" i="8"/>
  <c r="I25" i="8"/>
  <c r="I19" i="8"/>
  <c r="I15" i="8"/>
  <c r="I27" i="8"/>
  <c r="O28" i="8"/>
  <c r="O24" i="8"/>
  <c r="O18" i="8"/>
  <c r="O25" i="8"/>
  <c r="O19" i="8"/>
  <c r="O15" i="8"/>
  <c r="O27" i="8"/>
  <c r="Z28" i="8"/>
  <c r="Z24" i="8"/>
  <c r="Z18" i="8"/>
  <c r="Z14" i="8"/>
  <c r="Z25" i="8"/>
  <c r="Z19" i="8"/>
  <c r="Z15" i="8"/>
  <c r="Z27" i="8"/>
  <c r="AH28" i="8"/>
  <c r="AH24" i="8"/>
  <c r="AH18" i="8"/>
  <c r="AH14" i="8"/>
  <c r="AH25" i="8"/>
  <c r="AH19" i="8"/>
  <c r="AH15" i="8"/>
  <c r="AH27" i="8"/>
  <c r="AM28" i="8"/>
  <c r="AM24" i="8"/>
  <c r="AM18" i="8"/>
  <c r="AM14" i="8"/>
  <c r="AM25" i="8"/>
  <c r="AM19" i="8"/>
  <c r="AM15" i="8"/>
  <c r="AM27" i="8"/>
  <c r="F10" i="8"/>
  <c r="L10" i="8"/>
  <c r="P10" i="8"/>
  <c r="AC10" i="8"/>
  <c r="AJ10" i="8"/>
  <c r="AO10" i="8"/>
  <c r="E13" i="8"/>
  <c r="I13" i="8"/>
  <c r="O13" i="8"/>
  <c r="Z13" i="8"/>
  <c r="AH13" i="8"/>
  <c r="AM13" i="8"/>
  <c r="F14" i="8"/>
  <c r="L14" i="8"/>
  <c r="P14" i="8"/>
  <c r="AJ14" i="8"/>
  <c r="E17" i="8"/>
  <c r="O17" i="8"/>
  <c r="AH17" i="8"/>
  <c r="I23" i="8"/>
  <c r="Z23" i="8"/>
  <c r="AM23" i="8"/>
  <c r="AM26" i="8"/>
  <c r="F25" i="8"/>
  <c r="F19" i="8"/>
  <c r="F15" i="8"/>
  <c r="F26" i="8"/>
  <c r="F20" i="8"/>
  <c r="F16" i="8"/>
  <c r="F27" i="8"/>
  <c r="F28" i="8"/>
  <c r="L25" i="8"/>
  <c r="L19" i="8"/>
  <c r="L15" i="8"/>
  <c r="L26" i="8"/>
  <c r="L20" i="8"/>
  <c r="L16" i="8"/>
  <c r="L27" i="8"/>
  <c r="L28" i="8"/>
  <c r="P25" i="8"/>
  <c r="P19" i="8"/>
  <c r="P15" i="8"/>
  <c r="P26" i="8"/>
  <c r="P20" i="8"/>
  <c r="P16" i="8"/>
  <c r="P27" i="8"/>
  <c r="P28" i="8"/>
  <c r="AC25" i="8"/>
  <c r="AC19" i="8"/>
  <c r="AC15" i="8"/>
  <c r="AC26" i="8"/>
  <c r="AC20" i="8"/>
  <c r="AC16" i="8"/>
  <c r="AC27" i="8"/>
  <c r="AC28" i="8"/>
  <c r="AJ25" i="8"/>
  <c r="AJ19" i="8"/>
  <c r="AJ15" i="8"/>
  <c r="AJ26" i="8"/>
  <c r="AJ20" i="8"/>
  <c r="AJ16" i="8"/>
  <c r="AJ27" i="8"/>
  <c r="AJ28" i="8"/>
  <c r="AO25" i="8"/>
  <c r="AO19" i="8"/>
  <c r="AO15" i="8"/>
  <c r="AO26" i="8"/>
  <c r="AO20" i="8"/>
  <c r="AO16" i="8"/>
  <c r="AO27" i="8"/>
  <c r="AO28" i="8"/>
  <c r="E12" i="8"/>
  <c r="I12" i="8"/>
  <c r="O12" i="8"/>
  <c r="Z12" i="8"/>
  <c r="AH12" i="8"/>
  <c r="AM12" i="8"/>
  <c r="F13" i="8"/>
  <c r="L13" i="8"/>
  <c r="P13" i="8"/>
  <c r="AC13" i="8"/>
  <c r="AJ13" i="8"/>
  <c r="AO13" i="8"/>
  <c r="I16" i="8"/>
  <c r="Z16" i="8"/>
  <c r="AM16" i="8"/>
  <c r="F17" i="8"/>
  <c r="P17" i="8"/>
  <c r="AJ17" i="8"/>
  <c r="E20" i="8"/>
  <c r="O20" i="8"/>
  <c r="AH20" i="8"/>
  <c r="L23" i="8"/>
  <c r="AC23" i="8"/>
  <c r="AO23" i="8"/>
  <c r="I26" i="8"/>
  <c r="Z26" i="8"/>
  <c r="O53" i="3"/>
  <c r="O47" i="3"/>
  <c r="O49" i="3"/>
  <c r="J10" i="5" l="1"/>
  <c r="J11" i="5"/>
  <c r="J12" i="5"/>
  <c r="J13" i="5"/>
  <c r="J14" i="5"/>
  <c r="J15" i="5"/>
  <c r="J16" i="5"/>
  <c r="J17" i="5"/>
  <c r="J18" i="5"/>
  <c r="J19" i="5"/>
  <c r="J20" i="5"/>
  <c r="J23" i="5"/>
  <c r="J24" i="5"/>
  <c r="J25" i="5"/>
  <c r="J26" i="5"/>
  <c r="J27" i="5"/>
  <c r="J28" i="5"/>
  <c r="J8" i="5"/>
  <c r="J6" i="5"/>
  <c r="K8" i="1"/>
  <c r="K11" i="1" s="1"/>
  <c r="I10" i="6"/>
  <c r="I11" i="6"/>
  <c r="I12" i="6"/>
  <c r="I13" i="6"/>
  <c r="I14" i="6"/>
  <c r="I15" i="6"/>
  <c r="I16" i="6"/>
  <c r="I17" i="6"/>
  <c r="I18" i="6"/>
  <c r="I19" i="6"/>
  <c r="I20" i="6"/>
  <c r="I23" i="6"/>
  <c r="I24" i="6"/>
  <c r="I25" i="6"/>
  <c r="I26" i="6"/>
  <c r="I27" i="6"/>
  <c r="I28" i="6"/>
  <c r="I8" i="6"/>
  <c r="I6" i="6"/>
  <c r="I8" i="4"/>
  <c r="I10" i="4" s="1"/>
  <c r="I6" i="4"/>
  <c r="D17" i="6"/>
  <c r="E17" i="6"/>
  <c r="F17" i="6"/>
  <c r="G17" i="6"/>
  <c r="H17" i="6"/>
  <c r="J17" i="6"/>
  <c r="K17" i="6"/>
  <c r="L17" i="6"/>
  <c r="M17" i="6"/>
  <c r="N17" i="6"/>
  <c r="O17" i="6"/>
  <c r="P17" i="6"/>
  <c r="Q17" i="6"/>
  <c r="R17" i="6"/>
  <c r="S17" i="6"/>
  <c r="T17" i="6"/>
  <c r="U17" i="6"/>
  <c r="V17" i="6"/>
  <c r="C17" i="6"/>
  <c r="D17" i="4"/>
  <c r="E17" i="4"/>
  <c r="F17" i="4"/>
  <c r="G17" i="4"/>
  <c r="H17" i="4"/>
  <c r="J17" i="4"/>
  <c r="K17" i="4"/>
  <c r="L17" i="4"/>
  <c r="M17" i="4"/>
  <c r="N17" i="4"/>
  <c r="O17" i="4"/>
  <c r="P17" i="4"/>
  <c r="Q17" i="4"/>
  <c r="R17" i="4"/>
  <c r="S17" i="4"/>
  <c r="T17" i="4"/>
  <c r="W17" i="4"/>
  <c r="C17" i="4"/>
  <c r="D17" i="5"/>
  <c r="E17" i="5"/>
  <c r="F17" i="5"/>
  <c r="G17" i="5"/>
  <c r="H17" i="5"/>
  <c r="I17" i="5"/>
  <c r="K17" i="5"/>
  <c r="L17" i="5"/>
  <c r="M17" i="5"/>
  <c r="N17" i="5"/>
  <c r="O17" i="5"/>
  <c r="P17" i="5"/>
  <c r="Q17" i="5"/>
  <c r="R17" i="5"/>
  <c r="S17" i="5"/>
  <c r="T17" i="5"/>
  <c r="U17" i="5"/>
  <c r="V17" i="5"/>
  <c r="W17" i="5"/>
  <c r="X17" i="5"/>
  <c r="Y17" i="5"/>
  <c r="AA17" i="5"/>
  <c r="AC17" i="5"/>
  <c r="AD17" i="5"/>
  <c r="AE17" i="5"/>
  <c r="AF17" i="5"/>
  <c r="C17" i="5"/>
  <c r="AB17" i="1"/>
  <c r="AF17" i="1"/>
  <c r="AG17" i="1"/>
  <c r="AH17" i="1"/>
  <c r="AI17" i="1"/>
  <c r="AJ17" i="1"/>
  <c r="F17" i="1"/>
  <c r="S17" i="1"/>
  <c r="C17" i="1"/>
  <c r="K28" i="1" l="1"/>
  <c r="K24" i="1"/>
  <c r="K18" i="1"/>
  <c r="K14" i="1"/>
  <c r="K10" i="1"/>
  <c r="K23" i="1"/>
  <c r="K17" i="1"/>
  <c r="K26" i="1"/>
  <c r="K20" i="1"/>
  <c r="K16" i="1"/>
  <c r="K12" i="1"/>
  <c r="K25" i="1"/>
  <c r="K19" i="1"/>
  <c r="K15" i="1"/>
  <c r="I23" i="4"/>
  <c r="I17" i="4"/>
  <c r="I13" i="4"/>
  <c r="I27" i="4"/>
  <c r="I26" i="4"/>
  <c r="I20" i="4"/>
  <c r="I16" i="4"/>
  <c r="I12" i="4"/>
  <c r="I25" i="4"/>
  <c r="I19" i="4"/>
  <c r="I15" i="4"/>
  <c r="I11" i="4"/>
  <c r="I28" i="4"/>
  <c r="I24" i="4"/>
  <c r="I18" i="4"/>
  <c r="I14" i="4"/>
  <c r="AE10" i="5"/>
  <c r="AE11" i="5"/>
  <c r="AE12" i="5"/>
  <c r="AE13" i="5"/>
  <c r="AE14" i="5"/>
  <c r="AE15" i="5"/>
  <c r="AE16" i="5"/>
  <c r="AE18" i="5"/>
  <c r="AE19" i="5"/>
  <c r="AE20" i="5"/>
  <c r="AE23" i="5"/>
  <c r="AE24" i="5"/>
  <c r="AE25" i="5"/>
  <c r="AE26" i="5"/>
  <c r="AE27" i="5"/>
  <c r="AE28" i="5"/>
  <c r="AE8" i="5"/>
  <c r="AE6" i="5"/>
  <c r="AI10" i="1"/>
  <c r="AI11" i="1"/>
  <c r="AI12" i="1"/>
  <c r="AI13" i="1"/>
  <c r="AI14" i="1"/>
  <c r="AI15" i="1"/>
  <c r="AI16" i="1"/>
  <c r="AI18" i="1"/>
  <c r="AI19" i="1"/>
  <c r="AI20" i="1"/>
  <c r="AI23" i="1"/>
  <c r="AI24" i="1"/>
  <c r="AI25" i="1"/>
  <c r="AI26" i="1"/>
  <c r="AI27" i="1"/>
  <c r="AI28" i="1"/>
  <c r="AI8" i="1"/>
  <c r="W10" i="4"/>
  <c r="W11" i="4"/>
  <c r="W12" i="4"/>
  <c r="W13" i="4"/>
  <c r="W14" i="4"/>
  <c r="W15" i="4"/>
  <c r="W16" i="4"/>
  <c r="W18" i="4"/>
  <c r="W19" i="4"/>
  <c r="W20" i="4"/>
  <c r="W23" i="4"/>
  <c r="W24" i="4"/>
  <c r="W25" i="4"/>
  <c r="W26" i="4"/>
  <c r="W27" i="4"/>
  <c r="W28" i="4"/>
  <c r="W8" i="4"/>
  <c r="W6" i="4"/>
  <c r="L8" i="1"/>
  <c r="K10" i="5"/>
  <c r="K11" i="5"/>
  <c r="K12" i="5"/>
  <c r="K13" i="5"/>
  <c r="K14" i="5"/>
  <c r="K15" i="5"/>
  <c r="K16" i="5"/>
  <c r="K18" i="5"/>
  <c r="K19" i="5"/>
  <c r="K20" i="5"/>
  <c r="K23" i="5"/>
  <c r="K24" i="5"/>
  <c r="K25" i="5"/>
  <c r="K26" i="5"/>
  <c r="K27" i="5"/>
  <c r="K28" i="5"/>
  <c r="K8" i="5"/>
  <c r="K6" i="5"/>
  <c r="S8" i="5"/>
  <c r="S25" i="5" s="1"/>
  <c r="AC23" i="1"/>
  <c r="AC20" i="1"/>
  <c r="AC10" i="1"/>
  <c r="AC19" i="1"/>
  <c r="AC8" i="1"/>
  <c r="U8" i="5"/>
  <c r="U24" i="5" s="1"/>
  <c r="O18" i="5"/>
  <c r="O8" i="5"/>
  <c r="O25" i="5" s="1"/>
  <c r="Q28" i="5"/>
  <c r="Q26" i="5"/>
  <c r="Q24" i="5"/>
  <c r="Q20" i="5"/>
  <c r="Q18" i="5"/>
  <c r="Q15" i="5"/>
  <c r="Q13" i="5"/>
  <c r="Q11" i="5"/>
  <c r="P11" i="5"/>
  <c r="P13" i="5"/>
  <c r="P15" i="5"/>
  <c r="P18" i="5"/>
  <c r="P20" i="5"/>
  <c r="P24" i="5"/>
  <c r="P26" i="5"/>
  <c r="P28" i="5"/>
  <c r="Q8" i="5"/>
  <c r="Q27" i="5" s="1"/>
  <c r="U23" i="6"/>
  <c r="U24" i="6"/>
  <c r="U25" i="6"/>
  <c r="U26" i="6"/>
  <c r="U27" i="6"/>
  <c r="U28" i="6"/>
  <c r="U20" i="6"/>
  <c r="U18" i="6"/>
  <c r="U16" i="6"/>
  <c r="U15" i="6"/>
  <c r="U14" i="6"/>
  <c r="U13" i="6"/>
  <c r="U12" i="6"/>
  <c r="U19" i="6"/>
  <c r="U10" i="6"/>
  <c r="U11" i="6"/>
  <c r="U8" i="6"/>
  <c r="U6" i="6"/>
  <c r="W6" i="6"/>
  <c r="W8" i="6"/>
  <c r="D6" i="6"/>
  <c r="T25" i="6"/>
  <c r="H25" i="6"/>
  <c r="D20" i="6"/>
  <c r="V19" i="6"/>
  <c r="L19" i="6"/>
  <c r="G19" i="6"/>
  <c r="S18" i="6"/>
  <c r="G18" i="6"/>
  <c r="H15" i="6"/>
  <c r="V14" i="6"/>
  <c r="T14" i="6"/>
  <c r="Q14" i="6"/>
  <c r="G14" i="6"/>
  <c r="D14" i="6"/>
  <c r="T13" i="6"/>
  <c r="O13" i="6"/>
  <c r="G13" i="6"/>
  <c r="R12" i="6"/>
  <c r="K12" i="6"/>
  <c r="N11" i="6"/>
  <c r="H11" i="6"/>
  <c r="Q10" i="6"/>
  <c r="G10" i="6"/>
  <c r="C10" i="6"/>
  <c r="Z8" i="6"/>
  <c r="Y8" i="6"/>
  <c r="X8" i="6"/>
  <c r="V8" i="6"/>
  <c r="V27" i="6" s="1"/>
  <c r="T8" i="6"/>
  <c r="T26" i="6" s="1"/>
  <c r="S8" i="6"/>
  <c r="S13" i="6" s="1"/>
  <c r="R8" i="6"/>
  <c r="Q8" i="6"/>
  <c r="Q27" i="6" s="1"/>
  <c r="P8" i="6"/>
  <c r="P26" i="6" s="1"/>
  <c r="O8" i="6"/>
  <c r="O18" i="6" s="1"/>
  <c r="N8" i="6"/>
  <c r="M8" i="6"/>
  <c r="M27" i="6" s="1"/>
  <c r="L8" i="6"/>
  <c r="L26" i="6" s="1"/>
  <c r="K8" i="6"/>
  <c r="K13" i="6" s="1"/>
  <c r="J8" i="6"/>
  <c r="J16" i="6" s="1"/>
  <c r="H8" i="6"/>
  <c r="H27" i="6" s="1"/>
  <c r="G8" i="6"/>
  <c r="G26" i="6" s="1"/>
  <c r="F8" i="6"/>
  <c r="F18" i="6" s="1"/>
  <c r="E8" i="6"/>
  <c r="E11" i="6" s="1"/>
  <c r="D8" i="6"/>
  <c r="D27" i="6" s="1"/>
  <c r="C8" i="6"/>
  <c r="C26" i="6" s="1"/>
  <c r="Q6" i="6"/>
  <c r="B4" i="6"/>
  <c r="B5" i="6" s="1"/>
  <c r="H6" i="6" s="1"/>
  <c r="AF26" i="5"/>
  <c r="AF24" i="5"/>
  <c r="AF20" i="5"/>
  <c r="AF16" i="5"/>
  <c r="AF14" i="5"/>
  <c r="AF12" i="5"/>
  <c r="AF10" i="5"/>
  <c r="B3" i="5"/>
  <c r="C28" i="5"/>
  <c r="C25" i="5"/>
  <c r="C24" i="5"/>
  <c r="AC20" i="5"/>
  <c r="C14" i="5"/>
  <c r="Y10" i="5"/>
  <c r="T10" i="5"/>
  <c r="D10" i="5"/>
  <c r="AG8" i="5"/>
  <c r="AF8" i="5"/>
  <c r="AF28" i="5" s="1"/>
  <c r="AD8" i="5"/>
  <c r="AD15" i="5" s="1"/>
  <c r="AC8" i="5"/>
  <c r="AC16" i="5" s="1"/>
  <c r="AA8" i="5"/>
  <c r="AA27" i="5" s="1"/>
  <c r="Y8" i="5"/>
  <c r="Y26" i="5" s="1"/>
  <c r="X8" i="5"/>
  <c r="X28" i="5" s="1"/>
  <c r="W8" i="5"/>
  <c r="W15" i="5" s="1"/>
  <c r="V8" i="5"/>
  <c r="V27" i="5" s="1"/>
  <c r="T8" i="5"/>
  <c r="T26" i="5" s="1"/>
  <c r="R8" i="5"/>
  <c r="R18" i="5" s="1"/>
  <c r="P8" i="5"/>
  <c r="P12" i="5" s="1"/>
  <c r="N8" i="5"/>
  <c r="N27" i="5" s="1"/>
  <c r="M8" i="5"/>
  <c r="M26" i="5" s="1"/>
  <c r="L8" i="5"/>
  <c r="L28" i="5" s="1"/>
  <c r="I8" i="5"/>
  <c r="I15" i="5" s="1"/>
  <c r="H8" i="5"/>
  <c r="H27" i="5" s="1"/>
  <c r="G8" i="5"/>
  <c r="G26" i="5" s="1"/>
  <c r="F8" i="5"/>
  <c r="F18" i="5" s="1"/>
  <c r="E8" i="5"/>
  <c r="E20" i="5" s="1"/>
  <c r="D8" i="5"/>
  <c r="D27" i="5" s="1"/>
  <c r="C8" i="5"/>
  <c r="C26" i="5" s="1"/>
  <c r="B4" i="5"/>
  <c r="B5" i="5" s="1"/>
  <c r="H6" i="5" s="1"/>
  <c r="L10" i="1" l="1"/>
  <c r="L17" i="1"/>
  <c r="L24" i="1"/>
  <c r="L18" i="1"/>
  <c r="L28" i="1"/>
  <c r="L23" i="1"/>
  <c r="L16" i="1"/>
  <c r="L12" i="1"/>
  <c r="L26" i="1"/>
  <c r="L20" i="1"/>
  <c r="L15" i="1"/>
  <c r="L11" i="1"/>
  <c r="L25" i="1"/>
  <c r="L19" i="1"/>
  <c r="L14" i="1"/>
  <c r="AD20" i="5"/>
  <c r="AD26" i="5"/>
  <c r="AD14" i="5"/>
  <c r="AD28" i="5"/>
  <c r="V11" i="5"/>
  <c r="H15" i="5"/>
  <c r="H19" i="5"/>
  <c r="AD11" i="5"/>
  <c r="AD24" i="5"/>
  <c r="AD12" i="5"/>
  <c r="AD16" i="5"/>
  <c r="Q6" i="5"/>
  <c r="O15" i="5"/>
  <c r="O14" i="5"/>
  <c r="O20" i="5"/>
  <c r="O26" i="5"/>
  <c r="U11" i="5"/>
  <c r="U18" i="5"/>
  <c r="U27" i="5"/>
  <c r="U23" i="5"/>
  <c r="S13" i="5"/>
  <c r="S18" i="5"/>
  <c r="S24" i="5"/>
  <c r="C10" i="5"/>
  <c r="V10" i="5"/>
  <c r="C13" i="5"/>
  <c r="C18" i="5"/>
  <c r="Y19" i="5"/>
  <c r="G24" i="5"/>
  <c r="AD19" i="5"/>
  <c r="AD25" i="5"/>
  <c r="AD13" i="5"/>
  <c r="AD18" i="5"/>
  <c r="AF11" i="5"/>
  <c r="AF15" i="5"/>
  <c r="AF23" i="5"/>
  <c r="AF27" i="5"/>
  <c r="P25" i="5"/>
  <c r="P19" i="5"/>
  <c r="P14" i="5"/>
  <c r="Q10" i="5"/>
  <c r="Q14" i="5"/>
  <c r="Q19" i="5"/>
  <c r="Q25" i="5"/>
  <c r="O6" i="5"/>
  <c r="O11" i="5"/>
  <c r="O16" i="5"/>
  <c r="O23" i="5"/>
  <c r="O27" i="5"/>
  <c r="U13" i="5"/>
  <c r="U10" i="5"/>
  <c r="U19" i="5"/>
  <c r="U26" i="5"/>
  <c r="S10" i="5"/>
  <c r="S14" i="5"/>
  <c r="S19" i="5"/>
  <c r="S26" i="5"/>
  <c r="O24" i="5"/>
  <c r="O28" i="5"/>
  <c r="U16" i="5"/>
  <c r="U15" i="5"/>
  <c r="U20" i="5"/>
  <c r="U25" i="5"/>
  <c r="S11" i="5"/>
  <c r="S15" i="5"/>
  <c r="S20" i="5"/>
  <c r="S27" i="5"/>
  <c r="X18" i="5"/>
  <c r="AD6" i="5"/>
  <c r="AF6" i="5"/>
  <c r="O12" i="5"/>
  <c r="N10" i="5"/>
  <c r="H11" i="5"/>
  <c r="G14" i="5"/>
  <c r="C19" i="5"/>
  <c r="X23" i="5"/>
  <c r="H25" i="5"/>
  <c r="AD10" i="5"/>
  <c r="AD23" i="5"/>
  <c r="AD27" i="5"/>
  <c r="AF19" i="5"/>
  <c r="AF13" i="5"/>
  <c r="AF18" i="5"/>
  <c r="AF25" i="5"/>
  <c r="P27" i="5"/>
  <c r="P23" i="5"/>
  <c r="P16" i="5"/>
  <c r="Q12" i="5"/>
  <c r="Q16" i="5"/>
  <c r="Q23" i="5"/>
  <c r="O10" i="5"/>
  <c r="O13" i="5"/>
  <c r="O19" i="5"/>
  <c r="U6" i="5"/>
  <c r="U12" i="5"/>
  <c r="U14" i="5"/>
  <c r="U28" i="5"/>
  <c r="S6" i="5"/>
  <c r="S12" i="5"/>
  <c r="S16" i="5"/>
  <c r="S23" i="5"/>
  <c r="S28" i="5"/>
  <c r="V11" i="6"/>
  <c r="V25" i="6"/>
  <c r="V15" i="6"/>
  <c r="V20" i="6"/>
  <c r="V26" i="6"/>
  <c r="V10" i="6"/>
  <c r="T10" i="6"/>
  <c r="T19" i="6"/>
  <c r="T24" i="6"/>
  <c r="T18" i="6"/>
  <c r="S12" i="6"/>
  <c r="Q26" i="6"/>
  <c r="Q15" i="6"/>
  <c r="Q19" i="6"/>
  <c r="Q20" i="6"/>
  <c r="Q25" i="6"/>
  <c r="Q11" i="6"/>
  <c r="P13" i="6"/>
  <c r="P14" i="6"/>
  <c r="P25" i="6"/>
  <c r="P18" i="6"/>
  <c r="P24" i="6"/>
  <c r="P10" i="6"/>
  <c r="P19" i="6"/>
  <c r="M11" i="6"/>
  <c r="M15" i="6"/>
  <c r="M20" i="6"/>
  <c r="M26" i="6"/>
  <c r="M10" i="6"/>
  <c r="M14" i="6"/>
  <c r="M19" i="6"/>
  <c r="M25" i="6"/>
  <c r="L10" i="6"/>
  <c r="L13" i="6"/>
  <c r="L24" i="6"/>
  <c r="L25" i="6"/>
  <c r="L14" i="6"/>
  <c r="L18" i="6"/>
  <c r="K18" i="6"/>
  <c r="J12" i="6"/>
  <c r="H10" i="6"/>
  <c r="H14" i="6"/>
  <c r="H19" i="6"/>
  <c r="H20" i="6"/>
  <c r="H26" i="6"/>
  <c r="G24" i="6"/>
  <c r="G25" i="6"/>
  <c r="F13" i="6"/>
  <c r="E16" i="6"/>
  <c r="D10" i="6"/>
  <c r="D15" i="6"/>
  <c r="D25" i="6"/>
  <c r="D11" i="6"/>
  <c r="D26" i="6"/>
  <c r="D19" i="6"/>
  <c r="C14" i="6"/>
  <c r="C24" i="6"/>
  <c r="C13" i="6"/>
  <c r="C19" i="6"/>
  <c r="C25" i="6"/>
  <c r="C18" i="6"/>
  <c r="T6" i="6"/>
  <c r="P6" i="6"/>
  <c r="L6" i="6"/>
  <c r="G6" i="6"/>
  <c r="C6" i="6"/>
  <c r="S6" i="6"/>
  <c r="O6" i="6"/>
  <c r="K6" i="6"/>
  <c r="F6" i="6"/>
  <c r="R6" i="6"/>
  <c r="M6" i="6"/>
  <c r="V6" i="6"/>
  <c r="E28" i="6"/>
  <c r="E24" i="6"/>
  <c r="E18" i="6"/>
  <c r="E13" i="6"/>
  <c r="E25" i="6"/>
  <c r="E19" i="6"/>
  <c r="E14" i="6"/>
  <c r="E10" i="6"/>
  <c r="E26" i="6"/>
  <c r="E20" i="6"/>
  <c r="E27" i="6"/>
  <c r="E23" i="6"/>
  <c r="J28" i="6"/>
  <c r="J24" i="6"/>
  <c r="J18" i="6"/>
  <c r="J13" i="6"/>
  <c r="J25" i="6"/>
  <c r="J19" i="6"/>
  <c r="J14" i="6"/>
  <c r="J10" i="6"/>
  <c r="J15" i="6"/>
  <c r="J26" i="6"/>
  <c r="J20" i="6"/>
  <c r="J27" i="6"/>
  <c r="J23" i="6"/>
  <c r="N28" i="6"/>
  <c r="N24" i="6"/>
  <c r="N18" i="6"/>
  <c r="N13" i="6"/>
  <c r="N15" i="6"/>
  <c r="N25" i="6"/>
  <c r="N19" i="6"/>
  <c r="N14" i="6"/>
  <c r="N10" i="6"/>
  <c r="N26" i="6"/>
  <c r="N20" i="6"/>
  <c r="N27" i="6"/>
  <c r="N23" i="6"/>
  <c r="R28" i="6"/>
  <c r="R24" i="6"/>
  <c r="R18" i="6"/>
  <c r="R13" i="6"/>
  <c r="R20" i="6"/>
  <c r="R25" i="6"/>
  <c r="R19" i="6"/>
  <c r="R14" i="6"/>
  <c r="R10" i="6"/>
  <c r="R15" i="6"/>
  <c r="R26" i="6"/>
  <c r="R27" i="6"/>
  <c r="R23" i="6"/>
  <c r="E12" i="6"/>
  <c r="N12" i="6"/>
  <c r="N16" i="6"/>
  <c r="J6" i="6"/>
  <c r="E6" i="6"/>
  <c r="N6" i="6"/>
  <c r="F25" i="6"/>
  <c r="F19" i="6"/>
  <c r="F14" i="6"/>
  <c r="F10" i="6"/>
  <c r="F16" i="6"/>
  <c r="F26" i="6"/>
  <c r="F20" i="6"/>
  <c r="F15" i="6"/>
  <c r="F11" i="6"/>
  <c r="F23" i="6"/>
  <c r="F27" i="6"/>
  <c r="F28" i="6"/>
  <c r="F24" i="6"/>
  <c r="K25" i="6"/>
  <c r="K19" i="6"/>
  <c r="K14" i="6"/>
  <c r="K10" i="6"/>
  <c r="K26" i="6"/>
  <c r="K20" i="6"/>
  <c r="K15" i="6"/>
  <c r="K11" i="6"/>
  <c r="K16" i="6"/>
  <c r="K27" i="6"/>
  <c r="K23" i="6"/>
  <c r="K28" i="6"/>
  <c r="K24" i="6"/>
  <c r="O25" i="6"/>
  <c r="O19" i="6"/>
  <c r="O14" i="6"/>
  <c r="O10" i="6"/>
  <c r="O16" i="6"/>
  <c r="O26" i="6"/>
  <c r="O20" i="6"/>
  <c r="O15" i="6"/>
  <c r="O11" i="6"/>
  <c r="O27" i="6"/>
  <c r="O23" i="6"/>
  <c r="O28" i="6"/>
  <c r="O24" i="6"/>
  <c r="S25" i="6"/>
  <c r="S19" i="6"/>
  <c r="S14" i="6"/>
  <c r="S10" i="6"/>
  <c r="S26" i="6"/>
  <c r="S20" i="6"/>
  <c r="S15" i="6"/>
  <c r="S11" i="6"/>
  <c r="S27" i="6"/>
  <c r="S23" i="6"/>
  <c r="S16" i="6"/>
  <c r="S28" i="6"/>
  <c r="S24" i="6"/>
  <c r="J11" i="6"/>
  <c r="R11" i="6"/>
  <c r="F12" i="6"/>
  <c r="O12" i="6"/>
  <c r="E15" i="6"/>
  <c r="R16" i="6"/>
  <c r="C28" i="6"/>
  <c r="G28" i="6"/>
  <c r="L28" i="6"/>
  <c r="P28" i="6"/>
  <c r="T28" i="6"/>
  <c r="C12" i="6"/>
  <c r="G12" i="6"/>
  <c r="L12" i="6"/>
  <c r="P12" i="6"/>
  <c r="T12" i="6"/>
  <c r="D13" i="6"/>
  <c r="H13" i="6"/>
  <c r="M13" i="6"/>
  <c r="Q13" i="6"/>
  <c r="V13" i="6"/>
  <c r="C16" i="6"/>
  <c r="G16" i="6"/>
  <c r="L16" i="6"/>
  <c r="P16" i="6"/>
  <c r="T16" i="6"/>
  <c r="D18" i="6"/>
  <c r="H18" i="6"/>
  <c r="M18" i="6"/>
  <c r="Q18" i="6"/>
  <c r="V18" i="6"/>
  <c r="C23" i="6"/>
  <c r="G23" i="6"/>
  <c r="L23" i="6"/>
  <c r="P23" i="6"/>
  <c r="T23" i="6"/>
  <c r="D24" i="6"/>
  <c r="H24" i="6"/>
  <c r="M24" i="6"/>
  <c r="Q24" i="6"/>
  <c r="V24" i="6"/>
  <c r="C27" i="6"/>
  <c r="G27" i="6"/>
  <c r="L27" i="6"/>
  <c r="P27" i="6"/>
  <c r="T27" i="6"/>
  <c r="D28" i="6"/>
  <c r="H28" i="6"/>
  <c r="M28" i="6"/>
  <c r="Q28" i="6"/>
  <c r="V28" i="6"/>
  <c r="C11" i="6"/>
  <c r="G11" i="6"/>
  <c r="L11" i="6"/>
  <c r="P11" i="6"/>
  <c r="T11" i="6"/>
  <c r="D12" i="6"/>
  <c r="H12" i="6"/>
  <c r="M12" i="6"/>
  <c r="Q12" i="6"/>
  <c r="V12" i="6"/>
  <c r="C15" i="6"/>
  <c r="G15" i="6"/>
  <c r="L15" i="6"/>
  <c r="P15" i="6"/>
  <c r="T15" i="6"/>
  <c r="D16" i="6"/>
  <c r="H16" i="6"/>
  <c r="M16" i="6"/>
  <c r="Q16" i="6"/>
  <c r="V16" i="6"/>
  <c r="C20" i="6"/>
  <c r="G20" i="6"/>
  <c r="L20" i="6"/>
  <c r="P20" i="6"/>
  <c r="T20" i="6"/>
  <c r="D23" i="6"/>
  <c r="H23" i="6"/>
  <c r="M23" i="6"/>
  <c r="Q23" i="6"/>
  <c r="V23" i="6"/>
  <c r="AC11" i="5"/>
  <c r="AA15" i="5"/>
  <c r="AA20" i="5"/>
  <c r="AA26" i="5"/>
  <c r="AA25" i="5"/>
  <c r="AA11" i="5"/>
  <c r="AA19" i="5"/>
  <c r="AA10" i="5"/>
  <c r="AA14" i="5"/>
  <c r="Y18" i="5"/>
  <c r="Y14" i="5"/>
  <c r="Y25" i="5"/>
  <c r="Y28" i="5"/>
  <c r="Y13" i="5"/>
  <c r="Y24" i="5"/>
  <c r="X12" i="5"/>
  <c r="W12" i="5"/>
  <c r="W27" i="5"/>
  <c r="W23" i="5"/>
  <c r="V14" i="5"/>
  <c r="V15" i="5"/>
  <c r="V20" i="5"/>
  <c r="V19" i="5"/>
  <c r="V26" i="5"/>
  <c r="V25" i="5"/>
  <c r="T18" i="5"/>
  <c r="T24" i="5"/>
  <c r="T25" i="5"/>
  <c r="T28" i="5"/>
  <c r="T19" i="5"/>
  <c r="T13" i="5"/>
  <c r="T14" i="5"/>
  <c r="R28" i="5"/>
  <c r="R16" i="5"/>
  <c r="R13" i="5"/>
  <c r="R24" i="5"/>
  <c r="N15" i="5"/>
  <c r="N25" i="5"/>
  <c r="N11" i="5"/>
  <c r="N19" i="5"/>
  <c r="N26" i="5"/>
  <c r="N14" i="5"/>
  <c r="N20" i="5"/>
  <c r="M14" i="5"/>
  <c r="M24" i="5"/>
  <c r="M18" i="5"/>
  <c r="M19" i="5"/>
  <c r="M10" i="5"/>
  <c r="M13" i="5"/>
  <c r="M25" i="5"/>
  <c r="M28" i="5"/>
  <c r="L12" i="5"/>
  <c r="L18" i="5"/>
  <c r="L23" i="5"/>
  <c r="I12" i="5"/>
  <c r="I26" i="5"/>
  <c r="I23" i="5"/>
  <c r="H14" i="5"/>
  <c r="H10" i="5"/>
  <c r="H20" i="5"/>
  <c r="H26" i="5"/>
  <c r="G19" i="5"/>
  <c r="G13" i="5"/>
  <c r="G18" i="5"/>
  <c r="G25" i="5"/>
  <c r="G28" i="5"/>
  <c r="G10" i="5"/>
  <c r="F28" i="5"/>
  <c r="F13" i="5"/>
  <c r="F24" i="5"/>
  <c r="F16" i="5"/>
  <c r="E11" i="5"/>
  <c r="E16" i="5"/>
  <c r="D11" i="5"/>
  <c r="D14" i="5"/>
  <c r="D15" i="5"/>
  <c r="D19" i="5"/>
  <c r="D26" i="5"/>
  <c r="D20" i="5"/>
  <c r="D25" i="5"/>
  <c r="V6" i="5"/>
  <c r="Y6" i="5"/>
  <c r="T6" i="5"/>
  <c r="M6" i="5"/>
  <c r="G6" i="5"/>
  <c r="C6" i="5"/>
  <c r="X6" i="5"/>
  <c r="R6" i="5"/>
  <c r="L6" i="5"/>
  <c r="F6" i="5"/>
  <c r="I6" i="5"/>
  <c r="D6" i="5"/>
  <c r="N6" i="5"/>
  <c r="AA6" i="5"/>
  <c r="E28" i="5"/>
  <c r="E24" i="5"/>
  <c r="E18" i="5"/>
  <c r="E13" i="5"/>
  <c r="E25" i="5"/>
  <c r="E19" i="5"/>
  <c r="E14" i="5"/>
  <c r="E10" i="5"/>
  <c r="I28" i="5"/>
  <c r="I24" i="5"/>
  <c r="I18" i="5"/>
  <c r="I13" i="5"/>
  <c r="I25" i="5"/>
  <c r="I19" i="5"/>
  <c r="I14" i="5"/>
  <c r="I10" i="5"/>
  <c r="P10" i="5"/>
  <c r="W28" i="5"/>
  <c r="W24" i="5"/>
  <c r="W18" i="5"/>
  <c r="W13" i="5"/>
  <c r="W25" i="5"/>
  <c r="W19" i="5"/>
  <c r="W14" i="5"/>
  <c r="W10" i="5"/>
  <c r="W26" i="5"/>
  <c r="AC28" i="5"/>
  <c r="AC24" i="5"/>
  <c r="AC18" i="5"/>
  <c r="AC13" i="5"/>
  <c r="AC26" i="5"/>
  <c r="AC25" i="5"/>
  <c r="AC19" i="5"/>
  <c r="AC14" i="5"/>
  <c r="AC10" i="5"/>
  <c r="E12" i="5"/>
  <c r="AC12" i="5"/>
  <c r="L13" i="5"/>
  <c r="X13" i="5"/>
  <c r="I16" i="5"/>
  <c r="W16" i="5"/>
  <c r="E23" i="5"/>
  <c r="AC23" i="5"/>
  <c r="L24" i="5"/>
  <c r="X24" i="5"/>
  <c r="E27" i="5"/>
  <c r="AC27" i="5"/>
  <c r="W6" i="5"/>
  <c r="E6" i="5"/>
  <c r="P6" i="5"/>
  <c r="AC6" i="5"/>
  <c r="F25" i="5"/>
  <c r="F19" i="5"/>
  <c r="F14" i="5"/>
  <c r="F10" i="5"/>
  <c r="F26" i="5"/>
  <c r="F20" i="5"/>
  <c r="F15" i="5"/>
  <c r="F11" i="5"/>
  <c r="F27" i="5"/>
  <c r="L25" i="5"/>
  <c r="L19" i="5"/>
  <c r="L14" i="5"/>
  <c r="L10" i="5"/>
  <c r="L27" i="5"/>
  <c r="L26" i="5"/>
  <c r="L20" i="5"/>
  <c r="L15" i="5"/>
  <c r="L11" i="5"/>
  <c r="R25" i="5"/>
  <c r="R19" i="5"/>
  <c r="R14" i="5"/>
  <c r="R10" i="5"/>
  <c r="R27" i="5"/>
  <c r="R26" i="5"/>
  <c r="R20" i="5"/>
  <c r="R15" i="5"/>
  <c r="R11" i="5"/>
  <c r="X25" i="5"/>
  <c r="X19" i="5"/>
  <c r="X14" i="5"/>
  <c r="X10" i="5"/>
  <c r="X27" i="5"/>
  <c r="X26" i="5"/>
  <c r="X20" i="5"/>
  <c r="X15" i="5"/>
  <c r="X11" i="5"/>
  <c r="I11" i="5"/>
  <c r="W11" i="5"/>
  <c r="F12" i="5"/>
  <c r="R12" i="5"/>
  <c r="E15" i="5"/>
  <c r="AC15" i="5"/>
  <c r="L16" i="5"/>
  <c r="X16" i="5"/>
  <c r="I20" i="5"/>
  <c r="W20" i="5"/>
  <c r="F23" i="5"/>
  <c r="R23" i="5"/>
  <c r="E26" i="5"/>
  <c r="I27" i="5"/>
  <c r="C12" i="5"/>
  <c r="G12" i="5"/>
  <c r="M12" i="5"/>
  <c r="T12" i="5"/>
  <c r="Y12" i="5"/>
  <c r="D13" i="5"/>
  <c r="H13" i="5"/>
  <c r="N13" i="5"/>
  <c r="V13" i="5"/>
  <c r="AA13" i="5"/>
  <c r="C16" i="5"/>
  <c r="G16" i="5"/>
  <c r="M16" i="5"/>
  <c r="T16" i="5"/>
  <c r="Y16" i="5"/>
  <c r="D18" i="5"/>
  <c r="H18" i="5"/>
  <c r="N18" i="5"/>
  <c r="V18" i="5"/>
  <c r="AA18" i="5"/>
  <c r="C23" i="5"/>
  <c r="G23" i="5"/>
  <c r="M23" i="5"/>
  <c r="T23" i="5"/>
  <c r="Y23" i="5"/>
  <c r="D24" i="5"/>
  <c r="H24" i="5"/>
  <c r="N24" i="5"/>
  <c r="V24" i="5"/>
  <c r="AA24" i="5"/>
  <c r="C27" i="5"/>
  <c r="G27" i="5"/>
  <c r="M27" i="5"/>
  <c r="T27" i="5"/>
  <c r="Y27" i="5"/>
  <c r="D28" i="5"/>
  <c r="H28" i="5"/>
  <c r="N28" i="5"/>
  <c r="V28" i="5"/>
  <c r="AA28" i="5"/>
  <c r="C11" i="5"/>
  <c r="G11" i="5"/>
  <c r="M11" i="5"/>
  <c r="T11" i="5"/>
  <c r="Y11" i="5"/>
  <c r="D12" i="5"/>
  <c r="H12" i="5"/>
  <c r="N12" i="5"/>
  <c r="V12" i="5"/>
  <c r="AA12" i="5"/>
  <c r="C15" i="5"/>
  <c r="G15" i="5"/>
  <c r="M15" i="5"/>
  <c r="T15" i="5"/>
  <c r="Y15" i="5"/>
  <c r="D16" i="5"/>
  <c r="H16" i="5"/>
  <c r="N16" i="5"/>
  <c r="V16" i="5"/>
  <c r="AA16" i="5"/>
  <c r="C20" i="5"/>
  <c r="G20" i="5"/>
  <c r="M20" i="5"/>
  <c r="T20" i="5"/>
  <c r="Y20" i="5"/>
  <c r="D23" i="5"/>
  <c r="H23" i="5"/>
  <c r="N23" i="5"/>
  <c r="V23" i="5"/>
  <c r="AA23" i="5"/>
  <c r="D16" i="4"/>
  <c r="E16" i="4"/>
  <c r="F16" i="4"/>
  <c r="G16" i="4"/>
  <c r="H16" i="4"/>
  <c r="J16" i="4"/>
  <c r="K16" i="4"/>
  <c r="L16" i="4"/>
  <c r="M16" i="4"/>
  <c r="N16" i="4"/>
  <c r="O16" i="4"/>
  <c r="P16" i="4"/>
  <c r="Q16" i="4"/>
  <c r="R16" i="4"/>
  <c r="S16" i="4"/>
  <c r="T16" i="4"/>
  <c r="X16" i="4"/>
  <c r="C16" i="4"/>
  <c r="D13" i="4"/>
  <c r="E13" i="4"/>
  <c r="F13" i="4"/>
  <c r="G13" i="4"/>
  <c r="H13" i="4"/>
  <c r="J13" i="4"/>
  <c r="K13" i="4"/>
  <c r="L13" i="4"/>
  <c r="M13" i="4"/>
  <c r="N13" i="4"/>
  <c r="O13" i="4"/>
  <c r="P13" i="4"/>
  <c r="Q13" i="4"/>
  <c r="R13" i="4"/>
  <c r="S13" i="4"/>
  <c r="T13" i="4"/>
  <c r="X13" i="4"/>
  <c r="C13" i="4"/>
  <c r="F16" i="1"/>
  <c r="S16" i="1"/>
  <c r="AB16" i="1"/>
  <c r="AF16" i="1"/>
  <c r="AG16" i="1"/>
  <c r="AH16" i="1"/>
  <c r="AG13" i="1"/>
  <c r="AH13" i="1"/>
  <c r="S10" i="1"/>
  <c r="S28" i="1"/>
  <c r="S26" i="1"/>
  <c r="S25" i="1"/>
  <c r="S24" i="1"/>
  <c r="S23" i="1"/>
  <c r="S20" i="1"/>
  <c r="S19" i="1"/>
  <c r="S15" i="1"/>
  <c r="S11" i="1"/>
  <c r="S8" i="1"/>
  <c r="J8" i="4"/>
  <c r="J28" i="4" s="1"/>
  <c r="B4" i="4"/>
  <c r="B5" i="4" s="1"/>
  <c r="I8" i="1"/>
  <c r="I17" i="1" s="1"/>
  <c r="AA8" i="4"/>
  <c r="Z8" i="4"/>
  <c r="Y8" i="4"/>
  <c r="X8" i="4"/>
  <c r="X27" i="4" s="1"/>
  <c r="V8" i="4"/>
  <c r="T8" i="4"/>
  <c r="T14" i="4" s="1"/>
  <c r="S8" i="4"/>
  <c r="S26" i="4" s="1"/>
  <c r="R8" i="4"/>
  <c r="R27" i="4" s="1"/>
  <c r="Q8" i="4"/>
  <c r="Q28" i="4" s="1"/>
  <c r="P8" i="4"/>
  <c r="O8" i="4"/>
  <c r="O26" i="4" s="1"/>
  <c r="N8" i="4"/>
  <c r="N27" i="4" s="1"/>
  <c r="M8" i="4"/>
  <c r="M28" i="4" s="1"/>
  <c r="L8" i="4"/>
  <c r="L14" i="4" s="1"/>
  <c r="K8" i="4"/>
  <c r="K26" i="4" s="1"/>
  <c r="H8" i="4"/>
  <c r="H27" i="4" s="1"/>
  <c r="G8" i="4"/>
  <c r="G28" i="4" s="1"/>
  <c r="F8" i="4"/>
  <c r="F14" i="4" s="1"/>
  <c r="E8" i="4"/>
  <c r="E26" i="4" s="1"/>
  <c r="D8" i="4"/>
  <c r="D27" i="4" s="1"/>
  <c r="C8" i="4"/>
  <c r="C28" i="4" s="1"/>
  <c r="V28" i="4" l="1"/>
  <c r="V22" i="4"/>
  <c r="V21" i="4"/>
  <c r="V17" i="4"/>
  <c r="V16" i="4"/>
  <c r="V13" i="4"/>
  <c r="I12" i="1"/>
  <c r="I25" i="1"/>
  <c r="I26" i="1"/>
  <c r="I20" i="1"/>
  <c r="I10" i="1"/>
  <c r="I15" i="1"/>
  <c r="I23" i="1"/>
  <c r="I19" i="1"/>
  <c r="I14" i="1"/>
  <c r="I11" i="1"/>
  <c r="I18" i="1"/>
  <c r="I24" i="1"/>
  <c r="I28" i="1"/>
  <c r="I16" i="1"/>
  <c r="J12" i="4"/>
  <c r="J19" i="4"/>
  <c r="J6" i="4"/>
  <c r="J25" i="4"/>
  <c r="J14" i="4"/>
  <c r="J26" i="4"/>
  <c r="J10" i="4"/>
  <c r="J15" i="4"/>
  <c r="J23" i="4"/>
  <c r="J27" i="4"/>
  <c r="J20" i="4"/>
  <c r="J11" i="4"/>
  <c r="J18" i="4"/>
  <c r="J24" i="4"/>
  <c r="Q12" i="4"/>
  <c r="D11" i="4"/>
  <c r="R18" i="4"/>
  <c r="H11" i="4"/>
  <c r="V12" i="4"/>
  <c r="G19" i="4"/>
  <c r="R24" i="4"/>
  <c r="N28" i="4"/>
  <c r="N24" i="4"/>
  <c r="X11" i="4"/>
  <c r="M19" i="4"/>
  <c r="G25" i="4"/>
  <c r="R28" i="4"/>
  <c r="C12" i="4"/>
  <c r="N18" i="4"/>
  <c r="M25" i="4"/>
  <c r="S15" i="4"/>
  <c r="S23" i="4"/>
  <c r="S27" i="4"/>
  <c r="S10" i="4"/>
  <c r="N11" i="4"/>
  <c r="G12" i="4"/>
  <c r="K15" i="4"/>
  <c r="D18" i="4"/>
  <c r="X18" i="4"/>
  <c r="Q19" i="4"/>
  <c r="K23" i="4"/>
  <c r="D24" i="4"/>
  <c r="X24" i="4"/>
  <c r="Q25" i="4"/>
  <c r="K27" i="4"/>
  <c r="D28" i="4"/>
  <c r="X28" i="4"/>
  <c r="K10" i="4"/>
  <c r="O10" i="4"/>
  <c r="E15" i="4"/>
  <c r="E23" i="4"/>
  <c r="E27" i="4"/>
  <c r="E10" i="4"/>
  <c r="R11" i="4"/>
  <c r="M12" i="4"/>
  <c r="O15" i="4"/>
  <c r="H18" i="4"/>
  <c r="C19" i="4"/>
  <c r="V19" i="4"/>
  <c r="O23" i="4"/>
  <c r="H24" i="4"/>
  <c r="C25" i="4"/>
  <c r="V25" i="4"/>
  <c r="O27" i="4"/>
  <c r="H28" i="4"/>
  <c r="Q6" i="4"/>
  <c r="C6" i="4"/>
  <c r="V6" i="4"/>
  <c r="G6" i="4"/>
  <c r="M6" i="4"/>
  <c r="F25" i="4"/>
  <c r="F19" i="4"/>
  <c r="F12" i="4"/>
  <c r="F28" i="4"/>
  <c r="F24" i="4"/>
  <c r="F18" i="4"/>
  <c r="F11" i="4"/>
  <c r="F26" i="4"/>
  <c r="F20" i="4"/>
  <c r="F27" i="4"/>
  <c r="F23" i="4"/>
  <c r="F15" i="4"/>
  <c r="F10" i="4"/>
  <c r="L25" i="4"/>
  <c r="L19" i="4"/>
  <c r="L12" i="4"/>
  <c r="L28" i="4"/>
  <c r="L24" i="4"/>
  <c r="L18" i="4"/>
  <c r="L11" i="4"/>
  <c r="L27" i="4"/>
  <c r="L23" i="4"/>
  <c r="L15" i="4"/>
  <c r="L10" i="4"/>
  <c r="L26" i="4"/>
  <c r="L20" i="4"/>
  <c r="P25" i="4"/>
  <c r="P19" i="4"/>
  <c r="P12" i="4"/>
  <c r="P28" i="4"/>
  <c r="P24" i="4"/>
  <c r="P18" i="4"/>
  <c r="P11" i="4"/>
  <c r="P26" i="4"/>
  <c r="P20" i="4"/>
  <c r="P27" i="4"/>
  <c r="P23" i="4"/>
  <c r="P15" i="4"/>
  <c r="P10" i="4"/>
  <c r="T25" i="4"/>
  <c r="T19" i="4"/>
  <c r="T12" i="4"/>
  <c r="T28" i="4"/>
  <c r="T24" i="4"/>
  <c r="T18" i="4"/>
  <c r="T11" i="4"/>
  <c r="T27" i="4"/>
  <c r="T23" i="4"/>
  <c r="T15" i="4"/>
  <c r="T10" i="4"/>
  <c r="T26" i="4"/>
  <c r="T20" i="4"/>
  <c r="P14" i="4"/>
  <c r="D6" i="4"/>
  <c r="H6" i="4"/>
  <c r="N6" i="4"/>
  <c r="R6" i="4"/>
  <c r="X6" i="4"/>
  <c r="E11" i="4"/>
  <c r="K11" i="4"/>
  <c r="O11" i="4"/>
  <c r="S11" i="4"/>
  <c r="D12" i="4"/>
  <c r="H12" i="4"/>
  <c r="N12" i="4"/>
  <c r="R12" i="4"/>
  <c r="X12" i="4"/>
  <c r="C14" i="4"/>
  <c r="G14" i="4"/>
  <c r="M14" i="4"/>
  <c r="Q14" i="4"/>
  <c r="V14" i="4"/>
  <c r="E18" i="4"/>
  <c r="K18" i="4"/>
  <c r="O18" i="4"/>
  <c r="S18" i="4"/>
  <c r="D19" i="4"/>
  <c r="H19" i="4"/>
  <c r="N19" i="4"/>
  <c r="R19" i="4"/>
  <c r="X19" i="4"/>
  <c r="C20" i="4"/>
  <c r="G20" i="4"/>
  <c r="M20" i="4"/>
  <c r="Q20" i="4"/>
  <c r="V20" i="4"/>
  <c r="E24" i="4"/>
  <c r="K24" i="4"/>
  <c r="O24" i="4"/>
  <c r="S24" i="4"/>
  <c r="D25" i="4"/>
  <c r="H25" i="4"/>
  <c r="N25" i="4"/>
  <c r="R25" i="4"/>
  <c r="X25" i="4"/>
  <c r="C26" i="4"/>
  <c r="G26" i="4"/>
  <c r="M26" i="4"/>
  <c r="Q26" i="4"/>
  <c r="V26" i="4"/>
  <c r="E28" i="4"/>
  <c r="K28" i="4"/>
  <c r="O28" i="4"/>
  <c r="S28" i="4"/>
  <c r="E6" i="4"/>
  <c r="K6" i="4"/>
  <c r="O6" i="4"/>
  <c r="S6" i="4"/>
  <c r="C10" i="4"/>
  <c r="G10" i="4"/>
  <c r="M10" i="4"/>
  <c r="Q10" i="4"/>
  <c r="V10" i="4"/>
  <c r="E12" i="4"/>
  <c r="K12" i="4"/>
  <c r="O12" i="4"/>
  <c r="S12" i="4"/>
  <c r="D14" i="4"/>
  <c r="H14" i="4"/>
  <c r="N14" i="4"/>
  <c r="R14" i="4"/>
  <c r="X14" i="4"/>
  <c r="C15" i="4"/>
  <c r="G15" i="4"/>
  <c r="M15" i="4"/>
  <c r="Q15" i="4"/>
  <c r="V15" i="4"/>
  <c r="E19" i="4"/>
  <c r="K19" i="4"/>
  <c r="O19" i="4"/>
  <c r="S19" i="4"/>
  <c r="D20" i="4"/>
  <c r="H20" i="4"/>
  <c r="N20" i="4"/>
  <c r="R20" i="4"/>
  <c r="X20" i="4"/>
  <c r="C23" i="4"/>
  <c r="G23" i="4"/>
  <c r="M23" i="4"/>
  <c r="Q23" i="4"/>
  <c r="V23" i="4"/>
  <c r="E25" i="4"/>
  <c r="K25" i="4"/>
  <c r="O25" i="4"/>
  <c r="S25" i="4"/>
  <c r="D26" i="4"/>
  <c r="H26" i="4"/>
  <c r="N26" i="4"/>
  <c r="R26" i="4"/>
  <c r="X26" i="4"/>
  <c r="C27" i="4"/>
  <c r="G27" i="4"/>
  <c r="M27" i="4"/>
  <c r="Q27" i="4"/>
  <c r="V27" i="4"/>
  <c r="F6" i="4"/>
  <c r="L6" i="4"/>
  <c r="P6" i="4"/>
  <c r="T6" i="4"/>
  <c r="D10" i="4"/>
  <c r="H10" i="4"/>
  <c r="N10" i="4"/>
  <c r="R10" i="4"/>
  <c r="X10" i="4"/>
  <c r="C11" i="4"/>
  <c r="G11" i="4"/>
  <c r="M11" i="4"/>
  <c r="Q11" i="4"/>
  <c r="V11" i="4"/>
  <c r="E14" i="4"/>
  <c r="K14" i="4"/>
  <c r="O14" i="4"/>
  <c r="S14" i="4"/>
  <c r="D15" i="4"/>
  <c r="H15" i="4"/>
  <c r="N15" i="4"/>
  <c r="R15" i="4"/>
  <c r="X15" i="4"/>
  <c r="C18" i="4"/>
  <c r="G18" i="4"/>
  <c r="M18" i="4"/>
  <c r="Q18" i="4"/>
  <c r="V18" i="4"/>
  <c r="E20" i="4"/>
  <c r="K20" i="4"/>
  <c r="O20" i="4"/>
  <c r="S20" i="4"/>
  <c r="D23" i="4"/>
  <c r="H23" i="4"/>
  <c r="N23" i="4"/>
  <c r="R23" i="4"/>
  <c r="X23" i="4"/>
  <c r="C24" i="4"/>
  <c r="G24" i="4"/>
  <c r="M24" i="4"/>
  <c r="Q24" i="4"/>
  <c r="V24" i="4"/>
  <c r="AB11" i="1"/>
  <c r="F10" i="1"/>
  <c r="Z8" i="1"/>
  <c r="V8" i="1"/>
  <c r="V28" i="1" s="1"/>
  <c r="G8" i="1"/>
  <c r="E8" i="1"/>
  <c r="D8" i="1"/>
  <c r="AA8" i="1"/>
  <c r="AH26" i="1"/>
  <c r="AF25" i="1"/>
  <c r="AG24" i="1"/>
  <c r="AB20" i="1"/>
  <c r="AF18" i="1"/>
  <c r="AB15" i="1"/>
  <c r="AG15" i="1"/>
  <c r="AJ8" i="1"/>
  <c r="AJ12" i="1" s="1"/>
  <c r="M8" i="1"/>
  <c r="N8" i="1"/>
  <c r="O8" i="1"/>
  <c r="J8" i="1"/>
  <c r="J20" i="1" s="1"/>
  <c r="AH8" i="1"/>
  <c r="AH14" i="1" s="1"/>
  <c r="AG8" i="1"/>
  <c r="AG25" i="1" s="1"/>
  <c r="F8" i="1"/>
  <c r="H8" i="1"/>
  <c r="R8" i="1"/>
  <c r="X8" i="1"/>
  <c r="AB8" i="1"/>
  <c r="AB27" i="1" s="1"/>
  <c r="AE8" i="1"/>
  <c r="AF8" i="1"/>
  <c r="AF11" i="1" s="1"/>
  <c r="B5" i="1"/>
  <c r="AE14" i="1" l="1"/>
  <c r="AE13" i="1"/>
  <c r="AE17" i="1"/>
  <c r="AE16" i="1"/>
  <c r="AE11" i="1"/>
  <c r="AA28" i="1"/>
  <c r="AA12" i="1"/>
  <c r="AA13" i="1"/>
  <c r="AA17" i="1"/>
  <c r="AA16" i="1"/>
  <c r="Z28" i="1"/>
  <c r="Z12" i="1"/>
  <c r="Z13" i="1"/>
  <c r="Z17" i="1"/>
  <c r="Z16" i="1"/>
  <c r="X13" i="1"/>
  <c r="X12" i="1"/>
  <c r="V26" i="1"/>
  <c r="V27" i="1"/>
  <c r="V17" i="1"/>
  <c r="R25" i="1"/>
  <c r="R17" i="1"/>
  <c r="R16" i="1"/>
  <c r="N17" i="1"/>
  <c r="N16" i="1"/>
  <c r="M15" i="1"/>
  <c r="M17" i="1"/>
  <c r="M16" i="1"/>
  <c r="J15" i="1"/>
  <c r="J17" i="1"/>
  <c r="J16" i="1"/>
  <c r="J26" i="1"/>
  <c r="H25" i="1"/>
  <c r="H17" i="1"/>
  <c r="H16" i="1"/>
  <c r="G10" i="1"/>
  <c r="G17" i="1"/>
  <c r="G16" i="1"/>
  <c r="E17" i="1"/>
  <c r="E16" i="1"/>
  <c r="D28" i="1"/>
  <c r="D17" i="1"/>
  <c r="D16" i="1"/>
  <c r="E6" i="1"/>
  <c r="Y6" i="1"/>
  <c r="K6" i="1"/>
  <c r="AC6" i="1"/>
  <c r="AI6" i="1"/>
  <c r="L6" i="1"/>
  <c r="I6" i="1"/>
  <c r="S6" i="1"/>
  <c r="X27" i="1"/>
  <c r="X17" i="1"/>
  <c r="X16" i="1"/>
  <c r="AJ10" i="1"/>
  <c r="AJ16" i="1"/>
  <c r="AJ13" i="1"/>
  <c r="AJ20" i="1"/>
  <c r="C26" i="1"/>
  <c r="C16" i="1"/>
  <c r="C13" i="1"/>
  <c r="D19" i="1"/>
  <c r="Z14" i="1"/>
  <c r="Z26" i="1"/>
  <c r="Z20" i="1"/>
  <c r="X28" i="1"/>
  <c r="N28" i="1"/>
  <c r="D20" i="1"/>
  <c r="D26" i="1"/>
  <c r="D25" i="1"/>
  <c r="C12" i="1"/>
  <c r="C28" i="1"/>
  <c r="G6" i="1"/>
  <c r="X10" i="1"/>
  <c r="X18" i="1"/>
  <c r="X19" i="1"/>
  <c r="X24" i="1"/>
  <c r="X25" i="1"/>
  <c r="C19" i="1"/>
  <c r="AF24" i="1"/>
  <c r="AG28" i="1"/>
  <c r="AA18" i="1"/>
  <c r="V6" i="1"/>
  <c r="V10" i="1"/>
  <c r="N11" i="1"/>
  <c r="N12" i="1"/>
  <c r="R14" i="1"/>
  <c r="R15" i="1"/>
  <c r="V18" i="1"/>
  <c r="V24" i="1"/>
  <c r="AF12" i="1"/>
  <c r="C18" i="1"/>
  <c r="AF19" i="1"/>
  <c r="AG23" i="1"/>
  <c r="C25" i="1"/>
  <c r="AG27" i="1"/>
  <c r="AF28" i="1"/>
  <c r="AA23" i="1"/>
  <c r="N10" i="1"/>
  <c r="H12" i="1"/>
  <c r="N19" i="1"/>
  <c r="R20" i="1"/>
  <c r="V23" i="1"/>
  <c r="N24" i="1"/>
  <c r="N25" i="1"/>
  <c r="R26" i="1"/>
  <c r="AG18" i="1"/>
  <c r="AE19" i="1"/>
  <c r="C24" i="1"/>
  <c r="AJ25" i="1"/>
  <c r="AA6" i="1"/>
  <c r="X11" i="1"/>
  <c r="D12" i="1"/>
  <c r="D14" i="1"/>
  <c r="Z19" i="1"/>
  <c r="H19" i="1"/>
  <c r="R23" i="1"/>
  <c r="Z25" i="1"/>
  <c r="E25" i="1"/>
  <c r="E19" i="1"/>
  <c r="E12" i="1"/>
  <c r="E28" i="1"/>
  <c r="E24" i="1"/>
  <c r="E18" i="1"/>
  <c r="E11" i="1"/>
  <c r="E10" i="1"/>
  <c r="E23" i="1"/>
  <c r="H28" i="1"/>
  <c r="H24" i="1"/>
  <c r="H18" i="1"/>
  <c r="H11" i="1"/>
  <c r="H10" i="1"/>
  <c r="H26" i="1"/>
  <c r="H23" i="1"/>
  <c r="H15" i="1"/>
  <c r="H20" i="1"/>
  <c r="AH28" i="1"/>
  <c r="AH24" i="1"/>
  <c r="AH18" i="1"/>
  <c r="AH25" i="1"/>
  <c r="AH19" i="1"/>
  <c r="AH12" i="1"/>
  <c r="E14" i="1"/>
  <c r="AE27" i="1"/>
  <c r="AE23" i="1"/>
  <c r="AE15" i="1"/>
  <c r="AE28" i="1"/>
  <c r="AE24" i="1"/>
  <c r="AE18" i="1"/>
  <c r="M26" i="1"/>
  <c r="M20" i="1"/>
  <c r="M14" i="1"/>
  <c r="M28" i="1"/>
  <c r="M25" i="1"/>
  <c r="M19" i="1"/>
  <c r="M12" i="1"/>
  <c r="M24" i="1"/>
  <c r="AH23" i="1"/>
  <c r="AE26" i="1"/>
  <c r="G23" i="1"/>
  <c r="G15" i="1"/>
  <c r="G25" i="1"/>
  <c r="G19" i="1"/>
  <c r="G26" i="1"/>
  <c r="G20" i="1"/>
  <c r="G14" i="1"/>
  <c r="AH10" i="1"/>
  <c r="M11" i="1"/>
  <c r="G12" i="1"/>
  <c r="AB28" i="1"/>
  <c r="AB24" i="1"/>
  <c r="AB18" i="1"/>
  <c r="AB25" i="1"/>
  <c r="AB19" i="1"/>
  <c r="F26" i="1"/>
  <c r="F20" i="1"/>
  <c r="F14" i="1"/>
  <c r="F28" i="1"/>
  <c r="F24" i="1"/>
  <c r="F18" i="1"/>
  <c r="F25" i="1"/>
  <c r="F19" i="1"/>
  <c r="F12" i="1"/>
  <c r="J25" i="1"/>
  <c r="J19" i="1"/>
  <c r="J12" i="1"/>
  <c r="J23" i="1"/>
  <c r="J28" i="1"/>
  <c r="J24" i="1"/>
  <c r="J18" i="1"/>
  <c r="J11" i="1"/>
  <c r="J10" i="1"/>
  <c r="AJ27" i="1"/>
  <c r="AJ23" i="1"/>
  <c r="AJ15" i="1"/>
  <c r="AJ28" i="1"/>
  <c r="AJ24" i="1"/>
  <c r="AJ18" i="1"/>
  <c r="AE12" i="1"/>
  <c r="AB14" i="1"/>
  <c r="AJ19" i="1"/>
  <c r="AH20" i="1"/>
  <c r="AE25" i="1"/>
  <c r="AB26" i="1"/>
  <c r="AA26" i="1"/>
  <c r="AA20" i="1"/>
  <c r="AA14" i="1"/>
  <c r="AA11" i="1"/>
  <c r="AA10" i="1"/>
  <c r="AA25" i="1"/>
  <c r="AA19" i="1"/>
  <c r="AA24" i="1"/>
  <c r="AE10" i="1"/>
  <c r="AJ11" i="1"/>
  <c r="G11" i="1"/>
  <c r="J14" i="1"/>
  <c r="F15" i="1"/>
  <c r="E20" i="1"/>
  <c r="M23" i="1"/>
  <c r="E26" i="1"/>
  <c r="AJ14" i="1"/>
  <c r="AH15" i="1"/>
  <c r="AE20" i="1"/>
  <c r="AB23" i="1"/>
  <c r="AJ26" i="1"/>
  <c r="AH27" i="1"/>
  <c r="AA15" i="1"/>
  <c r="AA27" i="1"/>
  <c r="AB10" i="1"/>
  <c r="M10" i="1"/>
  <c r="AH11" i="1"/>
  <c r="F11" i="1"/>
  <c r="H14" i="1"/>
  <c r="E15" i="1"/>
  <c r="G18" i="1"/>
  <c r="F23" i="1"/>
  <c r="G24" i="1"/>
  <c r="G28" i="1"/>
  <c r="C10" i="1"/>
  <c r="AG14" i="1"/>
  <c r="C15" i="1"/>
  <c r="AF15" i="1"/>
  <c r="AG20" i="1"/>
  <c r="C23" i="1"/>
  <c r="AF23" i="1"/>
  <c r="AG26" i="1"/>
  <c r="C27" i="1"/>
  <c r="AF27" i="1"/>
  <c r="D6" i="1"/>
  <c r="Z6" i="1"/>
  <c r="AG10" i="1"/>
  <c r="R10" i="1"/>
  <c r="AG11" i="1"/>
  <c r="R11" i="1"/>
  <c r="X14" i="1"/>
  <c r="N14" i="1"/>
  <c r="Z15" i="1"/>
  <c r="D15" i="1"/>
  <c r="V19" i="1"/>
  <c r="X20" i="1"/>
  <c r="N20" i="1"/>
  <c r="Z23" i="1"/>
  <c r="D23" i="1"/>
  <c r="R24" i="1"/>
  <c r="V25" i="1"/>
  <c r="X26" i="1"/>
  <c r="N26" i="1"/>
  <c r="Z27" i="1"/>
  <c r="R28" i="1"/>
  <c r="C11" i="1"/>
  <c r="AG12" i="1"/>
  <c r="C14" i="1"/>
  <c r="AF14" i="1"/>
  <c r="AG19" i="1"/>
  <c r="C20" i="1"/>
  <c r="AF20" i="1"/>
  <c r="AF26" i="1"/>
  <c r="AF10" i="1"/>
  <c r="Z10" i="1"/>
  <c r="O10" i="1"/>
  <c r="D10" i="1"/>
  <c r="Z11" i="1"/>
  <c r="O11" i="1"/>
  <c r="D11" i="1"/>
  <c r="X15" i="1"/>
  <c r="N15" i="1"/>
  <c r="Z18" i="1"/>
  <c r="D18" i="1"/>
  <c r="R19" i="1"/>
  <c r="V20" i="1"/>
  <c r="X23" i="1"/>
  <c r="N23" i="1"/>
  <c r="Z24" i="1"/>
  <c r="D24" i="1"/>
  <c r="O6" i="1"/>
  <c r="AJ6" i="1"/>
  <c r="AG6" i="1"/>
  <c r="AB6" i="1"/>
  <c r="F6" i="1"/>
  <c r="R6" i="1"/>
  <c r="AE6" i="1"/>
  <c r="N6" i="1"/>
  <c r="X6" i="1"/>
  <c r="M6" i="1"/>
  <c r="AH6" i="1"/>
  <c r="AF6" i="1"/>
  <c r="J6" i="1"/>
  <c r="H6" i="1"/>
</calcChain>
</file>

<file path=xl/sharedStrings.xml><?xml version="1.0" encoding="utf-8"?>
<sst xmlns="http://schemas.openxmlformats.org/spreadsheetml/2006/main" count="310" uniqueCount="54">
  <si>
    <t>TNT Equivalance (kg)</t>
  </si>
  <si>
    <t>Distance (m)</t>
  </si>
  <si>
    <t>Scaled  Distance (m/kg1/3)</t>
  </si>
  <si>
    <t>99% of all exposed glass panes broken</t>
  </si>
  <si>
    <t>Probable total destruction of buildings</t>
  </si>
  <si>
    <t>Cars and trucks blown over</t>
  </si>
  <si>
    <t>Steel towers blown down</t>
  </si>
  <si>
    <t>Serious Fragment Wounds 50%  Mortality</t>
  </si>
  <si>
    <t>50%  Eardrum Rupture   (psi)</t>
  </si>
  <si>
    <t>Threshold for internal injuries</t>
  </si>
  <si>
    <t>Typical Pressure for Glass Failure</t>
  </si>
  <si>
    <t>Near Complete Destruction of Houses</t>
  </si>
  <si>
    <t>5 to 7</t>
  </si>
  <si>
    <t>90% Eardrum Rupture (psi)</t>
  </si>
  <si>
    <t>10  to 14</t>
  </si>
  <si>
    <t>Serious Fragment Wounds 100%  Mortality</t>
  </si>
  <si>
    <t>4 to 5</t>
  </si>
  <si>
    <t>7 to 10</t>
  </si>
  <si>
    <t>0.67 to 1.6</t>
  </si>
  <si>
    <t>Building steel frame distorted</t>
  </si>
  <si>
    <t>ISO Containers Crushed</t>
  </si>
  <si>
    <t>8 to 12</t>
  </si>
  <si>
    <t>People standing up are thrown 5m</t>
  </si>
  <si>
    <t>8 to 16</t>
  </si>
  <si>
    <t>Peak Overpressure (Pso  (psi))</t>
  </si>
  <si>
    <t>Peak Overpressure (Pso  (KPa))</t>
  </si>
  <si>
    <t>EFFECTS</t>
  </si>
  <si>
    <t>EXPLOSIVE PROPERTIES</t>
  </si>
  <si>
    <t>Mass of Ammonium Nitrate Explosive (kg)</t>
  </si>
  <si>
    <t>Cube Root (W1/3)</t>
  </si>
  <si>
    <t>Personnel knocked down or thrown to ground</t>
  </si>
  <si>
    <t>1.5 - 2.9</t>
  </si>
  <si>
    <t>Possible death by being hit by obstacles</t>
  </si>
  <si>
    <t>Personnel knocked down and thrown to ground</t>
  </si>
  <si>
    <t>1.5 to 2.9</t>
  </si>
  <si>
    <t>Distance at which damage occurs out to (m)</t>
  </si>
  <si>
    <t>100%  death from blast overpressure</t>
  </si>
  <si>
    <t>Theoretical TNTe (We)</t>
  </si>
  <si>
    <t>Wexp</t>
  </si>
  <si>
    <t>Hd Exp</t>
  </si>
  <si>
    <t>MJ/kg</t>
  </si>
  <si>
    <t>kg</t>
  </si>
  <si>
    <t>Hd TNT</t>
  </si>
  <si>
    <t>% variance with TNTe 0.42</t>
  </si>
  <si>
    <t>% Detonation (TNTe  0.42)</t>
  </si>
  <si>
    <t>% Detonation (TNTe  0.2)</t>
  </si>
  <si>
    <t>50% of glass panes broken</t>
  </si>
  <si>
    <t>50% of exposed glass panes brooken</t>
  </si>
  <si>
    <t>50% of explosed glass panes broken</t>
  </si>
  <si>
    <t>50% of exposed glass panes broken</t>
  </si>
  <si>
    <t>50%of exposed glass panes broken</t>
  </si>
  <si>
    <t>Minimum structural damage to houses</t>
  </si>
  <si>
    <t>Minimal structural damage to houses</t>
  </si>
  <si>
    <t>Minor structural damage to houses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</si>
</sst>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E+00"/>
    <numFmt numFmtId="165" formatCode="0.00000E+0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6">
    <xf numFmtId="0" fontId="0" fillId="0" borderId="0" xfId="0"/>
    <xf numFmtId="0" fontId="0" fillId="0" borderId="1" xfId="0" applyBorder="1"/>
    <xf numFmtId="0" fontId="0" fillId="4" borderId="1" xfId="0" applyFill="1" applyBorder="1"/>
    <xf numFmtId="9" fontId="0" fillId="0" borderId="1" xfId="0" applyNumberFormat="1" applyBorder="1"/>
    <xf numFmtId="0" fontId="0" fillId="6" borderId="1" xfId="0" applyFill="1" applyBorder="1"/>
    <xf numFmtId="0" fontId="1" fillId="0" borderId="0" xfId="0" applyFont="1"/>
    <xf numFmtId="0" fontId="0" fillId="6" borderId="2" xfId="0" applyFill="1" applyBorder="1"/>
    <xf numFmtId="0" fontId="0" fillId="4" borderId="6" xfId="0" applyFill="1" applyBorder="1"/>
    <xf numFmtId="0" fontId="0" fillId="0" borderId="6" xfId="0" applyBorder="1"/>
    <xf numFmtId="0" fontId="0" fillId="0" borderId="5" xfId="0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12" xfId="0" applyFill="1" applyBorder="1"/>
    <xf numFmtId="0" fontId="0" fillId="0" borderId="11" xfId="0" applyBorder="1"/>
    <xf numFmtId="0" fontId="0" fillId="8" borderId="1" xfId="0" applyFill="1" applyBorder="1"/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9" borderId="1" xfId="0" applyFill="1" applyBorder="1"/>
    <xf numFmtId="9" fontId="0" fillId="10" borderId="1" xfId="0" applyNumberFormat="1" applyFill="1" applyBorder="1"/>
    <xf numFmtId="0" fontId="0" fillId="10" borderId="1" xfId="0" applyFill="1" applyBorder="1"/>
    <xf numFmtId="9" fontId="0" fillId="9" borderId="1" xfId="0" applyNumberFormat="1" applyFill="1" applyBorder="1"/>
    <xf numFmtId="9" fontId="0" fillId="11" borderId="1" xfId="0" applyNumberFormat="1" applyFill="1" applyBorder="1"/>
    <xf numFmtId="0" fontId="0" fillId="2" borderId="1" xfId="0" applyFill="1" applyBorder="1"/>
    <xf numFmtId="0" fontId="0" fillId="13" borderId="1" xfId="0" applyFill="1" applyBorder="1"/>
    <xf numFmtId="0" fontId="0" fillId="8" borderId="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9" fontId="0" fillId="14" borderId="1" xfId="0" applyNumberFormat="1" applyFill="1" applyBorder="1"/>
    <xf numFmtId="0" fontId="0" fillId="14" borderId="1" xfId="0" applyFill="1" applyBorder="1"/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/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wrapText="1"/>
    </xf>
    <xf numFmtId="9" fontId="0" fillId="0" borderId="22" xfId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0" fillId="15" borderId="5" xfId="0" applyFill="1" applyBorder="1"/>
    <xf numFmtId="0" fontId="0" fillId="15" borderId="9" xfId="0" applyFill="1" applyBorder="1"/>
    <xf numFmtId="0" fontId="0" fillId="15" borderId="15" xfId="0" applyFill="1" applyBorder="1"/>
    <xf numFmtId="0" fontId="0" fillId="15" borderId="10" xfId="0" applyFill="1" applyBorder="1"/>
    <xf numFmtId="0" fontId="0" fillId="15" borderId="6" xfId="0" applyFill="1" applyBorder="1"/>
    <xf numFmtId="0" fontId="0" fillId="14" borderId="5" xfId="0" applyFill="1" applyBorder="1"/>
    <xf numFmtId="0" fontId="0" fillId="14" borderId="9" xfId="0" applyFill="1" applyBorder="1"/>
    <xf numFmtId="0" fontId="0" fillId="14" borderId="6" xfId="0" applyFill="1" applyBorder="1"/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6" borderId="2" xfId="0" applyFill="1" applyBorder="1" applyAlignment="1">
      <alignment horizontal="left"/>
    </xf>
    <xf numFmtId="0" fontId="0" fillId="6" borderId="4" xfId="0" applyFill="1" applyBorder="1" applyAlignment="1">
      <alignment horizontal="left"/>
    </xf>
    <xf numFmtId="0" fontId="0" fillId="6" borderId="3" xfId="0" applyFill="1" applyBorder="1" applyAlignment="1">
      <alignment horizontal="left"/>
    </xf>
    <xf numFmtId="0" fontId="1" fillId="5" borderId="13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685800</xdr:colOff>
      <xdr:row>59</xdr:row>
      <xdr:rowOff>182638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CEB6C8-4BB3-0D4C-B98F-43F78285C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591800" cy="12717538"/>
        </a:xfrm>
        <a:prstGeom prst="rect">
          <a:avLst/>
        </a:prstGeom>
      </xdr:spPr>
    </xdr:pic>
    <xdr:clientData/>
  </xdr:twoCellAnchor>
  <xdr:twoCellAnchor>
    <xdr:from>
      <xdr:col>3</xdr:col>
      <xdr:colOff>25400</xdr:colOff>
      <xdr:row>0</xdr:row>
      <xdr:rowOff>152400</xdr:rowOff>
    </xdr:from>
    <xdr:to>
      <xdr:col>10</xdr:col>
      <xdr:colOff>139700</xdr:colOff>
      <xdr:row>3</xdr:row>
      <xdr:rowOff>25400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F95757A-0494-4C43-8942-B64EBCFE3BCB}"/>
            </a:ext>
          </a:extLst>
        </xdr:cNvPr>
        <xdr:cNvSpPr txBox="1"/>
      </xdr:nvSpPr>
      <xdr:spPr>
        <a:xfrm>
          <a:off x="2501900" y="152400"/>
          <a:ext cx="5892800" cy="48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Kingery - Bulmash Curves for Blast Overpressure</a:t>
          </a:r>
        </a:p>
      </xdr:txBody>
    </xdr:sp>
    <xdr:clientData/>
  </xdr:twoCellAnchor>
  <xdr:twoCellAnchor editAs="oneCell">
    <xdr:from>
      <xdr:col>7</xdr:col>
      <xdr:colOff>736600</xdr:colOff>
      <xdr:row>16</xdr:row>
      <xdr:rowOff>63500</xdr:rowOff>
    </xdr:from>
    <xdr:to>
      <xdr:col>11</xdr:col>
      <xdr:colOff>596900</xdr:colOff>
      <xdr:row>27</xdr:row>
      <xdr:rowOff>165100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DA8660C8-821C-0F47-A13C-0EE5335BD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5100" y="3314700"/>
          <a:ext cx="3162300" cy="2336800"/>
        </a:xfrm>
        <a:prstGeom prst="rect">
          <a:avLst/>
        </a:prstGeom>
      </xdr:spPr>
    </xdr:pic>
    <xdr:clientData/>
  </xdr:twoCellAnchor>
  <xdr:twoCellAnchor editAs="oneCell">
    <xdr:from>
      <xdr:col>12</xdr:col>
      <xdr:colOff>721500</xdr:colOff>
      <xdr:row>29</xdr:row>
      <xdr:rowOff>48400</xdr:rowOff>
    </xdr:from>
    <xdr:to>
      <xdr:col>15</xdr:col>
      <xdr:colOff>696100</xdr:colOff>
      <xdr:row>35</xdr:row>
      <xdr:rowOff>99200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E1E9D561-0F29-0F4F-BC1E-65C991FC3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7500" y="5941200"/>
          <a:ext cx="2755900" cy="127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46000</xdr:colOff>
      <xdr:row>29</xdr:row>
      <xdr:rowOff>198400</xdr:rowOff>
    </xdr:from>
    <xdr:to>
      <xdr:col>15</xdr:col>
      <xdr:colOff>363500</xdr:colOff>
      <xdr:row>35</xdr:row>
      <xdr:rowOff>185700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D4B28ED-3807-F048-BEFC-E90A0FA11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77500" y="6091200"/>
          <a:ext cx="2273300" cy="1206500"/>
        </a:xfrm>
        <a:prstGeom prst="rect">
          <a:avLst/>
        </a:prstGeom>
      </xdr:spPr>
    </xdr:pic>
    <xdr:clientData/>
  </xdr:twoCellAnchor>
  <xdr:twoCellAnchor editAs="oneCell">
    <xdr:from>
      <xdr:col>12</xdr:col>
      <xdr:colOff>208700</xdr:colOff>
      <xdr:row>10</xdr:row>
      <xdr:rowOff>107100</xdr:rowOff>
    </xdr:from>
    <xdr:to>
      <xdr:col>21</xdr:col>
      <xdr:colOff>246800</xdr:colOff>
      <xdr:row>35</xdr:row>
      <xdr:rowOff>55686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C8CDECC4-8D4A-CE4E-B93D-23E94695D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14700" y="2139100"/>
          <a:ext cx="7772400" cy="5028586"/>
        </a:xfrm>
        <a:prstGeom prst="rect">
          <a:avLst/>
        </a:prstGeom>
      </xdr:spPr>
    </xdr:pic>
    <xdr:clientData/>
  </xdr:twoCellAnchor>
  <xdr:twoCellAnchor editAs="oneCell">
    <xdr:from>
      <xdr:col>12</xdr:col>
      <xdr:colOff>342900</xdr:colOff>
      <xdr:row>36</xdr:row>
      <xdr:rowOff>190500</xdr:rowOff>
    </xdr:from>
    <xdr:to>
      <xdr:col>15</xdr:col>
      <xdr:colOff>317500</xdr:colOff>
      <xdr:row>43</xdr:row>
      <xdr:rowOff>38100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1AC78450-9BE0-9544-A595-2E741E05D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48900" y="7505700"/>
          <a:ext cx="2755900" cy="127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165100</xdr:colOff>
      <xdr:row>40</xdr:row>
      <xdr:rowOff>101600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669658-CAEA-4141-9053-DF60DF9B0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943600" cy="822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F399A-E55B-F748-8151-F8E3DFFDF8A9}">
  <dimension ref="A1:AJ33"/>
  <sheetViews>
    <sheetView tabSelected="1" workbookViewId="0">
      <selection activeCell="C7" sqref="C7"/>
    </sheetView>
  </sheetViews>
  <sheetFormatPr baseColWidth="10" defaultRowHeight="16" x14ac:dyDescent="0.2"/>
  <cols>
    <col min="1" max="1" width="38.83203125" bestFit="1" customWidth="1"/>
    <col min="6" max="6" width="7.5" bestFit="1" customWidth="1"/>
    <col min="7" max="7" width="7.5" customWidth="1"/>
    <col min="8" max="8" width="7.5" bestFit="1" customWidth="1"/>
    <col min="9" max="17" width="7.5" customWidth="1"/>
    <col min="18" max="18" width="7.5" bestFit="1" customWidth="1"/>
    <col min="19" max="21" width="7.5" customWidth="1"/>
    <col min="22" max="23" width="9.33203125" customWidth="1"/>
  </cols>
  <sheetData>
    <row r="1" spans="1:36" x14ac:dyDescent="0.2">
      <c r="A1" s="15" t="s">
        <v>1</v>
      </c>
      <c r="B1" s="15"/>
      <c r="C1" s="15">
        <v>10</v>
      </c>
      <c r="D1" s="15">
        <v>20</v>
      </c>
      <c r="E1" s="15">
        <v>30</v>
      </c>
      <c r="F1" s="15">
        <v>50</v>
      </c>
      <c r="G1" s="15">
        <v>75</v>
      </c>
      <c r="H1" s="15">
        <v>100</v>
      </c>
      <c r="I1" s="15">
        <v>150</v>
      </c>
      <c r="J1" s="15">
        <v>200</v>
      </c>
      <c r="K1" s="15">
        <v>210</v>
      </c>
      <c r="L1" s="15">
        <v>230</v>
      </c>
      <c r="M1" s="15">
        <v>250</v>
      </c>
      <c r="N1" s="15">
        <v>300</v>
      </c>
      <c r="O1" s="15">
        <v>400</v>
      </c>
      <c r="P1" s="15">
        <v>420</v>
      </c>
      <c r="Q1" s="15">
        <v>450</v>
      </c>
      <c r="R1" s="15">
        <v>500</v>
      </c>
      <c r="S1" s="15">
        <v>600</v>
      </c>
      <c r="T1" s="15">
        <v>650</v>
      </c>
      <c r="U1" s="15">
        <v>700</v>
      </c>
      <c r="V1" s="15">
        <v>750</v>
      </c>
      <c r="W1" s="15">
        <v>800</v>
      </c>
      <c r="X1" s="15">
        <v>1000</v>
      </c>
      <c r="Y1" s="15">
        <v>1100</v>
      </c>
      <c r="Z1" s="15">
        <v>1250</v>
      </c>
      <c r="AA1" s="15">
        <v>1500</v>
      </c>
      <c r="AB1" s="15">
        <v>2000</v>
      </c>
      <c r="AC1" s="15">
        <v>2500</v>
      </c>
      <c r="AD1" s="15">
        <v>2650</v>
      </c>
      <c r="AE1" s="15">
        <v>3000</v>
      </c>
      <c r="AF1" s="15">
        <v>4000</v>
      </c>
      <c r="AG1" s="15">
        <v>4500</v>
      </c>
      <c r="AH1" s="15">
        <v>5000</v>
      </c>
      <c r="AI1" s="15">
        <v>5800</v>
      </c>
      <c r="AJ1" s="15">
        <v>6000</v>
      </c>
    </row>
    <row r="2" spans="1:36" s="5" customFormat="1" ht="17" thickBot="1" x14ac:dyDescent="0.25">
      <c r="A2" s="55" t="s">
        <v>27</v>
      </c>
      <c r="B2" s="56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8"/>
    </row>
    <row r="3" spans="1:36" ht="18" thickTop="1" thickBot="1" x14ac:dyDescent="0.25">
      <c r="A3" s="6" t="s">
        <v>28</v>
      </c>
      <c r="B3" s="13">
        <v>2750000</v>
      </c>
      <c r="C3" s="1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 ht="17" thickTop="1" x14ac:dyDescent="0.2">
      <c r="A4" s="4" t="s">
        <v>0</v>
      </c>
      <c r="B4" s="7">
        <f>B3*0.42*0.9</f>
        <v>1039500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36" x14ac:dyDescent="0.2">
      <c r="A5" s="4" t="s">
        <v>29</v>
      </c>
      <c r="B5" s="2">
        <f>POWER(B4,0.333333333333333)</f>
        <v>101.29970125040683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1:36" ht="17" thickBot="1" x14ac:dyDescent="0.25">
      <c r="A6" s="59" t="s">
        <v>2</v>
      </c>
      <c r="B6" s="60"/>
      <c r="C6" s="9">
        <f>C1/B5</f>
        <v>9.8716974251292167E-2</v>
      </c>
      <c r="D6" s="9">
        <f>D1/B5</f>
        <v>0.19743394850258433</v>
      </c>
      <c r="E6" s="9">
        <f>E1/B5</f>
        <v>0.2961509227538765</v>
      </c>
      <c r="F6" s="9">
        <f>F1/B5</f>
        <v>0.49358487125646083</v>
      </c>
      <c r="G6" s="9">
        <f>G1/B5</f>
        <v>0.74037730688469128</v>
      </c>
      <c r="H6" s="9">
        <f>H1/B5</f>
        <v>0.98716974251292167</v>
      </c>
      <c r="I6" s="9">
        <f>I1/B5</f>
        <v>1.4807546137693826</v>
      </c>
      <c r="J6" s="9">
        <f>J1/B5</f>
        <v>1.9743394850258433</v>
      </c>
      <c r="K6" s="9">
        <f>K1/B5</f>
        <v>2.0730564592771357</v>
      </c>
      <c r="L6" s="9">
        <f>L1/B5</f>
        <v>2.2704904077797199</v>
      </c>
      <c r="M6" s="9">
        <f>M1/B5</f>
        <v>2.4679243562823041</v>
      </c>
      <c r="N6" s="9">
        <f>N1/B5</f>
        <v>2.9615092275387651</v>
      </c>
      <c r="O6" s="9">
        <f>O1/B5</f>
        <v>3.9486789700516867</v>
      </c>
      <c r="P6" s="9">
        <f>P1/B5</f>
        <v>4.1461129185542713</v>
      </c>
      <c r="Q6" s="9">
        <f>Q1/B5</f>
        <v>4.4422638413081481</v>
      </c>
      <c r="R6" s="9">
        <f>R1/B5</f>
        <v>4.9358487125646082</v>
      </c>
      <c r="S6" s="9">
        <f>S1/B5</f>
        <v>5.9230184550775302</v>
      </c>
      <c r="T6" s="9">
        <f>T1/B5</f>
        <v>6.4166033263339912</v>
      </c>
      <c r="U6" s="9">
        <f>U1/B5</f>
        <v>6.9101881975904522</v>
      </c>
      <c r="V6" s="9">
        <f>V1/B5</f>
        <v>7.4037730688469132</v>
      </c>
      <c r="W6" s="9">
        <f>W1/B5</f>
        <v>7.8973579401033733</v>
      </c>
      <c r="X6" s="9">
        <f>X1/B5</f>
        <v>9.8716974251292164</v>
      </c>
      <c r="Y6" s="9">
        <f>Y1/B5</f>
        <v>10.858867167642138</v>
      </c>
      <c r="Z6" s="9">
        <f>Z1/B5</f>
        <v>12.339621781411521</v>
      </c>
      <c r="AA6" s="9">
        <f>AA1/B5</f>
        <v>14.807546137693826</v>
      </c>
      <c r="AB6" s="9">
        <f>AB1/B5</f>
        <v>19.743394850258433</v>
      </c>
      <c r="AC6" s="9">
        <f>AC1/B5</f>
        <v>24.679243562823043</v>
      </c>
      <c r="AD6" s="9">
        <f>AD1/B5</f>
        <v>26.159998176592424</v>
      </c>
      <c r="AE6" s="9">
        <f>AE1/B5</f>
        <v>29.615092275387653</v>
      </c>
      <c r="AF6" s="9">
        <f>AF1/B5</f>
        <v>39.486789700516866</v>
      </c>
      <c r="AG6" s="44">
        <f>AG1/B5</f>
        <v>44.422638413081479</v>
      </c>
      <c r="AH6" s="44">
        <f>AH1/B5</f>
        <v>49.358487125646086</v>
      </c>
      <c r="AI6" s="44">
        <f>AI1/B5</f>
        <v>57.255845065749462</v>
      </c>
      <c r="AJ6" s="44">
        <f>AJ1/B5</f>
        <v>59.230184550775306</v>
      </c>
    </row>
    <row r="7" spans="1:36" ht="18" thickTop="1" thickBot="1" x14ac:dyDescent="0.25">
      <c r="A7" s="59" t="s">
        <v>25</v>
      </c>
      <c r="B7" s="61"/>
      <c r="C7" s="10">
        <v>38000</v>
      </c>
      <c r="D7" s="11">
        <v>17000</v>
      </c>
      <c r="E7" s="11">
        <v>11000</v>
      </c>
      <c r="F7" s="11">
        <v>5000</v>
      </c>
      <c r="G7" s="11">
        <v>2400</v>
      </c>
      <c r="H7" s="11">
        <v>1500</v>
      </c>
      <c r="I7" s="11">
        <v>600</v>
      </c>
      <c r="J7" s="11">
        <v>295</v>
      </c>
      <c r="K7" s="11">
        <v>260</v>
      </c>
      <c r="L7" s="11">
        <v>230</v>
      </c>
      <c r="M7" s="11">
        <v>180</v>
      </c>
      <c r="N7" s="11">
        <v>130</v>
      </c>
      <c r="O7" s="11">
        <v>70</v>
      </c>
      <c r="P7" s="11">
        <v>62</v>
      </c>
      <c r="Q7" s="11">
        <v>55</v>
      </c>
      <c r="R7" s="11">
        <v>45</v>
      </c>
      <c r="S7" s="11">
        <v>35</v>
      </c>
      <c r="T7" s="11">
        <v>29</v>
      </c>
      <c r="U7" s="11">
        <v>26</v>
      </c>
      <c r="V7" s="11">
        <v>24</v>
      </c>
      <c r="W7" s="11">
        <v>21</v>
      </c>
      <c r="X7" s="11">
        <v>16</v>
      </c>
      <c r="Y7" s="11">
        <v>15</v>
      </c>
      <c r="Z7" s="11">
        <v>12</v>
      </c>
      <c r="AA7" s="11">
        <v>9.5</v>
      </c>
      <c r="AB7" s="11">
        <v>6</v>
      </c>
      <c r="AC7" s="11">
        <v>5</v>
      </c>
      <c r="AD7" s="11">
        <v>4.7</v>
      </c>
      <c r="AE7" s="11">
        <v>3.7</v>
      </c>
      <c r="AF7" s="11">
        <v>2.5</v>
      </c>
      <c r="AG7" s="45">
        <v>2</v>
      </c>
      <c r="AH7" s="45">
        <v>1.6</v>
      </c>
      <c r="AI7" s="46">
        <v>1.3</v>
      </c>
      <c r="AJ7" s="47">
        <v>1</v>
      </c>
    </row>
    <row r="8" spans="1:36" ht="17" thickTop="1" x14ac:dyDescent="0.2">
      <c r="A8" s="59" t="s">
        <v>24</v>
      </c>
      <c r="B8" s="60"/>
      <c r="C8" s="8">
        <f>C7*0.145038</f>
        <v>5511.4440000000004</v>
      </c>
      <c r="D8" s="8">
        <f t="shared" ref="C8:AJ8" si="0">D7*0.145038</f>
        <v>2465.6460000000002</v>
      </c>
      <c r="E8" s="8">
        <f t="shared" si="0"/>
        <v>1595.4179999999999</v>
      </c>
      <c r="F8" s="8">
        <f t="shared" si="0"/>
        <v>725.19</v>
      </c>
      <c r="G8" s="8">
        <f t="shared" si="0"/>
        <v>348.09120000000001</v>
      </c>
      <c r="H8" s="8">
        <f t="shared" si="0"/>
        <v>217.55699999999999</v>
      </c>
      <c r="I8" s="8">
        <f t="shared" si="0"/>
        <v>87.022800000000004</v>
      </c>
      <c r="J8" s="8">
        <f t="shared" si="0"/>
        <v>42.786209999999997</v>
      </c>
      <c r="K8" s="8">
        <f t="shared" si="0"/>
        <v>37.709879999999998</v>
      </c>
      <c r="L8" s="8">
        <f t="shared" si="0"/>
        <v>33.358739999999997</v>
      </c>
      <c r="M8" s="8">
        <f t="shared" ref="M8" si="1">M7*0.145038</f>
        <v>26.106839999999998</v>
      </c>
      <c r="N8" s="8">
        <f t="shared" ref="N8" si="2">N7*0.145038</f>
        <v>18.854939999999999</v>
      </c>
      <c r="O8" s="8">
        <f t="shared" ref="O8:Q8" si="3">O7*0.145038</f>
        <v>10.152660000000001</v>
      </c>
      <c r="P8" s="8">
        <f t="shared" si="3"/>
        <v>8.9923560000000009</v>
      </c>
      <c r="Q8" s="8">
        <f t="shared" si="3"/>
        <v>7.9770900000000005</v>
      </c>
      <c r="R8" s="8">
        <f t="shared" si="0"/>
        <v>6.5267099999999996</v>
      </c>
      <c r="S8" s="8">
        <f t="shared" si="0"/>
        <v>5.0763300000000005</v>
      </c>
      <c r="T8" s="8">
        <f t="shared" si="0"/>
        <v>4.2061019999999996</v>
      </c>
      <c r="U8" s="8">
        <f t="shared" si="0"/>
        <v>3.770988</v>
      </c>
      <c r="V8" s="8">
        <f t="shared" si="0"/>
        <v>3.480912</v>
      </c>
      <c r="W8" s="8">
        <f t="shared" si="0"/>
        <v>3.045798</v>
      </c>
      <c r="X8" s="8">
        <f t="shared" si="0"/>
        <v>2.320608</v>
      </c>
      <c r="Y8" s="8">
        <f t="shared" si="0"/>
        <v>2.17557</v>
      </c>
      <c r="Z8" s="8">
        <f t="shared" si="0"/>
        <v>1.740456</v>
      </c>
      <c r="AA8" s="8">
        <f t="shared" si="0"/>
        <v>1.377861</v>
      </c>
      <c r="AB8" s="8">
        <f t="shared" si="0"/>
        <v>0.870228</v>
      </c>
      <c r="AC8" s="8">
        <f t="shared" si="0"/>
        <v>0.72519</v>
      </c>
      <c r="AD8" s="8">
        <f t="shared" si="0"/>
        <v>0.68167860000000002</v>
      </c>
      <c r="AE8" s="8">
        <f t="shared" si="0"/>
        <v>0.53664060000000002</v>
      </c>
      <c r="AF8" s="8">
        <f t="shared" si="0"/>
        <v>0.362595</v>
      </c>
      <c r="AG8" s="48">
        <f t="shared" si="0"/>
        <v>0.290076</v>
      </c>
      <c r="AH8" s="48">
        <f t="shared" si="0"/>
        <v>0.23206080000000001</v>
      </c>
      <c r="AI8" s="48">
        <f t="shared" si="0"/>
        <v>0.18854940000000001</v>
      </c>
      <c r="AJ8" s="48">
        <f t="shared" si="0"/>
        <v>0.145038</v>
      </c>
    </row>
    <row r="9" spans="1:36" s="5" customFormat="1" x14ac:dyDescent="0.2">
      <c r="A9" s="52" t="s">
        <v>26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4"/>
    </row>
    <row r="10" spans="1:36" x14ac:dyDescent="0.2">
      <c r="A10" s="1" t="s">
        <v>8</v>
      </c>
      <c r="B10" s="16" t="s">
        <v>12</v>
      </c>
      <c r="C10" s="21" t="b">
        <f>C8&gt;5</f>
        <v>1</v>
      </c>
      <c r="D10" s="21" t="b">
        <f t="shared" ref="D10:AJ10" si="4">D8&gt;5</f>
        <v>1</v>
      </c>
      <c r="E10" s="21" t="b">
        <f t="shared" si="4"/>
        <v>1</v>
      </c>
      <c r="F10" s="21" t="b">
        <f t="shared" si="4"/>
        <v>1</v>
      </c>
      <c r="G10" s="21" t="b">
        <f t="shared" si="4"/>
        <v>1</v>
      </c>
      <c r="H10" s="21" t="b">
        <f t="shared" si="4"/>
        <v>1</v>
      </c>
      <c r="I10" s="21" t="b">
        <f t="shared" si="4"/>
        <v>1</v>
      </c>
      <c r="J10" s="21" t="b">
        <f t="shared" si="4"/>
        <v>1</v>
      </c>
      <c r="K10" s="21" t="b">
        <f t="shared" ref="K10" si="5">K8&gt;5</f>
        <v>1</v>
      </c>
      <c r="L10" s="21" t="b">
        <f t="shared" ref="L10" si="6">L8&gt;5</f>
        <v>1</v>
      </c>
      <c r="M10" s="21" t="b">
        <f t="shared" si="4"/>
        <v>1</v>
      </c>
      <c r="N10" s="21" t="b">
        <f t="shared" si="4"/>
        <v>1</v>
      </c>
      <c r="O10" s="21" t="b">
        <f t="shared" si="4"/>
        <v>1</v>
      </c>
      <c r="P10" s="21" t="b">
        <f t="shared" ref="P10" si="7">P8&gt;5</f>
        <v>1</v>
      </c>
      <c r="Q10" s="21" t="b">
        <f t="shared" si="4"/>
        <v>1</v>
      </c>
      <c r="R10" s="21" t="b">
        <f t="shared" si="4"/>
        <v>1</v>
      </c>
      <c r="S10" s="21" t="b">
        <f t="shared" si="4"/>
        <v>1</v>
      </c>
      <c r="T10" s="30" t="b">
        <f t="shared" si="4"/>
        <v>0</v>
      </c>
      <c r="U10" s="30" t="b">
        <f t="shared" si="4"/>
        <v>0</v>
      </c>
      <c r="V10" s="30" t="b">
        <f t="shared" si="4"/>
        <v>0</v>
      </c>
      <c r="W10" s="30" t="b">
        <f t="shared" si="4"/>
        <v>0</v>
      </c>
      <c r="X10" s="30" t="b">
        <f t="shared" si="4"/>
        <v>0</v>
      </c>
      <c r="Y10" s="30" t="b">
        <f t="shared" ref="Y10" si="8">Y8&gt;5</f>
        <v>0</v>
      </c>
      <c r="Z10" s="30" t="b">
        <f t="shared" si="4"/>
        <v>0</v>
      </c>
      <c r="AA10" s="30" t="b">
        <f t="shared" si="4"/>
        <v>0</v>
      </c>
      <c r="AB10" s="30" t="b">
        <f t="shared" si="4"/>
        <v>0</v>
      </c>
      <c r="AC10" s="30" t="b">
        <f t="shared" ref="AC10:AD10" si="9">AC8&gt;5</f>
        <v>0</v>
      </c>
      <c r="AD10" s="30" t="b">
        <f t="shared" si="9"/>
        <v>0</v>
      </c>
      <c r="AE10" s="30" t="b">
        <f t="shared" si="4"/>
        <v>0</v>
      </c>
      <c r="AF10" s="30" t="b">
        <f t="shared" si="4"/>
        <v>0</v>
      </c>
      <c r="AG10" s="30" t="b">
        <f t="shared" si="4"/>
        <v>0</v>
      </c>
      <c r="AH10" s="30" t="b">
        <f t="shared" si="4"/>
        <v>0</v>
      </c>
      <c r="AI10" s="30" t="b">
        <f t="shared" ref="AI10" si="10">AI8&gt;5</f>
        <v>0</v>
      </c>
      <c r="AJ10" s="30" t="b">
        <f t="shared" si="4"/>
        <v>0</v>
      </c>
    </row>
    <row r="11" spans="1:36" x14ac:dyDescent="0.2">
      <c r="A11" s="1" t="s">
        <v>13</v>
      </c>
      <c r="B11" s="16" t="s">
        <v>14</v>
      </c>
      <c r="C11" s="21" t="b">
        <f>C8&gt;10</f>
        <v>1</v>
      </c>
      <c r="D11" s="21" t="b">
        <f t="shared" ref="D11:AJ11" si="11">D8&gt;10</f>
        <v>1</v>
      </c>
      <c r="E11" s="21" t="b">
        <f t="shared" si="11"/>
        <v>1</v>
      </c>
      <c r="F11" s="21" t="b">
        <f t="shared" si="11"/>
        <v>1</v>
      </c>
      <c r="G11" s="21" t="b">
        <f t="shared" si="11"/>
        <v>1</v>
      </c>
      <c r="H11" s="21" t="b">
        <f t="shared" si="11"/>
        <v>1</v>
      </c>
      <c r="I11" s="21" t="b">
        <f t="shared" si="11"/>
        <v>1</v>
      </c>
      <c r="J11" s="21" t="b">
        <f t="shared" si="11"/>
        <v>1</v>
      </c>
      <c r="K11" s="21" t="b">
        <f t="shared" ref="K11" si="12">K8&gt;10</f>
        <v>1</v>
      </c>
      <c r="L11" s="21" t="b">
        <f t="shared" ref="L11" si="13">L8&gt;10</f>
        <v>1</v>
      </c>
      <c r="M11" s="21" t="b">
        <f t="shared" si="11"/>
        <v>1</v>
      </c>
      <c r="N11" s="21" t="b">
        <f t="shared" si="11"/>
        <v>1</v>
      </c>
      <c r="O11" s="21" t="b">
        <f t="shared" si="11"/>
        <v>1</v>
      </c>
      <c r="P11" s="30" t="b">
        <f t="shared" ref="P11" si="14">P8&gt;10</f>
        <v>0</v>
      </c>
      <c r="Q11" s="30" t="b">
        <f t="shared" ref="Q11" si="15">Q8&gt;10</f>
        <v>0</v>
      </c>
      <c r="R11" s="30" t="b">
        <f t="shared" si="11"/>
        <v>0</v>
      </c>
      <c r="S11" s="30" t="b">
        <f t="shared" si="11"/>
        <v>0</v>
      </c>
      <c r="T11" s="30" t="b">
        <f t="shared" si="11"/>
        <v>0</v>
      </c>
      <c r="U11" s="30" t="b">
        <f t="shared" si="11"/>
        <v>0</v>
      </c>
      <c r="V11" s="30" t="b">
        <f t="shared" si="11"/>
        <v>0</v>
      </c>
      <c r="W11" s="30" t="b">
        <f t="shared" si="11"/>
        <v>0</v>
      </c>
      <c r="X11" s="30" t="b">
        <f t="shared" si="11"/>
        <v>0</v>
      </c>
      <c r="Y11" s="30" t="b">
        <f t="shared" ref="Y11" si="16">Y8&gt;10</f>
        <v>0</v>
      </c>
      <c r="Z11" s="30" t="b">
        <f t="shared" si="11"/>
        <v>0</v>
      </c>
      <c r="AA11" s="30" t="b">
        <f t="shared" si="11"/>
        <v>0</v>
      </c>
      <c r="AB11" s="30" t="b">
        <f t="shared" si="11"/>
        <v>0</v>
      </c>
      <c r="AC11" s="30" t="b">
        <f t="shared" ref="AC11:AD11" si="17">AC8&gt;10</f>
        <v>0</v>
      </c>
      <c r="AD11" s="30" t="b">
        <f t="shared" si="17"/>
        <v>0</v>
      </c>
      <c r="AE11" s="30" t="b">
        <f t="shared" si="11"/>
        <v>0</v>
      </c>
      <c r="AF11" s="30" t="b">
        <f t="shared" si="11"/>
        <v>0</v>
      </c>
      <c r="AG11" s="30" t="b">
        <f t="shared" si="11"/>
        <v>0</v>
      </c>
      <c r="AH11" s="30" t="b">
        <f t="shared" si="11"/>
        <v>0</v>
      </c>
      <c r="AI11" s="30" t="b">
        <f t="shared" ref="AI11" si="18">AI8&gt;10</f>
        <v>0</v>
      </c>
      <c r="AJ11" s="30" t="b">
        <f t="shared" si="11"/>
        <v>0</v>
      </c>
    </row>
    <row r="12" spans="1:36" x14ac:dyDescent="0.2">
      <c r="A12" s="1" t="s">
        <v>22</v>
      </c>
      <c r="B12" s="16" t="s">
        <v>23</v>
      </c>
      <c r="C12" s="18" t="b">
        <f>C8&gt;8</f>
        <v>1</v>
      </c>
      <c r="D12" s="18" t="b">
        <f t="shared" ref="D12:N12" si="19">D8&gt;8</f>
        <v>1</v>
      </c>
      <c r="E12" s="18" t="b">
        <f t="shared" si="19"/>
        <v>1</v>
      </c>
      <c r="F12" s="18" t="b">
        <f t="shared" si="19"/>
        <v>1</v>
      </c>
      <c r="G12" s="18" t="b">
        <f t="shared" si="19"/>
        <v>1</v>
      </c>
      <c r="H12" s="18" t="b">
        <f t="shared" si="19"/>
        <v>1</v>
      </c>
      <c r="I12" s="18" t="b">
        <f t="shared" si="19"/>
        <v>1</v>
      </c>
      <c r="J12" s="18" t="b">
        <f t="shared" si="19"/>
        <v>1</v>
      </c>
      <c r="K12" s="18" t="b">
        <f t="shared" ref="K12" si="20">K8&gt;8</f>
        <v>1</v>
      </c>
      <c r="L12" s="18" t="b">
        <f t="shared" ref="L12" si="21">L8&gt;8</f>
        <v>1</v>
      </c>
      <c r="M12" s="18" t="b">
        <f t="shared" si="19"/>
        <v>1</v>
      </c>
      <c r="N12" s="18" t="b">
        <f t="shared" si="19"/>
        <v>1</v>
      </c>
      <c r="O12" s="21" t="b">
        <f>O8&gt;8</f>
        <v>1</v>
      </c>
      <c r="P12" s="21" t="b">
        <f t="shared" ref="P12:AB12" si="22">P8&gt;8</f>
        <v>1</v>
      </c>
      <c r="Q12" s="30" t="b">
        <f t="shared" si="22"/>
        <v>0</v>
      </c>
      <c r="R12" s="30" t="b">
        <f t="shared" si="22"/>
        <v>0</v>
      </c>
      <c r="S12" s="30" t="b">
        <f t="shared" si="22"/>
        <v>0</v>
      </c>
      <c r="T12" s="30" t="b">
        <f t="shared" si="22"/>
        <v>0</v>
      </c>
      <c r="U12" s="30" t="b">
        <f t="shared" si="22"/>
        <v>0</v>
      </c>
      <c r="V12" s="30" t="b">
        <f t="shared" si="22"/>
        <v>0</v>
      </c>
      <c r="W12" s="30" t="b">
        <f t="shared" si="22"/>
        <v>0</v>
      </c>
      <c r="X12" s="30" t="b">
        <f t="shared" si="22"/>
        <v>0</v>
      </c>
      <c r="Y12" s="30" t="b">
        <f t="shared" si="22"/>
        <v>0</v>
      </c>
      <c r="Z12" s="30" t="b">
        <f t="shared" si="22"/>
        <v>0</v>
      </c>
      <c r="AA12" s="30" t="b">
        <f t="shared" si="22"/>
        <v>0</v>
      </c>
      <c r="AB12" s="30" t="b">
        <f t="shared" si="22"/>
        <v>0</v>
      </c>
      <c r="AC12" s="31" t="b">
        <f t="shared" ref="AC12:AD12" si="23">AC8&gt;8</f>
        <v>0</v>
      </c>
      <c r="AD12" s="31" t="b">
        <f t="shared" si="23"/>
        <v>0</v>
      </c>
      <c r="AE12" s="31" t="b">
        <f t="shared" ref="AE12:AJ12" si="24">AE8&gt;8</f>
        <v>0</v>
      </c>
      <c r="AF12" s="31" t="b">
        <f t="shared" si="24"/>
        <v>0</v>
      </c>
      <c r="AG12" s="31" t="b">
        <f t="shared" si="24"/>
        <v>0</v>
      </c>
      <c r="AH12" s="31" t="b">
        <f t="shared" si="24"/>
        <v>0</v>
      </c>
      <c r="AI12" s="31" t="b">
        <f t="shared" ref="AI12" si="25">AI8&gt;8</f>
        <v>0</v>
      </c>
      <c r="AJ12" s="31" t="b">
        <f t="shared" si="24"/>
        <v>0</v>
      </c>
    </row>
    <row r="13" spans="1:36" x14ac:dyDescent="0.2">
      <c r="A13" s="1" t="s">
        <v>30</v>
      </c>
      <c r="B13" s="16" t="s">
        <v>31</v>
      </c>
      <c r="C13" s="18" t="b">
        <f>C8&gt;1.5</f>
        <v>1</v>
      </c>
      <c r="D13" s="18" t="b">
        <f t="shared" ref="D13:AF13" si="26">D8&gt;1.5</f>
        <v>1</v>
      </c>
      <c r="E13" s="18" t="b">
        <f t="shared" si="26"/>
        <v>1</v>
      </c>
      <c r="F13" s="18" t="b">
        <f t="shared" si="26"/>
        <v>1</v>
      </c>
      <c r="G13" s="18" t="b">
        <f t="shared" si="26"/>
        <v>1</v>
      </c>
      <c r="H13" s="18" t="b">
        <f t="shared" si="26"/>
        <v>1</v>
      </c>
      <c r="I13" s="18" t="b">
        <f t="shared" si="26"/>
        <v>1</v>
      </c>
      <c r="J13" s="18" t="b">
        <f t="shared" si="26"/>
        <v>1</v>
      </c>
      <c r="K13" s="18" t="b">
        <f t="shared" si="26"/>
        <v>1</v>
      </c>
      <c r="L13" s="18" t="b">
        <f t="shared" si="26"/>
        <v>1</v>
      </c>
      <c r="M13" s="18" t="b">
        <f t="shared" si="26"/>
        <v>1</v>
      </c>
      <c r="N13" s="18" t="b">
        <f t="shared" si="26"/>
        <v>1</v>
      </c>
      <c r="O13" s="18" t="b">
        <f t="shared" si="26"/>
        <v>1</v>
      </c>
      <c r="P13" s="18" t="b">
        <f t="shared" si="26"/>
        <v>1</v>
      </c>
      <c r="Q13" s="18" t="b">
        <f t="shared" si="26"/>
        <v>1</v>
      </c>
      <c r="R13" s="18" t="b">
        <f t="shared" si="26"/>
        <v>1</v>
      </c>
      <c r="S13" s="18" t="b">
        <f t="shared" si="26"/>
        <v>1</v>
      </c>
      <c r="T13" s="18" t="b">
        <f t="shared" si="26"/>
        <v>1</v>
      </c>
      <c r="U13" s="18" t="b">
        <f t="shared" si="26"/>
        <v>1</v>
      </c>
      <c r="V13" s="18" t="b">
        <f t="shared" si="26"/>
        <v>1</v>
      </c>
      <c r="W13" s="18" t="b">
        <f t="shared" si="26"/>
        <v>1</v>
      </c>
      <c r="X13" s="18" t="b">
        <f t="shared" si="26"/>
        <v>1</v>
      </c>
      <c r="Y13" s="18" t="b">
        <f t="shared" si="26"/>
        <v>1</v>
      </c>
      <c r="Z13" s="18" t="b">
        <f t="shared" si="26"/>
        <v>1</v>
      </c>
      <c r="AA13" s="31" t="b">
        <f t="shared" si="26"/>
        <v>0</v>
      </c>
      <c r="AB13" s="31" t="b">
        <f t="shared" si="26"/>
        <v>0</v>
      </c>
      <c r="AC13" s="31" t="b">
        <f t="shared" si="26"/>
        <v>0</v>
      </c>
      <c r="AD13" s="31" t="b">
        <f t="shared" si="26"/>
        <v>0</v>
      </c>
      <c r="AE13" s="31" t="b">
        <f t="shared" si="26"/>
        <v>0</v>
      </c>
      <c r="AF13" s="31" t="b">
        <f t="shared" si="26"/>
        <v>0</v>
      </c>
      <c r="AG13" s="31" t="b">
        <f t="shared" ref="AG13:AJ13" si="27">AG8&gt;1.5</f>
        <v>0</v>
      </c>
      <c r="AH13" s="31" t="b">
        <f t="shared" si="27"/>
        <v>0</v>
      </c>
      <c r="AI13" s="31" t="b">
        <f t="shared" ref="AI13" si="28">AI8&gt;1.5</f>
        <v>0</v>
      </c>
      <c r="AJ13" s="31" t="b">
        <f t="shared" si="27"/>
        <v>0</v>
      </c>
    </row>
    <row r="14" spans="1:36" x14ac:dyDescent="0.2">
      <c r="A14" s="1" t="s">
        <v>7</v>
      </c>
      <c r="B14" s="17" t="s">
        <v>16</v>
      </c>
      <c r="C14" s="18" t="b">
        <f>C8&gt;4</f>
        <v>1</v>
      </c>
      <c r="D14" s="18" t="b">
        <f t="shared" ref="D14:Z14" si="29">D8&gt;4</f>
        <v>1</v>
      </c>
      <c r="E14" s="18" t="b">
        <f t="shared" si="29"/>
        <v>1</v>
      </c>
      <c r="F14" s="18" t="b">
        <f t="shared" si="29"/>
        <v>1</v>
      </c>
      <c r="G14" s="18" t="b">
        <f t="shared" si="29"/>
        <v>1</v>
      </c>
      <c r="H14" s="18" t="b">
        <f t="shared" si="29"/>
        <v>1</v>
      </c>
      <c r="I14" s="18" t="b">
        <f t="shared" si="29"/>
        <v>1</v>
      </c>
      <c r="J14" s="18" t="b">
        <f t="shared" si="29"/>
        <v>1</v>
      </c>
      <c r="K14" s="18" t="b">
        <f t="shared" ref="K14" si="30">K8&gt;4</f>
        <v>1</v>
      </c>
      <c r="L14" s="18" t="b">
        <f t="shared" ref="L14" si="31">L8&gt;4</f>
        <v>1</v>
      </c>
      <c r="M14" s="18" t="b">
        <f t="shared" si="29"/>
        <v>1</v>
      </c>
      <c r="N14" s="18" t="b">
        <f t="shared" si="29"/>
        <v>1</v>
      </c>
      <c r="O14" s="21" t="b">
        <f t="shared" ref="O14:Q14" si="32">O11&gt;10</f>
        <v>1</v>
      </c>
      <c r="P14" s="21" t="b">
        <f t="shared" ref="P14" si="33">P11&gt;10</f>
        <v>1</v>
      </c>
      <c r="Q14" s="21" t="b">
        <f t="shared" si="32"/>
        <v>1</v>
      </c>
      <c r="R14" s="18" t="b">
        <f t="shared" si="29"/>
        <v>1</v>
      </c>
      <c r="S14" s="18" t="b">
        <f t="shared" si="29"/>
        <v>1</v>
      </c>
      <c r="T14" s="18" t="b">
        <f t="shared" si="29"/>
        <v>1</v>
      </c>
      <c r="U14" s="31" t="b">
        <f t="shared" si="29"/>
        <v>0</v>
      </c>
      <c r="V14" s="31" t="b">
        <f t="shared" si="29"/>
        <v>0</v>
      </c>
      <c r="W14" s="31" t="b">
        <f t="shared" si="29"/>
        <v>0</v>
      </c>
      <c r="X14" s="31" t="b">
        <f t="shared" si="29"/>
        <v>0</v>
      </c>
      <c r="Y14" s="31" t="b">
        <f t="shared" ref="Y14" si="34">Y8&gt;4</f>
        <v>0</v>
      </c>
      <c r="Z14" s="31" t="b">
        <f t="shared" si="29"/>
        <v>0</v>
      </c>
      <c r="AA14" s="31" t="b">
        <f t="shared" ref="AA14:AJ14" si="35">AA8&gt;4</f>
        <v>0</v>
      </c>
      <c r="AB14" s="31" t="b">
        <f t="shared" si="35"/>
        <v>0</v>
      </c>
      <c r="AC14" s="31" t="b">
        <f t="shared" ref="AC14:AD14" si="36">AC8&gt;4</f>
        <v>0</v>
      </c>
      <c r="AD14" s="31" t="b">
        <f t="shared" si="36"/>
        <v>0</v>
      </c>
      <c r="AE14" s="31" t="b">
        <f t="shared" si="35"/>
        <v>0</v>
      </c>
      <c r="AF14" s="31" t="b">
        <f t="shared" si="35"/>
        <v>0</v>
      </c>
      <c r="AG14" s="31" t="b">
        <f t="shared" si="35"/>
        <v>0</v>
      </c>
      <c r="AH14" s="31" t="b">
        <f t="shared" si="35"/>
        <v>0</v>
      </c>
      <c r="AI14" s="31" t="b">
        <f t="shared" ref="AI14" si="37">AI8&gt;4</f>
        <v>0</v>
      </c>
      <c r="AJ14" s="31" t="b">
        <f t="shared" si="35"/>
        <v>0</v>
      </c>
    </row>
    <row r="15" spans="1:36" x14ac:dyDescent="0.2">
      <c r="A15" s="1" t="s">
        <v>15</v>
      </c>
      <c r="B15" s="17" t="s">
        <v>17</v>
      </c>
      <c r="C15" s="18" t="b">
        <f>C8&gt;7</f>
        <v>1</v>
      </c>
      <c r="D15" s="18" t="b">
        <f t="shared" ref="D15:Z15" si="38">D8&gt;7</f>
        <v>1</v>
      </c>
      <c r="E15" s="18" t="b">
        <f t="shared" si="38"/>
        <v>1</v>
      </c>
      <c r="F15" s="18" t="b">
        <f t="shared" si="38"/>
        <v>1</v>
      </c>
      <c r="G15" s="18" t="b">
        <f t="shared" si="38"/>
        <v>1</v>
      </c>
      <c r="H15" s="18" t="b">
        <f t="shared" si="38"/>
        <v>1</v>
      </c>
      <c r="I15" s="18" t="b">
        <f t="shared" si="38"/>
        <v>1</v>
      </c>
      <c r="J15" s="18" t="b">
        <f t="shared" si="38"/>
        <v>1</v>
      </c>
      <c r="K15" s="18" t="b">
        <f t="shared" ref="K15" si="39">K8&gt;7</f>
        <v>1</v>
      </c>
      <c r="L15" s="18" t="b">
        <f t="shared" ref="L15" si="40">L8&gt;7</f>
        <v>1</v>
      </c>
      <c r="M15" s="18" t="b">
        <f t="shared" si="38"/>
        <v>1</v>
      </c>
      <c r="N15" s="18" t="b">
        <f t="shared" si="38"/>
        <v>1</v>
      </c>
      <c r="O15" s="21" t="b">
        <f t="shared" ref="O15:Q15" si="41">O12&gt;10</f>
        <v>1</v>
      </c>
      <c r="P15" s="21" t="b">
        <f t="shared" ref="P15" si="42">P12&gt;10</f>
        <v>1</v>
      </c>
      <c r="Q15" s="21" t="b">
        <f t="shared" si="41"/>
        <v>1</v>
      </c>
      <c r="R15" s="31" t="b">
        <f t="shared" si="38"/>
        <v>0</v>
      </c>
      <c r="S15" s="31" t="b">
        <f t="shared" si="38"/>
        <v>0</v>
      </c>
      <c r="T15" s="31" t="b">
        <f t="shared" si="38"/>
        <v>0</v>
      </c>
      <c r="U15" s="31" t="b">
        <f t="shared" si="38"/>
        <v>0</v>
      </c>
      <c r="V15" s="31" t="b">
        <f t="shared" si="38"/>
        <v>0</v>
      </c>
      <c r="W15" s="31" t="b">
        <f t="shared" si="38"/>
        <v>0</v>
      </c>
      <c r="X15" s="31" t="b">
        <f t="shared" si="38"/>
        <v>0</v>
      </c>
      <c r="Y15" s="31" t="b">
        <f t="shared" ref="Y15" si="43">Y8&gt;7</f>
        <v>0</v>
      </c>
      <c r="Z15" s="31" t="b">
        <f t="shared" si="38"/>
        <v>0</v>
      </c>
      <c r="AA15" s="31" t="b">
        <f t="shared" ref="AA15:AJ15" si="44">AA8&gt;7</f>
        <v>0</v>
      </c>
      <c r="AB15" s="31" t="b">
        <f t="shared" si="44"/>
        <v>0</v>
      </c>
      <c r="AC15" s="31" t="b">
        <f t="shared" ref="AC15:AD15" si="45">AC8&gt;7</f>
        <v>0</v>
      </c>
      <c r="AD15" s="31" t="b">
        <f t="shared" si="45"/>
        <v>0</v>
      </c>
      <c r="AE15" s="31" t="b">
        <f t="shared" si="44"/>
        <v>0</v>
      </c>
      <c r="AF15" s="31" t="b">
        <f t="shared" si="44"/>
        <v>0</v>
      </c>
      <c r="AG15" s="31" t="b">
        <f t="shared" si="44"/>
        <v>0</v>
      </c>
      <c r="AH15" s="31" t="b">
        <f t="shared" si="44"/>
        <v>0</v>
      </c>
      <c r="AI15" s="31" t="b">
        <f t="shared" ref="AI15" si="46">AI8&gt;7</f>
        <v>0</v>
      </c>
      <c r="AJ15" s="31" t="b">
        <f t="shared" si="44"/>
        <v>0</v>
      </c>
    </row>
    <row r="16" spans="1:36" x14ac:dyDescent="0.2">
      <c r="A16" s="1" t="s">
        <v>32</v>
      </c>
      <c r="B16" s="17">
        <v>2</v>
      </c>
      <c r="C16" s="18" t="b">
        <f>C8&gt;2</f>
        <v>1</v>
      </c>
      <c r="D16" s="18" t="b">
        <f t="shared" ref="D16:AJ16" si="47">D8&gt;2</f>
        <v>1</v>
      </c>
      <c r="E16" s="18" t="b">
        <f t="shared" si="47"/>
        <v>1</v>
      </c>
      <c r="F16" s="18" t="b">
        <f t="shared" si="47"/>
        <v>1</v>
      </c>
      <c r="G16" s="18" t="b">
        <f t="shared" si="47"/>
        <v>1</v>
      </c>
      <c r="H16" s="18" t="b">
        <f t="shared" si="47"/>
        <v>1</v>
      </c>
      <c r="I16" s="18" t="b">
        <f t="shared" si="47"/>
        <v>1</v>
      </c>
      <c r="J16" s="18" t="b">
        <f t="shared" si="47"/>
        <v>1</v>
      </c>
      <c r="K16" s="18" t="b">
        <f t="shared" ref="K16" si="48">K8&gt;2</f>
        <v>1</v>
      </c>
      <c r="L16" s="18" t="b">
        <f t="shared" ref="L16" si="49">L8&gt;2</f>
        <v>1</v>
      </c>
      <c r="M16" s="18" t="b">
        <f t="shared" si="47"/>
        <v>1</v>
      </c>
      <c r="N16" s="18" t="b">
        <f t="shared" si="47"/>
        <v>1</v>
      </c>
      <c r="O16" s="21" t="b">
        <f t="shared" ref="O16:Q16" si="50">O13&gt;10</f>
        <v>1</v>
      </c>
      <c r="P16" s="21" t="b">
        <f t="shared" ref="P16" si="51">P13&gt;10</f>
        <v>1</v>
      </c>
      <c r="Q16" s="21" t="b">
        <f t="shared" si="50"/>
        <v>1</v>
      </c>
      <c r="R16" s="18" t="b">
        <f t="shared" si="47"/>
        <v>1</v>
      </c>
      <c r="S16" s="18" t="b">
        <f t="shared" si="47"/>
        <v>1</v>
      </c>
      <c r="T16" s="18" t="b">
        <f t="shared" si="47"/>
        <v>1</v>
      </c>
      <c r="U16" s="18" t="b">
        <f t="shared" si="47"/>
        <v>1</v>
      </c>
      <c r="V16" s="18" t="b">
        <f t="shared" si="47"/>
        <v>1</v>
      </c>
      <c r="W16" s="18" t="b">
        <f t="shared" si="47"/>
        <v>1</v>
      </c>
      <c r="X16" s="18" t="b">
        <f t="shared" si="47"/>
        <v>1</v>
      </c>
      <c r="Y16" s="18" t="b">
        <f t="shared" ref="Y16" si="52">Y8&gt;2</f>
        <v>1</v>
      </c>
      <c r="Z16" s="31" t="b">
        <f t="shared" si="47"/>
        <v>0</v>
      </c>
      <c r="AA16" s="31" t="b">
        <f t="shared" si="47"/>
        <v>0</v>
      </c>
      <c r="AB16" s="31" t="b">
        <f t="shared" si="47"/>
        <v>0</v>
      </c>
      <c r="AC16" s="31" t="b">
        <f t="shared" ref="AC16:AD16" si="53">AC8&gt;2</f>
        <v>0</v>
      </c>
      <c r="AD16" s="31" t="b">
        <f t="shared" si="53"/>
        <v>0</v>
      </c>
      <c r="AE16" s="31" t="b">
        <f t="shared" si="47"/>
        <v>0</v>
      </c>
      <c r="AF16" s="31" t="b">
        <f t="shared" si="47"/>
        <v>0</v>
      </c>
      <c r="AG16" s="31" t="b">
        <f t="shared" si="47"/>
        <v>0</v>
      </c>
      <c r="AH16" s="31" t="b">
        <f t="shared" si="47"/>
        <v>0</v>
      </c>
      <c r="AI16" s="31" t="b">
        <f t="shared" ref="AI16" si="54">AI8&gt;2</f>
        <v>0</v>
      </c>
      <c r="AJ16" s="31" t="b">
        <f t="shared" si="47"/>
        <v>0</v>
      </c>
    </row>
    <row r="17" spans="1:36" x14ac:dyDescent="0.2">
      <c r="A17" s="1" t="s">
        <v>36</v>
      </c>
      <c r="B17" s="17">
        <v>40</v>
      </c>
      <c r="C17" s="18" t="b">
        <f>C8&gt;40</f>
        <v>1</v>
      </c>
      <c r="D17" s="18" t="b">
        <f t="shared" ref="D17:AJ17" si="55">D8&gt;40</f>
        <v>1</v>
      </c>
      <c r="E17" s="18" t="b">
        <f t="shared" si="55"/>
        <v>1</v>
      </c>
      <c r="F17" s="18" t="b">
        <f t="shared" si="55"/>
        <v>1</v>
      </c>
      <c r="G17" s="18" t="b">
        <f t="shared" si="55"/>
        <v>1</v>
      </c>
      <c r="H17" s="18" t="b">
        <f t="shared" si="55"/>
        <v>1</v>
      </c>
      <c r="I17" s="18" t="b">
        <f t="shared" si="55"/>
        <v>1</v>
      </c>
      <c r="J17" s="18" t="b">
        <f t="shared" si="55"/>
        <v>1</v>
      </c>
      <c r="K17" s="31" t="b">
        <f t="shared" ref="K17" si="56">K8&gt;40</f>
        <v>0</v>
      </c>
      <c r="L17" s="31" t="b">
        <f t="shared" si="55"/>
        <v>0</v>
      </c>
      <c r="M17" s="31" t="b">
        <f t="shared" si="55"/>
        <v>0</v>
      </c>
      <c r="N17" s="31" t="b">
        <f t="shared" si="55"/>
        <v>0</v>
      </c>
      <c r="O17" s="31" t="b">
        <f t="shared" si="55"/>
        <v>0</v>
      </c>
      <c r="P17" s="31" t="b">
        <f t="shared" si="55"/>
        <v>0</v>
      </c>
      <c r="Q17" s="31" t="b">
        <f t="shared" si="55"/>
        <v>0</v>
      </c>
      <c r="R17" s="31" t="b">
        <f t="shared" si="55"/>
        <v>0</v>
      </c>
      <c r="S17" s="31" t="b">
        <f t="shared" si="55"/>
        <v>0</v>
      </c>
      <c r="T17" s="31" t="b">
        <f t="shared" si="55"/>
        <v>0</v>
      </c>
      <c r="U17" s="31" t="b">
        <f t="shared" si="55"/>
        <v>0</v>
      </c>
      <c r="V17" s="31" t="b">
        <f t="shared" si="55"/>
        <v>0</v>
      </c>
      <c r="W17" s="31" t="b">
        <f t="shared" si="55"/>
        <v>0</v>
      </c>
      <c r="X17" s="31" t="b">
        <f t="shared" si="55"/>
        <v>0</v>
      </c>
      <c r="Y17" s="31" t="b">
        <f t="shared" ref="Y17" si="57">Y8&gt;40</f>
        <v>0</v>
      </c>
      <c r="Z17" s="31" t="b">
        <f t="shared" si="55"/>
        <v>0</v>
      </c>
      <c r="AA17" s="31" t="b">
        <f t="shared" si="55"/>
        <v>0</v>
      </c>
      <c r="AB17" s="31" t="b">
        <f t="shared" si="55"/>
        <v>0</v>
      </c>
      <c r="AC17" s="31" t="b">
        <f t="shared" si="55"/>
        <v>0</v>
      </c>
      <c r="AD17" s="31" t="b">
        <f t="shared" si="55"/>
        <v>0</v>
      </c>
      <c r="AE17" s="31" t="b">
        <f t="shared" si="55"/>
        <v>0</v>
      </c>
      <c r="AF17" s="31" t="b">
        <f t="shared" si="55"/>
        <v>0</v>
      </c>
      <c r="AG17" s="31" t="b">
        <f t="shared" si="55"/>
        <v>0</v>
      </c>
      <c r="AH17" s="31" t="b">
        <f t="shared" si="55"/>
        <v>0</v>
      </c>
      <c r="AI17" s="31" t="b">
        <f t="shared" si="55"/>
        <v>0</v>
      </c>
      <c r="AJ17" s="31" t="b">
        <f t="shared" si="55"/>
        <v>0</v>
      </c>
    </row>
    <row r="18" spans="1:36" x14ac:dyDescent="0.2">
      <c r="A18" s="1" t="s">
        <v>9</v>
      </c>
      <c r="B18" s="17">
        <v>7</v>
      </c>
      <c r="C18" s="18" t="b">
        <f>C8&gt;7</f>
        <v>1</v>
      </c>
      <c r="D18" s="18" t="b">
        <f t="shared" ref="D18:Z18" si="58">D8&gt;7</f>
        <v>1</v>
      </c>
      <c r="E18" s="18" t="b">
        <f t="shared" si="58"/>
        <v>1</v>
      </c>
      <c r="F18" s="18" t="b">
        <f t="shared" si="58"/>
        <v>1</v>
      </c>
      <c r="G18" s="18" t="b">
        <f t="shared" si="58"/>
        <v>1</v>
      </c>
      <c r="H18" s="18" t="b">
        <f t="shared" si="58"/>
        <v>1</v>
      </c>
      <c r="I18" s="18" t="b">
        <f t="shared" si="58"/>
        <v>1</v>
      </c>
      <c r="J18" s="18" t="b">
        <f t="shared" si="58"/>
        <v>1</v>
      </c>
      <c r="K18" s="18" t="b">
        <f t="shared" ref="K18" si="59">K8&gt;7</f>
        <v>1</v>
      </c>
      <c r="L18" s="18" t="b">
        <f t="shared" ref="L18:U18" si="60">L8&gt;7</f>
        <v>1</v>
      </c>
      <c r="M18" s="18" t="b">
        <f t="shared" si="60"/>
        <v>1</v>
      </c>
      <c r="N18" s="18" t="b">
        <f t="shared" si="60"/>
        <v>1</v>
      </c>
      <c r="O18" s="18" t="b">
        <f t="shared" si="60"/>
        <v>1</v>
      </c>
      <c r="P18" s="18" t="b">
        <f t="shared" si="60"/>
        <v>1</v>
      </c>
      <c r="Q18" s="18" t="b">
        <f t="shared" si="60"/>
        <v>1</v>
      </c>
      <c r="R18" s="31" t="b">
        <f t="shared" si="60"/>
        <v>0</v>
      </c>
      <c r="S18" s="31" t="b">
        <f t="shared" si="60"/>
        <v>0</v>
      </c>
      <c r="T18" s="31" t="b">
        <f t="shared" si="60"/>
        <v>0</v>
      </c>
      <c r="U18" s="31" t="b">
        <f t="shared" si="60"/>
        <v>0</v>
      </c>
      <c r="V18" s="31" t="b">
        <f t="shared" si="58"/>
        <v>0</v>
      </c>
      <c r="W18" s="31" t="b">
        <f t="shared" si="58"/>
        <v>0</v>
      </c>
      <c r="X18" s="31" t="b">
        <f t="shared" si="58"/>
        <v>0</v>
      </c>
      <c r="Y18" s="31" t="b">
        <f t="shared" ref="Y18" si="61">Y8&gt;7</f>
        <v>0</v>
      </c>
      <c r="Z18" s="31" t="b">
        <f t="shared" si="58"/>
        <v>0</v>
      </c>
      <c r="AA18" s="31" t="b">
        <f t="shared" ref="AA18:AJ18" si="62">AA8&gt;7</f>
        <v>0</v>
      </c>
      <c r="AB18" s="31" t="b">
        <f t="shared" si="62"/>
        <v>0</v>
      </c>
      <c r="AC18" s="31" t="b">
        <f t="shared" ref="AC18:AD18" si="63">AC8&gt;7</f>
        <v>0</v>
      </c>
      <c r="AD18" s="31" t="b">
        <f t="shared" si="63"/>
        <v>0</v>
      </c>
      <c r="AE18" s="31" t="b">
        <f t="shared" si="62"/>
        <v>0</v>
      </c>
      <c r="AF18" s="31" t="b">
        <f t="shared" si="62"/>
        <v>0</v>
      </c>
      <c r="AG18" s="31" t="b">
        <f t="shared" si="62"/>
        <v>0</v>
      </c>
      <c r="AH18" s="31" t="b">
        <f t="shared" si="62"/>
        <v>0</v>
      </c>
      <c r="AI18" s="31" t="b">
        <f t="shared" ref="AI18" si="64">AI8&gt;7</f>
        <v>0</v>
      </c>
      <c r="AJ18" s="31" t="b">
        <f t="shared" si="62"/>
        <v>0</v>
      </c>
    </row>
    <row r="19" spans="1:36" x14ac:dyDescent="0.2">
      <c r="A19" s="1" t="s">
        <v>10</v>
      </c>
      <c r="B19" s="17">
        <v>0.15</v>
      </c>
      <c r="C19" s="18" t="b">
        <f>C8&gt;0.15</f>
        <v>1</v>
      </c>
      <c r="D19" s="18" t="b">
        <f t="shared" ref="D19:Z19" si="65">D8&gt;0.15</f>
        <v>1</v>
      </c>
      <c r="E19" s="18" t="b">
        <f t="shared" si="65"/>
        <v>1</v>
      </c>
      <c r="F19" s="18" t="b">
        <f t="shared" si="65"/>
        <v>1</v>
      </c>
      <c r="G19" s="18" t="b">
        <f t="shared" si="65"/>
        <v>1</v>
      </c>
      <c r="H19" s="18" t="b">
        <f t="shared" si="65"/>
        <v>1</v>
      </c>
      <c r="I19" s="18" t="b">
        <f t="shared" si="65"/>
        <v>1</v>
      </c>
      <c r="J19" s="18" t="b">
        <f t="shared" si="65"/>
        <v>1</v>
      </c>
      <c r="K19" s="18" t="b">
        <f t="shared" ref="K19" si="66">K8&gt;0.15</f>
        <v>1</v>
      </c>
      <c r="L19" s="18" t="b">
        <f t="shared" ref="L19" si="67">L8&gt;0.15</f>
        <v>1</v>
      </c>
      <c r="M19" s="18" t="b">
        <f t="shared" si="65"/>
        <v>1</v>
      </c>
      <c r="N19" s="18" t="b">
        <f t="shared" si="65"/>
        <v>1</v>
      </c>
      <c r="O19" s="21" t="b">
        <f t="shared" ref="O19:Q19" si="68">O16&gt;10</f>
        <v>1</v>
      </c>
      <c r="P19" s="21" t="b">
        <f t="shared" ref="P19" si="69">P16&gt;10</f>
        <v>1</v>
      </c>
      <c r="Q19" s="21" t="b">
        <f t="shared" si="68"/>
        <v>1</v>
      </c>
      <c r="R19" s="18" t="b">
        <f t="shared" si="65"/>
        <v>1</v>
      </c>
      <c r="S19" s="18" t="b">
        <f t="shared" si="65"/>
        <v>1</v>
      </c>
      <c r="T19" s="18" t="b">
        <f t="shared" si="65"/>
        <v>1</v>
      </c>
      <c r="U19" s="18" t="b">
        <f t="shared" si="65"/>
        <v>1</v>
      </c>
      <c r="V19" s="18" t="b">
        <f t="shared" si="65"/>
        <v>1</v>
      </c>
      <c r="W19" s="18" t="b">
        <f t="shared" si="65"/>
        <v>1</v>
      </c>
      <c r="X19" s="18" t="b">
        <f t="shared" si="65"/>
        <v>1</v>
      </c>
      <c r="Y19" s="18" t="b">
        <f t="shared" ref="Y19" si="70">Y8&gt;0.15</f>
        <v>1</v>
      </c>
      <c r="Z19" s="18" t="b">
        <f t="shared" si="65"/>
        <v>1</v>
      </c>
      <c r="AA19" s="18" t="b">
        <f t="shared" ref="AA19:AJ19" si="71">AA8&gt;0.15</f>
        <v>1</v>
      </c>
      <c r="AB19" s="18" t="b">
        <f t="shared" si="71"/>
        <v>1</v>
      </c>
      <c r="AC19" s="18" t="b">
        <f t="shared" si="71"/>
        <v>1</v>
      </c>
      <c r="AD19" s="18" t="b">
        <f t="shared" si="71"/>
        <v>1</v>
      </c>
      <c r="AE19" s="18" t="b">
        <f t="shared" si="71"/>
        <v>1</v>
      </c>
      <c r="AF19" s="18" t="b">
        <f t="shared" si="71"/>
        <v>1</v>
      </c>
      <c r="AG19" s="18" t="b">
        <f t="shared" si="71"/>
        <v>1</v>
      </c>
      <c r="AH19" s="18" t="b">
        <f t="shared" si="71"/>
        <v>1</v>
      </c>
      <c r="AI19" s="18" t="b">
        <f t="shared" ref="AI19" si="72">AI8&gt;0.15</f>
        <v>1</v>
      </c>
      <c r="AJ19" s="31" t="b">
        <f t="shared" si="71"/>
        <v>0</v>
      </c>
    </row>
    <row r="20" spans="1:36" x14ac:dyDescent="0.2">
      <c r="A20" s="1" t="s">
        <v>3</v>
      </c>
      <c r="B20" s="17" t="s">
        <v>18</v>
      </c>
      <c r="C20" s="18" t="b">
        <f>C8&gt;0.67</f>
        <v>1</v>
      </c>
      <c r="D20" s="18" t="b">
        <f t="shared" ref="D20:Z20" si="73">D8&gt;0.67</f>
        <v>1</v>
      </c>
      <c r="E20" s="18" t="b">
        <f t="shared" si="73"/>
        <v>1</v>
      </c>
      <c r="F20" s="18" t="b">
        <f t="shared" si="73"/>
        <v>1</v>
      </c>
      <c r="G20" s="18" t="b">
        <f t="shared" si="73"/>
        <v>1</v>
      </c>
      <c r="H20" s="18" t="b">
        <f t="shared" si="73"/>
        <v>1</v>
      </c>
      <c r="I20" s="18" t="b">
        <f t="shared" si="73"/>
        <v>1</v>
      </c>
      <c r="J20" s="18" t="b">
        <f t="shared" si="73"/>
        <v>1</v>
      </c>
      <c r="K20" s="18" t="b">
        <f t="shared" ref="K20" si="74">K8&gt;0.67</f>
        <v>1</v>
      </c>
      <c r="L20" s="18" t="b">
        <f t="shared" ref="L20" si="75">L8&gt;0.67</f>
        <v>1</v>
      </c>
      <c r="M20" s="18" t="b">
        <f t="shared" si="73"/>
        <v>1</v>
      </c>
      <c r="N20" s="18" t="b">
        <f t="shared" si="73"/>
        <v>1</v>
      </c>
      <c r="O20" s="21" t="b">
        <f t="shared" ref="O20:Q20" si="76">O17&gt;10</f>
        <v>1</v>
      </c>
      <c r="P20" s="21" t="b">
        <f t="shared" ref="P20" si="77">P17&gt;10</f>
        <v>1</v>
      </c>
      <c r="Q20" s="21" t="b">
        <f t="shared" si="76"/>
        <v>1</v>
      </c>
      <c r="R20" s="18" t="b">
        <f t="shared" si="73"/>
        <v>1</v>
      </c>
      <c r="S20" s="18" t="b">
        <f t="shared" si="73"/>
        <v>1</v>
      </c>
      <c r="T20" s="18" t="b">
        <f t="shared" si="73"/>
        <v>1</v>
      </c>
      <c r="U20" s="18" t="b">
        <f t="shared" si="73"/>
        <v>1</v>
      </c>
      <c r="V20" s="18" t="b">
        <f t="shared" si="73"/>
        <v>1</v>
      </c>
      <c r="W20" s="18" t="b">
        <f t="shared" si="73"/>
        <v>1</v>
      </c>
      <c r="X20" s="18" t="b">
        <f t="shared" si="73"/>
        <v>1</v>
      </c>
      <c r="Y20" s="18" t="b">
        <f t="shared" ref="Y20" si="78">Y8&gt;0.67</f>
        <v>1</v>
      </c>
      <c r="Z20" s="18" t="b">
        <f t="shared" si="73"/>
        <v>1</v>
      </c>
      <c r="AA20" s="18" t="b">
        <f t="shared" ref="AA20:AJ20" si="79">AA8&gt;0.67</f>
        <v>1</v>
      </c>
      <c r="AB20" s="18" t="b">
        <f t="shared" si="79"/>
        <v>1</v>
      </c>
      <c r="AC20" s="18" t="b">
        <f t="shared" si="79"/>
        <v>1</v>
      </c>
      <c r="AD20" s="18" t="b">
        <f t="shared" si="79"/>
        <v>1</v>
      </c>
      <c r="AE20" s="31" t="b">
        <f t="shared" si="79"/>
        <v>0</v>
      </c>
      <c r="AF20" s="31" t="b">
        <f t="shared" si="79"/>
        <v>0</v>
      </c>
      <c r="AG20" s="31" t="b">
        <f t="shared" si="79"/>
        <v>0</v>
      </c>
      <c r="AH20" s="31" t="b">
        <f t="shared" si="79"/>
        <v>0</v>
      </c>
      <c r="AI20" s="31" t="b">
        <f t="shared" ref="AI20" si="80">AI8&gt;0.67</f>
        <v>0</v>
      </c>
      <c r="AJ20" s="31" t="b">
        <f t="shared" si="79"/>
        <v>0</v>
      </c>
    </row>
    <row r="21" spans="1:36" x14ac:dyDescent="0.2">
      <c r="A21" s="1" t="s">
        <v>46</v>
      </c>
      <c r="B21" s="17">
        <v>0.19</v>
      </c>
      <c r="C21" s="18" t="b">
        <f>C8&gt;0.19</f>
        <v>1</v>
      </c>
      <c r="D21" s="18" t="b">
        <f>D8&gt;0.19</f>
        <v>1</v>
      </c>
      <c r="E21" s="18" t="b">
        <f t="shared" ref="E21:AJ21" si="81">E8&gt;0.19</f>
        <v>1</v>
      </c>
      <c r="F21" s="18" t="b">
        <f t="shared" si="81"/>
        <v>1</v>
      </c>
      <c r="G21" s="18" t="b">
        <f t="shared" si="81"/>
        <v>1</v>
      </c>
      <c r="H21" s="18" t="b">
        <f t="shared" si="81"/>
        <v>1</v>
      </c>
      <c r="I21" s="18" t="b">
        <f t="shared" si="81"/>
        <v>1</v>
      </c>
      <c r="J21" s="18" t="b">
        <f t="shared" si="81"/>
        <v>1</v>
      </c>
      <c r="K21" s="18" t="b">
        <f t="shared" si="81"/>
        <v>1</v>
      </c>
      <c r="L21" s="18" t="b">
        <f t="shared" si="81"/>
        <v>1</v>
      </c>
      <c r="M21" s="18" t="b">
        <f t="shared" si="81"/>
        <v>1</v>
      </c>
      <c r="N21" s="18" t="b">
        <f t="shared" si="81"/>
        <v>1</v>
      </c>
      <c r="O21" s="18" t="b">
        <f t="shared" si="81"/>
        <v>1</v>
      </c>
      <c r="P21" s="18" t="b">
        <f t="shared" si="81"/>
        <v>1</v>
      </c>
      <c r="Q21" s="18" t="b">
        <f t="shared" si="81"/>
        <v>1</v>
      </c>
      <c r="R21" s="18" t="b">
        <f t="shared" si="81"/>
        <v>1</v>
      </c>
      <c r="S21" s="18" t="b">
        <f t="shared" si="81"/>
        <v>1</v>
      </c>
      <c r="T21" s="18" t="b">
        <f t="shared" si="81"/>
        <v>1</v>
      </c>
      <c r="U21" s="18" t="b">
        <f t="shared" si="81"/>
        <v>1</v>
      </c>
      <c r="V21" s="18" t="b">
        <f t="shared" si="81"/>
        <v>1</v>
      </c>
      <c r="W21" s="18" t="b">
        <f t="shared" si="81"/>
        <v>1</v>
      </c>
      <c r="X21" s="18" t="b">
        <f t="shared" si="81"/>
        <v>1</v>
      </c>
      <c r="Y21" s="18" t="b">
        <f t="shared" si="81"/>
        <v>1</v>
      </c>
      <c r="Z21" s="18" t="b">
        <f t="shared" si="81"/>
        <v>1</v>
      </c>
      <c r="AA21" s="18" t="b">
        <f t="shared" si="81"/>
        <v>1</v>
      </c>
      <c r="AB21" s="18" t="b">
        <f t="shared" si="81"/>
        <v>1</v>
      </c>
      <c r="AC21" s="18" t="b">
        <f t="shared" si="81"/>
        <v>1</v>
      </c>
      <c r="AD21" s="18" t="b">
        <f t="shared" si="81"/>
        <v>1</v>
      </c>
      <c r="AE21" s="18" t="b">
        <f t="shared" si="81"/>
        <v>1</v>
      </c>
      <c r="AF21" s="18" t="b">
        <f t="shared" si="81"/>
        <v>1</v>
      </c>
      <c r="AG21" s="18" t="b">
        <f t="shared" si="81"/>
        <v>1</v>
      </c>
      <c r="AH21" s="18" t="b">
        <f t="shared" si="81"/>
        <v>1</v>
      </c>
      <c r="AI21" s="31" t="b">
        <f t="shared" si="81"/>
        <v>0</v>
      </c>
      <c r="AJ21" s="31" t="b">
        <f t="shared" si="81"/>
        <v>0</v>
      </c>
    </row>
    <row r="22" spans="1:36" x14ac:dyDescent="0.2">
      <c r="A22" s="1" t="s">
        <v>51</v>
      </c>
      <c r="B22" s="17">
        <v>0.3</v>
      </c>
      <c r="C22" s="18" t="b">
        <f>C8&gt;0.3</f>
        <v>1</v>
      </c>
      <c r="D22" s="18" t="b">
        <f t="shared" ref="D22:AJ22" si="82">D8&gt;0.3</f>
        <v>1</v>
      </c>
      <c r="E22" s="18" t="b">
        <f t="shared" si="82"/>
        <v>1</v>
      </c>
      <c r="F22" s="18" t="b">
        <f t="shared" si="82"/>
        <v>1</v>
      </c>
      <c r="G22" s="18" t="b">
        <f t="shared" si="82"/>
        <v>1</v>
      </c>
      <c r="H22" s="18" t="b">
        <f t="shared" si="82"/>
        <v>1</v>
      </c>
      <c r="I22" s="18" t="b">
        <f t="shared" si="82"/>
        <v>1</v>
      </c>
      <c r="J22" s="18" t="b">
        <f t="shared" si="82"/>
        <v>1</v>
      </c>
      <c r="K22" s="18" t="b">
        <f t="shared" si="82"/>
        <v>1</v>
      </c>
      <c r="L22" s="18" t="b">
        <f t="shared" si="82"/>
        <v>1</v>
      </c>
      <c r="M22" s="18" t="b">
        <f t="shared" si="82"/>
        <v>1</v>
      </c>
      <c r="N22" s="18" t="b">
        <f t="shared" si="82"/>
        <v>1</v>
      </c>
      <c r="O22" s="18" t="b">
        <f t="shared" si="82"/>
        <v>1</v>
      </c>
      <c r="P22" s="18" t="b">
        <f t="shared" si="82"/>
        <v>1</v>
      </c>
      <c r="Q22" s="18" t="b">
        <f t="shared" si="82"/>
        <v>1</v>
      </c>
      <c r="R22" s="18" t="b">
        <f t="shared" si="82"/>
        <v>1</v>
      </c>
      <c r="S22" s="18" t="b">
        <f t="shared" si="82"/>
        <v>1</v>
      </c>
      <c r="T22" s="18" t="b">
        <f t="shared" si="82"/>
        <v>1</v>
      </c>
      <c r="U22" s="18" t="b">
        <f t="shared" si="82"/>
        <v>1</v>
      </c>
      <c r="V22" s="18" t="b">
        <f t="shared" si="82"/>
        <v>1</v>
      </c>
      <c r="W22" s="18" t="b">
        <f t="shared" si="82"/>
        <v>1</v>
      </c>
      <c r="X22" s="18" t="b">
        <f t="shared" si="82"/>
        <v>1</v>
      </c>
      <c r="Y22" s="18" t="b">
        <f t="shared" si="82"/>
        <v>1</v>
      </c>
      <c r="Z22" s="18" t="b">
        <f t="shared" si="82"/>
        <v>1</v>
      </c>
      <c r="AA22" s="18" t="b">
        <f t="shared" si="82"/>
        <v>1</v>
      </c>
      <c r="AB22" s="18" t="b">
        <f t="shared" si="82"/>
        <v>1</v>
      </c>
      <c r="AC22" s="18" t="b">
        <f t="shared" si="82"/>
        <v>1</v>
      </c>
      <c r="AD22" s="18" t="b">
        <f t="shared" si="82"/>
        <v>1</v>
      </c>
      <c r="AE22" s="18" t="b">
        <f t="shared" si="82"/>
        <v>1</v>
      </c>
      <c r="AF22" s="18" t="b">
        <f t="shared" si="82"/>
        <v>1</v>
      </c>
      <c r="AG22" s="31" t="b">
        <f t="shared" si="82"/>
        <v>0</v>
      </c>
      <c r="AH22" s="31" t="b">
        <f t="shared" si="82"/>
        <v>0</v>
      </c>
      <c r="AI22" s="31" t="b">
        <f t="shared" si="82"/>
        <v>0</v>
      </c>
      <c r="AJ22" s="31" t="b">
        <f t="shared" si="82"/>
        <v>0</v>
      </c>
    </row>
    <row r="23" spans="1:36" x14ac:dyDescent="0.2">
      <c r="A23" s="1" t="s">
        <v>11</v>
      </c>
      <c r="B23" s="16" t="s">
        <v>12</v>
      </c>
      <c r="C23" s="18" t="b">
        <f>C8&gt;5</f>
        <v>1</v>
      </c>
      <c r="D23" s="18" t="b">
        <f t="shared" ref="D23:Z23" si="83">D8&gt;5</f>
        <v>1</v>
      </c>
      <c r="E23" s="18" t="b">
        <f t="shared" si="83"/>
        <v>1</v>
      </c>
      <c r="F23" s="18" t="b">
        <f t="shared" si="83"/>
        <v>1</v>
      </c>
      <c r="G23" s="18" t="b">
        <f t="shared" si="83"/>
        <v>1</v>
      </c>
      <c r="H23" s="18" t="b">
        <f t="shared" si="83"/>
        <v>1</v>
      </c>
      <c r="I23" s="18" t="b">
        <f t="shared" si="83"/>
        <v>1</v>
      </c>
      <c r="J23" s="18" t="b">
        <f t="shared" si="83"/>
        <v>1</v>
      </c>
      <c r="K23" s="18" t="b">
        <f t="shared" ref="K23" si="84">K8&gt;5</f>
        <v>1</v>
      </c>
      <c r="L23" s="18" t="b">
        <f t="shared" ref="L23" si="85">L8&gt;5</f>
        <v>1</v>
      </c>
      <c r="M23" s="18" t="b">
        <f t="shared" si="83"/>
        <v>1</v>
      </c>
      <c r="N23" s="18" t="b">
        <f t="shared" si="83"/>
        <v>1</v>
      </c>
      <c r="O23" s="21" t="b">
        <f t="shared" ref="O23:Q23" si="86">O18&gt;10</f>
        <v>1</v>
      </c>
      <c r="P23" s="21" t="b">
        <f t="shared" ref="P23" si="87">P18&gt;10</f>
        <v>1</v>
      </c>
      <c r="Q23" s="21" t="b">
        <f t="shared" si="86"/>
        <v>1</v>
      </c>
      <c r="R23" s="18" t="b">
        <f t="shared" si="83"/>
        <v>1</v>
      </c>
      <c r="S23" s="18" t="b">
        <f t="shared" si="83"/>
        <v>1</v>
      </c>
      <c r="T23" s="31" t="b">
        <f t="shared" si="83"/>
        <v>0</v>
      </c>
      <c r="U23" s="31" t="b">
        <f t="shared" si="83"/>
        <v>0</v>
      </c>
      <c r="V23" s="31" t="b">
        <f t="shared" si="83"/>
        <v>0</v>
      </c>
      <c r="W23" s="31" t="b">
        <f t="shared" si="83"/>
        <v>0</v>
      </c>
      <c r="X23" s="31" t="b">
        <f t="shared" si="83"/>
        <v>0</v>
      </c>
      <c r="Y23" s="31" t="b">
        <f t="shared" ref="Y23" si="88">Y8&gt;5</f>
        <v>0</v>
      </c>
      <c r="Z23" s="31" t="b">
        <f t="shared" si="83"/>
        <v>0</v>
      </c>
      <c r="AA23" s="31" t="b">
        <f t="shared" ref="AA23:AJ23" si="89">AA8&gt;5</f>
        <v>0</v>
      </c>
      <c r="AB23" s="31" t="b">
        <f t="shared" si="89"/>
        <v>0</v>
      </c>
      <c r="AC23" s="31" t="b">
        <f t="shared" ref="AC23:AD23" si="90">AC8&gt;5</f>
        <v>0</v>
      </c>
      <c r="AD23" s="31" t="b">
        <f t="shared" si="90"/>
        <v>0</v>
      </c>
      <c r="AE23" s="31" t="b">
        <f t="shared" si="89"/>
        <v>0</v>
      </c>
      <c r="AF23" s="31" t="b">
        <f t="shared" si="89"/>
        <v>0</v>
      </c>
      <c r="AG23" s="31" t="b">
        <f t="shared" si="89"/>
        <v>0</v>
      </c>
      <c r="AH23" s="31" t="b">
        <f t="shared" si="89"/>
        <v>0</v>
      </c>
      <c r="AI23" s="31" t="b">
        <f t="shared" ref="AI23" si="91">AI8&gt;5</f>
        <v>0</v>
      </c>
      <c r="AJ23" s="31" t="b">
        <f t="shared" si="89"/>
        <v>0</v>
      </c>
    </row>
    <row r="24" spans="1:36" x14ac:dyDescent="0.2">
      <c r="A24" s="1" t="s">
        <v>4</v>
      </c>
      <c r="B24" s="17">
        <v>10</v>
      </c>
      <c r="C24" s="18" t="b">
        <f>C8&gt;10</f>
        <v>1</v>
      </c>
      <c r="D24" s="18" t="b">
        <f t="shared" ref="D24:Z24" si="92">D8&gt;10</f>
        <v>1</v>
      </c>
      <c r="E24" s="18" t="b">
        <f t="shared" si="92"/>
        <v>1</v>
      </c>
      <c r="F24" s="18" t="b">
        <f t="shared" si="92"/>
        <v>1</v>
      </c>
      <c r="G24" s="18" t="b">
        <f t="shared" si="92"/>
        <v>1</v>
      </c>
      <c r="H24" s="18" t="b">
        <f t="shared" si="92"/>
        <v>1</v>
      </c>
      <c r="I24" s="18" t="b">
        <f t="shared" si="92"/>
        <v>1</v>
      </c>
      <c r="J24" s="18" t="b">
        <f t="shared" si="92"/>
        <v>1</v>
      </c>
      <c r="K24" s="18" t="b">
        <f t="shared" ref="K24" si="93">K8&gt;10</f>
        <v>1</v>
      </c>
      <c r="L24" s="18" t="b">
        <f t="shared" ref="L24" si="94">L8&gt;10</f>
        <v>1</v>
      </c>
      <c r="M24" s="18" t="b">
        <f t="shared" si="92"/>
        <v>1</v>
      </c>
      <c r="N24" s="18" t="b">
        <f t="shared" si="92"/>
        <v>1</v>
      </c>
      <c r="O24" s="21" t="b">
        <f t="shared" ref="O24:Q24" si="95">O19&gt;10</f>
        <v>1</v>
      </c>
      <c r="P24" s="21" t="b">
        <f t="shared" ref="P24" si="96">P19&gt;10</f>
        <v>1</v>
      </c>
      <c r="Q24" s="21" t="b">
        <f t="shared" si="95"/>
        <v>1</v>
      </c>
      <c r="R24" s="31" t="b">
        <f t="shared" si="92"/>
        <v>0</v>
      </c>
      <c r="S24" s="31" t="b">
        <f t="shared" si="92"/>
        <v>0</v>
      </c>
      <c r="T24" s="31" t="b">
        <f t="shared" si="92"/>
        <v>0</v>
      </c>
      <c r="U24" s="31" t="b">
        <f t="shared" si="92"/>
        <v>0</v>
      </c>
      <c r="V24" s="31" t="b">
        <f t="shared" si="92"/>
        <v>0</v>
      </c>
      <c r="W24" s="31" t="b">
        <f t="shared" si="92"/>
        <v>0</v>
      </c>
      <c r="X24" s="31" t="b">
        <f t="shared" si="92"/>
        <v>0</v>
      </c>
      <c r="Y24" s="31" t="b">
        <f t="shared" ref="Y24" si="97">Y8&gt;10</f>
        <v>0</v>
      </c>
      <c r="Z24" s="31" t="b">
        <f t="shared" si="92"/>
        <v>0</v>
      </c>
      <c r="AA24" s="31" t="b">
        <f t="shared" ref="AA24:AJ24" si="98">AA8&gt;10</f>
        <v>0</v>
      </c>
      <c r="AB24" s="31" t="b">
        <f t="shared" si="98"/>
        <v>0</v>
      </c>
      <c r="AC24" s="31" t="b">
        <f t="shared" ref="AC24:AD24" si="99">AC8&gt;10</f>
        <v>0</v>
      </c>
      <c r="AD24" s="31" t="b">
        <f t="shared" si="99"/>
        <v>0</v>
      </c>
      <c r="AE24" s="31" t="b">
        <f t="shared" si="98"/>
        <v>0</v>
      </c>
      <c r="AF24" s="31" t="b">
        <f t="shared" si="98"/>
        <v>0</v>
      </c>
      <c r="AG24" s="31" t="b">
        <f t="shared" si="98"/>
        <v>0</v>
      </c>
      <c r="AH24" s="31" t="b">
        <f t="shared" si="98"/>
        <v>0</v>
      </c>
      <c r="AI24" s="31" t="b">
        <f t="shared" ref="AI24" si="100">AI8&gt;10</f>
        <v>0</v>
      </c>
      <c r="AJ24" s="31" t="b">
        <f t="shared" si="98"/>
        <v>0</v>
      </c>
    </row>
    <row r="25" spans="1:36" x14ac:dyDescent="0.2">
      <c r="A25" s="1" t="s">
        <v>19</v>
      </c>
      <c r="B25" s="17">
        <v>3</v>
      </c>
      <c r="C25" s="18" t="b">
        <f>C8&gt;3</f>
        <v>1</v>
      </c>
      <c r="D25" s="18" t="b">
        <f t="shared" ref="D25:Z25" si="101">D8&gt;3</f>
        <v>1</v>
      </c>
      <c r="E25" s="18" t="b">
        <f t="shared" si="101"/>
        <v>1</v>
      </c>
      <c r="F25" s="18" t="b">
        <f t="shared" si="101"/>
        <v>1</v>
      </c>
      <c r="G25" s="18" t="b">
        <f t="shared" si="101"/>
        <v>1</v>
      </c>
      <c r="H25" s="18" t="b">
        <f t="shared" si="101"/>
        <v>1</v>
      </c>
      <c r="I25" s="18" t="b">
        <f t="shared" si="101"/>
        <v>1</v>
      </c>
      <c r="J25" s="18" t="b">
        <f t="shared" si="101"/>
        <v>1</v>
      </c>
      <c r="K25" s="18" t="b">
        <f t="shared" ref="K25" si="102">K8&gt;3</f>
        <v>1</v>
      </c>
      <c r="L25" s="18" t="b">
        <f t="shared" ref="L25" si="103">L8&gt;3</f>
        <v>1</v>
      </c>
      <c r="M25" s="18" t="b">
        <f t="shared" si="101"/>
        <v>1</v>
      </c>
      <c r="N25" s="18" t="b">
        <f t="shared" si="101"/>
        <v>1</v>
      </c>
      <c r="O25" s="21" t="b">
        <f t="shared" ref="O25:Q25" si="104">O20&gt;10</f>
        <v>1</v>
      </c>
      <c r="P25" s="21" t="b">
        <f t="shared" ref="P25" si="105">P20&gt;10</f>
        <v>1</v>
      </c>
      <c r="Q25" s="21" t="b">
        <f t="shared" si="104"/>
        <v>1</v>
      </c>
      <c r="R25" s="18" t="b">
        <f t="shared" si="101"/>
        <v>1</v>
      </c>
      <c r="S25" s="18" t="b">
        <f t="shared" si="101"/>
        <v>1</v>
      </c>
      <c r="T25" s="18" t="b">
        <f t="shared" si="101"/>
        <v>1</v>
      </c>
      <c r="U25" s="18" t="b">
        <f t="shared" si="101"/>
        <v>1</v>
      </c>
      <c r="V25" s="18" t="b">
        <f t="shared" si="101"/>
        <v>1</v>
      </c>
      <c r="W25" s="18" t="b">
        <f t="shared" si="101"/>
        <v>1</v>
      </c>
      <c r="X25" s="31" t="b">
        <f t="shared" si="101"/>
        <v>0</v>
      </c>
      <c r="Y25" s="31" t="b">
        <f t="shared" ref="Y25" si="106">Y8&gt;3</f>
        <v>0</v>
      </c>
      <c r="Z25" s="31" t="b">
        <f t="shared" si="101"/>
        <v>0</v>
      </c>
      <c r="AA25" s="31" t="b">
        <f t="shared" ref="AA25:AJ25" si="107">AA8&gt;3</f>
        <v>0</v>
      </c>
      <c r="AB25" s="31" t="b">
        <f t="shared" si="107"/>
        <v>0</v>
      </c>
      <c r="AC25" s="31" t="b">
        <f t="shared" ref="AC25:AD25" si="108">AC8&gt;3</f>
        <v>0</v>
      </c>
      <c r="AD25" s="31" t="b">
        <f t="shared" si="108"/>
        <v>0</v>
      </c>
      <c r="AE25" s="31" t="b">
        <f t="shared" si="107"/>
        <v>0</v>
      </c>
      <c r="AF25" s="31" t="b">
        <f t="shared" si="107"/>
        <v>0</v>
      </c>
      <c r="AG25" s="31" t="b">
        <f t="shared" si="107"/>
        <v>0</v>
      </c>
      <c r="AH25" s="31" t="b">
        <f t="shared" si="107"/>
        <v>0</v>
      </c>
      <c r="AI25" s="31" t="b">
        <f t="shared" ref="AI25" si="109">AI8&gt;3</f>
        <v>0</v>
      </c>
      <c r="AJ25" s="31" t="b">
        <f t="shared" si="107"/>
        <v>0</v>
      </c>
    </row>
    <row r="26" spans="1:36" x14ac:dyDescent="0.2">
      <c r="A26" s="1" t="s">
        <v>20</v>
      </c>
      <c r="B26" s="17">
        <v>5</v>
      </c>
      <c r="C26" s="18" t="b">
        <f>C8&gt;5</f>
        <v>1</v>
      </c>
      <c r="D26" s="18" t="b">
        <f t="shared" ref="D26:Z26" si="110">D8&gt;5</f>
        <v>1</v>
      </c>
      <c r="E26" s="18" t="b">
        <f t="shared" si="110"/>
        <v>1</v>
      </c>
      <c r="F26" s="18" t="b">
        <f t="shared" si="110"/>
        <v>1</v>
      </c>
      <c r="G26" s="18" t="b">
        <f t="shared" si="110"/>
        <v>1</v>
      </c>
      <c r="H26" s="18" t="b">
        <f t="shared" si="110"/>
        <v>1</v>
      </c>
      <c r="I26" s="18" t="b">
        <f t="shared" si="110"/>
        <v>1</v>
      </c>
      <c r="J26" s="18" t="b">
        <f t="shared" si="110"/>
        <v>1</v>
      </c>
      <c r="K26" s="18" t="b">
        <f t="shared" ref="K26" si="111">K8&gt;5</f>
        <v>1</v>
      </c>
      <c r="L26" s="18" t="b">
        <f t="shared" ref="L26" si="112">L8&gt;5</f>
        <v>1</v>
      </c>
      <c r="M26" s="18" t="b">
        <f t="shared" si="110"/>
        <v>1</v>
      </c>
      <c r="N26" s="18" t="b">
        <f t="shared" si="110"/>
        <v>1</v>
      </c>
      <c r="O26" s="21" t="b">
        <f t="shared" ref="O26:Q26" si="113">O23&gt;10</f>
        <v>1</v>
      </c>
      <c r="P26" s="21" t="b">
        <f t="shared" ref="P26" si="114">P23&gt;10</f>
        <v>1</v>
      </c>
      <c r="Q26" s="21" t="b">
        <f t="shared" si="113"/>
        <v>1</v>
      </c>
      <c r="R26" s="18" t="b">
        <f t="shared" si="110"/>
        <v>1</v>
      </c>
      <c r="S26" s="18" t="b">
        <f t="shared" si="110"/>
        <v>1</v>
      </c>
      <c r="T26" s="31" t="b">
        <f t="shared" si="110"/>
        <v>0</v>
      </c>
      <c r="U26" s="31" t="b">
        <f t="shared" si="110"/>
        <v>0</v>
      </c>
      <c r="V26" s="31" t="b">
        <f t="shared" si="110"/>
        <v>0</v>
      </c>
      <c r="W26" s="31" t="b">
        <f t="shared" si="110"/>
        <v>0</v>
      </c>
      <c r="X26" s="31" t="b">
        <f t="shared" si="110"/>
        <v>0</v>
      </c>
      <c r="Y26" s="31" t="b">
        <f t="shared" ref="Y26" si="115">Y8&gt;5</f>
        <v>0</v>
      </c>
      <c r="Z26" s="31" t="b">
        <f t="shared" si="110"/>
        <v>0</v>
      </c>
      <c r="AA26" s="31" t="b">
        <f t="shared" ref="AA26:AJ26" si="116">AA8&gt;5</f>
        <v>0</v>
      </c>
      <c r="AB26" s="31" t="b">
        <f t="shared" si="116"/>
        <v>0</v>
      </c>
      <c r="AC26" s="31" t="b">
        <f t="shared" ref="AC26:AD26" si="117">AC8&gt;5</f>
        <v>0</v>
      </c>
      <c r="AD26" s="31" t="b">
        <f t="shared" si="117"/>
        <v>0</v>
      </c>
      <c r="AE26" s="31" t="b">
        <f t="shared" si="116"/>
        <v>0</v>
      </c>
      <c r="AF26" s="31" t="b">
        <f t="shared" si="116"/>
        <v>0</v>
      </c>
      <c r="AG26" s="31" t="b">
        <f t="shared" si="116"/>
        <v>0</v>
      </c>
      <c r="AH26" s="31" t="b">
        <f t="shared" si="116"/>
        <v>0</v>
      </c>
      <c r="AI26" s="31" t="b">
        <f t="shared" ref="AI26" si="118">AI8&gt;5</f>
        <v>0</v>
      </c>
      <c r="AJ26" s="31" t="b">
        <f t="shared" si="116"/>
        <v>0</v>
      </c>
    </row>
    <row r="27" spans="1:36" x14ac:dyDescent="0.2">
      <c r="A27" s="1" t="s">
        <v>5</v>
      </c>
      <c r="B27" s="17" t="s">
        <v>21</v>
      </c>
      <c r="C27" s="18" t="b">
        <f>C8&gt;8</f>
        <v>1</v>
      </c>
      <c r="D27" s="18" t="b">
        <f t="shared" ref="D27:W27" si="119">D8&gt;8</f>
        <v>1</v>
      </c>
      <c r="E27" s="18" t="b">
        <f t="shared" si="119"/>
        <v>1</v>
      </c>
      <c r="F27" s="18" t="b">
        <f t="shared" si="119"/>
        <v>1</v>
      </c>
      <c r="G27" s="18" t="b">
        <f t="shared" si="119"/>
        <v>1</v>
      </c>
      <c r="H27" s="18" t="b">
        <f t="shared" si="119"/>
        <v>1</v>
      </c>
      <c r="I27" s="18" t="b">
        <f t="shared" si="119"/>
        <v>1</v>
      </c>
      <c r="J27" s="18" t="b">
        <f t="shared" si="119"/>
        <v>1</v>
      </c>
      <c r="K27" s="18" t="b">
        <f t="shared" si="119"/>
        <v>1</v>
      </c>
      <c r="L27" s="18" t="b">
        <f t="shared" si="119"/>
        <v>1</v>
      </c>
      <c r="M27" s="18" t="b">
        <f t="shared" si="119"/>
        <v>1</v>
      </c>
      <c r="N27" s="18" t="b">
        <f t="shared" si="119"/>
        <v>1</v>
      </c>
      <c r="O27" s="18" t="b">
        <f t="shared" si="119"/>
        <v>1</v>
      </c>
      <c r="P27" s="18" t="b">
        <f t="shared" si="119"/>
        <v>1</v>
      </c>
      <c r="Q27" s="31" t="b">
        <f t="shared" si="119"/>
        <v>0</v>
      </c>
      <c r="R27" s="31" t="b">
        <f t="shared" si="119"/>
        <v>0</v>
      </c>
      <c r="S27" s="31" t="b">
        <f t="shared" si="119"/>
        <v>0</v>
      </c>
      <c r="T27" s="31" t="b">
        <f t="shared" si="119"/>
        <v>0</v>
      </c>
      <c r="U27" s="31" t="b">
        <f t="shared" si="119"/>
        <v>0</v>
      </c>
      <c r="V27" s="31" t="b">
        <f t="shared" si="119"/>
        <v>0</v>
      </c>
      <c r="W27" s="31" t="b">
        <f t="shared" si="119"/>
        <v>0</v>
      </c>
      <c r="X27" s="31" t="b">
        <f t="shared" ref="X27:Z27" si="120">X8&gt;8</f>
        <v>0</v>
      </c>
      <c r="Y27" s="31" t="b">
        <f t="shared" ref="Y27" si="121">Y8&gt;8</f>
        <v>0</v>
      </c>
      <c r="Z27" s="31" t="b">
        <f t="shared" si="120"/>
        <v>0</v>
      </c>
      <c r="AA27" s="31" t="b">
        <f t="shared" ref="AA27:AJ27" si="122">AA8&gt;8</f>
        <v>0</v>
      </c>
      <c r="AB27" s="31" t="b">
        <f t="shared" si="122"/>
        <v>0</v>
      </c>
      <c r="AC27" s="31" t="b">
        <f t="shared" ref="AC27:AD27" si="123">AC8&gt;8</f>
        <v>0</v>
      </c>
      <c r="AD27" s="31" t="b">
        <f t="shared" si="123"/>
        <v>0</v>
      </c>
      <c r="AE27" s="31" t="b">
        <f t="shared" si="122"/>
        <v>0</v>
      </c>
      <c r="AF27" s="31" t="b">
        <f t="shared" si="122"/>
        <v>0</v>
      </c>
      <c r="AG27" s="31" t="b">
        <f t="shared" si="122"/>
        <v>0</v>
      </c>
      <c r="AH27" s="31" t="b">
        <f t="shared" si="122"/>
        <v>0</v>
      </c>
      <c r="AI27" s="31" t="b">
        <f t="shared" ref="AI27" si="124">AI8&gt;8</f>
        <v>0</v>
      </c>
      <c r="AJ27" s="31" t="b">
        <f t="shared" si="122"/>
        <v>0</v>
      </c>
    </row>
    <row r="28" spans="1:36" x14ac:dyDescent="0.2">
      <c r="A28" s="1" t="s">
        <v>6</v>
      </c>
      <c r="B28" s="17">
        <v>30</v>
      </c>
      <c r="C28" s="18" t="b">
        <f>C8&gt;30</f>
        <v>1</v>
      </c>
      <c r="D28" s="18" t="b">
        <f t="shared" ref="D28:Z28" si="125">D8&gt;30</f>
        <v>1</v>
      </c>
      <c r="E28" s="18" t="b">
        <f t="shared" si="125"/>
        <v>1</v>
      </c>
      <c r="F28" s="18" t="b">
        <f t="shared" si="125"/>
        <v>1</v>
      </c>
      <c r="G28" s="18" t="b">
        <f t="shared" si="125"/>
        <v>1</v>
      </c>
      <c r="H28" s="18" t="b">
        <f t="shared" si="125"/>
        <v>1</v>
      </c>
      <c r="I28" s="18" t="b">
        <f t="shared" si="125"/>
        <v>1</v>
      </c>
      <c r="J28" s="18" t="b">
        <f t="shared" si="125"/>
        <v>1</v>
      </c>
      <c r="K28" s="18" t="b">
        <f t="shared" ref="K28" si="126">K8&gt;30</f>
        <v>1</v>
      </c>
      <c r="L28" s="18" t="b">
        <f t="shared" si="125"/>
        <v>1</v>
      </c>
      <c r="M28" s="31" t="b">
        <f t="shared" si="125"/>
        <v>0</v>
      </c>
      <c r="N28" s="31" t="b">
        <f t="shared" si="125"/>
        <v>0</v>
      </c>
      <c r="O28" s="31" t="b">
        <f t="shared" si="125"/>
        <v>0</v>
      </c>
      <c r="P28" s="31" t="b">
        <f t="shared" si="125"/>
        <v>0</v>
      </c>
      <c r="Q28" s="31" t="b">
        <f t="shared" si="125"/>
        <v>0</v>
      </c>
      <c r="R28" s="31" t="b">
        <f t="shared" si="125"/>
        <v>0</v>
      </c>
      <c r="S28" s="31" t="b">
        <f t="shared" si="125"/>
        <v>0</v>
      </c>
      <c r="T28" s="31" t="b">
        <f t="shared" si="125"/>
        <v>0</v>
      </c>
      <c r="U28" s="31" t="b">
        <f t="shared" si="125"/>
        <v>0</v>
      </c>
      <c r="V28" s="31" t="b">
        <f t="shared" si="125"/>
        <v>0</v>
      </c>
      <c r="W28" s="31" t="b">
        <f t="shared" si="125"/>
        <v>0</v>
      </c>
      <c r="X28" s="31" t="b">
        <f t="shared" si="125"/>
        <v>0</v>
      </c>
      <c r="Y28" s="31" t="b">
        <f t="shared" ref="Y28" si="127">Y8&gt;30</f>
        <v>0</v>
      </c>
      <c r="Z28" s="31" t="b">
        <f t="shared" si="125"/>
        <v>0</v>
      </c>
      <c r="AA28" s="31" t="b">
        <f t="shared" ref="AA28:AJ28" si="128">AA8&gt;30</f>
        <v>0</v>
      </c>
      <c r="AB28" s="31" t="b">
        <f t="shared" si="128"/>
        <v>0</v>
      </c>
      <c r="AC28" s="31" t="b">
        <f t="shared" ref="AC28:AD28" si="129">AC8&gt;30</f>
        <v>0</v>
      </c>
      <c r="AD28" s="31" t="b">
        <f t="shared" si="129"/>
        <v>0</v>
      </c>
      <c r="AE28" s="31" t="b">
        <f t="shared" si="128"/>
        <v>0</v>
      </c>
      <c r="AF28" s="31" t="b">
        <f t="shared" si="128"/>
        <v>0</v>
      </c>
      <c r="AG28" s="31" t="b">
        <f t="shared" si="128"/>
        <v>0</v>
      </c>
      <c r="AH28" s="31" t="b">
        <f t="shared" si="128"/>
        <v>0</v>
      </c>
      <c r="AI28" s="31" t="b">
        <f t="shared" ref="AI28" si="130">AI8&gt;30</f>
        <v>0</v>
      </c>
      <c r="AJ28" s="31" t="b">
        <f t="shared" si="128"/>
        <v>0</v>
      </c>
    </row>
    <row r="33" spans="22:23" x14ac:dyDescent="0.2">
      <c r="V33" s="43"/>
      <c r="W33" s="43"/>
    </row>
  </sheetData>
  <mergeCells count="5">
    <mergeCell ref="A9:AJ9"/>
    <mergeCell ref="A2:AJ2"/>
    <mergeCell ref="A6:B6"/>
    <mergeCell ref="A7:B7"/>
    <mergeCell ref="A8:B8"/>
  </mergeCells>
  <conditionalFormatting sqref="C10:AJ10">
    <cfRule type="colorScale" priority="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80BD5-4B36-5745-82B3-68AFB35EBF4F}">
  <dimension ref="A1:AG28"/>
  <sheetViews>
    <sheetView workbookViewId="0">
      <selection activeCell="Z16" sqref="Z16"/>
    </sheetView>
  </sheetViews>
  <sheetFormatPr baseColWidth="10" defaultRowHeight="16" x14ac:dyDescent="0.2"/>
  <cols>
    <col min="1" max="1" width="40.1640625" bestFit="1" customWidth="1"/>
    <col min="2" max="2" width="10.83203125" style="29"/>
    <col min="6" max="6" width="7.5" bestFit="1" customWidth="1"/>
    <col min="7" max="7" width="7.5" customWidth="1"/>
    <col min="8" max="8" width="7.5" bestFit="1" customWidth="1"/>
    <col min="9" max="17" width="7.5" customWidth="1"/>
    <col min="18" max="18" width="7.5" bestFit="1" customWidth="1"/>
    <col min="19" max="21" width="7.5" customWidth="1"/>
  </cols>
  <sheetData>
    <row r="1" spans="1:33" x14ac:dyDescent="0.2">
      <c r="A1" s="15" t="s">
        <v>1</v>
      </c>
      <c r="B1" s="25"/>
      <c r="C1" s="15">
        <v>10</v>
      </c>
      <c r="D1" s="15">
        <v>20</v>
      </c>
      <c r="E1" s="15">
        <v>30</v>
      </c>
      <c r="F1" s="15">
        <v>50</v>
      </c>
      <c r="G1" s="15">
        <v>75</v>
      </c>
      <c r="H1" s="15">
        <v>100</v>
      </c>
      <c r="I1" s="15">
        <v>150</v>
      </c>
      <c r="J1" s="15">
        <v>170</v>
      </c>
      <c r="K1" s="15">
        <v>190</v>
      </c>
      <c r="L1" s="15">
        <v>200</v>
      </c>
      <c r="M1" s="15">
        <v>250</v>
      </c>
      <c r="N1" s="15">
        <v>300</v>
      </c>
      <c r="O1" s="15">
        <v>350</v>
      </c>
      <c r="P1" s="15">
        <v>400</v>
      </c>
      <c r="Q1" s="15">
        <v>450</v>
      </c>
      <c r="R1" s="15">
        <v>500</v>
      </c>
      <c r="S1" s="15">
        <v>650</v>
      </c>
      <c r="T1" s="15">
        <v>750</v>
      </c>
      <c r="U1" s="15">
        <v>850</v>
      </c>
      <c r="V1" s="15">
        <v>1000</v>
      </c>
      <c r="W1" s="15">
        <v>1250</v>
      </c>
      <c r="X1" s="15">
        <v>1500</v>
      </c>
      <c r="Y1" s="15">
        <v>2000</v>
      </c>
      <c r="Z1" s="15">
        <v>2500</v>
      </c>
      <c r="AA1" s="15">
        <v>3000</v>
      </c>
      <c r="AB1" s="15">
        <v>3300</v>
      </c>
      <c r="AC1" s="15">
        <v>4000</v>
      </c>
      <c r="AD1" s="15">
        <v>4500</v>
      </c>
      <c r="AE1" s="15">
        <v>4750</v>
      </c>
      <c r="AF1" s="15">
        <v>5000</v>
      </c>
      <c r="AG1" s="15">
        <v>6000</v>
      </c>
    </row>
    <row r="2" spans="1:33" s="5" customFormat="1" ht="17" thickBot="1" x14ac:dyDescent="0.25">
      <c r="A2" s="62" t="s">
        <v>27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63"/>
    </row>
    <row r="3" spans="1:33" ht="18" thickTop="1" thickBot="1" x14ac:dyDescent="0.25">
      <c r="A3" s="6" t="s">
        <v>28</v>
      </c>
      <c r="B3" s="26">
        <f>687500*2</f>
        <v>1375000</v>
      </c>
      <c r="C3" s="1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17" thickTop="1" x14ac:dyDescent="0.2">
      <c r="A4" s="4" t="s">
        <v>0</v>
      </c>
      <c r="B4" s="27">
        <f>B3*0.42</f>
        <v>577500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 x14ac:dyDescent="0.2">
      <c r="A5" s="4" t="s">
        <v>29</v>
      </c>
      <c r="B5" s="28">
        <f>POWER(B4,0.333333333333333)</f>
        <v>83.275515449940926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ht="17" thickBot="1" x14ac:dyDescent="0.25">
      <c r="A6" s="59" t="s">
        <v>2</v>
      </c>
      <c r="B6" s="60"/>
      <c r="C6" s="9">
        <f>C1/B5</f>
        <v>0.12008331555763542</v>
      </c>
      <c r="D6" s="9">
        <f>D1/B5</f>
        <v>0.24016663111527084</v>
      </c>
      <c r="E6" s="9">
        <f>E1/B5</f>
        <v>0.36024994667290627</v>
      </c>
      <c r="F6" s="9">
        <f>F1/B5</f>
        <v>0.60041657778817714</v>
      </c>
      <c r="G6" s="9">
        <f>G1/B5</f>
        <v>0.9006248666822656</v>
      </c>
      <c r="H6" s="9">
        <f>H1/B5</f>
        <v>1.2008331555763543</v>
      </c>
      <c r="I6" s="9">
        <f>I1/B5</f>
        <v>1.8012497333645312</v>
      </c>
      <c r="J6" s="9">
        <f>J1/B5</f>
        <v>2.0414163644798022</v>
      </c>
      <c r="K6" s="9">
        <f>K1/B5</f>
        <v>2.2815829955950728</v>
      </c>
      <c r="L6" s="9">
        <f>L1/B5</f>
        <v>2.4016663111527086</v>
      </c>
      <c r="M6" s="9">
        <f>M1/B5</f>
        <v>3.0020828889408855</v>
      </c>
      <c r="N6" s="9">
        <f>N1/B5</f>
        <v>3.6024994667290624</v>
      </c>
      <c r="O6" s="9">
        <f>O1/B5</f>
        <v>4.2029160445172398</v>
      </c>
      <c r="P6" s="9">
        <f>P1/B5</f>
        <v>4.8033326223054171</v>
      </c>
      <c r="Q6" s="9">
        <f>Q1/B5</f>
        <v>5.4037492000935936</v>
      </c>
      <c r="R6" s="9">
        <f>R1/B5</f>
        <v>6.004165777881771</v>
      </c>
      <c r="S6" s="9">
        <f>S1/B5</f>
        <v>7.8054155112463022</v>
      </c>
      <c r="T6" s="9">
        <f>T1/B5</f>
        <v>9.0062486668226569</v>
      </c>
      <c r="U6" s="9">
        <f>U1/B5</f>
        <v>10.207081822399012</v>
      </c>
      <c r="V6" s="9">
        <f>V1/B5</f>
        <v>12.008331555763542</v>
      </c>
      <c r="W6" s="9">
        <f>W1/B5</f>
        <v>15.010414444704427</v>
      </c>
      <c r="X6" s="9">
        <f>X1/B5</f>
        <v>18.012497333645314</v>
      </c>
      <c r="Y6" s="9">
        <f>Y1/B5</f>
        <v>24.016663111527084</v>
      </c>
      <c r="Z6" s="9">
        <f>Z1/B5</f>
        <v>30.020828889408854</v>
      </c>
      <c r="AA6" s="9">
        <f>AA1/B5</f>
        <v>36.024994667290628</v>
      </c>
      <c r="AB6" s="9">
        <f>AB1/B5</f>
        <v>39.627494134019692</v>
      </c>
      <c r="AC6" s="44">
        <f>AC1/B5</f>
        <v>48.033326223054168</v>
      </c>
      <c r="AD6" s="44">
        <f>AD1/B5</f>
        <v>54.037492000935941</v>
      </c>
      <c r="AE6" s="44">
        <f>AE1/B5</f>
        <v>57.039574889876825</v>
      </c>
      <c r="AF6" s="44">
        <f>AF1/B5</f>
        <v>60.041657778817708</v>
      </c>
      <c r="AG6" s="9"/>
    </row>
    <row r="7" spans="1:33" ht="18" thickTop="1" thickBot="1" x14ac:dyDescent="0.25">
      <c r="A7" s="59" t="s">
        <v>25</v>
      </c>
      <c r="B7" s="61"/>
      <c r="C7" s="10">
        <v>29000</v>
      </c>
      <c r="D7" s="11">
        <v>15000</v>
      </c>
      <c r="E7" s="11">
        <v>8000</v>
      </c>
      <c r="F7" s="11">
        <v>3700</v>
      </c>
      <c r="G7" s="11">
        <v>1800</v>
      </c>
      <c r="H7" s="11">
        <v>900</v>
      </c>
      <c r="I7" s="11">
        <v>400</v>
      </c>
      <c r="J7" s="11">
        <v>280</v>
      </c>
      <c r="K7" s="11">
        <v>250</v>
      </c>
      <c r="L7" s="11">
        <v>200</v>
      </c>
      <c r="M7" s="11">
        <v>130</v>
      </c>
      <c r="N7" s="11">
        <v>80</v>
      </c>
      <c r="O7" s="11">
        <v>60</v>
      </c>
      <c r="P7" s="11">
        <v>48</v>
      </c>
      <c r="Q7" s="11">
        <v>39</v>
      </c>
      <c r="R7" s="11">
        <v>34</v>
      </c>
      <c r="S7" s="11">
        <v>22</v>
      </c>
      <c r="T7" s="11">
        <v>18</v>
      </c>
      <c r="U7" s="11">
        <v>15</v>
      </c>
      <c r="V7" s="11">
        <v>13</v>
      </c>
      <c r="W7" s="11">
        <v>9</v>
      </c>
      <c r="X7" s="11">
        <v>7</v>
      </c>
      <c r="Y7" s="11">
        <v>5</v>
      </c>
      <c r="Z7" s="11">
        <v>3.7</v>
      </c>
      <c r="AA7" s="11">
        <v>2.9</v>
      </c>
      <c r="AB7" s="11">
        <v>2.5</v>
      </c>
      <c r="AC7" s="45">
        <v>1.8</v>
      </c>
      <c r="AD7" s="45">
        <v>1.4</v>
      </c>
      <c r="AE7" s="45">
        <v>1.3</v>
      </c>
      <c r="AF7" s="45">
        <v>0.8</v>
      </c>
      <c r="AG7" s="12"/>
    </row>
    <row r="8" spans="1:33" ht="17" thickTop="1" x14ac:dyDescent="0.2">
      <c r="A8" s="59" t="s">
        <v>24</v>
      </c>
      <c r="B8" s="60"/>
      <c r="C8" s="8">
        <f t="shared" ref="C8:AG8" si="0">C7*0.145038</f>
        <v>4206.1019999999999</v>
      </c>
      <c r="D8" s="8">
        <f t="shared" si="0"/>
        <v>2175.5700000000002</v>
      </c>
      <c r="E8" s="8">
        <f t="shared" si="0"/>
        <v>1160.3040000000001</v>
      </c>
      <c r="F8" s="8">
        <f t="shared" si="0"/>
        <v>536.64059999999995</v>
      </c>
      <c r="G8" s="8">
        <f t="shared" si="0"/>
        <v>261.0684</v>
      </c>
      <c r="H8" s="8">
        <f t="shared" si="0"/>
        <v>130.5342</v>
      </c>
      <c r="I8" s="8">
        <f t="shared" si="0"/>
        <v>58.0152</v>
      </c>
      <c r="J8" s="8">
        <f t="shared" si="0"/>
        <v>40.610640000000004</v>
      </c>
      <c r="K8" s="8">
        <f t="shared" si="0"/>
        <v>36.259500000000003</v>
      </c>
      <c r="L8" s="8">
        <f t="shared" si="0"/>
        <v>29.0076</v>
      </c>
      <c r="M8" s="8">
        <f t="shared" si="0"/>
        <v>18.854939999999999</v>
      </c>
      <c r="N8" s="8">
        <f t="shared" si="0"/>
        <v>11.60304</v>
      </c>
      <c r="O8" s="8">
        <f t="shared" si="0"/>
        <v>8.70228</v>
      </c>
      <c r="P8" s="8">
        <f t="shared" si="0"/>
        <v>6.961824</v>
      </c>
      <c r="Q8" s="8">
        <f t="shared" si="0"/>
        <v>5.6564820000000005</v>
      </c>
      <c r="R8" s="8">
        <f t="shared" si="0"/>
        <v>4.931292</v>
      </c>
      <c r="S8" s="8">
        <f t="shared" si="0"/>
        <v>3.190836</v>
      </c>
      <c r="T8" s="8">
        <f t="shared" si="0"/>
        <v>2.610684</v>
      </c>
      <c r="U8" s="8">
        <f t="shared" si="0"/>
        <v>2.17557</v>
      </c>
      <c r="V8" s="8">
        <f t="shared" si="0"/>
        <v>1.885494</v>
      </c>
      <c r="W8" s="8">
        <f t="shared" si="0"/>
        <v>1.305342</v>
      </c>
      <c r="X8" s="8">
        <f t="shared" si="0"/>
        <v>1.015266</v>
      </c>
      <c r="Y8" s="8">
        <f t="shared" si="0"/>
        <v>0.72519</v>
      </c>
      <c r="Z8" s="8">
        <f t="shared" si="0"/>
        <v>0.53664060000000002</v>
      </c>
      <c r="AA8" s="8">
        <f t="shared" si="0"/>
        <v>0.42061019999999999</v>
      </c>
      <c r="AB8" s="8">
        <f t="shared" si="0"/>
        <v>0.362595</v>
      </c>
      <c r="AC8" s="48">
        <f t="shared" si="0"/>
        <v>0.26106840000000003</v>
      </c>
      <c r="AD8" s="48">
        <f t="shared" si="0"/>
        <v>0.20305319999999999</v>
      </c>
      <c r="AE8" s="48">
        <f t="shared" si="0"/>
        <v>0.18854940000000001</v>
      </c>
      <c r="AF8" s="48">
        <f t="shared" si="0"/>
        <v>0.11603040000000001</v>
      </c>
      <c r="AG8" s="8">
        <f t="shared" si="0"/>
        <v>0</v>
      </c>
    </row>
    <row r="9" spans="1:33" s="5" customFormat="1" x14ac:dyDescent="0.2">
      <c r="A9" s="52" t="s">
        <v>26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4"/>
    </row>
    <row r="10" spans="1:33" x14ac:dyDescent="0.2">
      <c r="A10" s="1" t="s">
        <v>8</v>
      </c>
      <c r="B10" s="16" t="s">
        <v>12</v>
      </c>
      <c r="C10" s="21" t="b">
        <f>C8&gt;5</f>
        <v>1</v>
      </c>
      <c r="D10" s="21" t="b">
        <f t="shared" ref="D10:AF10" si="1">D8&gt;5</f>
        <v>1</v>
      </c>
      <c r="E10" s="21" t="b">
        <f t="shared" si="1"/>
        <v>1</v>
      </c>
      <c r="F10" s="21" t="b">
        <f t="shared" si="1"/>
        <v>1</v>
      </c>
      <c r="G10" s="21" t="b">
        <f t="shared" si="1"/>
        <v>1</v>
      </c>
      <c r="H10" s="21" t="b">
        <f t="shared" si="1"/>
        <v>1</v>
      </c>
      <c r="I10" s="21" t="b">
        <f t="shared" si="1"/>
        <v>1</v>
      </c>
      <c r="J10" s="21" t="b">
        <f t="shared" ref="J10" si="2">J8&gt;5</f>
        <v>1</v>
      </c>
      <c r="K10" s="21" t="b">
        <f t="shared" ref="K10" si="3">K8&gt;5</f>
        <v>1</v>
      </c>
      <c r="L10" s="21" t="b">
        <f t="shared" si="1"/>
        <v>1</v>
      </c>
      <c r="M10" s="21" t="b">
        <f t="shared" si="1"/>
        <v>1</v>
      </c>
      <c r="N10" s="21" t="b">
        <f t="shared" si="1"/>
        <v>1</v>
      </c>
      <c r="O10" s="21" t="b">
        <f t="shared" si="1"/>
        <v>1</v>
      </c>
      <c r="P10" s="21" t="b">
        <f t="shared" si="1"/>
        <v>1</v>
      </c>
      <c r="Q10" s="21" t="b">
        <f t="shared" si="1"/>
        <v>1</v>
      </c>
      <c r="R10" s="30" t="b">
        <f t="shared" si="1"/>
        <v>0</v>
      </c>
      <c r="S10" s="30" t="b">
        <f t="shared" si="1"/>
        <v>0</v>
      </c>
      <c r="T10" s="30" t="b">
        <f t="shared" si="1"/>
        <v>0</v>
      </c>
      <c r="U10" s="30" t="b">
        <f t="shared" ref="U10" si="4">U8&gt;5</f>
        <v>0</v>
      </c>
      <c r="V10" s="30" t="b">
        <f t="shared" si="1"/>
        <v>0</v>
      </c>
      <c r="W10" s="30" t="b">
        <f t="shared" si="1"/>
        <v>0</v>
      </c>
      <c r="X10" s="30" t="b">
        <f t="shared" si="1"/>
        <v>0</v>
      </c>
      <c r="Y10" s="30" t="b">
        <f t="shared" si="1"/>
        <v>0</v>
      </c>
      <c r="Z10" s="30" t="b">
        <f t="shared" si="1"/>
        <v>0</v>
      </c>
      <c r="AA10" s="30" t="b">
        <f t="shared" si="1"/>
        <v>0</v>
      </c>
      <c r="AB10" s="30" t="b">
        <f t="shared" si="1"/>
        <v>0</v>
      </c>
      <c r="AC10" s="30" t="b">
        <f t="shared" si="1"/>
        <v>0</v>
      </c>
      <c r="AD10" s="30" t="b">
        <f t="shared" si="1"/>
        <v>0</v>
      </c>
      <c r="AE10" s="30" t="b">
        <f t="shared" ref="AE10" si="5">AE8&gt;5</f>
        <v>0</v>
      </c>
      <c r="AF10" s="19" t="b">
        <f t="shared" si="1"/>
        <v>0</v>
      </c>
      <c r="AG10" s="3"/>
    </row>
    <row r="11" spans="1:33" x14ac:dyDescent="0.2">
      <c r="A11" s="1" t="s">
        <v>13</v>
      </c>
      <c r="B11" s="16" t="s">
        <v>14</v>
      </c>
      <c r="C11" s="21" t="b">
        <f>C8&gt;10</f>
        <v>1</v>
      </c>
      <c r="D11" s="21" t="b">
        <f t="shared" ref="D11:AF11" si="6">D8&gt;10</f>
        <v>1</v>
      </c>
      <c r="E11" s="21" t="b">
        <f t="shared" si="6"/>
        <v>1</v>
      </c>
      <c r="F11" s="21" t="b">
        <f t="shared" si="6"/>
        <v>1</v>
      </c>
      <c r="G11" s="21" t="b">
        <f t="shared" si="6"/>
        <v>1</v>
      </c>
      <c r="H11" s="21" t="b">
        <f t="shared" si="6"/>
        <v>1</v>
      </c>
      <c r="I11" s="21" t="b">
        <f t="shared" si="6"/>
        <v>1</v>
      </c>
      <c r="J11" s="21" t="b">
        <f t="shared" ref="J11" si="7">J8&gt;10</f>
        <v>1</v>
      </c>
      <c r="K11" s="21" t="b">
        <f t="shared" ref="K11" si="8">K8&gt;10</f>
        <v>1</v>
      </c>
      <c r="L11" s="21" t="b">
        <f t="shared" si="6"/>
        <v>1</v>
      </c>
      <c r="M11" s="21" t="b">
        <f t="shared" si="6"/>
        <v>1</v>
      </c>
      <c r="N11" s="21" t="b">
        <f t="shared" si="6"/>
        <v>1</v>
      </c>
      <c r="O11" s="30" t="b">
        <f t="shared" si="6"/>
        <v>0</v>
      </c>
      <c r="P11" s="30" t="b">
        <f t="shared" si="6"/>
        <v>0</v>
      </c>
      <c r="Q11" s="30" t="b">
        <f t="shared" si="6"/>
        <v>0</v>
      </c>
      <c r="R11" s="30" t="b">
        <f t="shared" si="6"/>
        <v>0</v>
      </c>
      <c r="S11" s="30" t="b">
        <f t="shared" si="6"/>
        <v>0</v>
      </c>
      <c r="T11" s="30" t="b">
        <f t="shared" si="6"/>
        <v>0</v>
      </c>
      <c r="U11" s="30" t="b">
        <f t="shared" ref="U11" si="9">U8&gt;10</f>
        <v>0</v>
      </c>
      <c r="V11" s="30" t="b">
        <f t="shared" si="6"/>
        <v>0</v>
      </c>
      <c r="W11" s="30" t="b">
        <f t="shared" si="6"/>
        <v>0</v>
      </c>
      <c r="X11" s="30" t="b">
        <f t="shared" si="6"/>
        <v>0</v>
      </c>
      <c r="Y11" s="30" t="b">
        <f t="shared" si="6"/>
        <v>0</v>
      </c>
      <c r="Z11" s="30" t="b">
        <f t="shared" si="6"/>
        <v>0</v>
      </c>
      <c r="AA11" s="30" t="b">
        <f t="shared" si="6"/>
        <v>0</v>
      </c>
      <c r="AB11" s="30" t="b">
        <f t="shared" si="6"/>
        <v>0</v>
      </c>
      <c r="AC11" s="30" t="b">
        <f t="shared" si="6"/>
        <v>0</v>
      </c>
      <c r="AD11" s="30" t="b">
        <f t="shared" si="6"/>
        <v>0</v>
      </c>
      <c r="AE11" s="30" t="b">
        <f t="shared" ref="AE11" si="10">AE8&gt;10</f>
        <v>0</v>
      </c>
      <c r="AF11" s="19" t="b">
        <f t="shared" si="6"/>
        <v>0</v>
      </c>
      <c r="AG11" s="3"/>
    </row>
    <row r="12" spans="1:33" x14ac:dyDescent="0.2">
      <c r="A12" s="1" t="s">
        <v>22</v>
      </c>
      <c r="B12" s="16" t="s">
        <v>23</v>
      </c>
      <c r="C12" s="18" t="b">
        <f>C8&gt;8</f>
        <v>1</v>
      </c>
      <c r="D12" s="18" t="b">
        <f t="shared" ref="D12:AF12" si="11">D8&gt;8</f>
        <v>1</v>
      </c>
      <c r="E12" s="18" t="b">
        <f t="shared" si="11"/>
        <v>1</v>
      </c>
      <c r="F12" s="18" t="b">
        <f t="shared" si="11"/>
        <v>1</v>
      </c>
      <c r="G12" s="18" t="b">
        <f t="shared" si="11"/>
        <v>1</v>
      </c>
      <c r="H12" s="18" t="b">
        <f t="shared" si="11"/>
        <v>1</v>
      </c>
      <c r="I12" s="18" t="b">
        <f t="shared" si="11"/>
        <v>1</v>
      </c>
      <c r="J12" s="18" t="b">
        <f t="shared" ref="J12" si="12">J8&gt;8</f>
        <v>1</v>
      </c>
      <c r="K12" s="18" t="b">
        <f t="shared" ref="K12" si="13">K8&gt;8</f>
        <v>1</v>
      </c>
      <c r="L12" s="18" t="b">
        <f t="shared" si="11"/>
        <v>1</v>
      </c>
      <c r="M12" s="18" t="b">
        <f t="shared" si="11"/>
        <v>1</v>
      </c>
      <c r="N12" s="18" t="b">
        <f t="shared" si="11"/>
        <v>1</v>
      </c>
      <c r="O12" s="18" t="b">
        <f t="shared" si="11"/>
        <v>1</v>
      </c>
      <c r="P12" s="31" t="b">
        <f t="shared" si="11"/>
        <v>0</v>
      </c>
      <c r="Q12" s="31" t="b">
        <f t="shared" si="11"/>
        <v>0</v>
      </c>
      <c r="R12" s="31" t="b">
        <f t="shared" si="11"/>
        <v>0</v>
      </c>
      <c r="S12" s="31" t="b">
        <f t="shared" si="11"/>
        <v>0</v>
      </c>
      <c r="T12" s="31" t="b">
        <f t="shared" si="11"/>
        <v>0</v>
      </c>
      <c r="U12" s="31" t="b">
        <f t="shared" ref="U12" si="14">U8&gt;8</f>
        <v>0</v>
      </c>
      <c r="V12" s="31" t="b">
        <f t="shared" si="11"/>
        <v>0</v>
      </c>
      <c r="W12" s="31" t="b">
        <f t="shared" si="11"/>
        <v>0</v>
      </c>
      <c r="X12" s="31" t="b">
        <f t="shared" si="11"/>
        <v>0</v>
      </c>
      <c r="Y12" s="31" t="b">
        <f t="shared" si="11"/>
        <v>0</v>
      </c>
      <c r="Z12" s="31" t="b">
        <f t="shared" si="11"/>
        <v>0</v>
      </c>
      <c r="AA12" s="31" t="b">
        <f t="shared" si="11"/>
        <v>0</v>
      </c>
      <c r="AB12" s="31" t="b">
        <f t="shared" si="11"/>
        <v>0</v>
      </c>
      <c r="AC12" s="31" t="b">
        <f t="shared" si="11"/>
        <v>0</v>
      </c>
      <c r="AD12" s="31" t="b">
        <f t="shared" si="11"/>
        <v>0</v>
      </c>
      <c r="AE12" s="31" t="b">
        <f t="shared" ref="AE12" si="15">AE8&gt;8</f>
        <v>0</v>
      </c>
      <c r="AF12" s="20" t="b">
        <f t="shared" si="11"/>
        <v>0</v>
      </c>
      <c r="AG12" s="1"/>
    </row>
    <row r="13" spans="1:33" x14ac:dyDescent="0.2">
      <c r="A13" s="1" t="s">
        <v>33</v>
      </c>
      <c r="B13" s="16" t="s">
        <v>34</v>
      </c>
      <c r="C13" s="18" t="b">
        <f>C8&gt;1.5</f>
        <v>1</v>
      </c>
      <c r="D13" s="18" t="b">
        <f t="shared" ref="D13:AF13" si="16">D8&gt;1.5</f>
        <v>1</v>
      </c>
      <c r="E13" s="18" t="b">
        <f t="shared" si="16"/>
        <v>1</v>
      </c>
      <c r="F13" s="18" t="b">
        <f t="shared" si="16"/>
        <v>1</v>
      </c>
      <c r="G13" s="18" t="b">
        <f t="shared" si="16"/>
        <v>1</v>
      </c>
      <c r="H13" s="18" t="b">
        <f t="shared" si="16"/>
        <v>1</v>
      </c>
      <c r="I13" s="18" t="b">
        <f t="shared" si="16"/>
        <v>1</v>
      </c>
      <c r="J13" s="18" t="b">
        <f t="shared" ref="J13" si="17">J8&gt;1.5</f>
        <v>1</v>
      </c>
      <c r="K13" s="18" t="b">
        <f t="shared" ref="K13" si="18">K8&gt;1.5</f>
        <v>1</v>
      </c>
      <c r="L13" s="18" t="b">
        <f t="shared" si="16"/>
        <v>1</v>
      </c>
      <c r="M13" s="18" t="b">
        <f t="shared" si="16"/>
        <v>1</v>
      </c>
      <c r="N13" s="18" t="b">
        <f t="shared" si="16"/>
        <v>1</v>
      </c>
      <c r="O13" s="18" t="b">
        <f t="shared" si="16"/>
        <v>1</v>
      </c>
      <c r="P13" s="18" t="b">
        <f t="shared" si="16"/>
        <v>1</v>
      </c>
      <c r="Q13" s="18" t="b">
        <f t="shared" si="16"/>
        <v>1</v>
      </c>
      <c r="R13" s="18" t="b">
        <f t="shared" si="16"/>
        <v>1</v>
      </c>
      <c r="S13" s="18" t="b">
        <f t="shared" si="16"/>
        <v>1</v>
      </c>
      <c r="T13" s="18" t="b">
        <f t="shared" si="16"/>
        <v>1</v>
      </c>
      <c r="U13" s="18" t="b">
        <f t="shared" si="16"/>
        <v>1</v>
      </c>
      <c r="V13" s="18" t="b">
        <f t="shared" si="16"/>
        <v>1</v>
      </c>
      <c r="W13" s="31" t="b">
        <f t="shared" si="16"/>
        <v>0</v>
      </c>
      <c r="X13" s="31" t="b">
        <f t="shared" si="16"/>
        <v>0</v>
      </c>
      <c r="Y13" s="31" t="b">
        <f t="shared" si="16"/>
        <v>0</v>
      </c>
      <c r="Z13" s="31" t="b">
        <f t="shared" si="16"/>
        <v>0</v>
      </c>
      <c r="AA13" s="31" t="b">
        <f t="shared" si="16"/>
        <v>0</v>
      </c>
      <c r="AB13" s="31" t="b">
        <f t="shared" ref="AB13" si="19">AB8&gt;1.5</f>
        <v>0</v>
      </c>
      <c r="AC13" s="31" t="b">
        <f t="shared" si="16"/>
        <v>0</v>
      </c>
      <c r="AD13" s="31" t="b">
        <f t="shared" si="16"/>
        <v>0</v>
      </c>
      <c r="AE13" s="31" t="b">
        <f t="shared" ref="AE13" si="20">AE8&gt;1.5</f>
        <v>0</v>
      </c>
      <c r="AF13" s="20" t="b">
        <f t="shared" si="16"/>
        <v>0</v>
      </c>
      <c r="AG13" s="1"/>
    </row>
    <row r="14" spans="1:33" x14ac:dyDescent="0.2">
      <c r="A14" s="1" t="s">
        <v>7</v>
      </c>
      <c r="B14" s="17" t="s">
        <v>16</v>
      </c>
      <c r="C14" s="18" t="b">
        <f t="shared" ref="C14:AF14" si="21">C8&gt;4</f>
        <v>1</v>
      </c>
      <c r="D14" s="18" t="b">
        <f t="shared" si="21"/>
        <v>1</v>
      </c>
      <c r="E14" s="18" t="b">
        <f t="shared" si="21"/>
        <v>1</v>
      </c>
      <c r="F14" s="18" t="b">
        <f t="shared" si="21"/>
        <v>1</v>
      </c>
      <c r="G14" s="18" t="b">
        <f t="shared" si="21"/>
        <v>1</v>
      </c>
      <c r="H14" s="18" t="b">
        <f t="shared" si="21"/>
        <v>1</v>
      </c>
      <c r="I14" s="18" t="b">
        <f t="shared" si="21"/>
        <v>1</v>
      </c>
      <c r="J14" s="18" t="b">
        <f t="shared" ref="J14" si="22">J8&gt;4</f>
        <v>1</v>
      </c>
      <c r="K14" s="18" t="b">
        <f t="shared" ref="K14" si="23">K8&gt;4</f>
        <v>1</v>
      </c>
      <c r="L14" s="18" t="b">
        <f t="shared" si="21"/>
        <v>1</v>
      </c>
      <c r="M14" s="18" t="b">
        <f t="shared" si="21"/>
        <v>1</v>
      </c>
      <c r="N14" s="18" t="b">
        <f t="shared" si="21"/>
        <v>1</v>
      </c>
      <c r="O14" s="18" t="b">
        <f t="shared" si="21"/>
        <v>1</v>
      </c>
      <c r="P14" s="18" t="b">
        <f t="shared" si="21"/>
        <v>1</v>
      </c>
      <c r="Q14" s="18" t="b">
        <f t="shared" si="21"/>
        <v>1</v>
      </c>
      <c r="R14" s="18" t="b">
        <f t="shared" si="21"/>
        <v>1</v>
      </c>
      <c r="S14" s="31" t="b">
        <f t="shared" si="21"/>
        <v>0</v>
      </c>
      <c r="T14" s="31" t="b">
        <f t="shared" si="21"/>
        <v>0</v>
      </c>
      <c r="U14" s="31" t="b">
        <f t="shared" ref="U14" si="24">U8&gt;4</f>
        <v>0</v>
      </c>
      <c r="V14" s="31" t="b">
        <f t="shared" si="21"/>
        <v>0</v>
      </c>
      <c r="W14" s="31" t="b">
        <f t="shared" si="21"/>
        <v>0</v>
      </c>
      <c r="X14" s="31" t="b">
        <f t="shared" si="21"/>
        <v>0</v>
      </c>
      <c r="Y14" s="31" t="b">
        <f t="shared" si="21"/>
        <v>0</v>
      </c>
      <c r="Z14" s="31" t="b">
        <f t="shared" si="21"/>
        <v>0</v>
      </c>
      <c r="AA14" s="31" t="b">
        <f t="shared" si="21"/>
        <v>0</v>
      </c>
      <c r="AB14" s="31" t="b">
        <f t="shared" ref="AB14" si="25">AB8&gt;4</f>
        <v>0</v>
      </c>
      <c r="AC14" s="31" t="b">
        <f t="shared" si="21"/>
        <v>0</v>
      </c>
      <c r="AD14" s="31" t="b">
        <f t="shared" si="21"/>
        <v>0</v>
      </c>
      <c r="AE14" s="31" t="b">
        <f t="shared" ref="AE14" si="26">AE8&gt;4</f>
        <v>0</v>
      </c>
      <c r="AF14" s="20" t="b">
        <f t="shared" si="21"/>
        <v>0</v>
      </c>
      <c r="AG14" s="1"/>
    </row>
    <row r="15" spans="1:33" x14ac:dyDescent="0.2">
      <c r="A15" s="1" t="s">
        <v>15</v>
      </c>
      <c r="B15" s="17" t="s">
        <v>17</v>
      </c>
      <c r="C15" s="18" t="b">
        <f t="shared" ref="C15:AF15" si="27">C8&gt;7</f>
        <v>1</v>
      </c>
      <c r="D15" s="18" t="b">
        <f t="shared" si="27"/>
        <v>1</v>
      </c>
      <c r="E15" s="18" t="b">
        <f t="shared" si="27"/>
        <v>1</v>
      </c>
      <c r="F15" s="18" t="b">
        <f t="shared" si="27"/>
        <v>1</v>
      </c>
      <c r="G15" s="18" t="b">
        <f t="shared" si="27"/>
        <v>1</v>
      </c>
      <c r="H15" s="18" t="b">
        <f t="shared" si="27"/>
        <v>1</v>
      </c>
      <c r="I15" s="18" t="b">
        <f t="shared" si="27"/>
        <v>1</v>
      </c>
      <c r="J15" s="18" t="b">
        <f t="shared" ref="J15" si="28">J8&gt;7</f>
        <v>1</v>
      </c>
      <c r="K15" s="18" t="b">
        <f t="shared" ref="K15" si="29">K8&gt;7</f>
        <v>1</v>
      </c>
      <c r="L15" s="18" t="b">
        <f t="shared" si="27"/>
        <v>1</v>
      </c>
      <c r="M15" s="18" t="b">
        <f t="shared" si="27"/>
        <v>1</v>
      </c>
      <c r="N15" s="18" t="b">
        <f t="shared" si="27"/>
        <v>1</v>
      </c>
      <c r="O15" s="18" t="b">
        <f t="shared" si="27"/>
        <v>1</v>
      </c>
      <c r="P15" s="31" t="b">
        <f t="shared" si="27"/>
        <v>0</v>
      </c>
      <c r="Q15" s="31" t="b">
        <f t="shared" si="27"/>
        <v>0</v>
      </c>
      <c r="R15" s="31" t="b">
        <f t="shared" si="27"/>
        <v>0</v>
      </c>
      <c r="S15" s="31" t="b">
        <f t="shared" si="27"/>
        <v>0</v>
      </c>
      <c r="T15" s="31" t="b">
        <f t="shared" si="27"/>
        <v>0</v>
      </c>
      <c r="U15" s="31" t="b">
        <f t="shared" ref="U15" si="30">U8&gt;7</f>
        <v>0</v>
      </c>
      <c r="V15" s="31" t="b">
        <f t="shared" si="27"/>
        <v>0</v>
      </c>
      <c r="W15" s="31" t="b">
        <f t="shared" si="27"/>
        <v>0</v>
      </c>
      <c r="X15" s="31" t="b">
        <f t="shared" si="27"/>
        <v>0</v>
      </c>
      <c r="Y15" s="31" t="b">
        <f t="shared" si="27"/>
        <v>0</v>
      </c>
      <c r="Z15" s="31" t="b">
        <f t="shared" si="27"/>
        <v>0</v>
      </c>
      <c r="AA15" s="31" t="b">
        <f t="shared" si="27"/>
        <v>0</v>
      </c>
      <c r="AB15" s="31" t="b">
        <f t="shared" ref="AB15" si="31">AB8&gt;7</f>
        <v>0</v>
      </c>
      <c r="AC15" s="31" t="b">
        <f t="shared" si="27"/>
        <v>0</v>
      </c>
      <c r="AD15" s="31" t="b">
        <f t="shared" si="27"/>
        <v>0</v>
      </c>
      <c r="AE15" s="31" t="b">
        <f t="shared" ref="AE15" si="32">AE8&gt;7</f>
        <v>0</v>
      </c>
      <c r="AF15" s="20" t="b">
        <f t="shared" si="27"/>
        <v>0</v>
      </c>
      <c r="AG15" s="1"/>
    </row>
    <row r="16" spans="1:33" x14ac:dyDescent="0.2">
      <c r="A16" s="1" t="s">
        <v>32</v>
      </c>
      <c r="B16" s="17">
        <v>2</v>
      </c>
      <c r="C16" s="18" t="b">
        <f>C8&gt;2</f>
        <v>1</v>
      </c>
      <c r="D16" s="18" t="b">
        <f t="shared" ref="D16:AF16" si="33">D8&gt;2</f>
        <v>1</v>
      </c>
      <c r="E16" s="18" t="b">
        <f t="shared" si="33"/>
        <v>1</v>
      </c>
      <c r="F16" s="18" t="b">
        <f t="shared" si="33"/>
        <v>1</v>
      </c>
      <c r="G16" s="18" t="b">
        <f t="shared" si="33"/>
        <v>1</v>
      </c>
      <c r="H16" s="18" t="b">
        <f t="shared" si="33"/>
        <v>1</v>
      </c>
      <c r="I16" s="18" t="b">
        <f t="shared" si="33"/>
        <v>1</v>
      </c>
      <c r="J16" s="18" t="b">
        <f t="shared" ref="J16" si="34">J8&gt;2</f>
        <v>1</v>
      </c>
      <c r="K16" s="18" t="b">
        <f t="shared" ref="K16" si="35">K8&gt;2</f>
        <v>1</v>
      </c>
      <c r="L16" s="18" t="b">
        <f t="shared" si="33"/>
        <v>1</v>
      </c>
      <c r="M16" s="18" t="b">
        <f t="shared" si="33"/>
        <v>1</v>
      </c>
      <c r="N16" s="18" t="b">
        <f t="shared" si="33"/>
        <v>1</v>
      </c>
      <c r="O16" s="18" t="b">
        <f t="shared" si="33"/>
        <v>1</v>
      </c>
      <c r="P16" s="18" t="b">
        <f t="shared" si="33"/>
        <v>1</v>
      </c>
      <c r="Q16" s="18" t="b">
        <f t="shared" si="33"/>
        <v>1</v>
      </c>
      <c r="R16" s="18" t="b">
        <f t="shared" si="33"/>
        <v>1</v>
      </c>
      <c r="S16" s="18" t="b">
        <f t="shared" si="33"/>
        <v>1</v>
      </c>
      <c r="T16" s="18" t="b">
        <f t="shared" si="33"/>
        <v>1</v>
      </c>
      <c r="U16" s="18" t="b">
        <f t="shared" si="33"/>
        <v>1</v>
      </c>
      <c r="V16" s="31" t="b">
        <f t="shared" si="33"/>
        <v>0</v>
      </c>
      <c r="W16" s="31" t="b">
        <f t="shared" si="33"/>
        <v>0</v>
      </c>
      <c r="X16" s="31" t="b">
        <f t="shared" si="33"/>
        <v>0</v>
      </c>
      <c r="Y16" s="31" t="b">
        <f t="shared" si="33"/>
        <v>0</v>
      </c>
      <c r="Z16" s="31" t="b">
        <f t="shared" si="33"/>
        <v>0</v>
      </c>
      <c r="AA16" s="31" t="b">
        <f t="shared" si="33"/>
        <v>0</v>
      </c>
      <c r="AB16" s="31" t="b">
        <f t="shared" ref="AB16" si="36">AB8&gt;2</f>
        <v>0</v>
      </c>
      <c r="AC16" s="31" t="b">
        <f t="shared" si="33"/>
        <v>0</v>
      </c>
      <c r="AD16" s="31" t="b">
        <f t="shared" si="33"/>
        <v>0</v>
      </c>
      <c r="AE16" s="31" t="b">
        <f t="shared" ref="AE16" si="37">AE8&gt;2</f>
        <v>0</v>
      </c>
      <c r="AF16" s="20" t="b">
        <f t="shared" si="33"/>
        <v>0</v>
      </c>
      <c r="AG16" s="1"/>
    </row>
    <row r="17" spans="1:33" x14ac:dyDescent="0.2">
      <c r="A17" s="1" t="s">
        <v>36</v>
      </c>
      <c r="B17" s="17">
        <v>40</v>
      </c>
      <c r="C17" s="18" t="b">
        <f>C8&gt;40</f>
        <v>1</v>
      </c>
      <c r="D17" s="18" t="b">
        <f t="shared" ref="D17:AF17" si="38">D8&gt;40</f>
        <v>1</v>
      </c>
      <c r="E17" s="18" t="b">
        <f t="shared" si="38"/>
        <v>1</v>
      </c>
      <c r="F17" s="18" t="b">
        <f t="shared" si="38"/>
        <v>1</v>
      </c>
      <c r="G17" s="18" t="b">
        <f t="shared" si="38"/>
        <v>1</v>
      </c>
      <c r="H17" s="18" t="b">
        <f t="shared" si="38"/>
        <v>1</v>
      </c>
      <c r="I17" s="18" t="b">
        <f t="shared" si="38"/>
        <v>1</v>
      </c>
      <c r="J17" s="18" t="b">
        <f t="shared" ref="J17" si="39">J8&gt;40</f>
        <v>1</v>
      </c>
      <c r="K17" s="31" t="b">
        <f t="shared" si="38"/>
        <v>0</v>
      </c>
      <c r="L17" s="31" t="b">
        <f t="shared" si="38"/>
        <v>0</v>
      </c>
      <c r="M17" s="31" t="b">
        <f t="shared" si="38"/>
        <v>0</v>
      </c>
      <c r="N17" s="31" t="b">
        <f t="shared" si="38"/>
        <v>0</v>
      </c>
      <c r="O17" s="31" t="b">
        <f t="shared" si="38"/>
        <v>0</v>
      </c>
      <c r="P17" s="31" t="b">
        <f t="shared" si="38"/>
        <v>0</v>
      </c>
      <c r="Q17" s="31" t="b">
        <f t="shared" si="38"/>
        <v>0</v>
      </c>
      <c r="R17" s="31" t="b">
        <f t="shared" si="38"/>
        <v>0</v>
      </c>
      <c r="S17" s="31" t="b">
        <f t="shared" si="38"/>
        <v>0</v>
      </c>
      <c r="T17" s="31" t="b">
        <f t="shared" si="38"/>
        <v>0</v>
      </c>
      <c r="U17" s="31" t="b">
        <f t="shared" si="38"/>
        <v>0</v>
      </c>
      <c r="V17" s="31" t="b">
        <f t="shared" si="38"/>
        <v>0</v>
      </c>
      <c r="W17" s="31" t="b">
        <f t="shared" si="38"/>
        <v>0</v>
      </c>
      <c r="X17" s="31" t="b">
        <f t="shared" si="38"/>
        <v>0</v>
      </c>
      <c r="Y17" s="31" t="b">
        <f t="shared" si="38"/>
        <v>0</v>
      </c>
      <c r="Z17" s="31" t="b">
        <f t="shared" si="38"/>
        <v>0</v>
      </c>
      <c r="AA17" s="31" t="b">
        <f t="shared" si="38"/>
        <v>0</v>
      </c>
      <c r="AB17" s="31" t="b">
        <f t="shared" ref="AB17" si="40">AB8&gt;40</f>
        <v>0</v>
      </c>
      <c r="AC17" s="31" t="b">
        <f t="shared" si="38"/>
        <v>0</v>
      </c>
      <c r="AD17" s="31" t="b">
        <f t="shared" si="38"/>
        <v>0</v>
      </c>
      <c r="AE17" s="31" t="b">
        <f t="shared" si="38"/>
        <v>0</v>
      </c>
      <c r="AF17" s="20" t="b">
        <f t="shared" si="38"/>
        <v>0</v>
      </c>
      <c r="AG17" s="1"/>
    </row>
    <row r="18" spans="1:33" x14ac:dyDescent="0.2">
      <c r="A18" s="1" t="s">
        <v>9</v>
      </c>
      <c r="B18" s="17">
        <v>7</v>
      </c>
      <c r="C18" s="18" t="b">
        <f t="shared" ref="C18:AF18" si="41">C8&gt;7</f>
        <v>1</v>
      </c>
      <c r="D18" s="18" t="b">
        <f t="shared" si="41"/>
        <v>1</v>
      </c>
      <c r="E18" s="18" t="b">
        <f t="shared" si="41"/>
        <v>1</v>
      </c>
      <c r="F18" s="18" t="b">
        <f t="shared" si="41"/>
        <v>1</v>
      </c>
      <c r="G18" s="18" t="b">
        <f t="shared" si="41"/>
        <v>1</v>
      </c>
      <c r="H18" s="18" t="b">
        <f t="shared" si="41"/>
        <v>1</v>
      </c>
      <c r="I18" s="18" t="b">
        <f t="shared" si="41"/>
        <v>1</v>
      </c>
      <c r="J18" s="18" t="b">
        <f t="shared" ref="J18" si="42">J8&gt;7</f>
        <v>1</v>
      </c>
      <c r="K18" s="18" t="b">
        <f t="shared" ref="K18" si="43">K8&gt;7</f>
        <v>1</v>
      </c>
      <c r="L18" s="18" t="b">
        <f t="shared" si="41"/>
        <v>1</v>
      </c>
      <c r="M18" s="18" t="b">
        <f t="shared" si="41"/>
        <v>1</v>
      </c>
      <c r="N18" s="18" t="b">
        <f t="shared" si="41"/>
        <v>1</v>
      </c>
      <c r="O18" s="18" t="b">
        <f t="shared" si="41"/>
        <v>1</v>
      </c>
      <c r="P18" s="31" t="b">
        <f t="shared" si="41"/>
        <v>0</v>
      </c>
      <c r="Q18" s="31" t="b">
        <f t="shared" si="41"/>
        <v>0</v>
      </c>
      <c r="R18" s="31" t="b">
        <f t="shared" si="41"/>
        <v>0</v>
      </c>
      <c r="S18" s="31" t="b">
        <f t="shared" si="41"/>
        <v>0</v>
      </c>
      <c r="T18" s="31" t="b">
        <f t="shared" si="41"/>
        <v>0</v>
      </c>
      <c r="U18" s="31" t="b">
        <f t="shared" si="41"/>
        <v>0</v>
      </c>
      <c r="V18" s="31" t="b">
        <f t="shared" si="41"/>
        <v>0</v>
      </c>
      <c r="W18" s="31" t="b">
        <f t="shared" si="41"/>
        <v>0</v>
      </c>
      <c r="X18" s="31" t="b">
        <f t="shared" si="41"/>
        <v>0</v>
      </c>
      <c r="Y18" s="31" t="b">
        <f t="shared" si="41"/>
        <v>0</v>
      </c>
      <c r="Z18" s="31" t="b">
        <f t="shared" si="41"/>
        <v>0</v>
      </c>
      <c r="AA18" s="31" t="b">
        <f t="shared" si="41"/>
        <v>0</v>
      </c>
      <c r="AB18" s="31" t="b">
        <f t="shared" ref="AB18" si="44">AB8&gt;7</f>
        <v>0</v>
      </c>
      <c r="AC18" s="31" t="b">
        <f t="shared" si="41"/>
        <v>0</v>
      </c>
      <c r="AD18" s="31" t="b">
        <f t="shared" si="41"/>
        <v>0</v>
      </c>
      <c r="AE18" s="31" t="b">
        <f t="shared" ref="AE18" si="45">AE8&gt;7</f>
        <v>0</v>
      </c>
      <c r="AF18" s="20" t="b">
        <f t="shared" si="41"/>
        <v>0</v>
      </c>
      <c r="AG18" s="1"/>
    </row>
    <row r="19" spans="1:33" x14ac:dyDescent="0.2">
      <c r="A19" s="1" t="s">
        <v>10</v>
      </c>
      <c r="B19" s="17">
        <v>0.15</v>
      </c>
      <c r="C19" s="18" t="b">
        <f t="shared" ref="C19:AF19" si="46">C8&gt;0.15</f>
        <v>1</v>
      </c>
      <c r="D19" s="18" t="b">
        <f t="shared" si="46"/>
        <v>1</v>
      </c>
      <c r="E19" s="18" t="b">
        <f t="shared" si="46"/>
        <v>1</v>
      </c>
      <c r="F19" s="18" t="b">
        <f t="shared" si="46"/>
        <v>1</v>
      </c>
      <c r="G19" s="18" t="b">
        <f t="shared" si="46"/>
        <v>1</v>
      </c>
      <c r="H19" s="18" t="b">
        <f t="shared" si="46"/>
        <v>1</v>
      </c>
      <c r="I19" s="18" t="b">
        <f t="shared" si="46"/>
        <v>1</v>
      </c>
      <c r="J19" s="18" t="b">
        <f t="shared" ref="J19" si="47">J8&gt;0.15</f>
        <v>1</v>
      </c>
      <c r="K19" s="18" t="b">
        <f t="shared" ref="K19" si="48">K8&gt;0.15</f>
        <v>1</v>
      </c>
      <c r="L19" s="18" t="b">
        <f t="shared" si="46"/>
        <v>1</v>
      </c>
      <c r="M19" s="18" t="b">
        <f t="shared" si="46"/>
        <v>1</v>
      </c>
      <c r="N19" s="18" t="b">
        <f t="shared" si="46"/>
        <v>1</v>
      </c>
      <c r="O19" s="18" t="b">
        <f t="shared" si="46"/>
        <v>1</v>
      </c>
      <c r="P19" s="18" t="b">
        <f t="shared" si="46"/>
        <v>1</v>
      </c>
      <c r="Q19" s="18" t="b">
        <f t="shared" si="46"/>
        <v>1</v>
      </c>
      <c r="R19" s="18" t="b">
        <f t="shared" si="46"/>
        <v>1</v>
      </c>
      <c r="S19" s="18" t="b">
        <f t="shared" si="46"/>
        <v>1</v>
      </c>
      <c r="T19" s="18" t="b">
        <f t="shared" si="46"/>
        <v>1</v>
      </c>
      <c r="U19" s="18" t="b">
        <f t="shared" si="46"/>
        <v>1</v>
      </c>
      <c r="V19" s="18" t="b">
        <f t="shared" si="46"/>
        <v>1</v>
      </c>
      <c r="W19" s="18" t="b">
        <f t="shared" si="46"/>
        <v>1</v>
      </c>
      <c r="X19" s="18" t="b">
        <f t="shared" si="46"/>
        <v>1</v>
      </c>
      <c r="Y19" s="18" t="b">
        <f t="shared" si="46"/>
        <v>1</v>
      </c>
      <c r="Z19" s="18" t="b">
        <f t="shared" si="46"/>
        <v>1</v>
      </c>
      <c r="AA19" s="18" t="b">
        <f t="shared" si="46"/>
        <v>1</v>
      </c>
      <c r="AB19" s="18" t="b">
        <f t="shared" si="46"/>
        <v>1</v>
      </c>
      <c r="AC19" s="18" t="b">
        <f t="shared" si="46"/>
        <v>1</v>
      </c>
      <c r="AD19" s="18" t="b">
        <f t="shared" si="46"/>
        <v>1</v>
      </c>
      <c r="AE19" s="18" t="b">
        <f t="shared" ref="AE19" si="49">AE8&gt;0.15</f>
        <v>1</v>
      </c>
      <c r="AF19" s="20" t="b">
        <f t="shared" si="46"/>
        <v>0</v>
      </c>
      <c r="AG19" s="1"/>
    </row>
    <row r="20" spans="1:33" x14ac:dyDescent="0.2">
      <c r="A20" s="1" t="s">
        <v>3</v>
      </c>
      <c r="B20" s="17" t="s">
        <v>18</v>
      </c>
      <c r="C20" s="18" t="b">
        <f t="shared" ref="C20:AF20" si="50">C8&gt;0.67</f>
        <v>1</v>
      </c>
      <c r="D20" s="18" t="b">
        <f t="shared" si="50"/>
        <v>1</v>
      </c>
      <c r="E20" s="18" t="b">
        <f t="shared" si="50"/>
        <v>1</v>
      </c>
      <c r="F20" s="18" t="b">
        <f t="shared" si="50"/>
        <v>1</v>
      </c>
      <c r="G20" s="18" t="b">
        <f t="shared" si="50"/>
        <v>1</v>
      </c>
      <c r="H20" s="18" t="b">
        <f t="shared" si="50"/>
        <v>1</v>
      </c>
      <c r="I20" s="18" t="b">
        <f t="shared" si="50"/>
        <v>1</v>
      </c>
      <c r="J20" s="18" t="b">
        <f t="shared" ref="J20" si="51">J8&gt;0.67</f>
        <v>1</v>
      </c>
      <c r="K20" s="18" t="b">
        <f t="shared" ref="K20" si="52">K8&gt;0.67</f>
        <v>1</v>
      </c>
      <c r="L20" s="18" t="b">
        <f t="shared" si="50"/>
        <v>1</v>
      </c>
      <c r="M20" s="18" t="b">
        <f t="shared" si="50"/>
        <v>1</v>
      </c>
      <c r="N20" s="18" t="b">
        <f t="shared" si="50"/>
        <v>1</v>
      </c>
      <c r="O20" s="18" t="b">
        <f t="shared" si="50"/>
        <v>1</v>
      </c>
      <c r="P20" s="18" t="b">
        <f t="shared" si="50"/>
        <v>1</v>
      </c>
      <c r="Q20" s="18" t="b">
        <f t="shared" si="50"/>
        <v>1</v>
      </c>
      <c r="R20" s="18" t="b">
        <f t="shared" si="50"/>
        <v>1</v>
      </c>
      <c r="S20" s="18" t="b">
        <f t="shared" si="50"/>
        <v>1</v>
      </c>
      <c r="T20" s="18" t="b">
        <f t="shared" si="50"/>
        <v>1</v>
      </c>
      <c r="U20" s="18" t="b">
        <f t="shared" si="50"/>
        <v>1</v>
      </c>
      <c r="V20" s="18" t="b">
        <f t="shared" si="50"/>
        <v>1</v>
      </c>
      <c r="W20" s="18" t="b">
        <f t="shared" si="50"/>
        <v>1</v>
      </c>
      <c r="X20" s="18" t="b">
        <f t="shared" si="50"/>
        <v>1</v>
      </c>
      <c r="Y20" s="18" t="b">
        <f t="shared" si="50"/>
        <v>1</v>
      </c>
      <c r="Z20" s="31" t="b">
        <f t="shared" si="50"/>
        <v>0</v>
      </c>
      <c r="AA20" s="31" t="b">
        <f t="shared" si="50"/>
        <v>0</v>
      </c>
      <c r="AB20" s="31" t="b">
        <f t="shared" si="50"/>
        <v>0</v>
      </c>
      <c r="AC20" s="31" t="b">
        <f t="shared" si="50"/>
        <v>0</v>
      </c>
      <c r="AD20" s="31" t="b">
        <f t="shared" si="50"/>
        <v>0</v>
      </c>
      <c r="AE20" s="31" t="b">
        <f t="shared" ref="AE20" si="53">AE8&gt;0.67</f>
        <v>0</v>
      </c>
      <c r="AF20" s="20" t="b">
        <f t="shared" si="50"/>
        <v>0</v>
      </c>
      <c r="AG20" s="1"/>
    </row>
    <row r="21" spans="1:33" x14ac:dyDescent="0.2">
      <c r="A21" s="1" t="s">
        <v>47</v>
      </c>
      <c r="B21" s="17">
        <v>0.19</v>
      </c>
      <c r="C21" s="18" t="b">
        <f>C8&gt;0.19</f>
        <v>1</v>
      </c>
      <c r="D21" s="18" t="b">
        <f t="shared" ref="D21:AE21" si="54">D8&gt;0.19</f>
        <v>1</v>
      </c>
      <c r="E21" s="18" t="b">
        <f t="shared" si="54"/>
        <v>1</v>
      </c>
      <c r="F21" s="18" t="b">
        <f t="shared" si="54"/>
        <v>1</v>
      </c>
      <c r="G21" s="18" t="b">
        <f t="shared" si="54"/>
        <v>1</v>
      </c>
      <c r="H21" s="18" t="b">
        <f t="shared" si="54"/>
        <v>1</v>
      </c>
      <c r="I21" s="18" t="b">
        <f t="shared" si="54"/>
        <v>1</v>
      </c>
      <c r="J21" s="18" t="b">
        <f t="shared" si="54"/>
        <v>1</v>
      </c>
      <c r="K21" s="18" t="b">
        <f t="shared" si="54"/>
        <v>1</v>
      </c>
      <c r="L21" s="18" t="b">
        <f t="shared" si="54"/>
        <v>1</v>
      </c>
      <c r="M21" s="18" t="b">
        <f t="shared" si="54"/>
        <v>1</v>
      </c>
      <c r="N21" s="18" t="b">
        <f t="shared" si="54"/>
        <v>1</v>
      </c>
      <c r="O21" s="18" t="b">
        <f t="shared" si="54"/>
        <v>1</v>
      </c>
      <c r="P21" s="18" t="b">
        <f t="shared" si="54"/>
        <v>1</v>
      </c>
      <c r="Q21" s="18" t="b">
        <f t="shared" si="54"/>
        <v>1</v>
      </c>
      <c r="R21" s="18" t="b">
        <f t="shared" si="54"/>
        <v>1</v>
      </c>
      <c r="S21" s="18" t="b">
        <f t="shared" si="54"/>
        <v>1</v>
      </c>
      <c r="T21" s="18" t="b">
        <f t="shared" si="54"/>
        <v>1</v>
      </c>
      <c r="U21" s="18" t="b">
        <f t="shared" si="54"/>
        <v>1</v>
      </c>
      <c r="V21" s="18" t="b">
        <f t="shared" si="54"/>
        <v>1</v>
      </c>
      <c r="W21" s="18" t="b">
        <f t="shared" si="54"/>
        <v>1</v>
      </c>
      <c r="X21" s="18" t="b">
        <f t="shared" si="54"/>
        <v>1</v>
      </c>
      <c r="Y21" s="18" t="b">
        <f t="shared" si="54"/>
        <v>1</v>
      </c>
      <c r="Z21" s="18" t="b">
        <f t="shared" si="54"/>
        <v>1</v>
      </c>
      <c r="AA21" s="18" t="b">
        <f t="shared" si="54"/>
        <v>1</v>
      </c>
      <c r="AB21" s="18" t="b">
        <f t="shared" si="54"/>
        <v>1</v>
      </c>
      <c r="AC21" s="18" t="b">
        <f t="shared" si="54"/>
        <v>1</v>
      </c>
      <c r="AD21" s="18" t="b">
        <f t="shared" si="54"/>
        <v>1</v>
      </c>
      <c r="AE21" s="31" t="b">
        <f t="shared" si="54"/>
        <v>0</v>
      </c>
      <c r="AF21" s="20" t="b">
        <f t="shared" ref="AF21" si="55">AF8&gt;1.9</f>
        <v>0</v>
      </c>
      <c r="AG21" s="1"/>
    </row>
    <row r="22" spans="1:33" x14ac:dyDescent="0.2">
      <c r="A22" s="1" t="s">
        <v>52</v>
      </c>
      <c r="B22" s="17">
        <v>0.3</v>
      </c>
      <c r="C22" s="18" t="b">
        <f>C8&gt;0.3</f>
        <v>1</v>
      </c>
      <c r="D22" s="18" t="b">
        <f t="shared" ref="D22:AF22" si="56">D8&gt;0.3</f>
        <v>1</v>
      </c>
      <c r="E22" s="18" t="b">
        <f t="shared" si="56"/>
        <v>1</v>
      </c>
      <c r="F22" s="18" t="b">
        <f t="shared" si="56"/>
        <v>1</v>
      </c>
      <c r="G22" s="18" t="b">
        <f t="shared" si="56"/>
        <v>1</v>
      </c>
      <c r="H22" s="18" t="b">
        <f t="shared" si="56"/>
        <v>1</v>
      </c>
      <c r="I22" s="18" t="b">
        <f t="shared" si="56"/>
        <v>1</v>
      </c>
      <c r="J22" s="18" t="b">
        <f t="shared" si="56"/>
        <v>1</v>
      </c>
      <c r="K22" s="18" t="b">
        <f t="shared" si="56"/>
        <v>1</v>
      </c>
      <c r="L22" s="18" t="b">
        <f t="shared" si="56"/>
        <v>1</v>
      </c>
      <c r="M22" s="18" t="b">
        <f t="shared" si="56"/>
        <v>1</v>
      </c>
      <c r="N22" s="18" t="b">
        <f t="shared" si="56"/>
        <v>1</v>
      </c>
      <c r="O22" s="18" t="b">
        <f t="shared" si="56"/>
        <v>1</v>
      </c>
      <c r="P22" s="18" t="b">
        <f t="shared" si="56"/>
        <v>1</v>
      </c>
      <c r="Q22" s="18" t="b">
        <f t="shared" si="56"/>
        <v>1</v>
      </c>
      <c r="R22" s="18" t="b">
        <f t="shared" si="56"/>
        <v>1</v>
      </c>
      <c r="S22" s="18" t="b">
        <f t="shared" si="56"/>
        <v>1</v>
      </c>
      <c r="T22" s="18" t="b">
        <f t="shared" si="56"/>
        <v>1</v>
      </c>
      <c r="U22" s="18" t="b">
        <f t="shared" si="56"/>
        <v>1</v>
      </c>
      <c r="V22" s="18" t="b">
        <f t="shared" si="56"/>
        <v>1</v>
      </c>
      <c r="W22" s="18" t="b">
        <f t="shared" si="56"/>
        <v>1</v>
      </c>
      <c r="X22" s="18" t="b">
        <f t="shared" si="56"/>
        <v>1</v>
      </c>
      <c r="Y22" s="18" t="b">
        <f t="shared" si="56"/>
        <v>1</v>
      </c>
      <c r="Z22" s="18" t="b">
        <f t="shared" si="56"/>
        <v>1</v>
      </c>
      <c r="AA22" s="18" t="b">
        <f t="shared" si="56"/>
        <v>1</v>
      </c>
      <c r="AB22" s="18" t="b">
        <f t="shared" si="56"/>
        <v>1</v>
      </c>
      <c r="AC22" s="31" t="b">
        <f t="shared" si="56"/>
        <v>0</v>
      </c>
      <c r="AD22" s="31" t="b">
        <f t="shared" si="56"/>
        <v>0</v>
      </c>
      <c r="AE22" s="31" t="b">
        <f t="shared" si="56"/>
        <v>0</v>
      </c>
      <c r="AF22" s="20" t="b">
        <f t="shared" si="56"/>
        <v>0</v>
      </c>
      <c r="AG22" s="1"/>
    </row>
    <row r="23" spans="1:33" x14ac:dyDescent="0.2">
      <c r="A23" s="1" t="s">
        <v>11</v>
      </c>
      <c r="B23" s="16" t="s">
        <v>12</v>
      </c>
      <c r="C23" s="18" t="b">
        <f t="shared" ref="C23:AF23" si="57">C8&gt;5</f>
        <v>1</v>
      </c>
      <c r="D23" s="18" t="b">
        <f t="shared" si="57"/>
        <v>1</v>
      </c>
      <c r="E23" s="18" t="b">
        <f t="shared" si="57"/>
        <v>1</v>
      </c>
      <c r="F23" s="18" t="b">
        <f t="shared" si="57"/>
        <v>1</v>
      </c>
      <c r="G23" s="18" t="b">
        <f t="shared" si="57"/>
        <v>1</v>
      </c>
      <c r="H23" s="18" t="b">
        <f t="shared" si="57"/>
        <v>1</v>
      </c>
      <c r="I23" s="18" t="b">
        <f t="shared" si="57"/>
        <v>1</v>
      </c>
      <c r="J23" s="18" t="b">
        <f t="shared" ref="J23" si="58">J8&gt;5</f>
        <v>1</v>
      </c>
      <c r="K23" s="18" t="b">
        <f t="shared" ref="K23" si="59">K8&gt;5</f>
        <v>1</v>
      </c>
      <c r="L23" s="18" t="b">
        <f t="shared" si="57"/>
        <v>1</v>
      </c>
      <c r="M23" s="18" t="b">
        <f t="shared" si="57"/>
        <v>1</v>
      </c>
      <c r="N23" s="18" t="b">
        <f t="shared" si="57"/>
        <v>1</v>
      </c>
      <c r="O23" s="18" t="b">
        <f t="shared" si="57"/>
        <v>1</v>
      </c>
      <c r="P23" s="18" t="b">
        <f t="shared" si="57"/>
        <v>1</v>
      </c>
      <c r="Q23" s="18" t="b">
        <f t="shared" si="57"/>
        <v>1</v>
      </c>
      <c r="R23" s="31" t="b">
        <f t="shared" si="57"/>
        <v>0</v>
      </c>
      <c r="S23" s="31" t="b">
        <f t="shared" si="57"/>
        <v>0</v>
      </c>
      <c r="T23" s="31" t="b">
        <f t="shared" si="57"/>
        <v>0</v>
      </c>
      <c r="U23" s="31" t="b">
        <f t="shared" ref="U23" si="60">U8&gt;5</f>
        <v>0</v>
      </c>
      <c r="V23" s="31" t="b">
        <f t="shared" si="57"/>
        <v>0</v>
      </c>
      <c r="W23" s="31" t="b">
        <f t="shared" si="57"/>
        <v>0</v>
      </c>
      <c r="X23" s="31" t="b">
        <f t="shared" si="57"/>
        <v>0</v>
      </c>
      <c r="Y23" s="31" t="b">
        <f t="shared" si="57"/>
        <v>0</v>
      </c>
      <c r="Z23" s="31" t="b">
        <f t="shared" si="57"/>
        <v>0</v>
      </c>
      <c r="AA23" s="31" t="b">
        <f t="shared" si="57"/>
        <v>0</v>
      </c>
      <c r="AB23" s="31" t="b">
        <f t="shared" ref="AB23" si="61">AB8&gt;5</f>
        <v>0</v>
      </c>
      <c r="AC23" s="31" t="b">
        <f t="shared" si="57"/>
        <v>0</v>
      </c>
      <c r="AD23" s="31" t="b">
        <f t="shared" si="57"/>
        <v>0</v>
      </c>
      <c r="AE23" s="31" t="b">
        <f t="shared" ref="AE23" si="62">AE8&gt;5</f>
        <v>0</v>
      </c>
      <c r="AF23" s="20" t="b">
        <f t="shared" si="57"/>
        <v>0</v>
      </c>
      <c r="AG23" s="1"/>
    </row>
    <row r="24" spans="1:33" x14ac:dyDescent="0.2">
      <c r="A24" s="1" t="s">
        <v>4</v>
      </c>
      <c r="B24" s="17">
        <v>10</v>
      </c>
      <c r="C24" s="18" t="b">
        <f t="shared" ref="C24:AF24" si="63">C8&gt;10</f>
        <v>1</v>
      </c>
      <c r="D24" s="18" t="b">
        <f t="shared" si="63"/>
        <v>1</v>
      </c>
      <c r="E24" s="18" t="b">
        <f t="shared" si="63"/>
        <v>1</v>
      </c>
      <c r="F24" s="18" t="b">
        <f t="shared" si="63"/>
        <v>1</v>
      </c>
      <c r="G24" s="18" t="b">
        <f t="shared" si="63"/>
        <v>1</v>
      </c>
      <c r="H24" s="18" t="b">
        <f t="shared" si="63"/>
        <v>1</v>
      </c>
      <c r="I24" s="18" t="b">
        <f t="shared" si="63"/>
        <v>1</v>
      </c>
      <c r="J24" s="18" t="b">
        <f t="shared" ref="J24" si="64">J8&gt;10</f>
        <v>1</v>
      </c>
      <c r="K24" s="18" t="b">
        <f t="shared" ref="K24" si="65">K8&gt;10</f>
        <v>1</v>
      </c>
      <c r="L24" s="18" t="b">
        <f t="shared" si="63"/>
        <v>1</v>
      </c>
      <c r="M24" s="18" t="b">
        <f t="shared" si="63"/>
        <v>1</v>
      </c>
      <c r="N24" s="18" t="b">
        <f t="shared" si="63"/>
        <v>1</v>
      </c>
      <c r="O24" s="31" t="b">
        <f t="shared" si="63"/>
        <v>0</v>
      </c>
      <c r="P24" s="31" t="b">
        <f t="shared" si="63"/>
        <v>0</v>
      </c>
      <c r="Q24" s="31" t="b">
        <f t="shared" si="63"/>
        <v>0</v>
      </c>
      <c r="R24" s="31" t="b">
        <f t="shared" si="63"/>
        <v>0</v>
      </c>
      <c r="S24" s="31" t="b">
        <f t="shared" si="63"/>
        <v>0</v>
      </c>
      <c r="T24" s="31" t="b">
        <f t="shared" si="63"/>
        <v>0</v>
      </c>
      <c r="U24" s="31" t="b">
        <f t="shared" ref="U24" si="66">U8&gt;10</f>
        <v>0</v>
      </c>
      <c r="V24" s="31" t="b">
        <f t="shared" si="63"/>
        <v>0</v>
      </c>
      <c r="W24" s="31" t="b">
        <f t="shared" si="63"/>
        <v>0</v>
      </c>
      <c r="X24" s="31" t="b">
        <f t="shared" si="63"/>
        <v>0</v>
      </c>
      <c r="Y24" s="31" t="b">
        <f t="shared" si="63"/>
        <v>0</v>
      </c>
      <c r="Z24" s="31" t="b">
        <f t="shared" si="63"/>
        <v>0</v>
      </c>
      <c r="AA24" s="31" t="b">
        <f t="shared" si="63"/>
        <v>0</v>
      </c>
      <c r="AB24" s="31" t="b">
        <f t="shared" ref="AB24" si="67">AB8&gt;10</f>
        <v>0</v>
      </c>
      <c r="AC24" s="31" t="b">
        <f t="shared" si="63"/>
        <v>0</v>
      </c>
      <c r="AD24" s="31" t="b">
        <f t="shared" si="63"/>
        <v>0</v>
      </c>
      <c r="AE24" s="31" t="b">
        <f t="shared" ref="AE24" si="68">AE8&gt;10</f>
        <v>0</v>
      </c>
      <c r="AF24" s="20" t="b">
        <f t="shared" si="63"/>
        <v>0</v>
      </c>
      <c r="AG24" s="1"/>
    </row>
    <row r="25" spans="1:33" x14ac:dyDescent="0.2">
      <c r="A25" s="1" t="s">
        <v>19</v>
      </c>
      <c r="B25" s="17">
        <v>3</v>
      </c>
      <c r="C25" s="18" t="b">
        <f t="shared" ref="C25:AF25" si="69">C8&gt;3</f>
        <v>1</v>
      </c>
      <c r="D25" s="18" t="b">
        <f t="shared" si="69"/>
        <v>1</v>
      </c>
      <c r="E25" s="18" t="b">
        <f t="shared" si="69"/>
        <v>1</v>
      </c>
      <c r="F25" s="18" t="b">
        <f t="shared" si="69"/>
        <v>1</v>
      </c>
      <c r="G25" s="18" t="b">
        <f t="shared" si="69"/>
        <v>1</v>
      </c>
      <c r="H25" s="18" t="b">
        <f t="shared" si="69"/>
        <v>1</v>
      </c>
      <c r="I25" s="18" t="b">
        <f t="shared" si="69"/>
        <v>1</v>
      </c>
      <c r="J25" s="18" t="b">
        <f t="shared" ref="J25" si="70">J8&gt;3</f>
        <v>1</v>
      </c>
      <c r="K25" s="18" t="b">
        <f t="shared" ref="K25" si="71">K8&gt;3</f>
        <v>1</v>
      </c>
      <c r="L25" s="18" t="b">
        <f t="shared" si="69"/>
        <v>1</v>
      </c>
      <c r="M25" s="18" t="b">
        <f t="shared" si="69"/>
        <v>1</v>
      </c>
      <c r="N25" s="18" t="b">
        <f t="shared" si="69"/>
        <v>1</v>
      </c>
      <c r="O25" s="18" t="b">
        <f t="shared" si="69"/>
        <v>1</v>
      </c>
      <c r="P25" s="18" t="b">
        <f t="shared" si="69"/>
        <v>1</v>
      </c>
      <c r="Q25" s="18" t="b">
        <f t="shared" si="69"/>
        <v>1</v>
      </c>
      <c r="R25" s="18" t="b">
        <f t="shared" si="69"/>
        <v>1</v>
      </c>
      <c r="S25" s="18" t="b">
        <f t="shared" si="69"/>
        <v>1</v>
      </c>
      <c r="T25" s="31" t="b">
        <f t="shared" si="69"/>
        <v>0</v>
      </c>
      <c r="U25" s="31" t="b">
        <f t="shared" ref="U25" si="72">U8&gt;3</f>
        <v>0</v>
      </c>
      <c r="V25" s="31" t="b">
        <f t="shared" si="69"/>
        <v>0</v>
      </c>
      <c r="W25" s="31" t="b">
        <f t="shared" si="69"/>
        <v>0</v>
      </c>
      <c r="X25" s="31" t="b">
        <f t="shared" si="69"/>
        <v>0</v>
      </c>
      <c r="Y25" s="31" t="b">
        <f t="shared" si="69"/>
        <v>0</v>
      </c>
      <c r="Z25" s="31" t="b">
        <f t="shared" si="69"/>
        <v>0</v>
      </c>
      <c r="AA25" s="31" t="b">
        <f t="shared" si="69"/>
        <v>0</v>
      </c>
      <c r="AB25" s="31" t="b">
        <f t="shared" ref="AB25" si="73">AB8&gt;3</f>
        <v>0</v>
      </c>
      <c r="AC25" s="31" t="b">
        <f t="shared" si="69"/>
        <v>0</v>
      </c>
      <c r="AD25" s="31" t="b">
        <f t="shared" si="69"/>
        <v>0</v>
      </c>
      <c r="AE25" s="31" t="b">
        <f t="shared" ref="AE25" si="74">AE8&gt;3</f>
        <v>0</v>
      </c>
      <c r="AF25" s="20" t="b">
        <f t="shared" si="69"/>
        <v>0</v>
      </c>
      <c r="AG25" s="1"/>
    </row>
    <row r="26" spans="1:33" x14ac:dyDescent="0.2">
      <c r="A26" s="1" t="s">
        <v>20</v>
      </c>
      <c r="B26" s="17">
        <v>5</v>
      </c>
      <c r="C26" s="18" t="b">
        <f t="shared" ref="C26:AF26" si="75">C8&gt;5</f>
        <v>1</v>
      </c>
      <c r="D26" s="18" t="b">
        <f t="shared" si="75"/>
        <v>1</v>
      </c>
      <c r="E26" s="18" t="b">
        <f t="shared" si="75"/>
        <v>1</v>
      </c>
      <c r="F26" s="18" t="b">
        <f t="shared" si="75"/>
        <v>1</v>
      </c>
      <c r="G26" s="18" t="b">
        <f t="shared" si="75"/>
        <v>1</v>
      </c>
      <c r="H26" s="18" t="b">
        <f t="shared" si="75"/>
        <v>1</v>
      </c>
      <c r="I26" s="18" t="b">
        <f t="shared" si="75"/>
        <v>1</v>
      </c>
      <c r="J26" s="18" t="b">
        <f t="shared" ref="J26" si="76">J8&gt;5</f>
        <v>1</v>
      </c>
      <c r="K26" s="18" t="b">
        <f t="shared" ref="K26" si="77">K8&gt;5</f>
        <v>1</v>
      </c>
      <c r="L26" s="18" t="b">
        <f t="shared" si="75"/>
        <v>1</v>
      </c>
      <c r="M26" s="18" t="b">
        <f t="shared" si="75"/>
        <v>1</v>
      </c>
      <c r="N26" s="18" t="b">
        <f t="shared" si="75"/>
        <v>1</v>
      </c>
      <c r="O26" s="18" t="b">
        <f t="shared" si="75"/>
        <v>1</v>
      </c>
      <c r="P26" s="18" t="b">
        <f t="shared" si="75"/>
        <v>1</v>
      </c>
      <c r="Q26" s="18" t="b">
        <f t="shared" si="75"/>
        <v>1</v>
      </c>
      <c r="R26" s="31" t="b">
        <f t="shared" si="75"/>
        <v>0</v>
      </c>
      <c r="S26" s="31" t="b">
        <f t="shared" si="75"/>
        <v>0</v>
      </c>
      <c r="T26" s="31" t="b">
        <f t="shared" si="75"/>
        <v>0</v>
      </c>
      <c r="U26" s="31" t="b">
        <f t="shared" ref="U26" si="78">U8&gt;5</f>
        <v>0</v>
      </c>
      <c r="V26" s="31" t="b">
        <f t="shared" si="75"/>
        <v>0</v>
      </c>
      <c r="W26" s="31" t="b">
        <f t="shared" si="75"/>
        <v>0</v>
      </c>
      <c r="X26" s="31" t="b">
        <f t="shared" si="75"/>
        <v>0</v>
      </c>
      <c r="Y26" s="31" t="b">
        <f t="shared" si="75"/>
        <v>0</v>
      </c>
      <c r="Z26" s="31" t="b">
        <f t="shared" si="75"/>
        <v>0</v>
      </c>
      <c r="AA26" s="31" t="b">
        <f t="shared" si="75"/>
        <v>0</v>
      </c>
      <c r="AB26" s="31" t="b">
        <f t="shared" ref="AB26" si="79">AB8&gt;5</f>
        <v>0</v>
      </c>
      <c r="AC26" s="31" t="b">
        <f t="shared" si="75"/>
        <v>0</v>
      </c>
      <c r="AD26" s="31" t="b">
        <f t="shared" si="75"/>
        <v>0</v>
      </c>
      <c r="AE26" s="31" t="b">
        <f t="shared" ref="AE26" si="80">AE8&gt;5</f>
        <v>0</v>
      </c>
      <c r="AF26" s="20" t="b">
        <f t="shared" si="75"/>
        <v>0</v>
      </c>
      <c r="AG26" s="1"/>
    </row>
    <row r="27" spans="1:33" x14ac:dyDescent="0.2">
      <c r="A27" s="1" t="s">
        <v>5</v>
      </c>
      <c r="B27" s="17" t="s">
        <v>21</v>
      </c>
      <c r="C27" s="18" t="b">
        <f t="shared" ref="C27:AF27" si="81">C8&gt;8</f>
        <v>1</v>
      </c>
      <c r="D27" s="18" t="b">
        <f t="shared" si="81"/>
        <v>1</v>
      </c>
      <c r="E27" s="18" t="b">
        <f t="shared" si="81"/>
        <v>1</v>
      </c>
      <c r="F27" s="18" t="b">
        <f t="shared" si="81"/>
        <v>1</v>
      </c>
      <c r="G27" s="18" t="b">
        <f t="shared" si="81"/>
        <v>1</v>
      </c>
      <c r="H27" s="18" t="b">
        <f t="shared" si="81"/>
        <v>1</v>
      </c>
      <c r="I27" s="18" t="b">
        <f t="shared" si="81"/>
        <v>1</v>
      </c>
      <c r="J27" s="18" t="b">
        <f t="shared" ref="J27" si="82">J8&gt;8</f>
        <v>1</v>
      </c>
      <c r="K27" s="18" t="b">
        <f t="shared" ref="K27" si="83">K8&gt;8</f>
        <v>1</v>
      </c>
      <c r="L27" s="18" t="b">
        <f t="shared" si="81"/>
        <v>1</v>
      </c>
      <c r="M27" s="18" t="b">
        <f t="shared" si="81"/>
        <v>1</v>
      </c>
      <c r="N27" s="18" t="b">
        <f t="shared" si="81"/>
        <v>1</v>
      </c>
      <c r="O27" s="18" t="b">
        <f t="shared" si="81"/>
        <v>1</v>
      </c>
      <c r="P27" s="31" t="b">
        <f t="shared" si="81"/>
        <v>0</v>
      </c>
      <c r="Q27" s="31" t="b">
        <f t="shared" si="81"/>
        <v>0</v>
      </c>
      <c r="R27" s="31" t="b">
        <f t="shared" si="81"/>
        <v>0</v>
      </c>
      <c r="S27" s="31" t="b">
        <f t="shared" si="81"/>
        <v>0</v>
      </c>
      <c r="T27" s="31" t="b">
        <f t="shared" si="81"/>
        <v>0</v>
      </c>
      <c r="U27" s="31" t="b">
        <f t="shared" ref="U27" si="84">U8&gt;8</f>
        <v>0</v>
      </c>
      <c r="V27" s="31" t="b">
        <f t="shared" si="81"/>
        <v>0</v>
      </c>
      <c r="W27" s="31" t="b">
        <f t="shared" si="81"/>
        <v>0</v>
      </c>
      <c r="X27" s="31" t="b">
        <f t="shared" si="81"/>
        <v>0</v>
      </c>
      <c r="Y27" s="31" t="b">
        <f t="shared" si="81"/>
        <v>0</v>
      </c>
      <c r="Z27" s="31" t="b">
        <f t="shared" si="81"/>
        <v>0</v>
      </c>
      <c r="AA27" s="31" t="b">
        <f t="shared" si="81"/>
        <v>0</v>
      </c>
      <c r="AB27" s="31" t="b">
        <f t="shared" ref="AB27" si="85">AB8&gt;8</f>
        <v>0</v>
      </c>
      <c r="AC27" s="31" t="b">
        <f t="shared" si="81"/>
        <v>0</v>
      </c>
      <c r="AD27" s="31" t="b">
        <f t="shared" si="81"/>
        <v>0</v>
      </c>
      <c r="AE27" s="31" t="b">
        <f t="shared" ref="AE27" si="86">AE8&gt;8</f>
        <v>0</v>
      </c>
      <c r="AF27" s="20" t="b">
        <f t="shared" si="81"/>
        <v>0</v>
      </c>
      <c r="AG27" s="1"/>
    </row>
    <row r="28" spans="1:33" x14ac:dyDescent="0.2">
      <c r="A28" s="1" t="s">
        <v>6</v>
      </c>
      <c r="B28" s="17">
        <v>30</v>
      </c>
      <c r="C28" s="18" t="b">
        <f t="shared" ref="C28:AF28" si="87">C8&gt;30</f>
        <v>1</v>
      </c>
      <c r="D28" s="18" t="b">
        <f t="shared" si="87"/>
        <v>1</v>
      </c>
      <c r="E28" s="18" t="b">
        <f t="shared" si="87"/>
        <v>1</v>
      </c>
      <c r="F28" s="18" t="b">
        <f t="shared" si="87"/>
        <v>1</v>
      </c>
      <c r="G28" s="18" t="b">
        <f t="shared" si="87"/>
        <v>1</v>
      </c>
      <c r="H28" s="18" t="b">
        <f t="shared" si="87"/>
        <v>1</v>
      </c>
      <c r="I28" s="18" t="b">
        <f t="shared" si="87"/>
        <v>1</v>
      </c>
      <c r="J28" s="18" t="b">
        <f t="shared" ref="J28" si="88">J8&gt;30</f>
        <v>1</v>
      </c>
      <c r="K28" s="18" t="b">
        <f t="shared" si="87"/>
        <v>1</v>
      </c>
      <c r="L28" s="31" t="b">
        <f t="shared" si="87"/>
        <v>0</v>
      </c>
      <c r="M28" s="31" t="b">
        <f t="shared" si="87"/>
        <v>0</v>
      </c>
      <c r="N28" s="31" t="b">
        <f t="shared" si="87"/>
        <v>0</v>
      </c>
      <c r="O28" s="31" t="b">
        <f t="shared" si="87"/>
        <v>0</v>
      </c>
      <c r="P28" s="31" t="b">
        <f t="shared" si="87"/>
        <v>0</v>
      </c>
      <c r="Q28" s="31" t="b">
        <f t="shared" si="87"/>
        <v>0</v>
      </c>
      <c r="R28" s="31" t="b">
        <f t="shared" si="87"/>
        <v>0</v>
      </c>
      <c r="S28" s="31" t="b">
        <f t="shared" si="87"/>
        <v>0</v>
      </c>
      <c r="T28" s="31" t="b">
        <f t="shared" si="87"/>
        <v>0</v>
      </c>
      <c r="U28" s="31" t="b">
        <f t="shared" ref="U28" si="89">U8&gt;30</f>
        <v>0</v>
      </c>
      <c r="V28" s="31" t="b">
        <f t="shared" si="87"/>
        <v>0</v>
      </c>
      <c r="W28" s="31" t="b">
        <f t="shared" si="87"/>
        <v>0</v>
      </c>
      <c r="X28" s="31" t="b">
        <f t="shared" si="87"/>
        <v>0</v>
      </c>
      <c r="Y28" s="31" t="b">
        <f t="shared" si="87"/>
        <v>0</v>
      </c>
      <c r="Z28" s="31" t="b">
        <f t="shared" si="87"/>
        <v>0</v>
      </c>
      <c r="AA28" s="31" t="b">
        <f t="shared" si="87"/>
        <v>0</v>
      </c>
      <c r="AB28" s="31" t="b">
        <f t="shared" ref="AB28" si="90">AB8&gt;30</f>
        <v>0</v>
      </c>
      <c r="AC28" s="31" t="b">
        <f t="shared" si="87"/>
        <v>0</v>
      </c>
      <c r="AD28" s="31" t="b">
        <f t="shared" si="87"/>
        <v>0</v>
      </c>
      <c r="AE28" s="31" t="b">
        <f t="shared" ref="AE28" si="91">AE8&gt;30</f>
        <v>0</v>
      </c>
      <c r="AF28" s="20" t="b">
        <f t="shared" si="87"/>
        <v>0</v>
      </c>
      <c r="AG28" s="1"/>
    </row>
  </sheetData>
  <mergeCells count="5">
    <mergeCell ref="A2:AG2"/>
    <mergeCell ref="A6:B6"/>
    <mergeCell ref="A7:B7"/>
    <mergeCell ref="A8:B8"/>
    <mergeCell ref="A9:AG9"/>
  </mergeCells>
  <conditionalFormatting sqref="C10:AG10">
    <cfRule type="colorScale" priority="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FB62B-6488-1647-9E69-D16BBE569859}">
  <dimension ref="A1:AA28"/>
  <sheetViews>
    <sheetView workbookViewId="0">
      <selection activeCell="Z20" sqref="Z20"/>
    </sheetView>
  </sheetViews>
  <sheetFormatPr baseColWidth="10" defaultRowHeight="16" x14ac:dyDescent="0.2"/>
  <cols>
    <col min="1" max="1" width="40.1640625" bestFit="1" customWidth="1"/>
    <col min="2" max="2" width="10.83203125" style="29"/>
    <col min="6" max="6" width="7.5" bestFit="1" customWidth="1"/>
    <col min="7" max="7" width="7.5" customWidth="1"/>
    <col min="8" max="8" width="7.5" bestFit="1" customWidth="1"/>
    <col min="9" max="14" width="7.5" customWidth="1"/>
    <col min="15" max="15" width="7.5" bestFit="1" customWidth="1"/>
    <col min="16" max="16" width="7.5" customWidth="1"/>
  </cols>
  <sheetData>
    <row r="1" spans="1:27" x14ac:dyDescent="0.2">
      <c r="A1" s="15" t="s">
        <v>1</v>
      </c>
      <c r="B1" s="25"/>
      <c r="C1" s="15">
        <v>10</v>
      </c>
      <c r="D1" s="15">
        <v>20</v>
      </c>
      <c r="E1" s="15">
        <v>30</v>
      </c>
      <c r="F1" s="15">
        <v>50</v>
      </c>
      <c r="G1" s="15">
        <v>75</v>
      </c>
      <c r="H1" s="15">
        <v>100</v>
      </c>
      <c r="I1" s="15">
        <v>135</v>
      </c>
      <c r="J1" s="15">
        <v>150</v>
      </c>
      <c r="K1" s="15">
        <v>200</v>
      </c>
      <c r="L1" s="15">
        <v>250</v>
      </c>
      <c r="M1" s="15">
        <v>300</v>
      </c>
      <c r="N1" s="15">
        <v>400</v>
      </c>
      <c r="O1" s="15">
        <v>500</v>
      </c>
      <c r="P1" s="15">
        <v>750</v>
      </c>
      <c r="Q1" s="15">
        <v>1000</v>
      </c>
      <c r="R1" s="15">
        <v>1250</v>
      </c>
      <c r="S1" s="15">
        <v>1500</v>
      </c>
      <c r="T1" s="15">
        <v>2000</v>
      </c>
      <c r="U1" s="15">
        <v>2500</v>
      </c>
      <c r="V1" s="15">
        <v>3000</v>
      </c>
      <c r="W1" s="15">
        <v>3500</v>
      </c>
      <c r="X1" s="15">
        <v>4000</v>
      </c>
      <c r="Y1" s="15">
        <v>4500</v>
      </c>
      <c r="Z1" s="15">
        <v>5000</v>
      </c>
      <c r="AA1" s="15">
        <v>6000</v>
      </c>
    </row>
    <row r="2" spans="1:27" s="5" customFormat="1" ht="17" thickBot="1" x14ac:dyDescent="0.25">
      <c r="A2" s="62" t="s">
        <v>27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63"/>
    </row>
    <row r="3" spans="1:27" ht="18" thickTop="1" thickBot="1" x14ac:dyDescent="0.25">
      <c r="A3" s="6" t="s">
        <v>28</v>
      </c>
      <c r="B3" s="26">
        <v>687500</v>
      </c>
      <c r="C3" s="1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7" thickTop="1" x14ac:dyDescent="0.2">
      <c r="A4" s="4" t="s">
        <v>0</v>
      </c>
      <c r="B4" s="27">
        <f>B3*0.42</f>
        <v>288750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2">
      <c r="A5" s="4" t="s">
        <v>29</v>
      </c>
      <c r="B5" s="28">
        <f>POWER(B4,0.333333333333333)</f>
        <v>66.095820414215154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7" thickBot="1" x14ac:dyDescent="0.25">
      <c r="A6" s="59" t="s">
        <v>2</v>
      </c>
      <c r="B6" s="60"/>
      <c r="C6" s="9">
        <f>C1/B5</f>
        <v>0.15129549701223333</v>
      </c>
      <c r="D6" s="9">
        <f>D1/B5</f>
        <v>0.30259099402446665</v>
      </c>
      <c r="E6" s="9">
        <f>E1/B5</f>
        <v>0.45388649103669998</v>
      </c>
      <c r="F6" s="9">
        <f>F1/B5</f>
        <v>0.75647748506116663</v>
      </c>
      <c r="G6" s="9">
        <f>G1/B5</f>
        <v>1.1347162275917499</v>
      </c>
      <c r="H6" s="9">
        <f>H1/B5</f>
        <v>1.5129549701223333</v>
      </c>
      <c r="I6" s="9">
        <f>I1/B5</f>
        <v>2.0424892096651499</v>
      </c>
      <c r="J6" s="9">
        <f>J1/B5</f>
        <v>2.2694324551834999</v>
      </c>
      <c r="K6" s="9">
        <f>K1/B5</f>
        <v>3.0259099402446665</v>
      </c>
      <c r="L6" s="9">
        <f>L1/B5</f>
        <v>3.7823874253058336</v>
      </c>
      <c r="M6" s="9">
        <f>M1/B5</f>
        <v>4.5388649103669998</v>
      </c>
      <c r="N6" s="9">
        <f>N1/B5</f>
        <v>6.0518198804893331</v>
      </c>
      <c r="O6" s="9">
        <f>O1/B5</f>
        <v>7.5647748506116672</v>
      </c>
      <c r="P6" s="9">
        <f>P1/B5</f>
        <v>11.347162275917499</v>
      </c>
      <c r="Q6" s="9">
        <f>Q1/B5</f>
        <v>15.129549701223334</v>
      </c>
      <c r="R6" s="9">
        <f>R1/B5</f>
        <v>18.911937126529168</v>
      </c>
      <c r="S6" s="9">
        <f>S1/B5</f>
        <v>22.694324551834999</v>
      </c>
      <c r="T6" s="9">
        <f>T1/B5</f>
        <v>30.259099402446669</v>
      </c>
      <c r="U6" s="9">
        <f>U1/B5</f>
        <v>37.823874253058335</v>
      </c>
      <c r="V6" s="44">
        <f>V1/B5</f>
        <v>45.388649103669998</v>
      </c>
      <c r="W6" s="44">
        <f>W1/B5</f>
        <v>52.953423954281668</v>
      </c>
      <c r="X6" s="44">
        <f>X1/B5</f>
        <v>60.518198804893338</v>
      </c>
      <c r="Y6" s="9"/>
      <c r="Z6" s="9"/>
      <c r="AA6" s="9"/>
    </row>
    <row r="7" spans="1:27" ht="18" thickTop="1" thickBot="1" x14ac:dyDescent="0.25">
      <c r="A7" s="59" t="s">
        <v>25</v>
      </c>
      <c r="B7" s="61"/>
      <c r="C7" s="10">
        <v>29000</v>
      </c>
      <c r="D7" s="11">
        <v>10000</v>
      </c>
      <c r="E7" s="11">
        <v>5800</v>
      </c>
      <c r="F7" s="11">
        <v>2500</v>
      </c>
      <c r="G7" s="11">
        <v>1400</v>
      </c>
      <c r="H7" s="11">
        <v>650</v>
      </c>
      <c r="I7" s="11">
        <v>280</v>
      </c>
      <c r="J7" s="11">
        <v>250</v>
      </c>
      <c r="K7" s="11">
        <v>120</v>
      </c>
      <c r="L7" s="11">
        <v>80</v>
      </c>
      <c r="M7" s="11">
        <v>50</v>
      </c>
      <c r="N7" s="11">
        <v>35</v>
      </c>
      <c r="O7" s="11">
        <v>25</v>
      </c>
      <c r="P7" s="11">
        <v>14</v>
      </c>
      <c r="Q7" s="11">
        <v>10</v>
      </c>
      <c r="R7" s="11">
        <v>7</v>
      </c>
      <c r="S7" s="11">
        <v>6</v>
      </c>
      <c r="T7" s="11">
        <v>3.5</v>
      </c>
      <c r="U7" s="11">
        <v>2.6</v>
      </c>
      <c r="V7" s="45">
        <v>2</v>
      </c>
      <c r="W7" s="45">
        <v>1.6</v>
      </c>
      <c r="X7" s="45">
        <v>1</v>
      </c>
      <c r="Y7" s="11"/>
      <c r="Z7" s="11"/>
      <c r="AA7" s="12"/>
    </row>
    <row r="8" spans="1:27" ht="17" thickTop="1" x14ac:dyDescent="0.2">
      <c r="A8" s="59" t="s">
        <v>24</v>
      </c>
      <c r="B8" s="60"/>
      <c r="C8" s="8">
        <f t="shared" ref="C8:AA8" si="0">C7*0.145038</f>
        <v>4206.1019999999999</v>
      </c>
      <c r="D8" s="8">
        <f t="shared" si="0"/>
        <v>1450.38</v>
      </c>
      <c r="E8" s="8">
        <f t="shared" si="0"/>
        <v>841.22040000000004</v>
      </c>
      <c r="F8" s="8">
        <f t="shared" si="0"/>
        <v>362.59500000000003</v>
      </c>
      <c r="G8" s="8">
        <f t="shared" si="0"/>
        <v>203.0532</v>
      </c>
      <c r="H8" s="8">
        <f t="shared" si="0"/>
        <v>94.274699999999996</v>
      </c>
      <c r="I8" s="8">
        <f t="shared" si="0"/>
        <v>40.610640000000004</v>
      </c>
      <c r="J8" s="8">
        <f t="shared" si="0"/>
        <v>36.259500000000003</v>
      </c>
      <c r="K8" s="8">
        <f t="shared" si="0"/>
        <v>17.40456</v>
      </c>
      <c r="L8" s="8">
        <f t="shared" si="0"/>
        <v>11.60304</v>
      </c>
      <c r="M8" s="8">
        <f t="shared" si="0"/>
        <v>7.2519</v>
      </c>
      <c r="N8" s="8">
        <f t="shared" si="0"/>
        <v>5.0763300000000005</v>
      </c>
      <c r="O8" s="8">
        <f t="shared" si="0"/>
        <v>3.62595</v>
      </c>
      <c r="P8" s="8">
        <f t="shared" si="0"/>
        <v>2.030532</v>
      </c>
      <c r="Q8" s="8">
        <f t="shared" si="0"/>
        <v>1.45038</v>
      </c>
      <c r="R8" s="8">
        <f t="shared" si="0"/>
        <v>1.015266</v>
      </c>
      <c r="S8" s="8">
        <f t="shared" si="0"/>
        <v>0.870228</v>
      </c>
      <c r="T8" s="8">
        <f t="shared" si="0"/>
        <v>0.507633</v>
      </c>
      <c r="U8" s="8">
        <f t="shared" si="0"/>
        <v>0.37709880000000001</v>
      </c>
      <c r="V8" s="48">
        <f t="shared" si="0"/>
        <v>0.290076</v>
      </c>
      <c r="W8" s="48">
        <f t="shared" si="0"/>
        <v>0.23206080000000001</v>
      </c>
      <c r="X8" s="48">
        <f t="shared" si="0"/>
        <v>0.145038</v>
      </c>
      <c r="Y8" s="8">
        <f t="shared" si="0"/>
        <v>0</v>
      </c>
      <c r="Z8" s="8">
        <f t="shared" si="0"/>
        <v>0</v>
      </c>
      <c r="AA8" s="8">
        <f t="shared" si="0"/>
        <v>0</v>
      </c>
    </row>
    <row r="9" spans="1:27" s="5" customFormat="1" x14ac:dyDescent="0.2">
      <c r="A9" s="52" t="s">
        <v>26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4"/>
    </row>
    <row r="10" spans="1:27" x14ac:dyDescent="0.2">
      <c r="A10" s="1" t="s">
        <v>8</v>
      </c>
      <c r="B10" s="16" t="s">
        <v>12</v>
      </c>
      <c r="C10" s="21" t="b">
        <f>C8&gt;5</f>
        <v>1</v>
      </c>
      <c r="D10" s="21" t="b">
        <f t="shared" ref="D10:X10" si="1">D8&gt;5</f>
        <v>1</v>
      </c>
      <c r="E10" s="21" t="b">
        <f t="shared" si="1"/>
        <v>1</v>
      </c>
      <c r="F10" s="21" t="b">
        <f t="shared" si="1"/>
        <v>1</v>
      </c>
      <c r="G10" s="21" t="b">
        <f t="shared" si="1"/>
        <v>1</v>
      </c>
      <c r="H10" s="21" t="b">
        <f t="shared" si="1"/>
        <v>1</v>
      </c>
      <c r="I10" s="21" t="b">
        <f t="shared" ref="I10" si="2">I8&gt;5</f>
        <v>1</v>
      </c>
      <c r="J10" s="21" t="b">
        <f t="shared" si="1"/>
        <v>1</v>
      </c>
      <c r="K10" s="21" t="b">
        <f t="shared" si="1"/>
        <v>1</v>
      </c>
      <c r="L10" s="21" t="b">
        <f t="shared" si="1"/>
        <v>1</v>
      </c>
      <c r="M10" s="21" t="b">
        <f t="shared" si="1"/>
        <v>1</v>
      </c>
      <c r="N10" s="21" t="b">
        <f t="shared" si="1"/>
        <v>1</v>
      </c>
      <c r="O10" s="30" t="b">
        <f t="shared" si="1"/>
        <v>0</v>
      </c>
      <c r="P10" s="30" t="b">
        <f t="shared" si="1"/>
        <v>0</v>
      </c>
      <c r="Q10" s="30" t="b">
        <f t="shared" si="1"/>
        <v>0</v>
      </c>
      <c r="R10" s="30" t="b">
        <f t="shared" si="1"/>
        <v>0</v>
      </c>
      <c r="S10" s="30" t="b">
        <f t="shared" si="1"/>
        <v>0</v>
      </c>
      <c r="T10" s="30" t="b">
        <f t="shared" si="1"/>
        <v>0</v>
      </c>
      <c r="U10" s="30" t="b">
        <f t="shared" ref="U10" si="3">U8&gt;5</f>
        <v>0</v>
      </c>
      <c r="V10" s="30" t="b">
        <f t="shared" si="1"/>
        <v>0</v>
      </c>
      <c r="W10" s="30" t="b">
        <f t="shared" ref="W10" si="4">W8&gt;5</f>
        <v>0</v>
      </c>
      <c r="X10" s="19" t="b">
        <f t="shared" si="1"/>
        <v>0</v>
      </c>
      <c r="Y10" s="3"/>
      <c r="Z10" s="3"/>
      <c r="AA10" s="3"/>
    </row>
    <row r="11" spans="1:27" x14ac:dyDescent="0.2">
      <c r="A11" s="1" t="s">
        <v>13</v>
      </c>
      <c r="B11" s="16" t="s">
        <v>14</v>
      </c>
      <c r="C11" s="21" t="b">
        <f>C8&gt;10</f>
        <v>1</v>
      </c>
      <c r="D11" s="21" t="b">
        <f t="shared" ref="D11:X11" si="5">D8&gt;10</f>
        <v>1</v>
      </c>
      <c r="E11" s="21" t="b">
        <f t="shared" si="5"/>
        <v>1</v>
      </c>
      <c r="F11" s="21" t="b">
        <f t="shared" si="5"/>
        <v>1</v>
      </c>
      <c r="G11" s="21" t="b">
        <f t="shared" si="5"/>
        <v>1</v>
      </c>
      <c r="H11" s="21" t="b">
        <f t="shared" si="5"/>
        <v>1</v>
      </c>
      <c r="I11" s="21" t="b">
        <f t="shared" ref="I11" si="6">I8&gt;10</f>
        <v>1</v>
      </c>
      <c r="J11" s="21" t="b">
        <f t="shared" si="5"/>
        <v>1</v>
      </c>
      <c r="K11" s="21" t="b">
        <f t="shared" si="5"/>
        <v>1</v>
      </c>
      <c r="L11" s="21" t="b">
        <f t="shared" si="5"/>
        <v>1</v>
      </c>
      <c r="M11" s="30" t="b">
        <f t="shared" si="5"/>
        <v>0</v>
      </c>
      <c r="N11" s="30" t="b">
        <f t="shared" si="5"/>
        <v>0</v>
      </c>
      <c r="O11" s="30" t="b">
        <f t="shared" si="5"/>
        <v>0</v>
      </c>
      <c r="P11" s="30" t="b">
        <f t="shared" si="5"/>
        <v>0</v>
      </c>
      <c r="Q11" s="30" t="b">
        <f t="shared" si="5"/>
        <v>0</v>
      </c>
      <c r="R11" s="30" t="b">
        <f t="shared" si="5"/>
        <v>0</v>
      </c>
      <c r="S11" s="30" t="b">
        <f t="shared" si="5"/>
        <v>0</v>
      </c>
      <c r="T11" s="30" t="b">
        <f t="shared" si="5"/>
        <v>0</v>
      </c>
      <c r="U11" s="30" t="b">
        <f t="shared" ref="U11" si="7">U8&gt;10</f>
        <v>0</v>
      </c>
      <c r="V11" s="30" t="b">
        <f t="shared" si="5"/>
        <v>0</v>
      </c>
      <c r="W11" s="30" t="b">
        <f t="shared" ref="W11" si="8">W8&gt;10</f>
        <v>0</v>
      </c>
      <c r="X11" s="19" t="b">
        <f t="shared" si="5"/>
        <v>0</v>
      </c>
      <c r="Y11" s="3"/>
      <c r="Z11" s="3"/>
      <c r="AA11" s="3"/>
    </row>
    <row r="12" spans="1:27" x14ac:dyDescent="0.2">
      <c r="A12" s="1" t="s">
        <v>22</v>
      </c>
      <c r="B12" s="16" t="s">
        <v>23</v>
      </c>
      <c r="C12" s="18" t="b">
        <f>C8&gt;8</f>
        <v>1</v>
      </c>
      <c r="D12" s="18" t="b">
        <f t="shared" ref="D12:X12" si="9">D8&gt;8</f>
        <v>1</v>
      </c>
      <c r="E12" s="18" t="b">
        <f t="shared" si="9"/>
        <v>1</v>
      </c>
      <c r="F12" s="18" t="b">
        <f t="shared" si="9"/>
        <v>1</v>
      </c>
      <c r="G12" s="18" t="b">
        <f t="shared" si="9"/>
        <v>1</v>
      </c>
      <c r="H12" s="18" t="b">
        <f t="shared" si="9"/>
        <v>1</v>
      </c>
      <c r="I12" s="18" t="b">
        <f t="shared" ref="I12" si="10">I8&gt;8</f>
        <v>1</v>
      </c>
      <c r="J12" s="18" t="b">
        <f t="shared" si="9"/>
        <v>1</v>
      </c>
      <c r="K12" s="18" t="b">
        <f t="shared" si="9"/>
        <v>1</v>
      </c>
      <c r="L12" s="18" t="b">
        <f t="shared" si="9"/>
        <v>1</v>
      </c>
      <c r="M12" s="31" t="b">
        <f t="shared" si="9"/>
        <v>0</v>
      </c>
      <c r="N12" s="31" t="b">
        <f t="shared" si="9"/>
        <v>0</v>
      </c>
      <c r="O12" s="31" t="b">
        <f t="shared" si="9"/>
        <v>0</v>
      </c>
      <c r="P12" s="31" t="b">
        <f t="shared" si="9"/>
        <v>0</v>
      </c>
      <c r="Q12" s="31" t="b">
        <f t="shared" si="9"/>
        <v>0</v>
      </c>
      <c r="R12" s="31" t="b">
        <f t="shared" si="9"/>
        <v>0</v>
      </c>
      <c r="S12" s="31" t="b">
        <f t="shared" si="9"/>
        <v>0</v>
      </c>
      <c r="T12" s="31" t="b">
        <f t="shared" si="9"/>
        <v>0</v>
      </c>
      <c r="U12" s="31" t="b">
        <f t="shared" ref="U12" si="11">U8&gt;8</f>
        <v>0</v>
      </c>
      <c r="V12" s="31" t="b">
        <f t="shared" si="9"/>
        <v>0</v>
      </c>
      <c r="W12" s="31" t="b">
        <f t="shared" ref="W12" si="12">W8&gt;8</f>
        <v>0</v>
      </c>
      <c r="X12" s="20" t="b">
        <f t="shared" si="9"/>
        <v>0</v>
      </c>
      <c r="Y12" s="1"/>
      <c r="Z12" s="1"/>
      <c r="AA12" s="1"/>
    </row>
    <row r="13" spans="1:27" x14ac:dyDescent="0.2">
      <c r="A13" s="1" t="s">
        <v>33</v>
      </c>
      <c r="B13" s="16" t="s">
        <v>34</v>
      </c>
      <c r="C13" s="18" t="b">
        <f>C8&gt;1.5</f>
        <v>1</v>
      </c>
      <c r="D13" s="18" t="b">
        <f t="shared" ref="D13:X13" si="13">D8&gt;1.5</f>
        <v>1</v>
      </c>
      <c r="E13" s="18" t="b">
        <f t="shared" si="13"/>
        <v>1</v>
      </c>
      <c r="F13" s="18" t="b">
        <f t="shared" si="13"/>
        <v>1</v>
      </c>
      <c r="G13" s="18" t="b">
        <f t="shared" si="13"/>
        <v>1</v>
      </c>
      <c r="H13" s="18" t="b">
        <f t="shared" si="13"/>
        <v>1</v>
      </c>
      <c r="I13" s="18" t="b">
        <f t="shared" ref="I13" si="14">I8&gt;1.5</f>
        <v>1</v>
      </c>
      <c r="J13" s="18" t="b">
        <f t="shared" si="13"/>
        <v>1</v>
      </c>
      <c r="K13" s="18" t="b">
        <f t="shared" si="13"/>
        <v>1</v>
      </c>
      <c r="L13" s="18" t="b">
        <f t="shared" si="13"/>
        <v>1</v>
      </c>
      <c r="M13" s="18" t="b">
        <f t="shared" si="13"/>
        <v>1</v>
      </c>
      <c r="N13" s="18" t="b">
        <f t="shared" si="13"/>
        <v>1</v>
      </c>
      <c r="O13" s="18" t="b">
        <f t="shared" si="13"/>
        <v>1</v>
      </c>
      <c r="P13" s="18" t="b">
        <f t="shared" si="13"/>
        <v>1</v>
      </c>
      <c r="Q13" s="31" t="b">
        <f t="shared" si="13"/>
        <v>0</v>
      </c>
      <c r="R13" s="31" t="b">
        <f t="shared" si="13"/>
        <v>0</v>
      </c>
      <c r="S13" s="31" t="b">
        <f t="shared" si="13"/>
        <v>0</v>
      </c>
      <c r="T13" s="31" t="b">
        <f t="shared" si="13"/>
        <v>0</v>
      </c>
      <c r="U13" s="31" t="b">
        <f t="shared" ref="U13" si="15">U8&gt;1.5</f>
        <v>0</v>
      </c>
      <c r="V13" s="31" t="b">
        <f t="shared" si="13"/>
        <v>0</v>
      </c>
      <c r="W13" s="31" t="b">
        <f t="shared" ref="W13" si="16">W8&gt;1.5</f>
        <v>0</v>
      </c>
      <c r="X13" s="20" t="b">
        <f t="shared" si="13"/>
        <v>0</v>
      </c>
      <c r="Y13" s="1"/>
      <c r="Z13" s="1"/>
      <c r="AA13" s="1"/>
    </row>
    <row r="14" spans="1:27" x14ac:dyDescent="0.2">
      <c r="A14" s="1" t="s">
        <v>7</v>
      </c>
      <c r="B14" s="17" t="s">
        <v>16</v>
      </c>
      <c r="C14" s="18" t="b">
        <f t="shared" ref="C14:X14" si="17">C8&gt;4</f>
        <v>1</v>
      </c>
      <c r="D14" s="18" t="b">
        <f t="shared" si="17"/>
        <v>1</v>
      </c>
      <c r="E14" s="18" t="b">
        <f t="shared" si="17"/>
        <v>1</v>
      </c>
      <c r="F14" s="18" t="b">
        <f t="shared" si="17"/>
        <v>1</v>
      </c>
      <c r="G14" s="18" t="b">
        <f t="shared" si="17"/>
        <v>1</v>
      </c>
      <c r="H14" s="18" t="b">
        <f t="shared" si="17"/>
        <v>1</v>
      </c>
      <c r="I14" s="18" t="b">
        <f t="shared" ref="I14" si="18">I8&gt;4</f>
        <v>1</v>
      </c>
      <c r="J14" s="18" t="b">
        <f t="shared" si="17"/>
        <v>1</v>
      </c>
      <c r="K14" s="18" t="b">
        <f t="shared" si="17"/>
        <v>1</v>
      </c>
      <c r="L14" s="18" t="b">
        <f t="shared" si="17"/>
        <v>1</v>
      </c>
      <c r="M14" s="18" t="b">
        <f t="shared" si="17"/>
        <v>1</v>
      </c>
      <c r="N14" s="18" t="b">
        <f t="shared" si="17"/>
        <v>1</v>
      </c>
      <c r="O14" s="31" t="b">
        <f t="shared" si="17"/>
        <v>0</v>
      </c>
      <c r="P14" s="31" t="b">
        <f t="shared" si="17"/>
        <v>0</v>
      </c>
      <c r="Q14" s="31" t="b">
        <f t="shared" si="17"/>
        <v>0</v>
      </c>
      <c r="R14" s="31" t="b">
        <f t="shared" si="17"/>
        <v>0</v>
      </c>
      <c r="S14" s="31" t="b">
        <f t="shared" si="17"/>
        <v>0</v>
      </c>
      <c r="T14" s="31" t="b">
        <f t="shared" si="17"/>
        <v>0</v>
      </c>
      <c r="U14" s="31" t="b">
        <f t="shared" ref="U14" si="19">U8&gt;4</f>
        <v>0</v>
      </c>
      <c r="V14" s="31" t="b">
        <f t="shared" si="17"/>
        <v>0</v>
      </c>
      <c r="W14" s="31" t="b">
        <f t="shared" ref="W14" si="20">W8&gt;4</f>
        <v>0</v>
      </c>
      <c r="X14" s="20" t="b">
        <f t="shared" si="17"/>
        <v>0</v>
      </c>
      <c r="Y14" s="1"/>
      <c r="Z14" s="1"/>
      <c r="AA14" s="1"/>
    </row>
    <row r="15" spans="1:27" x14ac:dyDescent="0.2">
      <c r="A15" s="1" t="s">
        <v>15</v>
      </c>
      <c r="B15" s="17" t="s">
        <v>17</v>
      </c>
      <c r="C15" s="18" t="b">
        <f t="shared" ref="C15:X15" si="21">C8&gt;7</f>
        <v>1</v>
      </c>
      <c r="D15" s="18" t="b">
        <f t="shared" si="21"/>
        <v>1</v>
      </c>
      <c r="E15" s="18" t="b">
        <f t="shared" si="21"/>
        <v>1</v>
      </c>
      <c r="F15" s="18" t="b">
        <f t="shared" si="21"/>
        <v>1</v>
      </c>
      <c r="G15" s="18" t="b">
        <f t="shared" si="21"/>
        <v>1</v>
      </c>
      <c r="H15" s="18" t="b">
        <f t="shared" si="21"/>
        <v>1</v>
      </c>
      <c r="I15" s="18" t="b">
        <f t="shared" ref="I15" si="22">I8&gt;7</f>
        <v>1</v>
      </c>
      <c r="J15" s="18" t="b">
        <f t="shared" si="21"/>
        <v>1</v>
      </c>
      <c r="K15" s="18" t="b">
        <f t="shared" si="21"/>
        <v>1</v>
      </c>
      <c r="L15" s="18" t="b">
        <f t="shared" si="21"/>
        <v>1</v>
      </c>
      <c r="M15" s="18" t="b">
        <f t="shared" si="21"/>
        <v>1</v>
      </c>
      <c r="N15" s="31" t="b">
        <f t="shared" si="21"/>
        <v>0</v>
      </c>
      <c r="O15" s="31" t="b">
        <f t="shared" si="21"/>
        <v>0</v>
      </c>
      <c r="P15" s="31" t="b">
        <f t="shared" si="21"/>
        <v>0</v>
      </c>
      <c r="Q15" s="31" t="b">
        <f t="shared" si="21"/>
        <v>0</v>
      </c>
      <c r="R15" s="31" t="b">
        <f t="shared" si="21"/>
        <v>0</v>
      </c>
      <c r="S15" s="31" t="b">
        <f t="shared" si="21"/>
        <v>0</v>
      </c>
      <c r="T15" s="31" t="b">
        <f t="shared" si="21"/>
        <v>0</v>
      </c>
      <c r="U15" s="31" t="b">
        <f t="shared" ref="U15" si="23">U8&gt;7</f>
        <v>0</v>
      </c>
      <c r="V15" s="31" t="b">
        <f t="shared" si="21"/>
        <v>0</v>
      </c>
      <c r="W15" s="31" t="b">
        <f t="shared" ref="W15" si="24">W8&gt;7</f>
        <v>0</v>
      </c>
      <c r="X15" s="20" t="b">
        <f t="shared" si="21"/>
        <v>0</v>
      </c>
      <c r="Y15" s="1"/>
      <c r="Z15" s="1"/>
      <c r="AA15" s="1"/>
    </row>
    <row r="16" spans="1:27" x14ac:dyDescent="0.2">
      <c r="A16" s="1" t="s">
        <v>32</v>
      </c>
      <c r="B16" s="17">
        <v>2</v>
      </c>
      <c r="C16" s="18" t="b">
        <f>C8&gt;2</f>
        <v>1</v>
      </c>
      <c r="D16" s="18" t="b">
        <f t="shared" ref="D16:X17" si="25">D8&gt;2</f>
        <v>1</v>
      </c>
      <c r="E16" s="18" t="b">
        <f t="shared" si="25"/>
        <v>1</v>
      </c>
      <c r="F16" s="18" t="b">
        <f t="shared" si="25"/>
        <v>1</v>
      </c>
      <c r="G16" s="18" t="b">
        <f t="shared" si="25"/>
        <v>1</v>
      </c>
      <c r="H16" s="18" t="b">
        <f t="shared" si="25"/>
        <v>1</v>
      </c>
      <c r="I16" s="18" t="b">
        <f t="shared" ref="I16" si="26">I8&gt;2</f>
        <v>1</v>
      </c>
      <c r="J16" s="18" t="b">
        <f t="shared" si="25"/>
        <v>1</v>
      </c>
      <c r="K16" s="18" t="b">
        <f t="shared" si="25"/>
        <v>1</v>
      </c>
      <c r="L16" s="18" t="b">
        <f t="shared" si="25"/>
        <v>1</v>
      </c>
      <c r="M16" s="18" t="b">
        <f t="shared" si="25"/>
        <v>1</v>
      </c>
      <c r="N16" s="18" t="b">
        <f t="shared" si="25"/>
        <v>1</v>
      </c>
      <c r="O16" s="18" t="b">
        <f t="shared" si="25"/>
        <v>1</v>
      </c>
      <c r="P16" s="18" t="b">
        <f t="shared" si="25"/>
        <v>1</v>
      </c>
      <c r="Q16" s="31" t="b">
        <f t="shared" si="25"/>
        <v>0</v>
      </c>
      <c r="R16" s="31" t="b">
        <f t="shared" si="25"/>
        <v>0</v>
      </c>
      <c r="S16" s="31" t="b">
        <f t="shared" si="25"/>
        <v>0</v>
      </c>
      <c r="T16" s="31" t="b">
        <f t="shared" si="25"/>
        <v>0</v>
      </c>
      <c r="U16" s="31" t="b">
        <f t="shared" ref="U16" si="27">U8&gt;2</f>
        <v>0</v>
      </c>
      <c r="V16" s="31" t="b">
        <f t="shared" si="25"/>
        <v>0</v>
      </c>
      <c r="W16" s="31" t="b">
        <f t="shared" ref="W16" si="28">W8&gt;2</f>
        <v>0</v>
      </c>
      <c r="X16" s="20" t="b">
        <f t="shared" si="25"/>
        <v>0</v>
      </c>
      <c r="Y16" s="1"/>
      <c r="Z16" s="1"/>
      <c r="AA16" s="1"/>
    </row>
    <row r="17" spans="1:27" x14ac:dyDescent="0.2">
      <c r="A17" s="32" t="s">
        <v>36</v>
      </c>
      <c r="B17" s="17">
        <v>40</v>
      </c>
      <c r="C17" s="18" t="b">
        <f>C8&gt;40</f>
        <v>1</v>
      </c>
      <c r="D17" s="18" t="b">
        <f t="shared" ref="D17:W17" si="29">D8&gt;40</f>
        <v>1</v>
      </c>
      <c r="E17" s="18" t="b">
        <f t="shared" si="29"/>
        <v>1</v>
      </c>
      <c r="F17" s="18" t="b">
        <f t="shared" si="29"/>
        <v>1</v>
      </c>
      <c r="G17" s="18" t="b">
        <f t="shared" si="29"/>
        <v>1</v>
      </c>
      <c r="H17" s="18" t="b">
        <f t="shared" si="29"/>
        <v>1</v>
      </c>
      <c r="I17" s="18" t="b">
        <f t="shared" ref="I17" si="30">I8&gt;40</f>
        <v>1</v>
      </c>
      <c r="J17" s="31" t="b">
        <f t="shared" si="29"/>
        <v>0</v>
      </c>
      <c r="K17" s="31" t="b">
        <f t="shared" si="29"/>
        <v>0</v>
      </c>
      <c r="L17" s="31" t="b">
        <f t="shared" si="29"/>
        <v>0</v>
      </c>
      <c r="M17" s="31" t="b">
        <f t="shared" si="29"/>
        <v>0</v>
      </c>
      <c r="N17" s="31" t="b">
        <f t="shared" si="29"/>
        <v>0</v>
      </c>
      <c r="O17" s="31" t="b">
        <f t="shared" si="29"/>
        <v>0</v>
      </c>
      <c r="P17" s="31" t="b">
        <f t="shared" si="29"/>
        <v>0</v>
      </c>
      <c r="Q17" s="31" t="b">
        <f t="shared" si="29"/>
        <v>0</v>
      </c>
      <c r="R17" s="31" t="b">
        <f t="shared" si="29"/>
        <v>0</v>
      </c>
      <c r="S17" s="31" t="b">
        <f t="shared" si="29"/>
        <v>0</v>
      </c>
      <c r="T17" s="31" t="b">
        <f t="shared" si="29"/>
        <v>0</v>
      </c>
      <c r="U17" s="31" t="b">
        <f t="shared" ref="U17" si="31">U8&gt;40</f>
        <v>0</v>
      </c>
      <c r="V17" s="31" t="b">
        <f t="shared" si="29"/>
        <v>0</v>
      </c>
      <c r="W17" s="31" t="b">
        <f t="shared" si="29"/>
        <v>0</v>
      </c>
      <c r="X17" s="20" t="b">
        <f t="shared" si="25"/>
        <v>0</v>
      </c>
      <c r="Y17" s="1"/>
      <c r="Z17" s="1"/>
      <c r="AA17" s="1"/>
    </row>
    <row r="18" spans="1:27" x14ac:dyDescent="0.2">
      <c r="A18" s="1" t="s">
        <v>9</v>
      </c>
      <c r="B18" s="17">
        <v>7</v>
      </c>
      <c r="C18" s="18" t="b">
        <f t="shared" ref="C18:X18" si="32">C8&gt;7</f>
        <v>1</v>
      </c>
      <c r="D18" s="18" t="b">
        <f t="shared" si="32"/>
        <v>1</v>
      </c>
      <c r="E18" s="18" t="b">
        <f t="shared" si="32"/>
        <v>1</v>
      </c>
      <c r="F18" s="18" t="b">
        <f t="shared" si="32"/>
        <v>1</v>
      </c>
      <c r="G18" s="18" t="b">
        <f t="shared" si="32"/>
        <v>1</v>
      </c>
      <c r="H18" s="18" t="b">
        <f t="shared" si="32"/>
        <v>1</v>
      </c>
      <c r="I18" s="18" t="b">
        <f t="shared" ref="I18" si="33">I8&gt;7</f>
        <v>1</v>
      </c>
      <c r="J18" s="18" t="b">
        <f t="shared" si="32"/>
        <v>1</v>
      </c>
      <c r="K18" s="18" t="b">
        <f t="shared" si="32"/>
        <v>1</v>
      </c>
      <c r="L18" s="18" t="b">
        <f t="shared" si="32"/>
        <v>1</v>
      </c>
      <c r="M18" s="18" t="b">
        <f t="shared" si="32"/>
        <v>1</v>
      </c>
      <c r="N18" s="31" t="b">
        <f t="shared" si="32"/>
        <v>0</v>
      </c>
      <c r="O18" s="31" t="b">
        <f t="shared" si="32"/>
        <v>0</v>
      </c>
      <c r="P18" s="31" t="b">
        <f t="shared" si="32"/>
        <v>0</v>
      </c>
      <c r="Q18" s="31" t="b">
        <f t="shared" si="32"/>
        <v>0</v>
      </c>
      <c r="R18" s="31" t="b">
        <f t="shared" si="32"/>
        <v>0</v>
      </c>
      <c r="S18" s="31" t="b">
        <f t="shared" si="32"/>
        <v>0</v>
      </c>
      <c r="T18" s="31" t="b">
        <f t="shared" si="32"/>
        <v>0</v>
      </c>
      <c r="U18" s="31" t="b">
        <f t="shared" ref="U18" si="34">U8&gt;7</f>
        <v>0</v>
      </c>
      <c r="V18" s="31" t="b">
        <f t="shared" si="32"/>
        <v>0</v>
      </c>
      <c r="W18" s="31" t="b">
        <f t="shared" ref="W18" si="35">W8&gt;7</f>
        <v>0</v>
      </c>
      <c r="X18" s="20" t="b">
        <f t="shared" si="32"/>
        <v>0</v>
      </c>
      <c r="Y18" s="1"/>
      <c r="Z18" s="1"/>
      <c r="AA18" s="1"/>
    </row>
    <row r="19" spans="1:27" x14ac:dyDescent="0.2">
      <c r="A19" s="1" t="s">
        <v>10</v>
      </c>
      <c r="B19" s="17">
        <v>0.15</v>
      </c>
      <c r="C19" s="18" t="b">
        <f t="shared" ref="C19:X19" si="36">C8&gt;0.15</f>
        <v>1</v>
      </c>
      <c r="D19" s="18" t="b">
        <f t="shared" si="36"/>
        <v>1</v>
      </c>
      <c r="E19" s="18" t="b">
        <f t="shared" si="36"/>
        <v>1</v>
      </c>
      <c r="F19" s="18" t="b">
        <f t="shared" si="36"/>
        <v>1</v>
      </c>
      <c r="G19" s="18" t="b">
        <f t="shared" si="36"/>
        <v>1</v>
      </c>
      <c r="H19" s="18" t="b">
        <f t="shared" si="36"/>
        <v>1</v>
      </c>
      <c r="I19" s="18" t="b">
        <f t="shared" ref="I19" si="37">I8&gt;0.15</f>
        <v>1</v>
      </c>
      <c r="J19" s="18" t="b">
        <f t="shared" si="36"/>
        <v>1</v>
      </c>
      <c r="K19" s="18" t="b">
        <f t="shared" si="36"/>
        <v>1</v>
      </c>
      <c r="L19" s="18" t="b">
        <f t="shared" si="36"/>
        <v>1</v>
      </c>
      <c r="M19" s="18" t="b">
        <f t="shared" si="36"/>
        <v>1</v>
      </c>
      <c r="N19" s="18" t="b">
        <f t="shared" si="36"/>
        <v>1</v>
      </c>
      <c r="O19" s="18" t="b">
        <f t="shared" si="36"/>
        <v>1</v>
      </c>
      <c r="P19" s="18" t="b">
        <f t="shared" si="36"/>
        <v>1</v>
      </c>
      <c r="Q19" s="18" t="b">
        <f t="shared" si="36"/>
        <v>1</v>
      </c>
      <c r="R19" s="18" t="b">
        <f t="shared" si="36"/>
        <v>1</v>
      </c>
      <c r="S19" s="18" t="b">
        <f t="shared" si="36"/>
        <v>1</v>
      </c>
      <c r="T19" s="18" t="b">
        <f t="shared" si="36"/>
        <v>1</v>
      </c>
      <c r="U19" s="18"/>
      <c r="V19" s="18" t="b">
        <f t="shared" si="36"/>
        <v>1</v>
      </c>
      <c r="W19" s="18" t="b">
        <f t="shared" ref="W19" si="38">W8&gt;0.15</f>
        <v>1</v>
      </c>
      <c r="X19" s="20" t="b">
        <f t="shared" si="36"/>
        <v>0</v>
      </c>
      <c r="Y19" s="1"/>
      <c r="Z19" s="1"/>
      <c r="AA19" s="1"/>
    </row>
    <row r="20" spans="1:27" x14ac:dyDescent="0.2">
      <c r="A20" s="1" t="s">
        <v>3</v>
      </c>
      <c r="B20" s="17" t="s">
        <v>18</v>
      </c>
      <c r="C20" s="18" t="b">
        <f t="shared" ref="C20:X20" si="39">C8&gt;0.67</f>
        <v>1</v>
      </c>
      <c r="D20" s="18" t="b">
        <f t="shared" si="39"/>
        <v>1</v>
      </c>
      <c r="E20" s="18" t="b">
        <f t="shared" si="39"/>
        <v>1</v>
      </c>
      <c r="F20" s="18" t="b">
        <f t="shared" si="39"/>
        <v>1</v>
      </c>
      <c r="G20" s="18" t="b">
        <f t="shared" si="39"/>
        <v>1</v>
      </c>
      <c r="H20" s="18" t="b">
        <f t="shared" si="39"/>
        <v>1</v>
      </c>
      <c r="I20" s="18" t="b">
        <f t="shared" ref="I20" si="40">I8&gt;0.67</f>
        <v>1</v>
      </c>
      <c r="J20" s="18" t="b">
        <f t="shared" si="39"/>
        <v>1</v>
      </c>
      <c r="K20" s="18" t="b">
        <f t="shared" si="39"/>
        <v>1</v>
      </c>
      <c r="L20" s="18" t="b">
        <f t="shared" si="39"/>
        <v>1</v>
      </c>
      <c r="M20" s="18" t="b">
        <f t="shared" si="39"/>
        <v>1</v>
      </c>
      <c r="N20" s="18" t="b">
        <f t="shared" si="39"/>
        <v>1</v>
      </c>
      <c r="O20" s="18" t="b">
        <f t="shared" si="39"/>
        <v>1</v>
      </c>
      <c r="P20" s="18" t="b">
        <f t="shared" si="39"/>
        <v>1</v>
      </c>
      <c r="Q20" s="18" t="b">
        <f t="shared" si="39"/>
        <v>1</v>
      </c>
      <c r="R20" s="18" t="b">
        <f t="shared" si="39"/>
        <v>1</v>
      </c>
      <c r="S20" s="18" t="b">
        <f t="shared" si="39"/>
        <v>1</v>
      </c>
      <c r="T20" s="31" t="b">
        <f t="shared" si="39"/>
        <v>0</v>
      </c>
      <c r="U20" s="31" t="b">
        <f t="shared" si="39"/>
        <v>0</v>
      </c>
      <c r="V20" s="31" t="b">
        <f t="shared" si="39"/>
        <v>0</v>
      </c>
      <c r="W20" s="31" t="b">
        <f t="shared" ref="W20" si="41">W8&gt;0.67</f>
        <v>0</v>
      </c>
      <c r="X20" s="20" t="b">
        <f t="shared" si="39"/>
        <v>0</v>
      </c>
      <c r="Y20" s="1"/>
      <c r="Z20" s="1"/>
      <c r="AA20" s="1"/>
    </row>
    <row r="21" spans="1:27" x14ac:dyDescent="0.2">
      <c r="A21" s="1" t="s">
        <v>48</v>
      </c>
      <c r="B21" s="17">
        <v>0.19</v>
      </c>
      <c r="C21" s="18" t="b">
        <f>C8&gt;0.19</f>
        <v>1</v>
      </c>
      <c r="D21" s="18" t="b">
        <f t="shared" ref="D21:X21" si="42">D8&gt;0.19</f>
        <v>1</v>
      </c>
      <c r="E21" s="18" t="b">
        <f t="shared" si="42"/>
        <v>1</v>
      </c>
      <c r="F21" s="18" t="b">
        <f t="shared" si="42"/>
        <v>1</v>
      </c>
      <c r="G21" s="18" t="b">
        <f t="shared" si="42"/>
        <v>1</v>
      </c>
      <c r="H21" s="18" t="b">
        <f t="shared" si="42"/>
        <v>1</v>
      </c>
      <c r="I21" s="18" t="b">
        <f t="shared" si="42"/>
        <v>1</v>
      </c>
      <c r="J21" s="18" t="b">
        <f t="shared" si="42"/>
        <v>1</v>
      </c>
      <c r="K21" s="18" t="b">
        <f t="shared" si="42"/>
        <v>1</v>
      </c>
      <c r="L21" s="18" t="b">
        <f t="shared" si="42"/>
        <v>1</v>
      </c>
      <c r="M21" s="18" t="b">
        <f t="shared" si="42"/>
        <v>1</v>
      </c>
      <c r="N21" s="18" t="b">
        <f t="shared" si="42"/>
        <v>1</v>
      </c>
      <c r="O21" s="18" t="b">
        <f t="shared" si="42"/>
        <v>1</v>
      </c>
      <c r="P21" s="18" t="b">
        <f t="shared" si="42"/>
        <v>1</v>
      </c>
      <c r="Q21" s="18" t="b">
        <f t="shared" si="42"/>
        <v>1</v>
      </c>
      <c r="R21" s="18" t="b">
        <f t="shared" si="42"/>
        <v>1</v>
      </c>
      <c r="S21" s="18" t="b">
        <f t="shared" si="42"/>
        <v>1</v>
      </c>
      <c r="T21" s="18" t="b">
        <f t="shared" si="42"/>
        <v>1</v>
      </c>
      <c r="U21" s="18" t="b">
        <f t="shared" si="42"/>
        <v>1</v>
      </c>
      <c r="V21" s="18" t="b">
        <f t="shared" si="42"/>
        <v>1</v>
      </c>
      <c r="W21" s="18" t="b">
        <f t="shared" si="42"/>
        <v>1</v>
      </c>
      <c r="X21" s="20" t="b">
        <f t="shared" si="42"/>
        <v>0</v>
      </c>
      <c r="Y21" s="1"/>
      <c r="Z21" s="1"/>
      <c r="AA21" s="1"/>
    </row>
    <row r="22" spans="1:27" x14ac:dyDescent="0.2">
      <c r="A22" s="1" t="s">
        <v>52</v>
      </c>
      <c r="B22" s="17">
        <v>0.3</v>
      </c>
      <c r="C22" s="18" t="b">
        <f>C8&gt;0.3</f>
        <v>1</v>
      </c>
      <c r="D22" s="18" t="b">
        <f t="shared" ref="D22:X22" si="43">D8&gt;0.3</f>
        <v>1</v>
      </c>
      <c r="E22" s="18" t="b">
        <f t="shared" si="43"/>
        <v>1</v>
      </c>
      <c r="F22" s="18" t="b">
        <f t="shared" si="43"/>
        <v>1</v>
      </c>
      <c r="G22" s="18" t="b">
        <f t="shared" si="43"/>
        <v>1</v>
      </c>
      <c r="H22" s="18" t="b">
        <f t="shared" si="43"/>
        <v>1</v>
      </c>
      <c r="I22" s="18" t="b">
        <f t="shared" si="43"/>
        <v>1</v>
      </c>
      <c r="J22" s="18" t="b">
        <f t="shared" si="43"/>
        <v>1</v>
      </c>
      <c r="K22" s="18" t="b">
        <f t="shared" si="43"/>
        <v>1</v>
      </c>
      <c r="L22" s="18" t="b">
        <f t="shared" si="43"/>
        <v>1</v>
      </c>
      <c r="M22" s="18" t="b">
        <f t="shared" si="43"/>
        <v>1</v>
      </c>
      <c r="N22" s="18" t="b">
        <f t="shared" si="43"/>
        <v>1</v>
      </c>
      <c r="O22" s="18" t="b">
        <f t="shared" si="43"/>
        <v>1</v>
      </c>
      <c r="P22" s="18" t="b">
        <f t="shared" si="43"/>
        <v>1</v>
      </c>
      <c r="Q22" s="18" t="b">
        <f t="shared" si="43"/>
        <v>1</v>
      </c>
      <c r="R22" s="18" t="b">
        <f t="shared" si="43"/>
        <v>1</v>
      </c>
      <c r="S22" s="18" t="b">
        <f t="shared" si="43"/>
        <v>1</v>
      </c>
      <c r="T22" s="18" t="b">
        <f t="shared" si="43"/>
        <v>1</v>
      </c>
      <c r="U22" s="18" t="b">
        <f t="shared" si="43"/>
        <v>1</v>
      </c>
      <c r="V22" s="31" t="b">
        <f t="shared" si="43"/>
        <v>0</v>
      </c>
      <c r="W22" s="31" t="b">
        <f t="shared" si="43"/>
        <v>0</v>
      </c>
      <c r="X22" s="20" t="b">
        <f t="shared" si="43"/>
        <v>0</v>
      </c>
      <c r="Y22" s="1"/>
      <c r="Z22" s="1"/>
      <c r="AA22" s="1"/>
    </row>
    <row r="23" spans="1:27" x14ac:dyDescent="0.2">
      <c r="A23" s="1" t="s">
        <v>11</v>
      </c>
      <c r="B23" s="16" t="s">
        <v>12</v>
      </c>
      <c r="C23" s="18" t="b">
        <f t="shared" ref="C23:X23" si="44">C8&gt;5</f>
        <v>1</v>
      </c>
      <c r="D23" s="18" t="b">
        <f t="shared" si="44"/>
        <v>1</v>
      </c>
      <c r="E23" s="18" t="b">
        <f t="shared" si="44"/>
        <v>1</v>
      </c>
      <c r="F23" s="18" t="b">
        <f t="shared" si="44"/>
        <v>1</v>
      </c>
      <c r="G23" s="18" t="b">
        <f t="shared" si="44"/>
        <v>1</v>
      </c>
      <c r="H23" s="18" t="b">
        <f t="shared" si="44"/>
        <v>1</v>
      </c>
      <c r="I23" s="18" t="b">
        <f t="shared" ref="I23" si="45">I8&gt;5</f>
        <v>1</v>
      </c>
      <c r="J23" s="18" t="b">
        <f t="shared" si="44"/>
        <v>1</v>
      </c>
      <c r="K23" s="18" t="b">
        <f t="shared" si="44"/>
        <v>1</v>
      </c>
      <c r="L23" s="18" t="b">
        <f t="shared" si="44"/>
        <v>1</v>
      </c>
      <c r="M23" s="18" t="b">
        <f t="shared" si="44"/>
        <v>1</v>
      </c>
      <c r="N23" s="18" t="b">
        <f t="shared" si="44"/>
        <v>1</v>
      </c>
      <c r="O23" s="31" t="b">
        <f t="shared" si="44"/>
        <v>0</v>
      </c>
      <c r="P23" s="31" t="b">
        <f t="shared" si="44"/>
        <v>0</v>
      </c>
      <c r="Q23" s="31" t="b">
        <f t="shared" si="44"/>
        <v>0</v>
      </c>
      <c r="R23" s="31" t="b">
        <f t="shared" si="44"/>
        <v>0</v>
      </c>
      <c r="S23" s="31" t="b">
        <f t="shared" si="44"/>
        <v>0</v>
      </c>
      <c r="T23" s="31" t="b">
        <f t="shared" si="44"/>
        <v>0</v>
      </c>
      <c r="U23" s="31" t="b">
        <f t="shared" ref="U23" si="46">U8&gt;5</f>
        <v>0</v>
      </c>
      <c r="V23" s="31" t="b">
        <f t="shared" si="44"/>
        <v>0</v>
      </c>
      <c r="W23" s="31" t="b">
        <f t="shared" ref="W23" si="47">W8&gt;5</f>
        <v>0</v>
      </c>
      <c r="X23" s="20" t="b">
        <f t="shared" si="44"/>
        <v>0</v>
      </c>
      <c r="Y23" s="1"/>
      <c r="Z23" s="1"/>
      <c r="AA23" s="1"/>
    </row>
    <row r="24" spans="1:27" x14ac:dyDescent="0.2">
      <c r="A24" s="1" t="s">
        <v>4</v>
      </c>
      <c r="B24" s="17">
        <v>10</v>
      </c>
      <c r="C24" s="18" t="b">
        <f t="shared" ref="C24:X24" si="48">C8&gt;10</f>
        <v>1</v>
      </c>
      <c r="D24" s="18" t="b">
        <f t="shared" si="48"/>
        <v>1</v>
      </c>
      <c r="E24" s="18" t="b">
        <f t="shared" si="48"/>
        <v>1</v>
      </c>
      <c r="F24" s="18" t="b">
        <f t="shared" si="48"/>
        <v>1</v>
      </c>
      <c r="G24" s="18" t="b">
        <f t="shared" si="48"/>
        <v>1</v>
      </c>
      <c r="H24" s="18" t="b">
        <f t="shared" si="48"/>
        <v>1</v>
      </c>
      <c r="I24" s="18" t="b">
        <f t="shared" ref="I24" si="49">I8&gt;10</f>
        <v>1</v>
      </c>
      <c r="J24" s="18" t="b">
        <f t="shared" si="48"/>
        <v>1</v>
      </c>
      <c r="K24" s="18" t="b">
        <f t="shared" si="48"/>
        <v>1</v>
      </c>
      <c r="L24" s="18" t="b">
        <f t="shared" si="48"/>
        <v>1</v>
      </c>
      <c r="M24" s="31" t="b">
        <f t="shared" si="48"/>
        <v>0</v>
      </c>
      <c r="N24" s="31" t="b">
        <f t="shared" si="48"/>
        <v>0</v>
      </c>
      <c r="O24" s="31" t="b">
        <f t="shared" si="48"/>
        <v>0</v>
      </c>
      <c r="P24" s="31" t="b">
        <f t="shared" si="48"/>
        <v>0</v>
      </c>
      <c r="Q24" s="31" t="b">
        <f t="shared" si="48"/>
        <v>0</v>
      </c>
      <c r="R24" s="31" t="b">
        <f t="shared" si="48"/>
        <v>0</v>
      </c>
      <c r="S24" s="31" t="b">
        <f t="shared" si="48"/>
        <v>0</v>
      </c>
      <c r="T24" s="31" t="b">
        <f t="shared" si="48"/>
        <v>0</v>
      </c>
      <c r="U24" s="31" t="b">
        <f t="shared" ref="U24" si="50">U8&gt;10</f>
        <v>0</v>
      </c>
      <c r="V24" s="31" t="b">
        <f t="shared" si="48"/>
        <v>0</v>
      </c>
      <c r="W24" s="31" t="b">
        <f t="shared" ref="W24" si="51">W8&gt;10</f>
        <v>0</v>
      </c>
      <c r="X24" s="20" t="b">
        <f t="shared" si="48"/>
        <v>0</v>
      </c>
      <c r="Y24" s="1"/>
      <c r="Z24" s="1"/>
      <c r="AA24" s="1"/>
    </row>
    <row r="25" spans="1:27" x14ac:dyDescent="0.2">
      <c r="A25" s="1" t="s">
        <v>19</v>
      </c>
      <c r="B25" s="17">
        <v>3</v>
      </c>
      <c r="C25" s="18" t="b">
        <f t="shared" ref="C25:X25" si="52">C8&gt;3</f>
        <v>1</v>
      </c>
      <c r="D25" s="18" t="b">
        <f t="shared" si="52"/>
        <v>1</v>
      </c>
      <c r="E25" s="18" t="b">
        <f t="shared" si="52"/>
        <v>1</v>
      </c>
      <c r="F25" s="18" t="b">
        <f t="shared" si="52"/>
        <v>1</v>
      </c>
      <c r="G25" s="18" t="b">
        <f t="shared" si="52"/>
        <v>1</v>
      </c>
      <c r="H25" s="18" t="b">
        <f t="shared" si="52"/>
        <v>1</v>
      </c>
      <c r="I25" s="18" t="b">
        <f t="shared" ref="I25" si="53">I8&gt;3</f>
        <v>1</v>
      </c>
      <c r="J25" s="18" t="b">
        <f t="shared" si="52"/>
        <v>1</v>
      </c>
      <c r="K25" s="18" t="b">
        <f t="shared" si="52"/>
        <v>1</v>
      </c>
      <c r="L25" s="18" t="b">
        <f t="shared" si="52"/>
        <v>1</v>
      </c>
      <c r="M25" s="18" t="b">
        <f t="shared" si="52"/>
        <v>1</v>
      </c>
      <c r="N25" s="18" t="b">
        <f t="shared" si="52"/>
        <v>1</v>
      </c>
      <c r="O25" s="18" t="b">
        <f t="shared" si="52"/>
        <v>1</v>
      </c>
      <c r="P25" s="31" t="b">
        <f t="shared" si="52"/>
        <v>0</v>
      </c>
      <c r="Q25" s="31" t="b">
        <f t="shared" si="52"/>
        <v>0</v>
      </c>
      <c r="R25" s="31" t="b">
        <f t="shared" si="52"/>
        <v>0</v>
      </c>
      <c r="S25" s="31" t="b">
        <f t="shared" si="52"/>
        <v>0</v>
      </c>
      <c r="T25" s="31" t="b">
        <f t="shared" si="52"/>
        <v>0</v>
      </c>
      <c r="U25" s="31" t="b">
        <f t="shared" ref="U25" si="54">U8&gt;3</f>
        <v>0</v>
      </c>
      <c r="V25" s="31" t="b">
        <f t="shared" si="52"/>
        <v>0</v>
      </c>
      <c r="W25" s="31" t="b">
        <f t="shared" ref="W25" si="55">W8&gt;3</f>
        <v>0</v>
      </c>
      <c r="X25" s="20" t="b">
        <f t="shared" si="52"/>
        <v>0</v>
      </c>
      <c r="Y25" s="1"/>
      <c r="Z25" s="1"/>
      <c r="AA25" s="1"/>
    </row>
    <row r="26" spans="1:27" x14ac:dyDescent="0.2">
      <c r="A26" s="1" t="s">
        <v>20</v>
      </c>
      <c r="B26" s="17">
        <v>5</v>
      </c>
      <c r="C26" s="18" t="b">
        <f t="shared" ref="C26:X26" si="56">C8&gt;5</f>
        <v>1</v>
      </c>
      <c r="D26" s="18" t="b">
        <f t="shared" si="56"/>
        <v>1</v>
      </c>
      <c r="E26" s="18" t="b">
        <f t="shared" si="56"/>
        <v>1</v>
      </c>
      <c r="F26" s="18" t="b">
        <f t="shared" si="56"/>
        <v>1</v>
      </c>
      <c r="G26" s="18" t="b">
        <f t="shared" si="56"/>
        <v>1</v>
      </c>
      <c r="H26" s="18" t="b">
        <f t="shared" si="56"/>
        <v>1</v>
      </c>
      <c r="I26" s="18" t="b">
        <f t="shared" ref="I26" si="57">I8&gt;5</f>
        <v>1</v>
      </c>
      <c r="J26" s="18" t="b">
        <f t="shared" si="56"/>
        <v>1</v>
      </c>
      <c r="K26" s="18" t="b">
        <f t="shared" si="56"/>
        <v>1</v>
      </c>
      <c r="L26" s="18" t="b">
        <f t="shared" si="56"/>
        <v>1</v>
      </c>
      <c r="M26" s="18" t="b">
        <f t="shared" si="56"/>
        <v>1</v>
      </c>
      <c r="N26" s="18" t="b">
        <f t="shared" si="56"/>
        <v>1</v>
      </c>
      <c r="O26" s="31" t="b">
        <f t="shared" si="56"/>
        <v>0</v>
      </c>
      <c r="P26" s="31" t="b">
        <f t="shared" si="56"/>
        <v>0</v>
      </c>
      <c r="Q26" s="31" t="b">
        <f t="shared" si="56"/>
        <v>0</v>
      </c>
      <c r="R26" s="31" t="b">
        <f t="shared" si="56"/>
        <v>0</v>
      </c>
      <c r="S26" s="31" t="b">
        <f t="shared" si="56"/>
        <v>0</v>
      </c>
      <c r="T26" s="31" t="b">
        <f t="shared" si="56"/>
        <v>0</v>
      </c>
      <c r="U26" s="31" t="b">
        <f t="shared" ref="U26" si="58">U8&gt;5</f>
        <v>0</v>
      </c>
      <c r="V26" s="31" t="b">
        <f t="shared" si="56"/>
        <v>0</v>
      </c>
      <c r="W26" s="31" t="b">
        <f t="shared" ref="W26" si="59">W8&gt;5</f>
        <v>0</v>
      </c>
      <c r="X26" s="20" t="b">
        <f t="shared" si="56"/>
        <v>0</v>
      </c>
      <c r="Y26" s="1"/>
      <c r="Z26" s="1"/>
      <c r="AA26" s="1"/>
    </row>
    <row r="27" spans="1:27" x14ac:dyDescent="0.2">
      <c r="A27" s="1" t="s">
        <v>5</v>
      </c>
      <c r="B27" s="17" t="s">
        <v>21</v>
      </c>
      <c r="C27" s="18" t="b">
        <f t="shared" ref="C27:X27" si="60">C8&gt;8</f>
        <v>1</v>
      </c>
      <c r="D27" s="18" t="b">
        <f t="shared" si="60"/>
        <v>1</v>
      </c>
      <c r="E27" s="18" t="b">
        <f t="shared" si="60"/>
        <v>1</v>
      </c>
      <c r="F27" s="18" t="b">
        <f t="shared" si="60"/>
        <v>1</v>
      </c>
      <c r="G27" s="18" t="b">
        <f t="shared" si="60"/>
        <v>1</v>
      </c>
      <c r="H27" s="18" t="b">
        <f t="shared" si="60"/>
        <v>1</v>
      </c>
      <c r="I27" s="18" t="b">
        <f t="shared" ref="I27" si="61">I8&gt;8</f>
        <v>1</v>
      </c>
      <c r="J27" s="18" t="b">
        <f t="shared" si="60"/>
        <v>1</v>
      </c>
      <c r="K27" s="18" t="b">
        <f t="shared" si="60"/>
        <v>1</v>
      </c>
      <c r="L27" s="18" t="b">
        <f t="shared" si="60"/>
        <v>1</v>
      </c>
      <c r="M27" s="31" t="b">
        <f t="shared" si="60"/>
        <v>0</v>
      </c>
      <c r="N27" s="31" t="b">
        <f t="shared" si="60"/>
        <v>0</v>
      </c>
      <c r="O27" s="31" t="b">
        <f t="shared" si="60"/>
        <v>0</v>
      </c>
      <c r="P27" s="31" t="b">
        <f t="shared" si="60"/>
        <v>0</v>
      </c>
      <c r="Q27" s="31" t="b">
        <f t="shared" si="60"/>
        <v>0</v>
      </c>
      <c r="R27" s="31" t="b">
        <f t="shared" si="60"/>
        <v>0</v>
      </c>
      <c r="S27" s="31" t="b">
        <f t="shared" si="60"/>
        <v>0</v>
      </c>
      <c r="T27" s="31" t="b">
        <f t="shared" si="60"/>
        <v>0</v>
      </c>
      <c r="U27" s="31" t="b">
        <f t="shared" ref="U27" si="62">U8&gt;8</f>
        <v>0</v>
      </c>
      <c r="V27" s="31" t="b">
        <f t="shared" si="60"/>
        <v>0</v>
      </c>
      <c r="W27" s="31" t="b">
        <f t="shared" ref="W27" si="63">W8&gt;8</f>
        <v>0</v>
      </c>
      <c r="X27" s="20" t="b">
        <f t="shared" si="60"/>
        <v>0</v>
      </c>
      <c r="Y27" s="1"/>
      <c r="Z27" s="1"/>
      <c r="AA27" s="1"/>
    </row>
    <row r="28" spans="1:27" x14ac:dyDescent="0.2">
      <c r="A28" s="1" t="s">
        <v>6</v>
      </c>
      <c r="B28" s="17">
        <v>30</v>
      </c>
      <c r="C28" s="18" t="b">
        <f t="shared" ref="C28:X28" si="64">C8&gt;30</f>
        <v>1</v>
      </c>
      <c r="D28" s="18" t="b">
        <f t="shared" si="64"/>
        <v>1</v>
      </c>
      <c r="E28" s="18" t="b">
        <f t="shared" si="64"/>
        <v>1</v>
      </c>
      <c r="F28" s="18" t="b">
        <f t="shared" si="64"/>
        <v>1</v>
      </c>
      <c r="G28" s="18" t="b">
        <f t="shared" si="64"/>
        <v>1</v>
      </c>
      <c r="H28" s="18" t="b">
        <f t="shared" si="64"/>
        <v>1</v>
      </c>
      <c r="I28" s="18" t="b">
        <f t="shared" ref="I28" si="65">I8&gt;30</f>
        <v>1</v>
      </c>
      <c r="J28" s="18" t="b">
        <f t="shared" si="64"/>
        <v>1</v>
      </c>
      <c r="K28" s="31" t="b">
        <f t="shared" si="64"/>
        <v>0</v>
      </c>
      <c r="L28" s="31" t="b">
        <f t="shared" si="64"/>
        <v>0</v>
      </c>
      <c r="M28" s="31" t="b">
        <f t="shared" si="64"/>
        <v>0</v>
      </c>
      <c r="N28" s="31" t="b">
        <f t="shared" si="64"/>
        <v>0</v>
      </c>
      <c r="O28" s="31" t="b">
        <f t="shared" si="64"/>
        <v>0</v>
      </c>
      <c r="P28" s="31" t="b">
        <f t="shared" si="64"/>
        <v>0</v>
      </c>
      <c r="Q28" s="31" t="b">
        <f t="shared" si="64"/>
        <v>0</v>
      </c>
      <c r="R28" s="31" t="b">
        <f t="shared" si="64"/>
        <v>0</v>
      </c>
      <c r="S28" s="31" t="b">
        <f t="shared" si="64"/>
        <v>0</v>
      </c>
      <c r="T28" s="31" t="b">
        <f t="shared" si="64"/>
        <v>0</v>
      </c>
      <c r="U28" s="31" t="b">
        <f t="shared" ref="U28" si="66">U8&gt;30</f>
        <v>0</v>
      </c>
      <c r="V28" s="31" t="b">
        <f t="shared" si="64"/>
        <v>0</v>
      </c>
      <c r="W28" s="31" t="b">
        <f t="shared" ref="W28" si="67">W8&gt;30</f>
        <v>0</v>
      </c>
      <c r="X28" s="20" t="b">
        <f t="shared" si="64"/>
        <v>0</v>
      </c>
      <c r="Y28" s="1"/>
      <c r="Z28" s="1"/>
      <c r="AA28" s="1"/>
    </row>
  </sheetData>
  <mergeCells count="5">
    <mergeCell ref="A2:AA2"/>
    <mergeCell ref="A6:B6"/>
    <mergeCell ref="A7:B7"/>
    <mergeCell ref="A8:B8"/>
    <mergeCell ref="A9:AA9"/>
  </mergeCells>
  <conditionalFormatting sqref="C10:AA10">
    <cfRule type="colorScale" priority="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03499-45E9-5E48-98A6-E833494131AF}">
  <dimension ref="A1:Z28"/>
  <sheetViews>
    <sheetView workbookViewId="0">
      <selection activeCell="R15" sqref="R15"/>
    </sheetView>
  </sheetViews>
  <sheetFormatPr baseColWidth="10" defaultRowHeight="16" x14ac:dyDescent="0.2"/>
  <cols>
    <col min="1" max="1" width="40.1640625" bestFit="1" customWidth="1"/>
    <col min="2" max="2" width="10.83203125" style="29"/>
    <col min="6" max="6" width="7.5" bestFit="1" customWidth="1"/>
    <col min="7" max="7" width="7.5" customWidth="1"/>
    <col min="8" max="8" width="7.5" bestFit="1" customWidth="1"/>
    <col min="9" max="14" width="7.5" customWidth="1"/>
    <col min="15" max="15" width="7.5" bestFit="1" customWidth="1"/>
    <col min="16" max="16" width="7.5" customWidth="1"/>
  </cols>
  <sheetData>
    <row r="1" spans="1:26" x14ac:dyDescent="0.2">
      <c r="A1" s="15" t="s">
        <v>1</v>
      </c>
      <c r="B1" s="25"/>
      <c r="C1" s="15">
        <v>10</v>
      </c>
      <c r="D1" s="15">
        <v>20</v>
      </c>
      <c r="E1" s="15">
        <v>30</v>
      </c>
      <c r="F1" s="15">
        <v>50</v>
      </c>
      <c r="G1" s="15">
        <v>75</v>
      </c>
      <c r="H1" s="15">
        <v>100</v>
      </c>
      <c r="I1" s="15">
        <v>125</v>
      </c>
      <c r="J1" s="15">
        <v>150</v>
      </c>
      <c r="K1" s="15">
        <v>200</v>
      </c>
      <c r="L1" s="15">
        <v>250</v>
      </c>
      <c r="M1" s="15">
        <v>300</v>
      </c>
      <c r="N1" s="15">
        <v>400</v>
      </c>
      <c r="O1" s="15">
        <v>500</v>
      </c>
      <c r="P1" s="15">
        <v>750</v>
      </c>
      <c r="Q1" s="15">
        <v>1000</v>
      </c>
      <c r="R1" s="15">
        <v>1250</v>
      </c>
      <c r="S1" s="15">
        <v>1500</v>
      </c>
      <c r="T1" s="15">
        <v>2000</v>
      </c>
      <c r="U1" s="15">
        <v>2500</v>
      </c>
      <c r="V1" s="15">
        <v>3000</v>
      </c>
      <c r="W1" s="15">
        <v>4000</v>
      </c>
      <c r="X1" s="15">
        <v>4500</v>
      </c>
      <c r="Y1" s="15">
        <v>5000</v>
      </c>
      <c r="Z1" s="15">
        <v>6000</v>
      </c>
    </row>
    <row r="2" spans="1:26" s="5" customFormat="1" ht="17" thickBot="1" x14ac:dyDescent="0.25">
      <c r="A2" s="62" t="s">
        <v>27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63"/>
    </row>
    <row r="3" spans="1:26" ht="18" thickTop="1" thickBot="1" x14ac:dyDescent="0.25">
      <c r="A3" s="6" t="s">
        <v>28</v>
      </c>
      <c r="B3" s="26">
        <v>275000</v>
      </c>
      <c r="C3" s="1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7" thickTop="1" x14ac:dyDescent="0.2">
      <c r="A4" s="4" t="s">
        <v>0</v>
      </c>
      <c r="B4" s="27">
        <f>B3*0.42</f>
        <v>115500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4" t="s">
        <v>29</v>
      </c>
      <c r="B5" s="28">
        <f>POWER(B4,0.333333333333333)</f>
        <v>48.699816866889371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" thickBot="1" x14ac:dyDescent="0.25">
      <c r="A6" s="59" t="s">
        <v>2</v>
      </c>
      <c r="B6" s="60"/>
      <c r="C6" s="9">
        <f>C1/B5</f>
        <v>0.20533958120074416</v>
      </c>
      <c r="D6" s="9">
        <f>D1/B5</f>
        <v>0.41067916240148833</v>
      </c>
      <c r="E6" s="9">
        <f>E1/B5</f>
        <v>0.61601874360223252</v>
      </c>
      <c r="F6" s="9">
        <f>F1/B5</f>
        <v>1.0266979060037207</v>
      </c>
      <c r="G6" s="9">
        <f>G1/B5</f>
        <v>1.5400468590055811</v>
      </c>
      <c r="H6" s="9">
        <f>H1/B5</f>
        <v>2.0533958120074414</v>
      </c>
      <c r="I6" s="9">
        <f>I1/B5</f>
        <v>2.566744765009302</v>
      </c>
      <c r="J6" s="9">
        <f>J1/B5</f>
        <v>3.0800937180111623</v>
      </c>
      <c r="K6" s="9">
        <f>K1/B5</f>
        <v>4.1067916240148827</v>
      </c>
      <c r="L6" s="9">
        <f>L1/B5</f>
        <v>5.1334895300186041</v>
      </c>
      <c r="M6" s="9">
        <f>M1/B5</f>
        <v>6.1601874360223245</v>
      </c>
      <c r="N6" s="9">
        <f>N1/B5</f>
        <v>8.2135832480297655</v>
      </c>
      <c r="O6" s="9">
        <f>O1/B5</f>
        <v>10.266979060037208</v>
      </c>
      <c r="P6" s="9">
        <f>P1/B5</f>
        <v>15.400468590055812</v>
      </c>
      <c r="Q6" s="9">
        <f>Q1/B5</f>
        <v>20.533958120074416</v>
      </c>
      <c r="R6" s="9">
        <f>R1/B5</f>
        <v>25.66744765009302</v>
      </c>
      <c r="S6" s="9">
        <f>S1/B5</f>
        <v>30.800937180111625</v>
      </c>
      <c r="T6" s="44">
        <f>T1/B5</f>
        <v>41.067916240148833</v>
      </c>
      <c r="U6" s="44">
        <f>U1/B5</f>
        <v>51.334895300186041</v>
      </c>
      <c r="V6" s="44">
        <f>V1/B5</f>
        <v>61.601874360223249</v>
      </c>
      <c r="W6" s="44">
        <f>W1/B5</f>
        <v>82.135832480297665</v>
      </c>
      <c r="X6" s="9"/>
      <c r="Y6" s="9"/>
      <c r="Z6" s="9"/>
    </row>
    <row r="7" spans="1:26" ht="18" thickTop="1" thickBot="1" x14ac:dyDescent="0.25">
      <c r="A7" s="59" t="s">
        <v>25</v>
      </c>
      <c r="B7" s="61"/>
      <c r="C7" s="10">
        <v>19000</v>
      </c>
      <c r="D7" s="11">
        <v>6900</v>
      </c>
      <c r="E7" s="11">
        <v>3800</v>
      </c>
      <c r="F7" s="11">
        <v>1500</v>
      </c>
      <c r="G7" s="11">
        <v>650</v>
      </c>
      <c r="H7" s="11">
        <v>290</v>
      </c>
      <c r="I7" s="11">
        <v>170</v>
      </c>
      <c r="J7" s="11">
        <v>110</v>
      </c>
      <c r="K7" s="11">
        <v>60</v>
      </c>
      <c r="L7" s="11">
        <v>41</v>
      </c>
      <c r="M7" s="11">
        <v>25</v>
      </c>
      <c r="N7" s="11">
        <v>20</v>
      </c>
      <c r="O7" s="11">
        <v>15</v>
      </c>
      <c r="P7" s="11">
        <v>9.5</v>
      </c>
      <c r="Q7" s="11">
        <v>6</v>
      </c>
      <c r="R7" s="11">
        <v>4.8</v>
      </c>
      <c r="S7" s="11">
        <v>3.6</v>
      </c>
      <c r="T7" s="11">
        <v>2.5</v>
      </c>
      <c r="U7" s="11">
        <v>1.2</v>
      </c>
      <c r="V7" s="11">
        <v>1</v>
      </c>
      <c r="W7" s="11"/>
      <c r="X7" s="11"/>
      <c r="Y7" s="11"/>
      <c r="Z7" s="12"/>
    </row>
    <row r="8" spans="1:26" ht="17" thickTop="1" x14ac:dyDescent="0.2">
      <c r="A8" s="59" t="s">
        <v>24</v>
      </c>
      <c r="B8" s="60"/>
      <c r="C8" s="8">
        <f t="shared" ref="C8:Z8" si="0">C7*0.145038</f>
        <v>2755.7220000000002</v>
      </c>
      <c r="D8" s="8">
        <f t="shared" si="0"/>
        <v>1000.7622</v>
      </c>
      <c r="E8" s="8">
        <f t="shared" si="0"/>
        <v>551.14440000000002</v>
      </c>
      <c r="F8" s="8">
        <f t="shared" si="0"/>
        <v>217.55699999999999</v>
      </c>
      <c r="G8" s="8">
        <f t="shared" si="0"/>
        <v>94.274699999999996</v>
      </c>
      <c r="H8" s="8">
        <f t="shared" si="0"/>
        <v>42.061019999999999</v>
      </c>
      <c r="I8" s="8">
        <f t="shared" si="0"/>
        <v>24.656459999999999</v>
      </c>
      <c r="J8" s="8">
        <f t="shared" si="0"/>
        <v>15.954180000000001</v>
      </c>
      <c r="K8" s="8">
        <f t="shared" si="0"/>
        <v>8.70228</v>
      </c>
      <c r="L8" s="8">
        <f t="shared" si="0"/>
        <v>5.9465579999999996</v>
      </c>
      <c r="M8" s="8">
        <f t="shared" si="0"/>
        <v>3.62595</v>
      </c>
      <c r="N8" s="8">
        <f t="shared" si="0"/>
        <v>2.90076</v>
      </c>
      <c r="O8" s="8">
        <f t="shared" si="0"/>
        <v>2.17557</v>
      </c>
      <c r="P8" s="8">
        <f t="shared" si="0"/>
        <v>1.377861</v>
      </c>
      <c r="Q8" s="8">
        <f t="shared" si="0"/>
        <v>0.870228</v>
      </c>
      <c r="R8" s="8">
        <f t="shared" si="0"/>
        <v>0.69618239999999998</v>
      </c>
      <c r="S8" s="8">
        <f t="shared" si="0"/>
        <v>0.52213680000000007</v>
      </c>
      <c r="T8" s="8">
        <f t="shared" si="0"/>
        <v>0.362595</v>
      </c>
      <c r="U8" s="8">
        <f t="shared" si="0"/>
        <v>0.17404559999999999</v>
      </c>
      <c r="V8" s="8">
        <f t="shared" si="0"/>
        <v>0.145038</v>
      </c>
      <c r="W8" s="8">
        <f t="shared" si="0"/>
        <v>0</v>
      </c>
      <c r="X8" s="8">
        <f t="shared" si="0"/>
        <v>0</v>
      </c>
      <c r="Y8" s="8">
        <f t="shared" si="0"/>
        <v>0</v>
      </c>
      <c r="Z8" s="8">
        <f t="shared" si="0"/>
        <v>0</v>
      </c>
    </row>
    <row r="9" spans="1:26" s="5" customFormat="1" x14ac:dyDescent="0.2">
      <c r="A9" s="52" t="s">
        <v>26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4"/>
    </row>
    <row r="10" spans="1:26" x14ac:dyDescent="0.2">
      <c r="A10" s="1" t="s">
        <v>8</v>
      </c>
      <c r="B10" s="16" t="s">
        <v>12</v>
      </c>
      <c r="C10" s="21" t="b">
        <f>C8&gt;5</f>
        <v>1</v>
      </c>
      <c r="D10" s="21" t="b">
        <f t="shared" ref="D10:V10" si="1">D8&gt;5</f>
        <v>1</v>
      </c>
      <c r="E10" s="21" t="b">
        <f t="shared" si="1"/>
        <v>1</v>
      </c>
      <c r="F10" s="21" t="b">
        <f t="shared" si="1"/>
        <v>1</v>
      </c>
      <c r="G10" s="21" t="b">
        <f t="shared" si="1"/>
        <v>1</v>
      </c>
      <c r="H10" s="21" t="b">
        <f t="shared" si="1"/>
        <v>1</v>
      </c>
      <c r="I10" s="21" t="b">
        <f t="shared" ref="I10" si="2">I8&gt;5</f>
        <v>1</v>
      </c>
      <c r="J10" s="21" t="b">
        <f t="shared" si="1"/>
        <v>1</v>
      </c>
      <c r="K10" s="21" t="b">
        <f t="shared" si="1"/>
        <v>1</v>
      </c>
      <c r="L10" s="21" t="b">
        <f t="shared" si="1"/>
        <v>1</v>
      </c>
      <c r="M10" s="30" t="b">
        <f t="shared" si="1"/>
        <v>0</v>
      </c>
      <c r="N10" s="30" t="b">
        <f t="shared" si="1"/>
        <v>0</v>
      </c>
      <c r="O10" s="30" t="b">
        <f t="shared" si="1"/>
        <v>0</v>
      </c>
      <c r="P10" s="30" t="b">
        <f t="shared" si="1"/>
        <v>0</v>
      </c>
      <c r="Q10" s="30" t="b">
        <f t="shared" si="1"/>
        <v>0</v>
      </c>
      <c r="R10" s="30" t="b">
        <f t="shared" si="1"/>
        <v>0</v>
      </c>
      <c r="S10" s="30" t="b">
        <f t="shared" si="1"/>
        <v>0</v>
      </c>
      <c r="T10" s="30" t="b">
        <f t="shared" si="1"/>
        <v>0</v>
      </c>
      <c r="U10" s="30" t="b">
        <f t="shared" si="1"/>
        <v>0</v>
      </c>
      <c r="V10" s="19" t="b">
        <f t="shared" si="1"/>
        <v>0</v>
      </c>
      <c r="W10" s="3"/>
      <c r="X10" s="3"/>
      <c r="Y10" s="3"/>
      <c r="Z10" s="3"/>
    </row>
    <row r="11" spans="1:26" x14ac:dyDescent="0.2">
      <c r="A11" s="1" t="s">
        <v>13</v>
      </c>
      <c r="B11" s="16" t="s">
        <v>14</v>
      </c>
      <c r="C11" s="21" t="b">
        <f>C8&gt;10</f>
        <v>1</v>
      </c>
      <c r="D11" s="21" t="b">
        <f t="shared" ref="D11:V11" si="3">D8&gt;10</f>
        <v>1</v>
      </c>
      <c r="E11" s="21" t="b">
        <f t="shared" si="3"/>
        <v>1</v>
      </c>
      <c r="F11" s="21" t="b">
        <f t="shared" si="3"/>
        <v>1</v>
      </c>
      <c r="G11" s="21" t="b">
        <f t="shared" si="3"/>
        <v>1</v>
      </c>
      <c r="H11" s="21" t="b">
        <f t="shared" si="3"/>
        <v>1</v>
      </c>
      <c r="I11" s="21" t="b">
        <f t="shared" ref="I11" si="4">I8&gt;10</f>
        <v>1</v>
      </c>
      <c r="J11" s="21" t="b">
        <f t="shared" si="3"/>
        <v>1</v>
      </c>
      <c r="K11" s="30" t="b">
        <f t="shared" si="3"/>
        <v>0</v>
      </c>
      <c r="L11" s="30" t="b">
        <f t="shared" si="3"/>
        <v>0</v>
      </c>
      <c r="M11" s="30" t="b">
        <f t="shared" si="3"/>
        <v>0</v>
      </c>
      <c r="N11" s="30" t="b">
        <f t="shared" si="3"/>
        <v>0</v>
      </c>
      <c r="O11" s="30" t="b">
        <f t="shared" si="3"/>
        <v>0</v>
      </c>
      <c r="P11" s="30" t="b">
        <f t="shared" si="3"/>
        <v>0</v>
      </c>
      <c r="Q11" s="30" t="b">
        <f t="shared" si="3"/>
        <v>0</v>
      </c>
      <c r="R11" s="30" t="b">
        <f t="shared" si="3"/>
        <v>0</v>
      </c>
      <c r="S11" s="30" t="b">
        <f t="shared" si="3"/>
        <v>0</v>
      </c>
      <c r="T11" s="30" t="b">
        <f t="shared" si="3"/>
        <v>0</v>
      </c>
      <c r="U11" s="30" t="b">
        <f t="shared" si="3"/>
        <v>0</v>
      </c>
      <c r="V11" s="19" t="b">
        <f t="shared" si="3"/>
        <v>0</v>
      </c>
      <c r="W11" s="3"/>
      <c r="X11" s="3"/>
      <c r="Y11" s="3"/>
      <c r="Z11" s="3"/>
    </row>
    <row r="12" spans="1:26" x14ac:dyDescent="0.2">
      <c r="A12" s="1" t="s">
        <v>22</v>
      </c>
      <c r="B12" s="16" t="s">
        <v>23</v>
      </c>
      <c r="C12" s="18" t="b">
        <f>C8&gt;8</f>
        <v>1</v>
      </c>
      <c r="D12" s="18" t="b">
        <f t="shared" ref="D12:V12" si="5">D8&gt;8</f>
        <v>1</v>
      </c>
      <c r="E12" s="18" t="b">
        <f t="shared" si="5"/>
        <v>1</v>
      </c>
      <c r="F12" s="18" t="b">
        <f t="shared" si="5"/>
        <v>1</v>
      </c>
      <c r="G12" s="18" t="b">
        <f t="shared" si="5"/>
        <v>1</v>
      </c>
      <c r="H12" s="18" t="b">
        <f t="shared" si="5"/>
        <v>1</v>
      </c>
      <c r="I12" s="18" t="b">
        <f t="shared" ref="I12" si="6">I8&gt;8</f>
        <v>1</v>
      </c>
      <c r="J12" s="18" t="b">
        <f t="shared" si="5"/>
        <v>1</v>
      </c>
      <c r="K12" s="18" t="b">
        <f t="shared" si="5"/>
        <v>1</v>
      </c>
      <c r="L12" s="31" t="b">
        <f t="shared" si="5"/>
        <v>0</v>
      </c>
      <c r="M12" s="31" t="b">
        <f t="shared" si="5"/>
        <v>0</v>
      </c>
      <c r="N12" s="31" t="b">
        <f t="shared" si="5"/>
        <v>0</v>
      </c>
      <c r="O12" s="31" t="b">
        <f t="shared" si="5"/>
        <v>0</v>
      </c>
      <c r="P12" s="31" t="b">
        <f t="shared" si="5"/>
        <v>0</v>
      </c>
      <c r="Q12" s="31" t="b">
        <f t="shared" si="5"/>
        <v>0</v>
      </c>
      <c r="R12" s="31" t="b">
        <f t="shared" si="5"/>
        <v>0</v>
      </c>
      <c r="S12" s="31" t="b">
        <f t="shared" si="5"/>
        <v>0</v>
      </c>
      <c r="T12" s="31" t="b">
        <f t="shared" si="5"/>
        <v>0</v>
      </c>
      <c r="U12" s="31" t="b">
        <f t="shared" si="5"/>
        <v>0</v>
      </c>
      <c r="V12" s="20" t="b">
        <f t="shared" si="5"/>
        <v>0</v>
      </c>
      <c r="W12" s="1"/>
      <c r="X12" s="1"/>
      <c r="Y12" s="1"/>
      <c r="Z12" s="1"/>
    </row>
    <row r="13" spans="1:26" x14ac:dyDescent="0.2">
      <c r="A13" s="1" t="s">
        <v>33</v>
      </c>
      <c r="B13" s="16" t="s">
        <v>34</v>
      </c>
      <c r="C13" s="18" t="b">
        <f>C8&gt;1.5</f>
        <v>1</v>
      </c>
      <c r="D13" s="18" t="b">
        <f t="shared" ref="D13:V13" si="7">D8&gt;1.5</f>
        <v>1</v>
      </c>
      <c r="E13" s="18" t="b">
        <f t="shared" si="7"/>
        <v>1</v>
      </c>
      <c r="F13" s="18" t="b">
        <f t="shared" si="7"/>
        <v>1</v>
      </c>
      <c r="G13" s="18" t="b">
        <f t="shared" si="7"/>
        <v>1</v>
      </c>
      <c r="H13" s="18" t="b">
        <f t="shared" si="7"/>
        <v>1</v>
      </c>
      <c r="I13" s="18" t="b">
        <f t="shared" ref="I13" si="8">I8&gt;1.5</f>
        <v>1</v>
      </c>
      <c r="J13" s="18" t="b">
        <f t="shared" si="7"/>
        <v>1</v>
      </c>
      <c r="K13" s="18" t="b">
        <f t="shared" si="7"/>
        <v>1</v>
      </c>
      <c r="L13" s="18" t="b">
        <f t="shared" si="7"/>
        <v>1</v>
      </c>
      <c r="M13" s="18" t="b">
        <f t="shared" si="7"/>
        <v>1</v>
      </c>
      <c r="N13" s="18" t="b">
        <f t="shared" si="7"/>
        <v>1</v>
      </c>
      <c r="O13" s="18" t="b">
        <f t="shared" si="7"/>
        <v>1</v>
      </c>
      <c r="P13" s="31" t="b">
        <f t="shared" si="7"/>
        <v>0</v>
      </c>
      <c r="Q13" s="31" t="b">
        <f t="shared" si="7"/>
        <v>0</v>
      </c>
      <c r="R13" s="31" t="b">
        <f t="shared" si="7"/>
        <v>0</v>
      </c>
      <c r="S13" s="31" t="b">
        <f t="shared" si="7"/>
        <v>0</v>
      </c>
      <c r="T13" s="31" t="b">
        <f t="shared" si="7"/>
        <v>0</v>
      </c>
      <c r="U13" s="31" t="b">
        <f t="shared" si="7"/>
        <v>0</v>
      </c>
      <c r="V13" s="20" t="b">
        <f t="shared" si="7"/>
        <v>0</v>
      </c>
      <c r="W13" s="1"/>
      <c r="X13" s="1"/>
      <c r="Y13" s="1"/>
      <c r="Z13" s="1"/>
    </row>
    <row r="14" spans="1:26" x14ac:dyDescent="0.2">
      <c r="A14" s="1" t="s">
        <v>7</v>
      </c>
      <c r="B14" s="17" t="s">
        <v>16</v>
      </c>
      <c r="C14" s="18" t="b">
        <f t="shared" ref="C14:V14" si="9">C8&gt;4</f>
        <v>1</v>
      </c>
      <c r="D14" s="18" t="b">
        <f t="shared" si="9"/>
        <v>1</v>
      </c>
      <c r="E14" s="18" t="b">
        <f t="shared" si="9"/>
        <v>1</v>
      </c>
      <c r="F14" s="18" t="b">
        <f t="shared" si="9"/>
        <v>1</v>
      </c>
      <c r="G14" s="18" t="b">
        <f t="shared" si="9"/>
        <v>1</v>
      </c>
      <c r="H14" s="18" t="b">
        <f t="shared" si="9"/>
        <v>1</v>
      </c>
      <c r="I14" s="18" t="b">
        <f t="shared" ref="I14" si="10">I8&gt;4</f>
        <v>1</v>
      </c>
      <c r="J14" s="18" t="b">
        <f t="shared" si="9"/>
        <v>1</v>
      </c>
      <c r="K14" s="18" t="b">
        <f t="shared" si="9"/>
        <v>1</v>
      </c>
      <c r="L14" s="18" t="b">
        <f t="shared" si="9"/>
        <v>1</v>
      </c>
      <c r="M14" s="31" t="b">
        <f t="shared" si="9"/>
        <v>0</v>
      </c>
      <c r="N14" s="31" t="b">
        <f t="shared" si="9"/>
        <v>0</v>
      </c>
      <c r="O14" s="31" t="b">
        <f t="shared" si="9"/>
        <v>0</v>
      </c>
      <c r="P14" s="31" t="b">
        <f t="shared" si="9"/>
        <v>0</v>
      </c>
      <c r="Q14" s="31" t="b">
        <f t="shared" si="9"/>
        <v>0</v>
      </c>
      <c r="R14" s="31" t="b">
        <f t="shared" si="9"/>
        <v>0</v>
      </c>
      <c r="S14" s="31" t="b">
        <f t="shared" si="9"/>
        <v>0</v>
      </c>
      <c r="T14" s="31" t="b">
        <f t="shared" si="9"/>
        <v>0</v>
      </c>
      <c r="U14" s="31" t="b">
        <f t="shared" si="9"/>
        <v>0</v>
      </c>
      <c r="V14" s="20" t="b">
        <f t="shared" si="9"/>
        <v>0</v>
      </c>
      <c r="W14" s="1"/>
      <c r="X14" s="1"/>
      <c r="Y14" s="1"/>
      <c r="Z14" s="1"/>
    </row>
    <row r="15" spans="1:26" x14ac:dyDescent="0.2">
      <c r="A15" s="1" t="s">
        <v>15</v>
      </c>
      <c r="B15" s="17" t="s">
        <v>17</v>
      </c>
      <c r="C15" s="18" t="b">
        <f t="shared" ref="C15:V15" si="11">C8&gt;7</f>
        <v>1</v>
      </c>
      <c r="D15" s="18" t="b">
        <f t="shared" si="11"/>
        <v>1</v>
      </c>
      <c r="E15" s="18" t="b">
        <f t="shared" si="11"/>
        <v>1</v>
      </c>
      <c r="F15" s="18" t="b">
        <f t="shared" si="11"/>
        <v>1</v>
      </c>
      <c r="G15" s="18" t="b">
        <f t="shared" si="11"/>
        <v>1</v>
      </c>
      <c r="H15" s="18" t="b">
        <f t="shared" si="11"/>
        <v>1</v>
      </c>
      <c r="I15" s="18" t="b">
        <f t="shared" ref="I15" si="12">I8&gt;7</f>
        <v>1</v>
      </c>
      <c r="J15" s="18" t="b">
        <f t="shared" si="11"/>
        <v>1</v>
      </c>
      <c r="K15" s="18" t="b">
        <f t="shared" si="11"/>
        <v>1</v>
      </c>
      <c r="L15" s="31" t="b">
        <f t="shared" si="11"/>
        <v>0</v>
      </c>
      <c r="M15" s="31" t="b">
        <f t="shared" si="11"/>
        <v>0</v>
      </c>
      <c r="N15" s="31" t="b">
        <f t="shared" si="11"/>
        <v>0</v>
      </c>
      <c r="O15" s="31" t="b">
        <f t="shared" si="11"/>
        <v>0</v>
      </c>
      <c r="P15" s="31" t="b">
        <f t="shared" si="11"/>
        <v>0</v>
      </c>
      <c r="Q15" s="31" t="b">
        <f t="shared" si="11"/>
        <v>0</v>
      </c>
      <c r="R15" s="31" t="b">
        <f t="shared" si="11"/>
        <v>0</v>
      </c>
      <c r="S15" s="31" t="b">
        <f t="shared" si="11"/>
        <v>0</v>
      </c>
      <c r="T15" s="31" t="b">
        <f t="shared" si="11"/>
        <v>0</v>
      </c>
      <c r="U15" s="31" t="b">
        <f t="shared" si="11"/>
        <v>0</v>
      </c>
      <c r="V15" s="20" t="b">
        <f t="shared" si="11"/>
        <v>0</v>
      </c>
      <c r="W15" s="1"/>
      <c r="X15" s="1"/>
      <c r="Y15" s="1"/>
      <c r="Z15" s="1"/>
    </row>
    <row r="16" spans="1:26" x14ac:dyDescent="0.2">
      <c r="A16" s="1" t="s">
        <v>32</v>
      </c>
      <c r="B16" s="17">
        <v>2</v>
      </c>
      <c r="C16" s="18" t="b">
        <f>C8&gt;2</f>
        <v>1</v>
      </c>
      <c r="D16" s="18" t="b">
        <f t="shared" ref="D16:V16" si="13">D8&gt;2</f>
        <v>1</v>
      </c>
      <c r="E16" s="18" t="b">
        <f t="shared" si="13"/>
        <v>1</v>
      </c>
      <c r="F16" s="18" t="b">
        <f t="shared" si="13"/>
        <v>1</v>
      </c>
      <c r="G16" s="18" t="b">
        <f t="shared" si="13"/>
        <v>1</v>
      </c>
      <c r="H16" s="18" t="b">
        <f t="shared" si="13"/>
        <v>1</v>
      </c>
      <c r="I16" s="18" t="b">
        <f t="shared" ref="I16" si="14">I8&gt;2</f>
        <v>1</v>
      </c>
      <c r="J16" s="18" t="b">
        <f t="shared" si="13"/>
        <v>1</v>
      </c>
      <c r="K16" s="18" t="b">
        <f t="shared" si="13"/>
        <v>1</v>
      </c>
      <c r="L16" s="18" t="b">
        <f t="shared" si="13"/>
        <v>1</v>
      </c>
      <c r="M16" s="18" t="b">
        <f t="shared" si="13"/>
        <v>1</v>
      </c>
      <c r="N16" s="18" t="b">
        <f t="shared" si="13"/>
        <v>1</v>
      </c>
      <c r="O16" s="18" t="b">
        <f t="shared" si="13"/>
        <v>1</v>
      </c>
      <c r="P16" s="31" t="b">
        <f t="shared" si="13"/>
        <v>0</v>
      </c>
      <c r="Q16" s="31" t="b">
        <f t="shared" si="13"/>
        <v>0</v>
      </c>
      <c r="R16" s="31" t="b">
        <f t="shared" si="13"/>
        <v>0</v>
      </c>
      <c r="S16" s="31" t="b">
        <f t="shared" si="13"/>
        <v>0</v>
      </c>
      <c r="T16" s="31" t="b">
        <f t="shared" si="13"/>
        <v>0</v>
      </c>
      <c r="U16" s="31" t="b">
        <f t="shared" si="13"/>
        <v>0</v>
      </c>
      <c r="V16" s="20" t="b">
        <f t="shared" si="13"/>
        <v>0</v>
      </c>
      <c r="W16" s="1"/>
      <c r="X16" s="1"/>
      <c r="Y16" s="1"/>
      <c r="Z16" s="1"/>
    </row>
    <row r="17" spans="1:26" x14ac:dyDescent="0.2">
      <c r="A17" s="32" t="s">
        <v>36</v>
      </c>
      <c r="B17" s="17">
        <v>40</v>
      </c>
      <c r="C17" s="18" t="b">
        <f>C8&gt;40</f>
        <v>1</v>
      </c>
      <c r="D17" s="18" t="b">
        <f t="shared" ref="D17:V17" si="15">D8&gt;40</f>
        <v>1</v>
      </c>
      <c r="E17" s="18" t="b">
        <f t="shared" si="15"/>
        <v>1</v>
      </c>
      <c r="F17" s="18" t="b">
        <f t="shared" si="15"/>
        <v>1</v>
      </c>
      <c r="G17" s="18" t="b">
        <f t="shared" si="15"/>
        <v>1</v>
      </c>
      <c r="H17" s="18" t="b">
        <f t="shared" si="15"/>
        <v>1</v>
      </c>
      <c r="I17" s="31" t="b">
        <f t="shared" ref="I17" si="16">I8&gt;40</f>
        <v>0</v>
      </c>
      <c r="J17" s="31" t="b">
        <f t="shared" si="15"/>
        <v>0</v>
      </c>
      <c r="K17" s="31" t="b">
        <f t="shared" si="15"/>
        <v>0</v>
      </c>
      <c r="L17" s="31" t="b">
        <f t="shared" si="15"/>
        <v>0</v>
      </c>
      <c r="M17" s="31" t="b">
        <f t="shared" si="15"/>
        <v>0</v>
      </c>
      <c r="N17" s="31" t="b">
        <f t="shared" si="15"/>
        <v>0</v>
      </c>
      <c r="O17" s="31" t="b">
        <f t="shared" si="15"/>
        <v>0</v>
      </c>
      <c r="P17" s="31" t="b">
        <f t="shared" si="15"/>
        <v>0</v>
      </c>
      <c r="Q17" s="31" t="b">
        <f t="shared" si="15"/>
        <v>0</v>
      </c>
      <c r="R17" s="31" t="b">
        <f t="shared" si="15"/>
        <v>0</v>
      </c>
      <c r="S17" s="31" t="b">
        <f t="shared" si="15"/>
        <v>0</v>
      </c>
      <c r="T17" s="31" t="b">
        <f t="shared" si="15"/>
        <v>0</v>
      </c>
      <c r="U17" s="31" t="b">
        <f t="shared" si="15"/>
        <v>0</v>
      </c>
      <c r="V17" s="20" t="b">
        <f t="shared" si="15"/>
        <v>0</v>
      </c>
      <c r="W17" s="1"/>
      <c r="X17" s="1"/>
      <c r="Y17" s="1"/>
      <c r="Z17" s="1"/>
    </row>
    <row r="18" spans="1:26" x14ac:dyDescent="0.2">
      <c r="A18" s="1" t="s">
        <v>9</v>
      </c>
      <c r="B18" s="17">
        <v>7</v>
      </c>
      <c r="C18" s="18" t="b">
        <f t="shared" ref="C18:V18" si="17">C8&gt;7</f>
        <v>1</v>
      </c>
      <c r="D18" s="18" t="b">
        <f t="shared" si="17"/>
        <v>1</v>
      </c>
      <c r="E18" s="18" t="b">
        <f t="shared" si="17"/>
        <v>1</v>
      </c>
      <c r="F18" s="18" t="b">
        <f t="shared" si="17"/>
        <v>1</v>
      </c>
      <c r="G18" s="18" t="b">
        <f t="shared" si="17"/>
        <v>1</v>
      </c>
      <c r="H18" s="18" t="b">
        <f t="shared" si="17"/>
        <v>1</v>
      </c>
      <c r="I18" s="18" t="b">
        <f t="shared" ref="I18" si="18">I8&gt;7</f>
        <v>1</v>
      </c>
      <c r="J18" s="18" t="b">
        <f t="shared" si="17"/>
        <v>1</v>
      </c>
      <c r="K18" s="18" t="b">
        <f t="shared" si="17"/>
        <v>1</v>
      </c>
      <c r="L18" s="31" t="b">
        <f t="shared" si="17"/>
        <v>0</v>
      </c>
      <c r="M18" s="31" t="b">
        <f t="shared" si="17"/>
        <v>0</v>
      </c>
      <c r="N18" s="31" t="b">
        <f t="shared" si="17"/>
        <v>0</v>
      </c>
      <c r="O18" s="31" t="b">
        <f t="shared" si="17"/>
        <v>0</v>
      </c>
      <c r="P18" s="31" t="b">
        <f t="shared" si="17"/>
        <v>0</v>
      </c>
      <c r="Q18" s="31" t="b">
        <f t="shared" si="17"/>
        <v>0</v>
      </c>
      <c r="R18" s="31" t="b">
        <f t="shared" si="17"/>
        <v>0</v>
      </c>
      <c r="S18" s="31" t="b">
        <f t="shared" si="17"/>
        <v>0</v>
      </c>
      <c r="T18" s="31" t="b">
        <f t="shared" si="17"/>
        <v>0</v>
      </c>
      <c r="U18" s="31" t="b">
        <f t="shared" si="17"/>
        <v>0</v>
      </c>
      <c r="V18" s="20" t="b">
        <f t="shared" si="17"/>
        <v>0</v>
      </c>
      <c r="W18" s="1"/>
      <c r="X18" s="1"/>
      <c r="Y18" s="1"/>
      <c r="Z18" s="1"/>
    </row>
    <row r="19" spans="1:26" x14ac:dyDescent="0.2">
      <c r="A19" s="1" t="s">
        <v>10</v>
      </c>
      <c r="B19" s="17">
        <v>0.15</v>
      </c>
      <c r="C19" s="18" t="b">
        <f t="shared" ref="C19:V19" si="19">C8&gt;0.15</f>
        <v>1</v>
      </c>
      <c r="D19" s="18" t="b">
        <f t="shared" si="19"/>
        <v>1</v>
      </c>
      <c r="E19" s="18" t="b">
        <f t="shared" si="19"/>
        <v>1</v>
      </c>
      <c r="F19" s="18" t="b">
        <f t="shared" si="19"/>
        <v>1</v>
      </c>
      <c r="G19" s="18" t="b">
        <f t="shared" si="19"/>
        <v>1</v>
      </c>
      <c r="H19" s="18" t="b">
        <f t="shared" si="19"/>
        <v>1</v>
      </c>
      <c r="I19" s="18" t="b">
        <f t="shared" ref="I19" si="20">I8&gt;0.15</f>
        <v>1</v>
      </c>
      <c r="J19" s="18" t="b">
        <f t="shared" si="19"/>
        <v>1</v>
      </c>
      <c r="K19" s="18" t="b">
        <f t="shared" si="19"/>
        <v>1</v>
      </c>
      <c r="L19" s="18" t="b">
        <f t="shared" si="19"/>
        <v>1</v>
      </c>
      <c r="M19" s="18" t="b">
        <f t="shared" si="19"/>
        <v>1</v>
      </c>
      <c r="N19" s="18" t="b">
        <f t="shared" si="19"/>
        <v>1</v>
      </c>
      <c r="O19" s="18" t="b">
        <f t="shared" si="19"/>
        <v>1</v>
      </c>
      <c r="P19" s="18" t="b">
        <f t="shared" si="19"/>
        <v>1</v>
      </c>
      <c r="Q19" s="18" t="b">
        <f t="shared" si="19"/>
        <v>1</v>
      </c>
      <c r="R19" s="18" t="b">
        <f t="shared" si="19"/>
        <v>1</v>
      </c>
      <c r="S19" s="18" t="b">
        <f t="shared" si="19"/>
        <v>1</v>
      </c>
      <c r="T19" s="18" t="b">
        <f t="shared" si="19"/>
        <v>1</v>
      </c>
      <c r="U19" s="18" t="b">
        <f t="shared" si="19"/>
        <v>1</v>
      </c>
      <c r="V19" s="20" t="b">
        <f t="shared" si="19"/>
        <v>0</v>
      </c>
      <c r="W19" s="1"/>
      <c r="X19" s="1"/>
      <c r="Y19" s="1"/>
      <c r="Z19" s="1"/>
    </row>
    <row r="20" spans="1:26" x14ac:dyDescent="0.2">
      <c r="A20" s="1" t="s">
        <v>3</v>
      </c>
      <c r="B20" s="17" t="s">
        <v>18</v>
      </c>
      <c r="C20" s="18" t="b">
        <f t="shared" ref="C20:V20" si="21">C8&gt;0.67</f>
        <v>1</v>
      </c>
      <c r="D20" s="18" t="b">
        <f t="shared" si="21"/>
        <v>1</v>
      </c>
      <c r="E20" s="18" t="b">
        <f t="shared" si="21"/>
        <v>1</v>
      </c>
      <c r="F20" s="18" t="b">
        <f t="shared" si="21"/>
        <v>1</v>
      </c>
      <c r="G20" s="18" t="b">
        <f t="shared" si="21"/>
        <v>1</v>
      </c>
      <c r="H20" s="18" t="b">
        <f t="shared" si="21"/>
        <v>1</v>
      </c>
      <c r="I20" s="18" t="b">
        <f t="shared" ref="I20" si="22">I8&gt;0.67</f>
        <v>1</v>
      </c>
      <c r="J20" s="18" t="b">
        <f t="shared" si="21"/>
        <v>1</v>
      </c>
      <c r="K20" s="18" t="b">
        <f t="shared" si="21"/>
        <v>1</v>
      </c>
      <c r="L20" s="18" t="b">
        <f t="shared" si="21"/>
        <v>1</v>
      </c>
      <c r="M20" s="18" t="b">
        <f t="shared" si="21"/>
        <v>1</v>
      </c>
      <c r="N20" s="18" t="b">
        <f t="shared" si="21"/>
        <v>1</v>
      </c>
      <c r="O20" s="18" t="b">
        <f t="shared" si="21"/>
        <v>1</v>
      </c>
      <c r="P20" s="18" t="b">
        <f t="shared" si="21"/>
        <v>1</v>
      </c>
      <c r="Q20" s="18" t="b">
        <f t="shared" si="21"/>
        <v>1</v>
      </c>
      <c r="R20" s="18" t="b">
        <f t="shared" si="21"/>
        <v>1</v>
      </c>
      <c r="S20" s="31" t="b">
        <f t="shared" si="21"/>
        <v>0</v>
      </c>
      <c r="T20" s="31" t="b">
        <f t="shared" si="21"/>
        <v>0</v>
      </c>
      <c r="U20" s="31" t="b">
        <f t="shared" si="21"/>
        <v>0</v>
      </c>
      <c r="V20" s="20" t="b">
        <f t="shared" si="21"/>
        <v>0</v>
      </c>
      <c r="W20" s="1"/>
      <c r="X20" s="1"/>
      <c r="Y20" s="1"/>
      <c r="Z20" s="1"/>
    </row>
    <row r="21" spans="1:26" x14ac:dyDescent="0.2">
      <c r="A21" s="1" t="s">
        <v>48</v>
      </c>
      <c r="B21" s="17">
        <v>0.19</v>
      </c>
      <c r="C21" s="18" t="b">
        <f>C8&gt;0.19</f>
        <v>1</v>
      </c>
      <c r="D21" s="18" t="b">
        <f t="shared" ref="D21:V21" si="23">D8&gt;0.19</f>
        <v>1</v>
      </c>
      <c r="E21" s="18" t="b">
        <f t="shared" si="23"/>
        <v>1</v>
      </c>
      <c r="F21" s="18" t="b">
        <f t="shared" si="23"/>
        <v>1</v>
      </c>
      <c r="G21" s="18" t="b">
        <f t="shared" si="23"/>
        <v>1</v>
      </c>
      <c r="H21" s="18" t="b">
        <f t="shared" si="23"/>
        <v>1</v>
      </c>
      <c r="I21" s="18" t="b">
        <f t="shared" si="23"/>
        <v>1</v>
      </c>
      <c r="J21" s="18" t="b">
        <f t="shared" si="23"/>
        <v>1</v>
      </c>
      <c r="K21" s="18" t="b">
        <f t="shared" si="23"/>
        <v>1</v>
      </c>
      <c r="L21" s="18" t="b">
        <f t="shared" si="23"/>
        <v>1</v>
      </c>
      <c r="M21" s="18" t="b">
        <f t="shared" si="23"/>
        <v>1</v>
      </c>
      <c r="N21" s="18" t="b">
        <f t="shared" si="23"/>
        <v>1</v>
      </c>
      <c r="O21" s="18" t="b">
        <f t="shared" si="23"/>
        <v>1</v>
      </c>
      <c r="P21" s="18" t="b">
        <f t="shared" si="23"/>
        <v>1</v>
      </c>
      <c r="Q21" s="18" t="b">
        <f t="shared" si="23"/>
        <v>1</v>
      </c>
      <c r="R21" s="18" t="b">
        <f t="shared" si="23"/>
        <v>1</v>
      </c>
      <c r="S21" s="18" t="b">
        <f t="shared" si="23"/>
        <v>1</v>
      </c>
      <c r="T21" s="18" t="b">
        <f t="shared" si="23"/>
        <v>1</v>
      </c>
      <c r="U21" s="31" t="b">
        <f t="shared" si="23"/>
        <v>0</v>
      </c>
      <c r="V21" s="20" t="b">
        <f t="shared" si="23"/>
        <v>0</v>
      </c>
      <c r="W21" s="1"/>
      <c r="X21" s="1"/>
      <c r="Y21" s="1"/>
      <c r="Z21" s="1"/>
    </row>
    <row r="22" spans="1:26" x14ac:dyDescent="0.2">
      <c r="A22" s="1" t="s">
        <v>53</v>
      </c>
      <c r="B22" s="17">
        <v>0.3</v>
      </c>
      <c r="C22" s="18" t="b">
        <f>C8&gt;0.3</f>
        <v>1</v>
      </c>
      <c r="D22" s="18" t="b">
        <f t="shared" ref="D22:V22" si="24">D8&gt;0.3</f>
        <v>1</v>
      </c>
      <c r="E22" s="18" t="b">
        <f t="shared" si="24"/>
        <v>1</v>
      </c>
      <c r="F22" s="18" t="b">
        <f t="shared" si="24"/>
        <v>1</v>
      </c>
      <c r="G22" s="18" t="b">
        <f t="shared" si="24"/>
        <v>1</v>
      </c>
      <c r="H22" s="18" t="b">
        <f t="shared" si="24"/>
        <v>1</v>
      </c>
      <c r="I22" s="18" t="b">
        <f t="shared" si="24"/>
        <v>1</v>
      </c>
      <c r="J22" s="18" t="b">
        <f t="shared" si="24"/>
        <v>1</v>
      </c>
      <c r="K22" s="18" t="b">
        <f t="shared" si="24"/>
        <v>1</v>
      </c>
      <c r="L22" s="18" t="b">
        <f t="shared" si="24"/>
        <v>1</v>
      </c>
      <c r="M22" s="18" t="b">
        <f t="shared" si="24"/>
        <v>1</v>
      </c>
      <c r="N22" s="18" t="b">
        <f t="shared" si="24"/>
        <v>1</v>
      </c>
      <c r="O22" s="18" t="b">
        <f t="shared" si="24"/>
        <v>1</v>
      </c>
      <c r="P22" s="18" t="b">
        <f t="shared" si="24"/>
        <v>1</v>
      </c>
      <c r="Q22" s="18" t="b">
        <f t="shared" si="24"/>
        <v>1</v>
      </c>
      <c r="R22" s="18" t="b">
        <f t="shared" si="24"/>
        <v>1</v>
      </c>
      <c r="S22" s="18" t="b">
        <f t="shared" si="24"/>
        <v>1</v>
      </c>
      <c r="T22" s="18" t="b">
        <f t="shared" si="24"/>
        <v>1</v>
      </c>
      <c r="U22" s="31" t="b">
        <f t="shared" si="24"/>
        <v>0</v>
      </c>
      <c r="V22" s="20" t="b">
        <f t="shared" si="24"/>
        <v>0</v>
      </c>
      <c r="W22" s="1"/>
      <c r="X22" s="1"/>
      <c r="Y22" s="1"/>
      <c r="Z22" s="1"/>
    </row>
    <row r="23" spans="1:26" x14ac:dyDescent="0.2">
      <c r="A23" s="1" t="s">
        <v>11</v>
      </c>
      <c r="B23" s="16" t="s">
        <v>12</v>
      </c>
      <c r="C23" s="18" t="b">
        <f t="shared" ref="C23:V23" si="25">C8&gt;5</f>
        <v>1</v>
      </c>
      <c r="D23" s="18" t="b">
        <f t="shared" si="25"/>
        <v>1</v>
      </c>
      <c r="E23" s="18" t="b">
        <f t="shared" si="25"/>
        <v>1</v>
      </c>
      <c r="F23" s="18" t="b">
        <f t="shared" si="25"/>
        <v>1</v>
      </c>
      <c r="G23" s="18" t="b">
        <f t="shared" si="25"/>
        <v>1</v>
      </c>
      <c r="H23" s="18" t="b">
        <f t="shared" si="25"/>
        <v>1</v>
      </c>
      <c r="I23" s="18" t="b">
        <f t="shared" ref="I23" si="26">I8&gt;5</f>
        <v>1</v>
      </c>
      <c r="J23" s="18" t="b">
        <f t="shared" si="25"/>
        <v>1</v>
      </c>
      <c r="K23" s="18" t="b">
        <f t="shared" si="25"/>
        <v>1</v>
      </c>
      <c r="L23" s="18" t="b">
        <f t="shared" si="25"/>
        <v>1</v>
      </c>
      <c r="M23" s="31" t="b">
        <f t="shared" si="25"/>
        <v>0</v>
      </c>
      <c r="N23" s="31" t="b">
        <f t="shared" si="25"/>
        <v>0</v>
      </c>
      <c r="O23" s="31" t="b">
        <f t="shared" si="25"/>
        <v>0</v>
      </c>
      <c r="P23" s="31" t="b">
        <f t="shared" si="25"/>
        <v>0</v>
      </c>
      <c r="Q23" s="31" t="b">
        <f t="shared" si="25"/>
        <v>0</v>
      </c>
      <c r="R23" s="31" t="b">
        <f t="shared" si="25"/>
        <v>0</v>
      </c>
      <c r="S23" s="31" t="b">
        <f t="shared" si="25"/>
        <v>0</v>
      </c>
      <c r="T23" s="31" t="b">
        <f t="shared" si="25"/>
        <v>0</v>
      </c>
      <c r="U23" s="31" t="b">
        <f t="shared" ref="U23" si="27">U8&gt;5</f>
        <v>0</v>
      </c>
      <c r="V23" s="20" t="b">
        <f t="shared" si="25"/>
        <v>0</v>
      </c>
      <c r="W23" s="1"/>
      <c r="X23" s="1"/>
      <c r="Y23" s="1"/>
      <c r="Z23" s="1"/>
    </row>
    <row r="24" spans="1:26" x14ac:dyDescent="0.2">
      <c r="A24" s="1" t="s">
        <v>4</v>
      </c>
      <c r="B24" s="17">
        <v>10</v>
      </c>
      <c r="C24" s="18" t="b">
        <f t="shared" ref="C24:V24" si="28">C8&gt;10</f>
        <v>1</v>
      </c>
      <c r="D24" s="18" t="b">
        <f t="shared" si="28"/>
        <v>1</v>
      </c>
      <c r="E24" s="18" t="b">
        <f t="shared" si="28"/>
        <v>1</v>
      </c>
      <c r="F24" s="18" t="b">
        <f t="shared" si="28"/>
        <v>1</v>
      </c>
      <c r="G24" s="18" t="b">
        <f t="shared" si="28"/>
        <v>1</v>
      </c>
      <c r="H24" s="18" t="b">
        <f t="shared" si="28"/>
        <v>1</v>
      </c>
      <c r="I24" s="18" t="b">
        <f t="shared" ref="I24" si="29">I8&gt;10</f>
        <v>1</v>
      </c>
      <c r="J24" s="18" t="b">
        <f t="shared" si="28"/>
        <v>1</v>
      </c>
      <c r="K24" s="31" t="b">
        <f t="shared" si="28"/>
        <v>0</v>
      </c>
      <c r="L24" s="31" t="b">
        <f t="shared" si="28"/>
        <v>0</v>
      </c>
      <c r="M24" s="31" t="b">
        <f t="shared" si="28"/>
        <v>0</v>
      </c>
      <c r="N24" s="31" t="b">
        <f t="shared" si="28"/>
        <v>0</v>
      </c>
      <c r="O24" s="31" t="b">
        <f t="shared" si="28"/>
        <v>0</v>
      </c>
      <c r="P24" s="31" t="b">
        <f t="shared" si="28"/>
        <v>0</v>
      </c>
      <c r="Q24" s="31" t="b">
        <f t="shared" si="28"/>
        <v>0</v>
      </c>
      <c r="R24" s="31" t="b">
        <f t="shared" si="28"/>
        <v>0</v>
      </c>
      <c r="S24" s="31" t="b">
        <f t="shared" si="28"/>
        <v>0</v>
      </c>
      <c r="T24" s="31" t="b">
        <f t="shared" si="28"/>
        <v>0</v>
      </c>
      <c r="U24" s="31" t="b">
        <f t="shared" ref="U24" si="30">U8&gt;10</f>
        <v>0</v>
      </c>
      <c r="V24" s="20" t="b">
        <f t="shared" si="28"/>
        <v>0</v>
      </c>
      <c r="W24" s="1"/>
      <c r="X24" s="1"/>
      <c r="Y24" s="1"/>
      <c r="Z24" s="1"/>
    </row>
    <row r="25" spans="1:26" x14ac:dyDescent="0.2">
      <c r="A25" s="1" t="s">
        <v>19</v>
      </c>
      <c r="B25" s="17">
        <v>3</v>
      </c>
      <c r="C25" s="18" t="b">
        <f t="shared" ref="C25:V25" si="31">C8&gt;3</f>
        <v>1</v>
      </c>
      <c r="D25" s="18" t="b">
        <f t="shared" si="31"/>
        <v>1</v>
      </c>
      <c r="E25" s="18" t="b">
        <f t="shared" si="31"/>
        <v>1</v>
      </c>
      <c r="F25" s="18" t="b">
        <f t="shared" si="31"/>
        <v>1</v>
      </c>
      <c r="G25" s="18" t="b">
        <f t="shared" si="31"/>
        <v>1</v>
      </c>
      <c r="H25" s="18" t="b">
        <f t="shared" si="31"/>
        <v>1</v>
      </c>
      <c r="I25" s="18" t="b">
        <f t="shared" ref="I25" si="32">I8&gt;3</f>
        <v>1</v>
      </c>
      <c r="J25" s="18" t="b">
        <f t="shared" si="31"/>
        <v>1</v>
      </c>
      <c r="K25" s="18" t="b">
        <f t="shared" si="31"/>
        <v>1</v>
      </c>
      <c r="L25" s="18" t="b">
        <f t="shared" si="31"/>
        <v>1</v>
      </c>
      <c r="M25" s="18" t="b">
        <f t="shared" si="31"/>
        <v>1</v>
      </c>
      <c r="N25" s="31" t="b">
        <f t="shared" si="31"/>
        <v>0</v>
      </c>
      <c r="O25" s="31" t="b">
        <f t="shared" si="31"/>
        <v>0</v>
      </c>
      <c r="P25" s="31" t="b">
        <f t="shared" si="31"/>
        <v>0</v>
      </c>
      <c r="Q25" s="31" t="b">
        <f t="shared" si="31"/>
        <v>0</v>
      </c>
      <c r="R25" s="31" t="b">
        <f t="shared" si="31"/>
        <v>0</v>
      </c>
      <c r="S25" s="31" t="b">
        <f t="shared" si="31"/>
        <v>0</v>
      </c>
      <c r="T25" s="31" t="b">
        <f t="shared" si="31"/>
        <v>0</v>
      </c>
      <c r="U25" s="31" t="b">
        <f t="shared" ref="U25" si="33">U8&gt;3</f>
        <v>0</v>
      </c>
      <c r="V25" s="20" t="b">
        <f t="shared" si="31"/>
        <v>0</v>
      </c>
      <c r="W25" s="1"/>
      <c r="X25" s="1"/>
      <c r="Y25" s="1"/>
      <c r="Z25" s="1"/>
    </row>
    <row r="26" spans="1:26" x14ac:dyDescent="0.2">
      <c r="A26" s="1" t="s">
        <v>20</v>
      </c>
      <c r="B26" s="17">
        <v>5</v>
      </c>
      <c r="C26" s="18" t="b">
        <f t="shared" ref="C26:V26" si="34">C8&gt;5</f>
        <v>1</v>
      </c>
      <c r="D26" s="18" t="b">
        <f t="shared" si="34"/>
        <v>1</v>
      </c>
      <c r="E26" s="18" t="b">
        <f t="shared" si="34"/>
        <v>1</v>
      </c>
      <c r="F26" s="18" t="b">
        <f t="shared" si="34"/>
        <v>1</v>
      </c>
      <c r="G26" s="18" t="b">
        <f t="shared" si="34"/>
        <v>1</v>
      </c>
      <c r="H26" s="18" t="b">
        <f t="shared" si="34"/>
        <v>1</v>
      </c>
      <c r="I26" s="18" t="b">
        <f t="shared" ref="I26" si="35">I8&gt;5</f>
        <v>1</v>
      </c>
      <c r="J26" s="18" t="b">
        <f t="shared" si="34"/>
        <v>1</v>
      </c>
      <c r="K26" s="18" t="b">
        <f t="shared" si="34"/>
        <v>1</v>
      </c>
      <c r="L26" s="18" t="b">
        <f t="shared" si="34"/>
        <v>1</v>
      </c>
      <c r="M26" s="31" t="b">
        <f t="shared" si="34"/>
        <v>0</v>
      </c>
      <c r="N26" s="31" t="b">
        <f t="shared" si="34"/>
        <v>0</v>
      </c>
      <c r="O26" s="31" t="b">
        <f t="shared" si="34"/>
        <v>0</v>
      </c>
      <c r="P26" s="31" t="b">
        <f t="shared" si="34"/>
        <v>0</v>
      </c>
      <c r="Q26" s="31" t="b">
        <f t="shared" si="34"/>
        <v>0</v>
      </c>
      <c r="R26" s="31" t="b">
        <f t="shared" si="34"/>
        <v>0</v>
      </c>
      <c r="S26" s="31" t="b">
        <f t="shared" si="34"/>
        <v>0</v>
      </c>
      <c r="T26" s="31" t="b">
        <f t="shared" si="34"/>
        <v>0</v>
      </c>
      <c r="U26" s="31" t="b">
        <f t="shared" ref="U26" si="36">U8&gt;5</f>
        <v>0</v>
      </c>
      <c r="V26" s="20" t="b">
        <f t="shared" si="34"/>
        <v>0</v>
      </c>
      <c r="W26" s="1"/>
      <c r="X26" s="1"/>
      <c r="Y26" s="1"/>
      <c r="Z26" s="1"/>
    </row>
    <row r="27" spans="1:26" x14ac:dyDescent="0.2">
      <c r="A27" s="1" t="s">
        <v>5</v>
      </c>
      <c r="B27" s="17" t="s">
        <v>21</v>
      </c>
      <c r="C27" s="18" t="b">
        <f t="shared" ref="C27:V27" si="37">C8&gt;8</f>
        <v>1</v>
      </c>
      <c r="D27" s="18" t="b">
        <f t="shared" si="37"/>
        <v>1</v>
      </c>
      <c r="E27" s="18" t="b">
        <f t="shared" si="37"/>
        <v>1</v>
      </c>
      <c r="F27" s="18" t="b">
        <f t="shared" si="37"/>
        <v>1</v>
      </c>
      <c r="G27" s="18" t="b">
        <f t="shared" si="37"/>
        <v>1</v>
      </c>
      <c r="H27" s="18" t="b">
        <f t="shared" si="37"/>
        <v>1</v>
      </c>
      <c r="I27" s="18" t="b">
        <f t="shared" ref="I27" si="38">I8&gt;8</f>
        <v>1</v>
      </c>
      <c r="J27" s="18" t="b">
        <f t="shared" si="37"/>
        <v>1</v>
      </c>
      <c r="K27" s="18" t="b">
        <f t="shared" si="37"/>
        <v>1</v>
      </c>
      <c r="L27" s="31" t="b">
        <f t="shared" si="37"/>
        <v>0</v>
      </c>
      <c r="M27" s="31" t="b">
        <f t="shared" si="37"/>
        <v>0</v>
      </c>
      <c r="N27" s="31" t="b">
        <f t="shared" si="37"/>
        <v>0</v>
      </c>
      <c r="O27" s="31" t="b">
        <f t="shared" si="37"/>
        <v>0</v>
      </c>
      <c r="P27" s="31" t="b">
        <f t="shared" si="37"/>
        <v>0</v>
      </c>
      <c r="Q27" s="31" t="b">
        <f t="shared" si="37"/>
        <v>0</v>
      </c>
      <c r="R27" s="31" t="b">
        <f t="shared" si="37"/>
        <v>0</v>
      </c>
      <c r="S27" s="31" t="b">
        <f t="shared" si="37"/>
        <v>0</v>
      </c>
      <c r="T27" s="31" t="b">
        <f t="shared" si="37"/>
        <v>0</v>
      </c>
      <c r="U27" s="31" t="b">
        <f t="shared" ref="U27" si="39">U8&gt;8</f>
        <v>0</v>
      </c>
      <c r="V27" s="20" t="b">
        <f t="shared" si="37"/>
        <v>0</v>
      </c>
      <c r="W27" s="1"/>
      <c r="X27" s="1"/>
      <c r="Y27" s="1"/>
      <c r="Z27" s="1"/>
    </row>
    <row r="28" spans="1:26" x14ac:dyDescent="0.2">
      <c r="A28" s="1" t="s">
        <v>6</v>
      </c>
      <c r="B28" s="17">
        <v>30</v>
      </c>
      <c r="C28" s="18" t="b">
        <f t="shared" ref="C28:V28" si="40">C8&gt;30</f>
        <v>1</v>
      </c>
      <c r="D28" s="18" t="b">
        <f t="shared" si="40"/>
        <v>1</v>
      </c>
      <c r="E28" s="18" t="b">
        <f t="shared" si="40"/>
        <v>1</v>
      </c>
      <c r="F28" s="18" t="b">
        <f t="shared" si="40"/>
        <v>1</v>
      </c>
      <c r="G28" s="18" t="b">
        <f t="shared" si="40"/>
        <v>1</v>
      </c>
      <c r="H28" s="18" t="b">
        <f t="shared" si="40"/>
        <v>1</v>
      </c>
      <c r="I28" s="31" t="b">
        <f t="shared" ref="I28" si="41">I8&gt;30</f>
        <v>0</v>
      </c>
      <c r="J28" s="31" t="b">
        <f t="shared" si="40"/>
        <v>0</v>
      </c>
      <c r="K28" s="31" t="b">
        <f t="shared" si="40"/>
        <v>0</v>
      </c>
      <c r="L28" s="31" t="b">
        <f t="shared" si="40"/>
        <v>0</v>
      </c>
      <c r="M28" s="31" t="b">
        <f t="shared" si="40"/>
        <v>0</v>
      </c>
      <c r="N28" s="31" t="b">
        <f t="shared" si="40"/>
        <v>0</v>
      </c>
      <c r="O28" s="31" t="b">
        <f t="shared" si="40"/>
        <v>0</v>
      </c>
      <c r="P28" s="31" t="b">
        <f t="shared" si="40"/>
        <v>0</v>
      </c>
      <c r="Q28" s="31" t="b">
        <f t="shared" si="40"/>
        <v>0</v>
      </c>
      <c r="R28" s="31" t="b">
        <f t="shared" si="40"/>
        <v>0</v>
      </c>
      <c r="S28" s="31" t="b">
        <f t="shared" si="40"/>
        <v>0</v>
      </c>
      <c r="T28" s="31" t="b">
        <f t="shared" si="40"/>
        <v>0</v>
      </c>
      <c r="U28" s="31" t="b">
        <f t="shared" ref="U28" si="42">U8&gt;30</f>
        <v>0</v>
      </c>
      <c r="V28" s="20" t="b">
        <f t="shared" si="40"/>
        <v>0</v>
      </c>
      <c r="W28" s="1"/>
      <c r="X28" s="1"/>
      <c r="Y28" s="1"/>
      <c r="Z28" s="1"/>
    </row>
  </sheetData>
  <mergeCells count="5">
    <mergeCell ref="A2:Z2"/>
    <mergeCell ref="A6:B6"/>
    <mergeCell ref="A7:B7"/>
    <mergeCell ref="A8:B8"/>
    <mergeCell ref="A9:Z9"/>
  </mergeCells>
  <conditionalFormatting sqref="C10:Z10">
    <cfRule type="colorScale" priority="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F7364-8E59-6E46-9A9F-D53B882086F2}">
  <dimension ref="A1:J21"/>
  <sheetViews>
    <sheetView workbookViewId="0">
      <selection activeCell="J4" sqref="J4"/>
    </sheetView>
  </sheetViews>
  <sheetFormatPr baseColWidth="10" defaultRowHeight="16" x14ac:dyDescent="0.2"/>
  <cols>
    <col min="1" max="1" width="40.1640625" bestFit="1" customWidth="1"/>
    <col min="6" max="6" width="40.1640625" bestFit="1" customWidth="1"/>
  </cols>
  <sheetData>
    <row r="1" spans="1:10" x14ac:dyDescent="0.2">
      <c r="A1" s="65" t="s">
        <v>44</v>
      </c>
      <c r="B1" s="22">
        <v>0.9</v>
      </c>
      <c r="C1" s="22">
        <v>0.5</v>
      </c>
      <c r="D1" s="22">
        <v>0.25</v>
      </c>
      <c r="E1" s="22">
        <v>0.1</v>
      </c>
      <c r="F1" s="65" t="s">
        <v>45</v>
      </c>
      <c r="G1" s="22">
        <v>0.9</v>
      </c>
      <c r="H1" s="22">
        <v>0.5</v>
      </c>
      <c r="I1" s="22">
        <v>0.25</v>
      </c>
      <c r="J1" s="22">
        <v>0.1</v>
      </c>
    </row>
    <row r="2" spans="1:10" x14ac:dyDescent="0.2">
      <c r="A2" s="65"/>
      <c r="B2" s="64" t="s">
        <v>35</v>
      </c>
      <c r="C2" s="64"/>
      <c r="D2" s="64"/>
      <c r="E2" s="64"/>
      <c r="F2" s="65"/>
      <c r="G2" s="64" t="s">
        <v>35</v>
      </c>
      <c r="H2" s="64"/>
      <c r="I2" s="64"/>
      <c r="J2" s="64"/>
    </row>
    <row r="3" spans="1:10" x14ac:dyDescent="0.2">
      <c r="A3" s="23" t="s">
        <v>10</v>
      </c>
      <c r="B3" s="24">
        <v>5800</v>
      </c>
      <c r="C3" s="24">
        <v>4750</v>
      </c>
      <c r="D3" s="24">
        <v>3500</v>
      </c>
      <c r="E3" s="24">
        <v>2500</v>
      </c>
      <c r="F3" s="23" t="s">
        <v>10</v>
      </c>
      <c r="G3" s="24">
        <v>4500</v>
      </c>
      <c r="H3" s="24">
        <v>3000</v>
      </c>
      <c r="I3" s="24">
        <v>2500</v>
      </c>
    </row>
    <row r="4" spans="1:10" x14ac:dyDescent="0.2">
      <c r="A4" s="23" t="s">
        <v>49</v>
      </c>
      <c r="B4" s="24">
        <v>5000</v>
      </c>
      <c r="C4" s="24">
        <v>4500</v>
      </c>
      <c r="D4" s="24">
        <v>3500</v>
      </c>
      <c r="E4" s="24">
        <v>2000</v>
      </c>
      <c r="F4" s="23" t="s">
        <v>49</v>
      </c>
      <c r="G4" s="24">
        <v>3500</v>
      </c>
      <c r="H4" s="24">
        <v>3000</v>
      </c>
      <c r="I4" s="24">
        <v>2500</v>
      </c>
    </row>
    <row r="5" spans="1:10" x14ac:dyDescent="0.2">
      <c r="A5" s="23" t="s">
        <v>52</v>
      </c>
      <c r="B5" s="18">
        <v>4000</v>
      </c>
      <c r="C5" s="18">
        <v>3300</v>
      </c>
      <c r="D5" s="24">
        <v>2500</v>
      </c>
      <c r="E5" s="24">
        <v>2000</v>
      </c>
      <c r="F5" s="23" t="s">
        <v>52</v>
      </c>
      <c r="G5" s="18">
        <v>3200</v>
      </c>
      <c r="H5" s="18">
        <v>3000</v>
      </c>
      <c r="I5" s="24">
        <v>2000</v>
      </c>
    </row>
    <row r="6" spans="1:10" x14ac:dyDescent="0.2">
      <c r="A6" s="23" t="s">
        <v>3</v>
      </c>
      <c r="B6" s="24">
        <v>2500</v>
      </c>
      <c r="C6" s="24">
        <v>2000</v>
      </c>
      <c r="D6" s="24">
        <v>1500</v>
      </c>
      <c r="E6" s="24">
        <v>1250</v>
      </c>
      <c r="F6" s="23" t="s">
        <v>3</v>
      </c>
      <c r="G6" s="24">
        <v>1800</v>
      </c>
      <c r="H6" s="24">
        <v>1500</v>
      </c>
      <c r="I6" s="24">
        <v>1000</v>
      </c>
    </row>
    <row r="7" spans="1:10" x14ac:dyDescent="0.2">
      <c r="A7" s="23" t="s">
        <v>33</v>
      </c>
      <c r="B7" s="24">
        <v>1250</v>
      </c>
      <c r="C7" s="24">
        <v>1000</v>
      </c>
      <c r="D7" s="24">
        <v>750</v>
      </c>
      <c r="E7" s="24">
        <v>500</v>
      </c>
      <c r="F7" s="23" t="s">
        <v>33</v>
      </c>
      <c r="G7" s="24">
        <v>1000</v>
      </c>
      <c r="H7" s="24">
        <v>900</v>
      </c>
      <c r="I7" s="24">
        <v>650</v>
      </c>
    </row>
    <row r="8" spans="1:10" x14ac:dyDescent="0.2">
      <c r="A8" s="23" t="s">
        <v>32</v>
      </c>
      <c r="B8" s="24">
        <v>1100</v>
      </c>
      <c r="C8" s="24">
        <v>850</v>
      </c>
      <c r="D8" s="24">
        <v>750</v>
      </c>
      <c r="E8" s="24">
        <v>500</v>
      </c>
      <c r="F8" s="23" t="s">
        <v>32</v>
      </c>
      <c r="G8" s="24">
        <v>800</v>
      </c>
      <c r="H8" s="24">
        <v>750</v>
      </c>
      <c r="I8" s="24">
        <v>600</v>
      </c>
    </row>
    <row r="9" spans="1:10" x14ac:dyDescent="0.2">
      <c r="A9" s="23" t="s">
        <v>19</v>
      </c>
      <c r="B9" s="24">
        <v>800</v>
      </c>
      <c r="C9" s="24">
        <v>650</v>
      </c>
      <c r="D9" s="24">
        <v>500</v>
      </c>
      <c r="E9" s="24">
        <v>300</v>
      </c>
      <c r="F9" s="23" t="s">
        <v>19</v>
      </c>
      <c r="G9" s="24">
        <v>620</v>
      </c>
      <c r="H9" s="24">
        <v>600</v>
      </c>
      <c r="I9" s="24">
        <v>400</v>
      </c>
    </row>
    <row r="10" spans="1:10" x14ac:dyDescent="0.2">
      <c r="A10" s="23" t="s">
        <v>8</v>
      </c>
      <c r="B10" s="24">
        <v>600</v>
      </c>
      <c r="C10" s="24">
        <v>450</v>
      </c>
      <c r="D10" s="24">
        <v>400</v>
      </c>
      <c r="E10" s="24">
        <v>200</v>
      </c>
      <c r="F10" s="23" t="s">
        <v>8</v>
      </c>
      <c r="G10" s="24">
        <v>450</v>
      </c>
      <c r="H10" s="24">
        <v>350</v>
      </c>
      <c r="I10" s="24">
        <v>275</v>
      </c>
    </row>
    <row r="11" spans="1:10" x14ac:dyDescent="0.2">
      <c r="A11" s="23" t="s">
        <v>7</v>
      </c>
      <c r="B11" s="24">
        <v>650</v>
      </c>
      <c r="C11" s="24">
        <v>500</v>
      </c>
      <c r="D11" s="24">
        <v>400</v>
      </c>
      <c r="E11" s="24">
        <v>250</v>
      </c>
      <c r="F11" s="23" t="s">
        <v>7</v>
      </c>
      <c r="G11" s="24">
        <v>500</v>
      </c>
      <c r="H11" s="24">
        <v>430</v>
      </c>
      <c r="I11" s="24">
        <v>300</v>
      </c>
    </row>
    <row r="12" spans="1:10" x14ac:dyDescent="0.2">
      <c r="A12" s="23" t="s">
        <v>11</v>
      </c>
      <c r="B12" s="24">
        <v>600</v>
      </c>
      <c r="C12" s="24">
        <v>450</v>
      </c>
      <c r="D12" s="24">
        <v>300</v>
      </c>
      <c r="E12" s="24">
        <v>250</v>
      </c>
      <c r="F12" s="23" t="s">
        <v>11</v>
      </c>
      <c r="G12" s="24">
        <v>450</v>
      </c>
      <c r="H12" s="24">
        <v>350</v>
      </c>
      <c r="I12" s="24">
        <v>275</v>
      </c>
    </row>
    <row r="13" spans="1:10" x14ac:dyDescent="0.2">
      <c r="A13" s="23" t="s">
        <v>20</v>
      </c>
      <c r="B13" s="24">
        <v>600</v>
      </c>
      <c r="C13" s="24">
        <v>450</v>
      </c>
      <c r="D13" s="24">
        <v>400</v>
      </c>
      <c r="E13" s="24">
        <v>250</v>
      </c>
      <c r="F13" s="23" t="s">
        <v>20</v>
      </c>
      <c r="G13" s="24">
        <v>450</v>
      </c>
      <c r="H13" s="24">
        <v>350</v>
      </c>
      <c r="I13" s="24">
        <v>275</v>
      </c>
    </row>
    <row r="14" spans="1:10" x14ac:dyDescent="0.2">
      <c r="A14" s="23" t="s">
        <v>15</v>
      </c>
      <c r="B14" s="24">
        <v>450</v>
      </c>
      <c r="C14" s="24">
        <v>350</v>
      </c>
      <c r="D14" s="24">
        <v>300</v>
      </c>
      <c r="E14" s="24">
        <v>200</v>
      </c>
      <c r="F14" s="23" t="s">
        <v>15</v>
      </c>
      <c r="G14" s="24">
        <v>350</v>
      </c>
      <c r="H14" s="24">
        <v>300</v>
      </c>
      <c r="I14" s="24">
        <v>230</v>
      </c>
    </row>
    <row r="15" spans="1:10" x14ac:dyDescent="0.2">
      <c r="A15" s="23" t="s">
        <v>9</v>
      </c>
      <c r="B15" s="24">
        <v>450</v>
      </c>
      <c r="C15" s="24">
        <v>350</v>
      </c>
      <c r="D15" s="24">
        <v>300</v>
      </c>
      <c r="E15" s="24">
        <v>200</v>
      </c>
      <c r="F15" s="23" t="s">
        <v>9</v>
      </c>
      <c r="G15" s="24">
        <v>350</v>
      </c>
      <c r="H15" s="24">
        <v>300</v>
      </c>
      <c r="I15" s="24">
        <v>230</v>
      </c>
    </row>
    <row r="16" spans="1:10" x14ac:dyDescent="0.2">
      <c r="A16" s="23" t="s">
        <v>13</v>
      </c>
      <c r="B16" s="24">
        <v>400</v>
      </c>
      <c r="C16" s="24">
        <v>300</v>
      </c>
      <c r="D16" s="24">
        <v>250</v>
      </c>
      <c r="E16" s="24">
        <v>150</v>
      </c>
      <c r="F16" s="23" t="s">
        <v>13</v>
      </c>
      <c r="G16" s="24">
        <v>300</v>
      </c>
      <c r="H16" s="24">
        <v>240</v>
      </c>
      <c r="I16" s="24">
        <v>200</v>
      </c>
    </row>
    <row r="17" spans="1:9" x14ac:dyDescent="0.2">
      <c r="A17" s="23" t="s">
        <v>22</v>
      </c>
      <c r="B17" s="24">
        <v>420</v>
      </c>
      <c r="C17" s="24">
        <v>300</v>
      </c>
      <c r="D17" s="24">
        <v>250</v>
      </c>
      <c r="E17" s="24">
        <v>200</v>
      </c>
      <c r="F17" s="23" t="s">
        <v>22</v>
      </c>
      <c r="G17" s="24">
        <v>320</v>
      </c>
      <c r="H17" s="24">
        <v>275</v>
      </c>
      <c r="I17" s="24">
        <v>200</v>
      </c>
    </row>
    <row r="18" spans="1:9" x14ac:dyDescent="0.2">
      <c r="A18" s="23" t="s">
        <v>4</v>
      </c>
      <c r="B18" s="24">
        <v>450</v>
      </c>
      <c r="C18" s="24">
        <v>300</v>
      </c>
      <c r="D18" s="24">
        <v>250</v>
      </c>
      <c r="E18" s="24">
        <v>150</v>
      </c>
      <c r="F18" s="23" t="s">
        <v>4</v>
      </c>
      <c r="G18" s="24">
        <v>300</v>
      </c>
      <c r="H18" s="24">
        <v>240</v>
      </c>
      <c r="I18" s="24">
        <v>200</v>
      </c>
    </row>
    <row r="19" spans="1:9" x14ac:dyDescent="0.2">
      <c r="A19" s="23" t="s">
        <v>5</v>
      </c>
      <c r="B19" s="24">
        <v>420</v>
      </c>
      <c r="C19" s="24">
        <v>350</v>
      </c>
      <c r="D19" s="24">
        <v>250</v>
      </c>
      <c r="E19" s="24">
        <v>200</v>
      </c>
      <c r="F19" s="23" t="s">
        <v>5</v>
      </c>
      <c r="G19" s="24">
        <v>320</v>
      </c>
      <c r="H19" s="24">
        <v>275</v>
      </c>
      <c r="I19" s="24">
        <v>200</v>
      </c>
    </row>
    <row r="20" spans="1:9" x14ac:dyDescent="0.2">
      <c r="A20" s="23" t="s">
        <v>6</v>
      </c>
      <c r="B20" s="24">
        <v>230</v>
      </c>
      <c r="C20" s="24">
        <v>190</v>
      </c>
      <c r="D20" s="24">
        <v>150</v>
      </c>
      <c r="E20" s="24">
        <v>100</v>
      </c>
      <c r="F20" s="23" t="s">
        <v>6</v>
      </c>
      <c r="G20" s="24">
        <v>170</v>
      </c>
      <c r="H20" s="24">
        <v>150</v>
      </c>
      <c r="I20" s="24">
        <v>100</v>
      </c>
    </row>
    <row r="21" spans="1:9" x14ac:dyDescent="0.2">
      <c r="A21" s="23" t="s">
        <v>36</v>
      </c>
      <c r="B21" s="24">
        <v>200</v>
      </c>
      <c r="C21" s="24">
        <v>170</v>
      </c>
      <c r="D21" s="24">
        <v>135</v>
      </c>
      <c r="E21" s="24">
        <v>100</v>
      </c>
      <c r="F21" s="23" t="s">
        <v>36</v>
      </c>
      <c r="G21" s="24">
        <v>160</v>
      </c>
      <c r="H21" s="24">
        <v>135</v>
      </c>
      <c r="I21" s="24">
        <v>100</v>
      </c>
    </row>
  </sheetData>
  <sortState xmlns:xlrd2="http://schemas.microsoft.com/office/spreadsheetml/2017/richdata2" ref="A3:E23">
    <sortCondition descending="1" ref="B3:B23"/>
  </sortState>
  <mergeCells count="4">
    <mergeCell ref="B2:E2"/>
    <mergeCell ref="A1:A2"/>
    <mergeCell ref="F1:F2"/>
    <mergeCell ref="G2:J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EC92C-07C8-274D-9363-94B9B34250C3}">
  <dimension ref="N46:P53"/>
  <sheetViews>
    <sheetView topLeftCell="A6" zoomScale="75" workbookViewId="0">
      <selection activeCell="O69" sqref="O69"/>
    </sheetView>
  </sheetViews>
  <sheetFormatPr baseColWidth="10" defaultRowHeight="16" x14ac:dyDescent="0.2"/>
  <cols>
    <col min="14" max="14" width="14.83203125" customWidth="1"/>
  </cols>
  <sheetData>
    <row r="46" spans="14:16" ht="17" thickBot="1" x14ac:dyDescent="0.25"/>
    <row r="47" spans="14:16" ht="39" customHeight="1" x14ac:dyDescent="0.2">
      <c r="N47" s="34" t="s">
        <v>37</v>
      </c>
      <c r="O47" s="35">
        <f>O49*O50/O51</f>
        <v>1066463.4146341465</v>
      </c>
      <c r="P47" s="36" t="s">
        <v>41</v>
      </c>
    </row>
    <row r="48" spans="14:16" x14ac:dyDescent="0.2">
      <c r="N48" s="37"/>
      <c r="O48" s="33"/>
      <c r="P48" s="38"/>
    </row>
    <row r="49" spans="14:16" x14ac:dyDescent="0.2">
      <c r="N49" s="37" t="s">
        <v>38</v>
      </c>
      <c r="O49" s="33">
        <f>2750000</f>
        <v>2750000</v>
      </c>
      <c r="P49" s="38" t="s">
        <v>41</v>
      </c>
    </row>
    <row r="50" spans="14:16" x14ac:dyDescent="0.2">
      <c r="N50" s="37" t="s">
        <v>39</v>
      </c>
      <c r="O50" s="33">
        <v>1.59</v>
      </c>
      <c r="P50" s="38" t="s">
        <v>40</v>
      </c>
    </row>
    <row r="51" spans="14:16" x14ac:dyDescent="0.2">
      <c r="N51" s="37" t="s">
        <v>42</v>
      </c>
      <c r="O51" s="33">
        <v>4.0999999999999996</v>
      </c>
      <c r="P51" s="38" t="s">
        <v>40</v>
      </c>
    </row>
    <row r="52" spans="14:16" x14ac:dyDescent="0.2">
      <c r="N52" s="37"/>
      <c r="O52" s="33"/>
      <c r="P52" s="38"/>
    </row>
    <row r="53" spans="14:16" ht="35" thickBot="1" x14ac:dyDescent="0.25">
      <c r="N53" s="39" t="s">
        <v>43</v>
      </c>
      <c r="O53" s="40">
        <f>1-O47/'90% detonation 0.42'!B4</f>
        <v>-2.5938830816879754E-2</v>
      </c>
      <c r="P53" s="41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131F9-6E0F-EE48-B39A-8F6516F41862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81BCB-E0DD-4843-B89B-F1EB90A7E6B4}">
  <dimension ref="A1:AP35"/>
  <sheetViews>
    <sheetView topLeftCell="D1" workbookViewId="0">
      <selection activeCell="AN22" sqref="AN22"/>
    </sheetView>
  </sheetViews>
  <sheetFormatPr baseColWidth="10" defaultRowHeight="16" x14ac:dyDescent="0.2"/>
  <cols>
    <col min="1" max="1" width="38.83203125" bestFit="1" customWidth="1"/>
    <col min="6" max="6" width="7.5" bestFit="1" customWidth="1"/>
    <col min="7" max="7" width="7.5" customWidth="1"/>
    <col min="8" max="8" width="7.5" bestFit="1" customWidth="1"/>
    <col min="9" max="24" width="7.5" customWidth="1"/>
    <col min="25" max="25" width="7.5" bestFit="1" customWidth="1"/>
    <col min="26" max="31" width="7.5" customWidth="1"/>
    <col min="34" max="34" width="9.5" customWidth="1"/>
  </cols>
  <sheetData>
    <row r="1" spans="1:42" x14ac:dyDescent="0.2">
      <c r="A1" s="15" t="s">
        <v>1</v>
      </c>
      <c r="B1" s="15"/>
      <c r="C1" s="15">
        <v>10</v>
      </c>
      <c r="D1" s="15">
        <v>20</v>
      </c>
      <c r="E1" s="15">
        <v>30</v>
      </c>
      <c r="F1" s="15">
        <v>50</v>
      </c>
      <c r="G1" s="15">
        <v>75</v>
      </c>
      <c r="H1" s="15">
        <v>100</v>
      </c>
      <c r="I1" s="15">
        <v>150</v>
      </c>
      <c r="J1" s="15">
        <v>160</v>
      </c>
      <c r="K1" s="15">
        <v>170</v>
      </c>
      <c r="L1" s="15">
        <v>200</v>
      </c>
      <c r="M1" s="15">
        <v>210</v>
      </c>
      <c r="N1" s="15">
        <v>230</v>
      </c>
      <c r="O1" s="15">
        <v>250</v>
      </c>
      <c r="P1" s="15">
        <v>300</v>
      </c>
      <c r="Q1" s="15">
        <v>320</v>
      </c>
      <c r="R1" s="15">
        <v>350</v>
      </c>
      <c r="S1" s="15">
        <v>400</v>
      </c>
      <c r="T1" s="15">
        <v>410</v>
      </c>
      <c r="U1" s="15">
        <v>420</v>
      </c>
      <c r="V1" s="15">
        <v>440</v>
      </c>
      <c r="W1" s="15">
        <v>450</v>
      </c>
      <c r="X1" s="15">
        <v>480</v>
      </c>
      <c r="Y1" s="15">
        <v>500</v>
      </c>
      <c r="Z1" s="15">
        <v>600</v>
      </c>
      <c r="AA1" s="15">
        <v>620</v>
      </c>
      <c r="AB1" s="15">
        <v>650</v>
      </c>
      <c r="AC1" s="15">
        <v>750</v>
      </c>
      <c r="AD1" s="15">
        <v>800</v>
      </c>
      <c r="AE1" s="15">
        <v>900</v>
      </c>
      <c r="AF1" s="15">
        <v>1000</v>
      </c>
      <c r="AG1" s="15">
        <v>1250</v>
      </c>
      <c r="AH1" s="15">
        <v>1500</v>
      </c>
      <c r="AI1" s="15">
        <v>1800</v>
      </c>
      <c r="AJ1" s="15">
        <v>2000</v>
      </c>
      <c r="AK1" s="15">
        <v>2500</v>
      </c>
      <c r="AL1" s="15">
        <v>3000</v>
      </c>
      <c r="AM1" s="15">
        <v>3200</v>
      </c>
      <c r="AN1" s="15">
        <v>3500</v>
      </c>
      <c r="AO1" s="15">
        <v>4500</v>
      </c>
      <c r="AP1" s="15">
        <v>5000</v>
      </c>
    </row>
    <row r="2" spans="1:42" s="5" customFormat="1" ht="17" thickBot="1" x14ac:dyDescent="0.25">
      <c r="A2" s="55" t="s">
        <v>27</v>
      </c>
      <c r="B2" s="56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</row>
    <row r="3" spans="1:42" ht="18" thickTop="1" thickBot="1" x14ac:dyDescent="0.25">
      <c r="A3" s="6" t="s">
        <v>28</v>
      </c>
      <c r="B3" s="13">
        <v>2750000</v>
      </c>
      <c r="C3" s="1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2" ht="17" thickTop="1" x14ac:dyDescent="0.2">
      <c r="A4" s="4" t="s">
        <v>0</v>
      </c>
      <c r="B4" s="7">
        <f>B3*0.2*0.9</f>
        <v>495000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</row>
    <row r="5" spans="1:42" x14ac:dyDescent="0.2">
      <c r="A5" s="4" t="s">
        <v>29</v>
      </c>
      <c r="B5" s="2">
        <f>POWER(B4,0.333333333333333)</f>
        <v>79.104598934651619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</row>
    <row r="6" spans="1:42" ht="17" thickBot="1" x14ac:dyDescent="0.25">
      <c r="A6" s="59" t="s">
        <v>2</v>
      </c>
      <c r="B6" s="60"/>
      <c r="C6" s="9">
        <f>C1/B5</f>
        <v>0.12641490045681172</v>
      </c>
      <c r="D6" s="9">
        <f>D1/B5</f>
        <v>0.25282980091362345</v>
      </c>
      <c r="E6" s="9">
        <f>E1/B5</f>
        <v>0.3792447013704352</v>
      </c>
      <c r="F6" s="9">
        <f>F1/B5</f>
        <v>0.6320745022840587</v>
      </c>
      <c r="G6" s="9">
        <f>G1/B5</f>
        <v>0.948111753426088</v>
      </c>
      <c r="H6" s="9">
        <f>H1/B5</f>
        <v>1.2641490045681174</v>
      </c>
      <c r="I6" s="9">
        <f>I1/B5</f>
        <v>1.896223506852176</v>
      </c>
      <c r="J6" s="9">
        <f>J1/B5</f>
        <v>2.0226384073089876</v>
      </c>
      <c r="K6" s="9">
        <f>K1/B5</f>
        <v>2.1490533077657994</v>
      </c>
      <c r="L6" s="9">
        <f>L1/B5</f>
        <v>2.5282980091362348</v>
      </c>
      <c r="M6" s="9">
        <f>M1/B5</f>
        <v>2.6547129095930466</v>
      </c>
      <c r="N6" s="9">
        <f>N1/B5</f>
        <v>2.9075427105066698</v>
      </c>
      <c r="O6" s="9">
        <f>O1/B5</f>
        <v>3.1603725114202934</v>
      </c>
      <c r="P6" s="9">
        <f>P1/B5</f>
        <v>3.792447013704352</v>
      </c>
      <c r="Q6" s="9">
        <f>Q1/B5</f>
        <v>4.0452768146179752</v>
      </c>
      <c r="R6" s="9">
        <f>R1/B5</f>
        <v>4.4245215159884106</v>
      </c>
      <c r="S6" s="9">
        <f>S1/B5</f>
        <v>5.0565960182724696</v>
      </c>
      <c r="T6" s="9">
        <f>T1/B5</f>
        <v>5.1830109187292814</v>
      </c>
      <c r="U6" s="9">
        <f>U1/B5</f>
        <v>5.3094258191860932</v>
      </c>
      <c r="V6" s="9">
        <f>V1/B5</f>
        <v>5.562255620099716</v>
      </c>
      <c r="W6" s="9">
        <f>W1/B5</f>
        <v>5.6886705205565278</v>
      </c>
      <c r="X6" s="9">
        <f>X1/B5</f>
        <v>6.0679152219269632</v>
      </c>
      <c r="Y6" s="9">
        <f>Y1/B5</f>
        <v>6.3207450228405868</v>
      </c>
      <c r="Z6" s="9">
        <f>Z1/B5</f>
        <v>7.584894027408704</v>
      </c>
      <c r="AA6" s="9">
        <f>AA1/B5</f>
        <v>7.8377238283223276</v>
      </c>
      <c r="AB6" s="9">
        <f>AB1/B5</f>
        <v>8.2169685296927621</v>
      </c>
      <c r="AC6" s="9">
        <f>AC1/B5</f>
        <v>9.4811175342608802</v>
      </c>
      <c r="AD6" s="9">
        <f>AD1/B5</f>
        <v>10.113192036544939</v>
      </c>
      <c r="AE6" s="9">
        <f>AE1/B5</f>
        <v>11.377341041113056</v>
      </c>
      <c r="AF6" s="9">
        <f>AF1/B5</f>
        <v>12.641490045681174</v>
      </c>
      <c r="AG6" s="9">
        <f>AG1/B5</f>
        <v>15.801862557101467</v>
      </c>
      <c r="AH6" s="9">
        <f>AH1/B5</f>
        <v>18.96223506852176</v>
      </c>
      <c r="AI6" s="9">
        <f>AI1/B5</f>
        <v>22.754682082226111</v>
      </c>
      <c r="AJ6" s="9">
        <f>AJ1/B5</f>
        <v>25.282980091362347</v>
      </c>
      <c r="AK6" s="9">
        <f>AK1/B5</f>
        <v>31.603725114202934</v>
      </c>
      <c r="AL6" s="9">
        <f>AL1/B5</f>
        <v>37.924470137043521</v>
      </c>
      <c r="AM6" s="9">
        <f>AM1/B5</f>
        <v>40.452768146179757</v>
      </c>
      <c r="AN6" s="9">
        <f>AN1/B5</f>
        <v>44.245215159884104</v>
      </c>
      <c r="AO6" s="44">
        <f>AO1/B5</f>
        <v>56.886705205565278</v>
      </c>
      <c r="AP6" s="44">
        <f>AP1/B5</f>
        <v>63.207450228405868</v>
      </c>
    </row>
    <row r="7" spans="1:42" ht="18" thickTop="1" thickBot="1" x14ac:dyDescent="0.25">
      <c r="A7" s="59" t="s">
        <v>25</v>
      </c>
      <c r="B7" s="61"/>
      <c r="C7" s="10">
        <v>33000</v>
      </c>
      <c r="D7" s="11">
        <v>14000</v>
      </c>
      <c r="E7" s="11">
        <v>7100</v>
      </c>
      <c r="F7" s="11">
        <v>3300</v>
      </c>
      <c r="G7" s="11">
        <v>1500</v>
      </c>
      <c r="H7" s="11">
        <v>950</v>
      </c>
      <c r="I7" s="11">
        <v>300</v>
      </c>
      <c r="J7" s="11">
        <v>290</v>
      </c>
      <c r="K7" s="11">
        <v>260</v>
      </c>
      <c r="L7" s="11">
        <v>180</v>
      </c>
      <c r="M7" s="11">
        <v>160</v>
      </c>
      <c r="N7" s="11">
        <v>130</v>
      </c>
      <c r="O7" s="11">
        <v>110</v>
      </c>
      <c r="P7" s="11">
        <v>71</v>
      </c>
      <c r="Q7" s="11">
        <v>67</v>
      </c>
      <c r="R7" s="11">
        <v>52</v>
      </c>
      <c r="S7" s="11">
        <v>43</v>
      </c>
      <c r="T7" s="11">
        <v>40</v>
      </c>
      <c r="U7" s="11">
        <v>38</v>
      </c>
      <c r="V7" s="11">
        <v>37</v>
      </c>
      <c r="W7" s="11">
        <v>35</v>
      </c>
      <c r="X7" s="11">
        <v>30</v>
      </c>
      <c r="Y7" s="11">
        <v>28</v>
      </c>
      <c r="Z7" s="11">
        <v>23</v>
      </c>
      <c r="AA7" s="11">
        <v>22</v>
      </c>
      <c r="AB7" s="11">
        <v>19</v>
      </c>
      <c r="AC7" s="11">
        <v>16</v>
      </c>
      <c r="AD7" s="11">
        <v>15</v>
      </c>
      <c r="AE7" s="11">
        <v>13</v>
      </c>
      <c r="AF7" s="11">
        <v>12</v>
      </c>
      <c r="AG7" s="11">
        <v>9</v>
      </c>
      <c r="AH7" s="11">
        <v>6.5</v>
      </c>
      <c r="AI7" s="11">
        <v>5.5</v>
      </c>
      <c r="AJ7" s="11">
        <v>4.5</v>
      </c>
      <c r="AK7" s="11">
        <v>3.2</v>
      </c>
      <c r="AL7" s="11">
        <v>2.5</v>
      </c>
      <c r="AM7" s="11">
        <v>2.4</v>
      </c>
      <c r="AN7" s="11">
        <v>2</v>
      </c>
      <c r="AO7" s="45">
        <v>1.3</v>
      </c>
      <c r="AP7" s="45">
        <v>1</v>
      </c>
    </row>
    <row r="8" spans="1:42" ht="17" thickTop="1" x14ac:dyDescent="0.2">
      <c r="A8" s="59" t="s">
        <v>24</v>
      </c>
      <c r="B8" s="60"/>
      <c r="C8" s="8">
        <f t="shared" ref="C8:AP8" si="0">C7*0.145038</f>
        <v>4786.2539999999999</v>
      </c>
      <c r="D8" s="8">
        <f t="shared" si="0"/>
        <v>2030.5319999999999</v>
      </c>
      <c r="E8" s="8">
        <f t="shared" si="0"/>
        <v>1029.7698</v>
      </c>
      <c r="F8" s="8">
        <f t="shared" si="0"/>
        <v>478.62540000000001</v>
      </c>
      <c r="G8" s="8">
        <f t="shared" si="0"/>
        <v>217.55699999999999</v>
      </c>
      <c r="H8" s="8">
        <f t="shared" si="0"/>
        <v>137.7861</v>
      </c>
      <c r="I8" s="8">
        <f t="shared" si="0"/>
        <v>43.511400000000002</v>
      </c>
      <c r="J8" s="8">
        <f t="shared" si="0"/>
        <v>42.061019999999999</v>
      </c>
      <c r="K8" s="8">
        <f t="shared" si="0"/>
        <v>37.709879999999998</v>
      </c>
      <c r="L8" s="8">
        <f t="shared" si="0"/>
        <v>26.106839999999998</v>
      </c>
      <c r="M8" s="8">
        <f t="shared" si="0"/>
        <v>23.20608</v>
      </c>
      <c r="N8" s="8">
        <f t="shared" si="0"/>
        <v>18.854939999999999</v>
      </c>
      <c r="O8" s="8">
        <f t="shared" si="0"/>
        <v>15.954180000000001</v>
      </c>
      <c r="P8" s="8">
        <f t="shared" si="0"/>
        <v>10.297698</v>
      </c>
      <c r="Q8" s="8">
        <f t="shared" si="0"/>
        <v>9.7175460000000005</v>
      </c>
      <c r="R8" s="8">
        <f t="shared" si="0"/>
        <v>7.541976</v>
      </c>
      <c r="S8" s="8">
        <f t="shared" si="0"/>
        <v>6.2366340000000005</v>
      </c>
      <c r="T8" s="8">
        <f t="shared" si="0"/>
        <v>5.80152</v>
      </c>
      <c r="U8" s="8">
        <f t="shared" si="0"/>
        <v>5.511444</v>
      </c>
      <c r="V8" s="8">
        <f t="shared" si="0"/>
        <v>5.3664059999999996</v>
      </c>
      <c r="W8" s="8">
        <f t="shared" si="0"/>
        <v>5.0763300000000005</v>
      </c>
      <c r="X8" s="8">
        <f t="shared" si="0"/>
        <v>4.35114</v>
      </c>
      <c r="Y8" s="8">
        <f t="shared" si="0"/>
        <v>4.061064</v>
      </c>
      <c r="Z8" s="8">
        <f t="shared" si="0"/>
        <v>3.335874</v>
      </c>
      <c r="AA8" s="8">
        <f t="shared" si="0"/>
        <v>3.190836</v>
      </c>
      <c r="AB8" s="8">
        <f t="shared" si="0"/>
        <v>2.755722</v>
      </c>
      <c r="AC8" s="8">
        <f t="shared" si="0"/>
        <v>2.320608</v>
      </c>
      <c r="AD8" s="8">
        <f t="shared" si="0"/>
        <v>2.17557</v>
      </c>
      <c r="AE8" s="8">
        <f t="shared" si="0"/>
        <v>1.885494</v>
      </c>
      <c r="AF8" s="8">
        <f t="shared" si="0"/>
        <v>1.740456</v>
      </c>
      <c r="AG8" s="8">
        <f t="shared" si="0"/>
        <v>1.305342</v>
      </c>
      <c r="AH8" s="8">
        <f t="shared" si="0"/>
        <v>0.942747</v>
      </c>
      <c r="AI8" s="8">
        <f t="shared" si="0"/>
        <v>0.797709</v>
      </c>
      <c r="AJ8" s="8">
        <f t="shared" si="0"/>
        <v>0.652671</v>
      </c>
      <c r="AK8" s="8">
        <f t="shared" si="0"/>
        <v>0.46412160000000002</v>
      </c>
      <c r="AL8" s="8">
        <f t="shared" si="0"/>
        <v>0.362595</v>
      </c>
      <c r="AM8" s="8">
        <f t="shared" si="0"/>
        <v>0.34809119999999999</v>
      </c>
      <c r="AN8" s="8">
        <f t="shared" si="0"/>
        <v>0.290076</v>
      </c>
      <c r="AO8" s="48">
        <f t="shared" si="0"/>
        <v>0.18854940000000001</v>
      </c>
      <c r="AP8" s="48">
        <f t="shared" si="0"/>
        <v>0.145038</v>
      </c>
    </row>
    <row r="9" spans="1:42" s="5" customFormat="1" x14ac:dyDescent="0.2">
      <c r="A9" s="52" t="s">
        <v>26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</row>
    <row r="10" spans="1:42" x14ac:dyDescent="0.2">
      <c r="A10" s="1" t="s">
        <v>8</v>
      </c>
      <c r="B10" s="16" t="s">
        <v>12</v>
      </c>
      <c r="C10" s="21" t="b">
        <f>C8&gt;5</f>
        <v>1</v>
      </c>
      <c r="D10" s="21" t="b">
        <f t="shared" ref="D10:AP10" si="1">D8&gt;5</f>
        <v>1</v>
      </c>
      <c r="E10" s="21" t="b">
        <f t="shared" si="1"/>
        <v>1</v>
      </c>
      <c r="F10" s="21" t="b">
        <f t="shared" si="1"/>
        <v>1</v>
      </c>
      <c r="G10" s="21" t="b">
        <f t="shared" si="1"/>
        <v>1</v>
      </c>
      <c r="H10" s="21" t="b">
        <f t="shared" si="1"/>
        <v>1</v>
      </c>
      <c r="I10" s="21" t="b">
        <f t="shared" si="1"/>
        <v>1</v>
      </c>
      <c r="J10" s="21" t="b">
        <f t="shared" si="1"/>
        <v>1</v>
      </c>
      <c r="K10" s="21" t="b">
        <f t="shared" si="1"/>
        <v>1</v>
      </c>
      <c r="L10" s="21" t="b">
        <f t="shared" si="1"/>
        <v>1</v>
      </c>
      <c r="M10" s="21" t="b">
        <f t="shared" si="1"/>
        <v>1</v>
      </c>
      <c r="N10" s="21" t="b">
        <f t="shared" si="1"/>
        <v>1</v>
      </c>
      <c r="O10" s="21" t="b">
        <f t="shared" si="1"/>
        <v>1</v>
      </c>
      <c r="P10" s="21" t="b">
        <f t="shared" si="1"/>
        <v>1</v>
      </c>
      <c r="Q10" s="21"/>
      <c r="R10" s="21" t="b">
        <f t="shared" si="1"/>
        <v>1</v>
      </c>
      <c r="S10" s="21" t="b">
        <f t="shared" si="1"/>
        <v>1</v>
      </c>
      <c r="T10" s="21" t="b">
        <f t="shared" ref="T10" si="2">T8&gt;5</f>
        <v>1</v>
      </c>
      <c r="U10" s="21" t="b">
        <f t="shared" ref="U10" si="3">U8&gt;5</f>
        <v>1</v>
      </c>
      <c r="V10" s="21" t="b">
        <f t="shared" ref="V10:X10" si="4">V8&gt;5</f>
        <v>1</v>
      </c>
      <c r="W10" s="21" t="b">
        <f t="shared" ref="W10" si="5">W8&gt;5</f>
        <v>1</v>
      </c>
      <c r="X10" s="30" t="b">
        <f t="shared" si="4"/>
        <v>0</v>
      </c>
      <c r="Y10" s="30" t="b">
        <f t="shared" si="1"/>
        <v>0</v>
      </c>
      <c r="Z10" s="30" t="b">
        <f t="shared" si="1"/>
        <v>0</v>
      </c>
      <c r="AA10" s="30" t="b">
        <f t="shared" ref="AA10" si="6">AA8&gt;5</f>
        <v>0</v>
      </c>
      <c r="AB10" s="30" t="b">
        <f t="shared" ref="AB10" si="7">AB8&gt;5</f>
        <v>0</v>
      </c>
      <c r="AC10" s="30" t="b">
        <f t="shared" si="1"/>
        <v>0</v>
      </c>
      <c r="AD10" s="30" t="b">
        <f t="shared" ref="AD10" si="8">AD8&gt;5</f>
        <v>0</v>
      </c>
      <c r="AE10" s="30" t="b">
        <f t="shared" ref="AE10" si="9">AE8&gt;5</f>
        <v>0</v>
      </c>
      <c r="AF10" s="30" t="b">
        <f t="shared" si="1"/>
        <v>0</v>
      </c>
      <c r="AG10" s="30" t="b">
        <f t="shared" si="1"/>
        <v>0</v>
      </c>
      <c r="AH10" s="30" t="b">
        <f t="shared" si="1"/>
        <v>0</v>
      </c>
      <c r="AI10" s="30" t="b">
        <f t="shared" ref="AI10" si="10">AI8&gt;5</f>
        <v>0</v>
      </c>
      <c r="AJ10" s="30" t="b">
        <f t="shared" si="1"/>
        <v>0</v>
      </c>
      <c r="AK10" s="30" t="b">
        <f t="shared" si="1"/>
        <v>0</v>
      </c>
      <c r="AL10" s="30" t="b">
        <f t="shared" si="1"/>
        <v>0</v>
      </c>
      <c r="AM10" s="30" t="b">
        <f t="shared" si="1"/>
        <v>0</v>
      </c>
      <c r="AN10" s="30" t="b">
        <f t="shared" ref="AN10" si="11">AN8&gt;5</f>
        <v>0</v>
      </c>
      <c r="AO10" s="30" t="b">
        <f t="shared" si="1"/>
        <v>0</v>
      </c>
      <c r="AP10" s="30" t="b">
        <f t="shared" si="1"/>
        <v>0</v>
      </c>
    </row>
    <row r="11" spans="1:42" x14ac:dyDescent="0.2">
      <c r="A11" s="1" t="s">
        <v>13</v>
      </c>
      <c r="B11" s="16" t="s">
        <v>14</v>
      </c>
      <c r="C11" s="21" t="b">
        <f>C8&gt;10</f>
        <v>1</v>
      </c>
      <c r="D11" s="21" t="b">
        <f t="shared" ref="D11:AP11" si="12">D8&gt;10</f>
        <v>1</v>
      </c>
      <c r="E11" s="21" t="b">
        <f t="shared" si="12"/>
        <v>1</v>
      </c>
      <c r="F11" s="21" t="b">
        <f t="shared" si="12"/>
        <v>1</v>
      </c>
      <c r="G11" s="21" t="b">
        <f t="shared" si="12"/>
        <v>1</v>
      </c>
      <c r="H11" s="21" t="b">
        <f t="shared" si="12"/>
        <v>1</v>
      </c>
      <c r="I11" s="21" t="b">
        <f t="shared" si="12"/>
        <v>1</v>
      </c>
      <c r="J11" s="21" t="b">
        <f t="shared" si="12"/>
        <v>1</v>
      </c>
      <c r="K11" s="21" t="b">
        <f t="shared" si="12"/>
        <v>1</v>
      </c>
      <c r="L11" s="21" t="b">
        <f t="shared" si="12"/>
        <v>1</v>
      </c>
      <c r="M11" s="21" t="b">
        <f t="shared" si="12"/>
        <v>1</v>
      </c>
      <c r="N11" s="21" t="b">
        <f t="shared" si="12"/>
        <v>1</v>
      </c>
      <c r="O11" s="21" t="b">
        <f t="shared" si="12"/>
        <v>1</v>
      </c>
      <c r="P11" s="21" t="b">
        <f t="shared" si="12"/>
        <v>1</v>
      </c>
      <c r="Q11" s="30" t="b">
        <f t="shared" si="12"/>
        <v>0</v>
      </c>
      <c r="R11" s="30" t="b">
        <f t="shared" si="12"/>
        <v>0</v>
      </c>
      <c r="S11" s="30" t="b">
        <f t="shared" si="12"/>
        <v>0</v>
      </c>
      <c r="T11" s="30" t="b">
        <f t="shared" ref="T11" si="13">T8&gt;10</f>
        <v>0</v>
      </c>
      <c r="U11" s="30" t="b">
        <f t="shared" ref="U11" si="14">U8&gt;10</f>
        <v>0</v>
      </c>
      <c r="V11" s="30" t="b">
        <f t="shared" ref="V11:X11" si="15">V8&gt;10</f>
        <v>0</v>
      </c>
      <c r="W11" s="30" t="b">
        <f t="shared" ref="W11" si="16">W8&gt;10</f>
        <v>0</v>
      </c>
      <c r="X11" s="30" t="b">
        <f t="shared" si="15"/>
        <v>0</v>
      </c>
      <c r="Y11" s="30" t="b">
        <f t="shared" si="12"/>
        <v>0</v>
      </c>
      <c r="Z11" s="30" t="b">
        <f t="shared" si="12"/>
        <v>0</v>
      </c>
      <c r="AA11" s="30" t="b">
        <f t="shared" ref="AA11" si="17">AA8&gt;10</f>
        <v>0</v>
      </c>
      <c r="AB11" s="30" t="b">
        <f t="shared" ref="AB11" si="18">AB8&gt;10</f>
        <v>0</v>
      </c>
      <c r="AC11" s="30" t="b">
        <f t="shared" si="12"/>
        <v>0</v>
      </c>
      <c r="AD11" s="30" t="b">
        <f t="shared" ref="AD11" si="19">AD8&gt;10</f>
        <v>0</v>
      </c>
      <c r="AE11" s="30" t="b">
        <f t="shared" ref="AE11" si="20">AE8&gt;10</f>
        <v>0</v>
      </c>
      <c r="AF11" s="30" t="b">
        <f t="shared" si="12"/>
        <v>0</v>
      </c>
      <c r="AG11" s="30" t="b">
        <f t="shared" si="12"/>
        <v>0</v>
      </c>
      <c r="AH11" s="30" t="b">
        <f t="shared" si="12"/>
        <v>0</v>
      </c>
      <c r="AI11" s="30" t="b">
        <f t="shared" ref="AI11" si="21">AI8&gt;10</f>
        <v>0</v>
      </c>
      <c r="AJ11" s="30" t="b">
        <f t="shared" si="12"/>
        <v>0</v>
      </c>
      <c r="AK11" s="30" t="b">
        <f t="shared" si="12"/>
        <v>0</v>
      </c>
      <c r="AL11" s="30" t="b">
        <f t="shared" si="12"/>
        <v>0</v>
      </c>
      <c r="AM11" s="30" t="b">
        <f t="shared" si="12"/>
        <v>0</v>
      </c>
      <c r="AN11" s="30" t="b">
        <f t="shared" ref="AN11" si="22">AN8&gt;10</f>
        <v>0</v>
      </c>
      <c r="AO11" s="30" t="b">
        <f t="shared" si="12"/>
        <v>0</v>
      </c>
      <c r="AP11" s="30" t="b">
        <f t="shared" si="12"/>
        <v>0</v>
      </c>
    </row>
    <row r="12" spans="1:42" x14ac:dyDescent="0.2">
      <c r="A12" s="1" t="s">
        <v>22</v>
      </c>
      <c r="B12" s="16" t="s">
        <v>23</v>
      </c>
      <c r="C12" s="18" t="b">
        <f>C8&gt;8</f>
        <v>1</v>
      </c>
      <c r="D12" s="18" t="b">
        <f t="shared" ref="D12:AP12" si="23">D8&gt;8</f>
        <v>1</v>
      </c>
      <c r="E12" s="18" t="b">
        <f t="shared" si="23"/>
        <v>1</v>
      </c>
      <c r="F12" s="18" t="b">
        <f t="shared" si="23"/>
        <v>1</v>
      </c>
      <c r="G12" s="18" t="b">
        <f t="shared" si="23"/>
        <v>1</v>
      </c>
      <c r="H12" s="18" t="b">
        <f t="shared" si="23"/>
        <v>1</v>
      </c>
      <c r="I12" s="18" t="b">
        <f t="shared" si="23"/>
        <v>1</v>
      </c>
      <c r="J12" s="18" t="b">
        <f t="shared" si="23"/>
        <v>1</v>
      </c>
      <c r="K12" s="18" t="b">
        <f t="shared" si="23"/>
        <v>1</v>
      </c>
      <c r="L12" s="18" t="b">
        <f t="shared" si="23"/>
        <v>1</v>
      </c>
      <c r="M12" s="18" t="b">
        <f t="shared" si="23"/>
        <v>1</v>
      </c>
      <c r="N12" s="18" t="b">
        <f t="shared" si="23"/>
        <v>1</v>
      </c>
      <c r="O12" s="18" t="b">
        <f t="shared" si="23"/>
        <v>1</v>
      </c>
      <c r="P12" s="18" t="b">
        <f t="shared" si="23"/>
        <v>1</v>
      </c>
      <c r="Q12" s="18" t="b">
        <f t="shared" si="23"/>
        <v>1</v>
      </c>
      <c r="R12" s="31" t="b">
        <f t="shared" si="23"/>
        <v>0</v>
      </c>
      <c r="S12" s="31" t="b">
        <f t="shared" si="23"/>
        <v>0</v>
      </c>
      <c r="T12" s="31" t="b">
        <f t="shared" ref="T12" si="24">T8&gt;8</f>
        <v>0</v>
      </c>
      <c r="U12" s="31" t="b">
        <f t="shared" ref="U12" si="25">U8&gt;8</f>
        <v>0</v>
      </c>
      <c r="V12" s="31" t="b">
        <f t="shared" ref="V12:X12" si="26">V8&gt;8</f>
        <v>0</v>
      </c>
      <c r="W12" s="31" t="b">
        <f t="shared" ref="W12" si="27">W8&gt;8</f>
        <v>0</v>
      </c>
      <c r="X12" s="31" t="b">
        <f t="shared" si="26"/>
        <v>0</v>
      </c>
      <c r="Y12" s="31" t="b">
        <f t="shared" si="23"/>
        <v>0</v>
      </c>
      <c r="Z12" s="31" t="b">
        <f t="shared" si="23"/>
        <v>0</v>
      </c>
      <c r="AA12" s="31" t="b">
        <f t="shared" ref="AA12" si="28">AA8&gt;8</f>
        <v>0</v>
      </c>
      <c r="AB12" s="31" t="b">
        <f t="shared" ref="AB12" si="29">AB8&gt;8</f>
        <v>0</v>
      </c>
      <c r="AC12" s="31" t="b">
        <f t="shared" si="23"/>
        <v>0</v>
      </c>
      <c r="AD12" s="31" t="b">
        <f t="shared" ref="AD12" si="30">AD8&gt;8</f>
        <v>0</v>
      </c>
      <c r="AE12" s="31" t="b">
        <f t="shared" ref="AE12" si="31">AE8&gt;8</f>
        <v>0</v>
      </c>
      <c r="AF12" s="31" t="b">
        <f t="shared" si="23"/>
        <v>0</v>
      </c>
      <c r="AG12" s="31" t="b">
        <f t="shared" si="23"/>
        <v>0</v>
      </c>
      <c r="AH12" s="31" t="b">
        <f t="shared" si="23"/>
        <v>0</v>
      </c>
      <c r="AI12" s="31" t="b">
        <f t="shared" ref="AI12" si="32">AI8&gt;8</f>
        <v>0</v>
      </c>
      <c r="AJ12" s="31" t="b">
        <f t="shared" si="23"/>
        <v>0</v>
      </c>
      <c r="AK12" s="31" t="b">
        <f t="shared" si="23"/>
        <v>0</v>
      </c>
      <c r="AL12" s="31" t="b">
        <f t="shared" si="23"/>
        <v>0</v>
      </c>
      <c r="AM12" s="31" t="b">
        <f t="shared" si="23"/>
        <v>0</v>
      </c>
      <c r="AN12" s="31" t="b">
        <f t="shared" ref="AN12" si="33">AN8&gt;8</f>
        <v>0</v>
      </c>
      <c r="AO12" s="31" t="b">
        <f t="shared" si="23"/>
        <v>0</v>
      </c>
      <c r="AP12" s="31" t="b">
        <f t="shared" si="23"/>
        <v>0</v>
      </c>
    </row>
    <row r="13" spans="1:42" x14ac:dyDescent="0.2">
      <c r="A13" s="1" t="s">
        <v>30</v>
      </c>
      <c r="B13" s="16" t="s">
        <v>31</v>
      </c>
      <c r="C13" s="18" t="b">
        <f>C8&gt;1.5</f>
        <v>1</v>
      </c>
      <c r="D13" s="18" t="b">
        <f t="shared" ref="D13:AP13" si="34">D8&gt;1.5</f>
        <v>1</v>
      </c>
      <c r="E13" s="18" t="b">
        <f t="shared" si="34"/>
        <v>1</v>
      </c>
      <c r="F13" s="18" t="b">
        <f t="shared" si="34"/>
        <v>1</v>
      </c>
      <c r="G13" s="18" t="b">
        <f t="shared" si="34"/>
        <v>1</v>
      </c>
      <c r="H13" s="18" t="b">
        <f t="shared" si="34"/>
        <v>1</v>
      </c>
      <c r="I13" s="18" t="b">
        <f t="shared" si="34"/>
        <v>1</v>
      </c>
      <c r="J13" s="18" t="b">
        <f t="shared" si="34"/>
        <v>1</v>
      </c>
      <c r="K13" s="18" t="b">
        <f t="shared" si="34"/>
        <v>1</v>
      </c>
      <c r="L13" s="18" t="b">
        <f t="shared" si="34"/>
        <v>1</v>
      </c>
      <c r="M13" s="18" t="b">
        <f t="shared" si="34"/>
        <v>1</v>
      </c>
      <c r="N13" s="18" t="b">
        <f t="shared" si="34"/>
        <v>1</v>
      </c>
      <c r="O13" s="18" t="b">
        <f t="shared" si="34"/>
        <v>1</v>
      </c>
      <c r="P13" s="18" t="b">
        <f t="shared" si="34"/>
        <v>1</v>
      </c>
      <c r="Q13" s="18" t="b">
        <f t="shared" ref="Q13" si="35">Q8&gt;1.5</f>
        <v>1</v>
      </c>
      <c r="R13" s="18" t="b">
        <f t="shared" si="34"/>
        <v>1</v>
      </c>
      <c r="S13" s="18" t="b">
        <f t="shared" si="34"/>
        <v>1</v>
      </c>
      <c r="T13" s="18" t="b">
        <f t="shared" ref="T13" si="36">T8&gt;1.5</f>
        <v>1</v>
      </c>
      <c r="U13" s="18" t="b">
        <f t="shared" ref="U13" si="37">U8&gt;1.5</f>
        <v>1</v>
      </c>
      <c r="V13" s="18" t="b">
        <f t="shared" ref="V13:X13" si="38">V8&gt;1.5</f>
        <v>1</v>
      </c>
      <c r="W13" s="18" t="b">
        <f t="shared" ref="W13" si="39">W8&gt;1.5</f>
        <v>1</v>
      </c>
      <c r="X13" s="18" t="b">
        <f t="shared" si="38"/>
        <v>1</v>
      </c>
      <c r="Y13" s="18" t="b">
        <f t="shared" si="34"/>
        <v>1</v>
      </c>
      <c r="Z13" s="18" t="b">
        <f t="shared" si="34"/>
        <v>1</v>
      </c>
      <c r="AA13" s="18" t="b">
        <f t="shared" ref="AA13" si="40">AA8&gt;1.5</f>
        <v>1</v>
      </c>
      <c r="AB13" s="18" t="b">
        <f t="shared" ref="AB13" si="41">AB8&gt;1.5</f>
        <v>1</v>
      </c>
      <c r="AC13" s="18" t="b">
        <f t="shared" si="34"/>
        <v>1</v>
      </c>
      <c r="AD13" s="18" t="b">
        <f t="shared" ref="AD13" si="42">AD8&gt;1.5</f>
        <v>1</v>
      </c>
      <c r="AE13" s="18" t="b">
        <f t="shared" ref="AE13" si="43">AE8&gt;1.5</f>
        <v>1</v>
      </c>
      <c r="AF13" s="18" t="b">
        <f t="shared" si="34"/>
        <v>1</v>
      </c>
      <c r="AG13" s="31" t="b">
        <f t="shared" si="34"/>
        <v>0</v>
      </c>
      <c r="AH13" s="31" t="b">
        <f t="shared" si="34"/>
        <v>0</v>
      </c>
      <c r="AI13" s="31" t="b">
        <f t="shared" ref="AI13" si="44">AI8&gt;1.5</f>
        <v>0</v>
      </c>
      <c r="AJ13" s="31" t="b">
        <f t="shared" si="34"/>
        <v>0</v>
      </c>
      <c r="AK13" s="31" t="b">
        <f t="shared" si="34"/>
        <v>0</v>
      </c>
      <c r="AL13" s="31" t="b">
        <f t="shared" si="34"/>
        <v>0</v>
      </c>
      <c r="AM13" s="31" t="b">
        <f t="shared" si="34"/>
        <v>0</v>
      </c>
      <c r="AN13" s="31" t="b">
        <f t="shared" ref="AN13" si="45">AN8&gt;1.5</f>
        <v>0</v>
      </c>
      <c r="AO13" s="31" t="b">
        <f t="shared" si="34"/>
        <v>0</v>
      </c>
      <c r="AP13" s="31" t="b">
        <f t="shared" si="34"/>
        <v>0</v>
      </c>
    </row>
    <row r="14" spans="1:42" x14ac:dyDescent="0.2">
      <c r="A14" s="1" t="s">
        <v>7</v>
      </c>
      <c r="B14" s="17" t="s">
        <v>16</v>
      </c>
      <c r="C14" s="18" t="b">
        <f>C8&gt;4</f>
        <v>1</v>
      </c>
      <c r="D14" s="18" t="b">
        <f t="shared" ref="D14:AP14" si="46">D8&gt;4</f>
        <v>1</v>
      </c>
      <c r="E14" s="18" t="b">
        <f t="shared" si="46"/>
        <v>1</v>
      </c>
      <c r="F14" s="18" t="b">
        <f t="shared" si="46"/>
        <v>1</v>
      </c>
      <c r="G14" s="18" t="b">
        <f t="shared" si="46"/>
        <v>1</v>
      </c>
      <c r="H14" s="18" t="b">
        <f t="shared" si="46"/>
        <v>1</v>
      </c>
      <c r="I14" s="18" t="b">
        <f t="shared" si="46"/>
        <v>1</v>
      </c>
      <c r="J14" s="18" t="b">
        <f t="shared" ref="J14:K14" si="47">J8&gt;4</f>
        <v>1</v>
      </c>
      <c r="K14" s="18" t="b">
        <f t="shared" si="47"/>
        <v>1</v>
      </c>
      <c r="L14" s="18" t="b">
        <f t="shared" si="46"/>
        <v>1</v>
      </c>
      <c r="M14" s="18" t="b">
        <f t="shared" si="46"/>
        <v>1</v>
      </c>
      <c r="N14" s="18" t="b">
        <f t="shared" si="46"/>
        <v>1</v>
      </c>
      <c r="O14" s="18" t="b">
        <f t="shared" si="46"/>
        <v>1</v>
      </c>
      <c r="P14" s="18" t="b">
        <f t="shared" si="46"/>
        <v>1</v>
      </c>
      <c r="Q14" s="18" t="b">
        <f t="shared" ref="Q14" si="48">Q8&gt;4</f>
        <v>1</v>
      </c>
      <c r="R14" s="18" t="b">
        <f t="shared" si="46"/>
        <v>1</v>
      </c>
      <c r="S14" s="18" t="b">
        <f t="shared" si="46"/>
        <v>1</v>
      </c>
      <c r="T14" s="18" t="b">
        <f t="shared" ref="T14" si="49">T8&gt;4</f>
        <v>1</v>
      </c>
      <c r="U14" s="18" t="b">
        <f t="shared" ref="U14" si="50">U8&gt;4</f>
        <v>1</v>
      </c>
      <c r="V14" s="18" t="b">
        <f t="shared" ref="V14:X14" si="51">V8&gt;4</f>
        <v>1</v>
      </c>
      <c r="W14" s="18" t="b">
        <f t="shared" ref="W14" si="52">W8&gt;4</f>
        <v>1</v>
      </c>
      <c r="X14" s="18" t="b">
        <f t="shared" si="51"/>
        <v>1</v>
      </c>
      <c r="Y14" s="18" t="b">
        <f t="shared" si="46"/>
        <v>1</v>
      </c>
      <c r="Z14" s="31" t="b">
        <f t="shared" si="46"/>
        <v>0</v>
      </c>
      <c r="AA14" s="31" t="b">
        <f t="shared" ref="AA14" si="53">AA8&gt;4</f>
        <v>0</v>
      </c>
      <c r="AB14" s="31" t="b">
        <f t="shared" ref="AB14" si="54">AB8&gt;4</f>
        <v>0</v>
      </c>
      <c r="AC14" s="31" t="b">
        <f t="shared" si="46"/>
        <v>0</v>
      </c>
      <c r="AD14" s="31" t="b">
        <f t="shared" ref="AD14" si="55">AD8&gt;4</f>
        <v>0</v>
      </c>
      <c r="AE14" s="31" t="b">
        <f t="shared" ref="AE14" si="56">AE8&gt;4</f>
        <v>0</v>
      </c>
      <c r="AF14" s="31" t="b">
        <f t="shared" si="46"/>
        <v>0</v>
      </c>
      <c r="AG14" s="31" t="b">
        <f t="shared" si="46"/>
        <v>0</v>
      </c>
      <c r="AH14" s="31" t="b">
        <f t="shared" si="46"/>
        <v>0</v>
      </c>
      <c r="AI14" s="31" t="b">
        <f t="shared" ref="AI14" si="57">AI8&gt;4</f>
        <v>0</v>
      </c>
      <c r="AJ14" s="31" t="b">
        <f t="shared" si="46"/>
        <v>0</v>
      </c>
      <c r="AK14" s="31" t="b">
        <f t="shared" si="46"/>
        <v>0</v>
      </c>
      <c r="AL14" s="31" t="b">
        <f t="shared" si="46"/>
        <v>0</v>
      </c>
      <c r="AM14" s="31" t="b">
        <f t="shared" si="46"/>
        <v>0</v>
      </c>
      <c r="AN14" s="31" t="b">
        <f t="shared" ref="AN14" si="58">AN8&gt;4</f>
        <v>0</v>
      </c>
      <c r="AO14" s="31" t="b">
        <f t="shared" si="46"/>
        <v>0</v>
      </c>
      <c r="AP14" s="31" t="b">
        <f t="shared" si="46"/>
        <v>0</v>
      </c>
    </row>
    <row r="15" spans="1:42" x14ac:dyDescent="0.2">
      <c r="A15" s="1" t="s">
        <v>15</v>
      </c>
      <c r="B15" s="17" t="s">
        <v>17</v>
      </c>
      <c r="C15" s="18" t="b">
        <f>C8&gt;7</f>
        <v>1</v>
      </c>
      <c r="D15" s="18" t="b">
        <f t="shared" ref="D15:AP15" si="59">D8&gt;7</f>
        <v>1</v>
      </c>
      <c r="E15" s="18" t="b">
        <f t="shared" si="59"/>
        <v>1</v>
      </c>
      <c r="F15" s="18" t="b">
        <f t="shared" si="59"/>
        <v>1</v>
      </c>
      <c r="G15" s="18" t="b">
        <f t="shared" si="59"/>
        <v>1</v>
      </c>
      <c r="H15" s="18" t="b">
        <f t="shared" si="59"/>
        <v>1</v>
      </c>
      <c r="I15" s="18" t="b">
        <f t="shared" si="59"/>
        <v>1</v>
      </c>
      <c r="J15" s="18" t="b">
        <f t="shared" ref="J15:K15" si="60">J8&gt;7</f>
        <v>1</v>
      </c>
      <c r="K15" s="18" t="b">
        <f t="shared" si="60"/>
        <v>1</v>
      </c>
      <c r="L15" s="18" t="b">
        <f t="shared" si="59"/>
        <v>1</v>
      </c>
      <c r="M15" s="18" t="b">
        <f t="shared" si="59"/>
        <v>1</v>
      </c>
      <c r="N15" s="18" t="b">
        <f t="shared" si="59"/>
        <v>1</v>
      </c>
      <c r="O15" s="18" t="b">
        <f t="shared" si="59"/>
        <v>1</v>
      </c>
      <c r="P15" s="18" t="b">
        <f t="shared" si="59"/>
        <v>1</v>
      </c>
      <c r="Q15" s="18" t="b">
        <f t="shared" ref="Q15" si="61">Q8&gt;7</f>
        <v>1</v>
      </c>
      <c r="R15" s="18" t="b">
        <f t="shared" si="59"/>
        <v>1</v>
      </c>
      <c r="S15" s="31" t="b">
        <f t="shared" si="59"/>
        <v>0</v>
      </c>
      <c r="T15" s="31" t="b">
        <f t="shared" ref="T15" si="62">T8&gt;7</f>
        <v>0</v>
      </c>
      <c r="U15" s="31" t="b">
        <f t="shared" ref="U15" si="63">U8&gt;7</f>
        <v>0</v>
      </c>
      <c r="V15" s="31" t="b">
        <f t="shared" ref="V15:X15" si="64">V8&gt;7</f>
        <v>0</v>
      </c>
      <c r="W15" s="31" t="b">
        <f t="shared" ref="W15" si="65">W8&gt;7</f>
        <v>0</v>
      </c>
      <c r="X15" s="31" t="b">
        <f t="shared" si="64"/>
        <v>0</v>
      </c>
      <c r="Y15" s="31" t="b">
        <f t="shared" si="59"/>
        <v>0</v>
      </c>
      <c r="Z15" s="31" t="b">
        <f t="shared" si="59"/>
        <v>0</v>
      </c>
      <c r="AA15" s="31" t="b">
        <f t="shared" ref="AA15" si="66">AA8&gt;7</f>
        <v>0</v>
      </c>
      <c r="AB15" s="31" t="b">
        <f t="shared" ref="AB15" si="67">AB8&gt;7</f>
        <v>0</v>
      </c>
      <c r="AC15" s="31" t="b">
        <f t="shared" si="59"/>
        <v>0</v>
      </c>
      <c r="AD15" s="31" t="b">
        <f t="shared" ref="AD15" si="68">AD8&gt;7</f>
        <v>0</v>
      </c>
      <c r="AE15" s="31" t="b">
        <f t="shared" ref="AE15" si="69">AE8&gt;7</f>
        <v>0</v>
      </c>
      <c r="AF15" s="31" t="b">
        <f t="shared" si="59"/>
        <v>0</v>
      </c>
      <c r="AG15" s="31" t="b">
        <f t="shared" si="59"/>
        <v>0</v>
      </c>
      <c r="AH15" s="31" t="b">
        <f t="shared" si="59"/>
        <v>0</v>
      </c>
      <c r="AI15" s="31" t="b">
        <f t="shared" ref="AI15" si="70">AI8&gt;7</f>
        <v>0</v>
      </c>
      <c r="AJ15" s="31" t="b">
        <f t="shared" si="59"/>
        <v>0</v>
      </c>
      <c r="AK15" s="31" t="b">
        <f t="shared" si="59"/>
        <v>0</v>
      </c>
      <c r="AL15" s="31" t="b">
        <f t="shared" si="59"/>
        <v>0</v>
      </c>
      <c r="AM15" s="31" t="b">
        <f t="shared" si="59"/>
        <v>0</v>
      </c>
      <c r="AN15" s="31" t="b">
        <f t="shared" ref="AN15" si="71">AN8&gt;7</f>
        <v>0</v>
      </c>
      <c r="AO15" s="31" t="b">
        <f t="shared" si="59"/>
        <v>0</v>
      </c>
      <c r="AP15" s="31" t="b">
        <f t="shared" si="59"/>
        <v>0</v>
      </c>
    </row>
    <row r="16" spans="1:42" x14ac:dyDescent="0.2">
      <c r="A16" s="1" t="s">
        <v>32</v>
      </c>
      <c r="B16" s="17">
        <v>2</v>
      </c>
      <c r="C16" s="18" t="b">
        <f>C8&gt;2</f>
        <v>1</v>
      </c>
      <c r="D16" s="18" t="b">
        <f t="shared" ref="D16:AP16" si="72">D8&gt;2</f>
        <v>1</v>
      </c>
      <c r="E16" s="18" t="b">
        <f t="shared" si="72"/>
        <v>1</v>
      </c>
      <c r="F16" s="18" t="b">
        <f t="shared" si="72"/>
        <v>1</v>
      </c>
      <c r="G16" s="18" t="b">
        <f t="shared" si="72"/>
        <v>1</v>
      </c>
      <c r="H16" s="18" t="b">
        <f t="shared" si="72"/>
        <v>1</v>
      </c>
      <c r="I16" s="18" t="b">
        <f t="shared" si="72"/>
        <v>1</v>
      </c>
      <c r="J16" s="18" t="b">
        <f t="shared" ref="J16:K16" si="73">J8&gt;2</f>
        <v>1</v>
      </c>
      <c r="K16" s="18" t="b">
        <f t="shared" si="73"/>
        <v>1</v>
      </c>
      <c r="L16" s="18" t="b">
        <f t="shared" si="72"/>
        <v>1</v>
      </c>
      <c r="M16" s="18" t="b">
        <f t="shared" si="72"/>
        <v>1</v>
      </c>
      <c r="N16" s="18" t="b">
        <f t="shared" si="72"/>
        <v>1</v>
      </c>
      <c r="O16" s="18" t="b">
        <f t="shared" si="72"/>
        <v>1</v>
      </c>
      <c r="P16" s="18" t="b">
        <f t="shared" si="72"/>
        <v>1</v>
      </c>
      <c r="Q16" s="18" t="b">
        <f t="shared" ref="Q16" si="74">Q8&gt;2</f>
        <v>1</v>
      </c>
      <c r="R16" s="18" t="b">
        <f t="shared" si="72"/>
        <v>1</v>
      </c>
      <c r="S16" s="18" t="b">
        <f t="shared" si="72"/>
        <v>1</v>
      </c>
      <c r="T16" s="18" t="b">
        <f t="shared" ref="T16" si="75">T8&gt;2</f>
        <v>1</v>
      </c>
      <c r="U16" s="18" t="b">
        <f t="shared" ref="U16" si="76">U8&gt;2</f>
        <v>1</v>
      </c>
      <c r="V16" s="18" t="b">
        <f t="shared" ref="V16:X16" si="77">V8&gt;2</f>
        <v>1</v>
      </c>
      <c r="W16" s="18" t="b">
        <f t="shared" ref="W16" si="78">W8&gt;2</f>
        <v>1</v>
      </c>
      <c r="X16" s="18" t="b">
        <f t="shared" si="77"/>
        <v>1</v>
      </c>
      <c r="Y16" s="18" t="b">
        <f t="shared" si="72"/>
        <v>1</v>
      </c>
      <c r="Z16" s="18" t="b">
        <f t="shared" si="72"/>
        <v>1</v>
      </c>
      <c r="AA16" s="18" t="b">
        <f t="shared" ref="AA16" si="79">AA8&gt;2</f>
        <v>1</v>
      </c>
      <c r="AB16" s="18" t="b">
        <f t="shared" ref="AB16" si="80">AB8&gt;2</f>
        <v>1</v>
      </c>
      <c r="AC16" s="18" t="b">
        <f t="shared" si="72"/>
        <v>1</v>
      </c>
      <c r="AD16" s="18" t="b">
        <f t="shared" ref="AD16" si="81">AD8&gt;2</f>
        <v>1</v>
      </c>
      <c r="AE16" s="31" t="b">
        <f t="shared" ref="AE16" si="82">AE8&gt;2</f>
        <v>0</v>
      </c>
      <c r="AF16" s="31" t="b">
        <f t="shared" si="72"/>
        <v>0</v>
      </c>
      <c r="AG16" s="31" t="b">
        <f t="shared" si="72"/>
        <v>0</v>
      </c>
      <c r="AH16" s="31" t="b">
        <f t="shared" si="72"/>
        <v>0</v>
      </c>
      <c r="AI16" s="31" t="b">
        <f t="shared" ref="AI16" si="83">AI8&gt;2</f>
        <v>0</v>
      </c>
      <c r="AJ16" s="31" t="b">
        <f t="shared" si="72"/>
        <v>0</v>
      </c>
      <c r="AK16" s="31" t="b">
        <f t="shared" si="72"/>
        <v>0</v>
      </c>
      <c r="AL16" s="31" t="b">
        <f t="shared" si="72"/>
        <v>0</v>
      </c>
      <c r="AM16" s="31" t="b">
        <f t="shared" si="72"/>
        <v>0</v>
      </c>
      <c r="AN16" s="31" t="b">
        <f t="shared" ref="AN16" si="84">AN8&gt;2</f>
        <v>0</v>
      </c>
      <c r="AO16" s="31" t="b">
        <f t="shared" si="72"/>
        <v>0</v>
      </c>
      <c r="AP16" s="31" t="b">
        <f t="shared" si="72"/>
        <v>0</v>
      </c>
    </row>
    <row r="17" spans="1:42" x14ac:dyDescent="0.2">
      <c r="A17" s="1" t="s">
        <v>36</v>
      </c>
      <c r="B17" s="17">
        <v>40</v>
      </c>
      <c r="C17" s="18" t="b">
        <f>C8&gt;40</f>
        <v>1</v>
      </c>
      <c r="D17" s="18" t="b">
        <f t="shared" ref="D17:AP17" si="85">D8&gt;40</f>
        <v>1</v>
      </c>
      <c r="E17" s="18" t="b">
        <f t="shared" si="85"/>
        <v>1</v>
      </c>
      <c r="F17" s="18" t="b">
        <f t="shared" si="85"/>
        <v>1</v>
      </c>
      <c r="G17" s="18" t="b">
        <f t="shared" si="85"/>
        <v>1</v>
      </c>
      <c r="H17" s="18" t="b">
        <f t="shared" si="85"/>
        <v>1</v>
      </c>
      <c r="I17" s="18" t="b">
        <f t="shared" si="85"/>
        <v>1</v>
      </c>
      <c r="J17" s="18" t="b">
        <f t="shared" si="85"/>
        <v>1</v>
      </c>
      <c r="K17" s="31" t="b">
        <f t="shared" si="85"/>
        <v>0</v>
      </c>
      <c r="L17" s="31" t="b">
        <f t="shared" si="85"/>
        <v>0</v>
      </c>
      <c r="M17" s="31" t="b">
        <f t="shared" si="85"/>
        <v>0</v>
      </c>
      <c r="N17" s="31" t="b">
        <f t="shared" si="85"/>
        <v>0</v>
      </c>
      <c r="O17" s="31" t="b">
        <f t="shared" si="85"/>
        <v>0</v>
      </c>
      <c r="P17" s="31" t="b">
        <f t="shared" si="85"/>
        <v>0</v>
      </c>
      <c r="Q17" s="31" t="b">
        <f t="shared" si="85"/>
        <v>0</v>
      </c>
      <c r="R17" s="31" t="b">
        <f t="shared" si="85"/>
        <v>0</v>
      </c>
      <c r="S17" s="31" t="b">
        <f t="shared" si="85"/>
        <v>0</v>
      </c>
      <c r="T17" s="31" t="b">
        <f t="shared" ref="T17" si="86">T8&gt;40</f>
        <v>0</v>
      </c>
      <c r="U17" s="31" t="b">
        <f t="shared" ref="U17" si="87">U8&gt;40</f>
        <v>0</v>
      </c>
      <c r="V17" s="31" t="b">
        <f t="shared" ref="V17:X17" si="88">V8&gt;40</f>
        <v>0</v>
      </c>
      <c r="W17" s="31" t="b">
        <f t="shared" ref="W17" si="89">W8&gt;40</f>
        <v>0</v>
      </c>
      <c r="X17" s="31" t="b">
        <f t="shared" si="88"/>
        <v>0</v>
      </c>
      <c r="Y17" s="31" t="b">
        <f t="shared" si="85"/>
        <v>0</v>
      </c>
      <c r="Z17" s="31" t="b">
        <f t="shared" si="85"/>
        <v>0</v>
      </c>
      <c r="AA17" s="31" t="b">
        <f t="shared" ref="AA17" si="90">AA8&gt;40</f>
        <v>0</v>
      </c>
      <c r="AB17" s="31" t="b">
        <f t="shared" ref="AB17" si="91">AB8&gt;40</f>
        <v>0</v>
      </c>
      <c r="AC17" s="31" t="b">
        <f t="shared" si="85"/>
        <v>0</v>
      </c>
      <c r="AD17" s="31" t="b">
        <f t="shared" ref="AD17" si="92">AD8&gt;40</f>
        <v>0</v>
      </c>
      <c r="AE17" s="31" t="b">
        <f t="shared" ref="AE17" si="93">AE8&gt;40</f>
        <v>0</v>
      </c>
      <c r="AF17" s="31" t="b">
        <f t="shared" si="85"/>
        <v>0</v>
      </c>
      <c r="AG17" s="31" t="b">
        <f t="shared" si="85"/>
        <v>0</v>
      </c>
      <c r="AH17" s="31" t="b">
        <f t="shared" si="85"/>
        <v>0</v>
      </c>
      <c r="AI17" s="31" t="b">
        <f t="shared" ref="AI17" si="94">AI8&gt;40</f>
        <v>0</v>
      </c>
      <c r="AJ17" s="31" t="b">
        <f t="shared" si="85"/>
        <v>0</v>
      </c>
      <c r="AK17" s="31" t="b">
        <f t="shared" si="85"/>
        <v>0</v>
      </c>
      <c r="AL17" s="31" t="b">
        <f t="shared" si="85"/>
        <v>0</v>
      </c>
      <c r="AM17" s="31" t="b">
        <f t="shared" si="85"/>
        <v>0</v>
      </c>
      <c r="AN17" s="31" t="b">
        <f t="shared" ref="AN17" si="95">AN8&gt;40</f>
        <v>0</v>
      </c>
      <c r="AO17" s="31" t="b">
        <f t="shared" si="85"/>
        <v>0</v>
      </c>
      <c r="AP17" s="31" t="b">
        <f t="shared" si="85"/>
        <v>0</v>
      </c>
    </row>
    <row r="18" spans="1:42" x14ac:dyDescent="0.2">
      <c r="A18" s="1" t="s">
        <v>9</v>
      </c>
      <c r="B18" s="17">
        <v>7</v>
      </c>
      <c r="C18" s="18" t="b">
        <f>C8&gt;7</f>
        <v>1</v>
      </c>
      <c r="D18" s="18" t="b">
        <f t="shared" ref="D18:AP18" si="96">D8&gt;7</f>
        <v>1</v>
      </c>
      <c r="E18" s="18" t="b">
        <f t="shared" si="96"/>
        <v>1</v>
      </c>
      <c r="F18" s="18" t="b">
        <f t="shared" si="96"/>
        <v>1</v>
      </c>
      <c r="G18" s="18" t="b">
        <f t="shared" si="96"/>
        <v>1</v>
      </c>
      <c r="H18" s="18" t="b">
        <f t="shared" si="96"/>
        <v>1</v>
      </c>
      <c r="I18" s="18" t="b">
        <f t="shared" si="96"/>
        <v>1</v>
      </c>
      <c r="J18" s="18" t="b">
        <f t="shared" ref="J18:K18" si="97">J8&gt;7</f>
        <v>1</v>
      </c>
      <c r="K18" s="18" t="b">
        <f t="shared" si="97"/>
        <v>1</v>
      </c>
      <c r="L18" s="18" t="b">
        <f t="shared" si="96"/>
        <v>1</v>
      </c>
      <c r="M18" s="18" t="b">
        <f t="shared" si="96"/>
        <v>1</v>
      </c>
      <c r="N18" s="18" t="b">
        <f t="shared" si="96"/>
        <v>1</v>
      </c>
      <c r="O18" s="18" t="b">
        <f t="shared" si="96"/>
        <v>1</v>
      </c>
      <c r="P18" s="18" t="b">
        <f t="shared" si="96"/>
        <v>1</v>
      </c>
      <c r="Q18" s="18" t="b">
        <f t="shared" ref="Q18" si="98">Q8&gt;7</f>
        <v>1</v>
      </c>
      <c r="R18" s="18" t="b">
        <f t="shared" si="96"/>
        <v>1</v>
      </c>
      <c r="S18" s="31" t="b">
        <f t="shared" si="96"/>
        <v>0</v>
      </c>
      <c r="T18" s="31" t="b">
        <f t="shared" ref="T18" si="99">T8&gt;7</f>
        <v>0</v>
      </c>
      <c r="U18" s="31" t="b">
        <f t="shared" ref="U18" si="100">U8&gt;7</f>
        <v>0</v>
      </c>
      <c r="V18" s="31" t="b">
        <f t="shared" ref="V18:X18" si="101">V8&gt;7</f>
        <v>0</v>
      </c>
      <c r="W18" s="31" t="b">
        <f t="shared" ref="W18" si="102">W8&gt;7</f>
        <v>0</v>
      </c>
      <c r="X18" s="31" t="b">
        <f t="shared" si="101"/>
        <v>0</v>
      </c>
      <c r="Y18" s="31" t="b">
        <f t="shared" si="96"/>
        <v>0</v>
      </c>
      <c r="Z18" s="31" t="b">
        <f t="shared" si="96"/>
        <v>0</v>
      </c>
      <c r="AA18" s="31" t="b">
        <f t="shared" ref="AA18" si="103">AA8&gt;7</f>
        <v>0</v>
      </c>
      <c r="AB18" s="31" t="b">
        <f t="shared" ref="AB18" si="104">AB8&gt;7</f>
        <v>0</v>
      </c>
      <c r="AC18" s="31" t="b">
        <f t="shared" si="96"/>
        <v>0</v>
      </c>
      <c r="AD18" s="31" t="b">
        <f t="shared" ref="AD18" si="105">AD8&gt;7</f>
        <v>0</v>
      </c>
      <c r="AE18" s="31" t="b">
        <f t="shared" ref="AE18" si="106">AE8&gt;7</f>
        <v>0</v>
      </c>
      <c r="AF18" s="31" t="b">
        <f t="shared" si="96"/>
        <v>0</v>
      </c>
      <c r="AG18" s="31" t="b">
        <f t="shared" si="96"/>
        <v>0</v>
      </c>
      <c r="AH18" s="31" t="b">
        <f t="shared" si="96"/>
        <v>0</v>
      </c>
      <c r="AI18" s="31" t="b">
        <f t="shared" ref="AI18" si="107">AI8&gt;7</f>
        <v>0</v>
      </c>
      <c r="AJ18" s="31" t="b">
        <f t="shared" si="96"/>
        <v>0</v>
      </c>
      <c r="AK18" s="31" t="b">
        <f t="shared" si="96"/>
        <v>0</v>
      </c>
      <c r="AL18" s="31" t="b">
        <f t="shared" si="96"/>
        <v>0</v>
      </c>
      <c r="AM18" s="31" t="b">
        <f t="shared" si="96"/>
        <v>0</v>
      </c>
      <c r="AN18" s="31" t="b">
        <f t="shared" ref="AN18" si="108">AN8&gt;7</f>
        <v>0</v>
      </c>
      <c r="AO18" s="31" t="b">
        <f t="shared" si="96"/>
        <v>0</v>
      </c>
      <c r="AP18" s="31" t="b">
        <f t="shared" si="96"/>
        <v>0</v>
      </c>
    </row>
    <row r="19" spans="1:42" x14ac:dyDescent="0.2">
      <c r="A19" s="1" t="s">
        <v>10</v>
      </c>
      <c r="B19" s="17">
        <v>0.15</v>
      </c>
      <c r="C19" s="18" t="b">
        <f>C8&gt;0.15</f>
        <v>1</v>
      </c>
      <c r="D19" s="18" t="b">
        <f t="shared" ref="D19:AP19" si="109">D8&gt;0.15</f>
        <v>1</v>
      </c>
      <c r="E19" s="18" t="b">
        <f t="shared" si="109"/>
        <v>1</v>
      </c>
      <c r="F19" s="18" t="b">
        <f t="shared" si="109"/>
        <v>1</v>
      </c>
      <c r="G19" s="18" t="b">
        <f t="shared" si="109"/>
        <v>1</v>
      </c>
      <c r="H19" s="18" t="b">
        <f t="shared" si="109"/>
        <v>1</v>
      </c>
      <c r="I19" s="18" t="b">
        <f t="shared" si="109"/>
        <v>1</v>
      </c>
      <c r="J19" s="18" t="b">
        <f t="shared" ref="J19:K19" si="110">J8&gt;0.15</f>
        <v>1</v>
      </c>
      <c r="K19" s="18" t="b">
        <f t="shared" si="110"/>
        <v>1</v>
      </c>
      <c r="L19" s="18" t="b">
        <f t="shared" si="109"/>
        <v>1</v>
      </c>
      <c r="M19" s="18" t="b">
        <f t="shared" si="109"/>
        <v>1</v>
      </c>
      <c r="N19" s="18" t="b">
        <f t="shared" si="109"/>
        <v>1</v>
      </c>
      <c r="O19" s="18" t="b">
        <f t="shared" si="109"/>
        <v>1</v>
      </c>
      <c r="P19" s="18" t="b">
        <f t="shared" si="109"/>
        <v>1</v>
      </c>
      <c r="Q19" s="18" t="b">
        <f t="shared" ref="Q19" si="111">Q8&gt;0.15</f>
        <v>1</v>
      </c>
      <c r="R19" s="18" t="b">
        <f t="shared" si="109"/>
        <v>1</v>
      </c>
      <c r="S19" s="18" t="b">
        <f t="shared" si="109"/>
        <v>1</v>
      </c>
      <c r="T19" s="18" t="b">
        <f t="shared" ref="T19" si="112">T8&gt;0.15</f>
        <v>1</v>
      </c>
      <c r="U19" s="18" t="b">
        <f t="shared" ref="U19" si="113">U8&gt;0.15</f>
        <v>1</v>
      </c>
      <c r="V19" s="18" t="b">
        <f t="shared" ref="V19:X19" si="114">V8&gt;0.15</f>
        <v>1</v>
      </c>
      <c r="W19" s="18" t="b">
        <f t="shared" ref="W19" si="115">W8&gt;0.15</f>
        <v>1</v>
      </c>
      <c r="X19" s="18" t="b">
        <f t="shared" si="114"/>
        <v>1</v>
      </c>
      <c r="Y19" s="18" t="b">
        <f t="shared" si="109"/>
        <v>1</v>
      </c>
      <c r="Z19" s="18" t="b">
        <f t="shared" si="109"/>
        <v>1</v>
      </c>
      <c r="AA19" s="18" t="b">
        <f t="shared" ref="AA19" si="116">AA8&gt;0.15</f>
        <v>1</v>
      </c>
      <c r="AB19" s="18" t="b">
        <f t="shared" ref="AB19" si="117">AB8&gt;0.15</f>
        <v>1</v>
      </c>
      <c r="AC19" s="18" t="b">
        <f t="shared" si="109"/>
        <v>1</v>
      </c>
      <c r="AD19" s="18" t="b">
        <f t="shared" ref="AD19" si="118">AD8&gt;0.15</f>
        <v>1</v>
      </c>
      <c r="AE19" s="18" t="b">
        <f t="shared" ref="AE19" si="119">AE8&gt;0.15</f>
        <v>1</v>
      </c>
      <c r="AF19" s="18" t="b">
        <f t="shared" si="109"/>
        <v>1</v>
      </c>
      <c r="AG19" s="18" t="b">
        <f t="shared" si="109"/>
        <v>1</v>
      </c>
      <c r="AH19" s="18" t="b">
        <f t="shared" si="109"/>
        <v>1</v>
      </c>
      <c r="AI19" s="18" t="b">
        <f t="shared" ref="AI19" si="120">AI8&gt;0.15</f>
        <v>1</v>
      </c>
      <c r="AJ19" s="18" t="b">
        <f t="shared" si="109"/>
        <v>1</v>
      </c>
      <c r="AK19" s="18" t="b">
        <f t="shared" si="109"/>
        <v>1</v>
      </c>
      <c r="AL19" s="18" t="b">
        <f t="shared" si="109"/>
        <v>1</v>
      </c>
      <c r="AM19" s="18" t="b">
        <f t="shared" si="109"/>
        <v>1</v>
      </c>
      <c r="AN19" s="18" t="b">
        <f t="shared" ref="AN19" si="121">AN8&gt;0.15</f>
        <v>1</v>
      </c>
      <c r="AO19" s="18" t="b">
        <f t="shared" si="109"/>
        <v>1</v>
      </c>
      <c r="AP19" s="31" t="b">
        <f t="shared" si="109"/>
        <v>0</v>
      </c>
    </row>
    <row r="20" spans="1:42" x14ac:dyDescent="0.2">
      <c r="A20" s="1" t="s">
        <v>3</v>
      </c>
      <c r="B20" s="17" t="s">
        <v>18</v>
      </c>
      <c r="C20" s="18" t="b">
        <f>C8&gt;0.67</f>
        <v>1</v>
      </c>
      <c r="D20" s="18" t="b">
        <f t="shared" ref="D20:AP20" si="122">D8&gt;0.67</f>
        <v>1</v>
      </c>
      <c r="E20" s="18" t="b">
        <f t="shared" si="122"/>
        <v>1</v>
      </c>
      <c r="F20" s="18" t="b">
        <f t="shared" si="122"/>
        <v>1</v>
      </c>
      <c r="G20" s="18" t="b">
        <f t="shared" si="122"/>
        <v>1</v>
      </c>
      <c r="H20" s="18" t="b">
        <f t="shared" si="122"/>
        <v>1</v>
      </c>
      <c r="I20" s="18" t="b">
        <f t="shared" si="122"/>
        <v>1</v>
      </c>
      <c r="J20" s="18" t="b">
        <f t="shared" ref="J20:K20" si="123">J8&gt;0.67</f>
        <v>1</v>
      </c>
      <c r="K20" s="18" t="b">
        <f t="shared" si="123"/>
        <v>1</v>
      </c>
      <c r="L20" s="18" t="b">
        <f t="shared" si="122"/>
        <v>1</v>
      </c>
      <c r="M20" s="18" t="b">
        <f t="shared" si="122"/>
        <v>1</v>
      </c>
      <c r="N20" s="18" t="b">
        <f t="shared" si="122"/>
        <v>1</v>
      </c>
      <c r="O20" s="18" t="b">
        <f t="shared" si="122"/>
        <v>1</v>
      </c>
      <c r="P20" s="18" t="b">
        <f t="shared" si="122"/>
        <v>1</v>
      </c>
      <c r="Q20" s="18" t="b">
        <f t="shared" ref="Q20" si="124">Q8&gt;0.67</f>
        <v>1</v>
      </c>
      <c r="R20" s="18" t="b">
        <f t="shared" si="122"/>
        <v>1</v>
      </c>
      <c r="S20" s="18" t="b">
        <f t="shared" si="122"/>
        <v>1</v>
      </c>
      <c r="T20" s="18" t="b">
        <f t="shared" ref="T20" si="125">T8&gt;0.67</f>
        <v>1</v>
      </c>
      <c r="U20" s="18" t="b">
        <f t="shared" ref="U20" si="126">U8&gt;0.67</f>
        <v>1</v>
      </c>
      <c r="V20" s="18" t="b">
        <f t="shared" ref="V20:X20" si="127">V8&gt;0.67</f>
        <v>1</v>
      </c>
      <c r="W20" s="18" t="b">
        <f t="shared" ref="W20" si="128">W8&gt;0.67</f>
        <v>1</v>
      </c>
      <c r="X20" s="18" t="b">
        <f t="shared" si="127"/>
        <v>1</v>
      </c>
      <c r="Y20" s="18" t="b">
        <f t="shared" si="122"/>
        <v>1</v>
      </c>
      <c r="Z20" s="18" t="b">
        <f t="shared" si="122"/>
        <v>1</v>
      </c>
      <c r="AA20" s="18" t="b">
        <f t="shared" ref="AA20" si="129">AA8&gt;0.67</f>
        <v>1</v>
      </c>
      <c r="AB20" s="18" t="b">
        <f t="shared" ref="AB20" si="130">AB8&gt;0.67</f>
        <v>1</v>
      </c>
      <c r="AC20" s="18" t="b">
        <f t="shared" si="122"/>
        <v>1</v>
      </c>
      <c r="AD20" s="18" t="b">
        <f t="shared" ref="AD20" si="131">AD8&gt;0.67</f>
        <v>1</v>
      </c>
      <c r="AE20" s="18" t="b">
        <f t="shared" ref="AE20" si="132">AE8&gt;0.67</f>
        <v>1</v>
      </c>
      <c r="AF20" s="18" t="b">
        <f t="shared" si="122"/>
        <v>1</v>
      </c>
      <c r="AG20" s="18" t="b">
        <f t="shared" si="122"/>
        <v>1</v>
      </c>
      <c r="AH20" s="18" t="b">
        <f t="shared" si="122"/>
        <v>1</v>
      </c>
      <c r="AI20" s="18" t="b">
        <f t="shared" ref="AI20" si="133">AI8&gt;0.67</f>
        <v>1</v>
      </c>
      <c r="AJ20" s="31" t="b">
        <f t="shared" si="122"/>
        <v>0</v>
      </c>
      <c r="AK20" s="31" t="b">
        <f t="shared" si="122"/>
        <v>0</v>
      </c>
      <c r="AL20" s="31" t="b">
        <f t="shared" si="122"/>
        <v>0</v>
      </c>
      <c r="AM20" s="31" t="b">
        <f t="shared" si="122"/>
        <v>0</v>
      </c>
      <c r="AN20" s="31" t="b">
        <f t="shared" ref="AN20" si="134">AN8&gt;0.67</f>
        <v>0</v>
      </c>
      <c r="AO20" s="31" t="b">
        <f t="shared" si="122"/>
        <v>0</v>
      </c>
      <c r="AP20" s="31" t="b">
        <f t="shared" si="122"/>
        <v>0</v>
      </c>
    </row>
    <row r="21" spans="1:42" x14ac:dyDescent="0.2">
      <c r="A21" s="1" t="s">
        <v>49</v>
      </c>
      <c r="B21" s="17">
        <v>0.19</v>
      </c>
      <c r="C21" s="18" t="b">
        <f>C8&gt;0.19</f>
        <v>1</v>
      </c>
      <c r="D21" s="18" t="b">
        <f t="shared" ref="D21:AP21" si="135">D8&gt;0.19</f>
        <v>1</v>
      </c>
      <c r="E21" s="18" t="b">
        <f t="shared" si="135"/>
        <v>1</v>
      </c>
      <c r="F21" s="18" t="b">
        <f t="shared" si="135"/>
        <v>1</v>
      </c>
      <c r="G21" s="18" t="b">
        <f t="shared" si="135"/>
        <v>1</v>
      </c>
      <c r="H21" s="18" t="b">
        <f t="shared" si="135"/>
        <v>1</v>
      </c>
      <c r="I21" s="18" t="b">
        <f t="shared" si="135"/>
        <v>1</v>
      </c>
      <c r="J21" s="18" t="b">
        <f t="shared" si="135"/>
        <v>1</v>
      </c>
      <c r="K21" s="18" t="b">
        <f t="shared" si="135"/>
        <v>1</v>
      </c>
      <c r="L21" s="18" t="b">
        <f t="shared" si="135"/>
        <v>1</v>
      </c>
      <c r="M21" s="18" t="b">
        <f t="shared" si="135"/>
        <v>1</v>
      </c>
      <c r="N21" s="18" t="b">
        <f t="shared" si="135"/>
        <v>1</v>
      </c>
      <c r="O21" s="18" t="b">
        <f t="shared" si="135"/>
        <v>1</v>
      </c>
      <c r="P21" s="18" t="b">
        <f t="shared" si="135"/>
        <v>1</v>
      </c>
      <c r="Q21" s="18" t="b">
        <f t="shared" si="135"/>
        <v>1</v>
      </c>
      <c r="R21" s="18" t="b">
        <f t="shared" si="135"/>
        <v>1</v>
      </c>
      <c r="S21" s="18" t="b">
        <f t="shared" si="135"/>
        <v>1</v>
      </c>
      <c r="T21" s="18" t="b">
        <f t="shared" si="135"/>
        <v>1</v>
      </c>
      <c r="U21" s="18" t="b">
        <f t="shared" si="135"/>
        <v>1</v>
      </c>
      <c r="V21" s="18" t="b">
        <f t="shared" si="135"/>
        <v>1</v>
      </c>
      <c r="W21" s="18" t="b">
        <f t="shared" si="135"/>
        <v>1</v>
      </c>
      <c r="X21" s="18" t="b">
        <f t="shared" si="135"/>
        <v>1</v>
      </c>
      <c r="Y21" s="18" t="b">
        <f t="shared" si="135"/>
        <v>1</v>
      </c>
      <c r="Z21" s="18" t="b">
        <f t="shared" si="135"/>
        <v>1</v>
      </c>
      <c r="AA21" s="18" t="b">
        <f t="shared" ref="AA21" si="136">AA8&gt;0.19</f>
        <v>1</v>
      </c>
      <c r="AB21" s="18" t="b">
        <f t="shared" si="135"/>
        <v>1</v>
      </c>
      <c r="AC21" s="18" t="b">
        <f t="shared" si="135"/>
        <v>1</v>
      </c>
      <c r="AD21" s="18" t="b">
        <f t="shared" ref="AD21" si="137">AD8&gt;0.19</f>
        <v>1</v>
      </c>
      <c r="AE21" s="18" t="b">
        <f t="shared" si="135"/>
        <v>1</v>
      </c>
      <c r="AF21" s="18" t="b">
        <f t="shared" si="135"/>
        <v>1</v>
      </c>
      <c r="AG21" s="18" t="b">
        <f t="shared" si="135"/>
        <v>1</v>
      </c>
      <c r="AH21" s="18" t="b">
        <f t="shared" si="135"/>
        <v>1</v>
      </c>
      <c r="AI21" s="18" t="b">
        <f t="shared" ref="AI21" si="138">AI8&gt;0.19</f>
        <v>1</v>
      </c>
      <c r="AJ21" s="18" t="b">
        <f t="shared" si="135"/>
        <v>1</v>
      </c>
      <c r="AK21" s="18" t="b">
        <f t="shared" si="135"/>
        <v>1</v>
      </c>
      <c r="AL21" s="18" t="b">
        <f t="shared" si="135"/>
        <v>1</v>
      </c>
      <c r="AM21" s="18" t="b">
        <f t="shared" si="135"/>
        <v>1</v>
      </c>
      <c r="AN21" s="18" t="b">
        <f t="shared" ref="AN21" si="139">AN8&gt;0.19</f>
        <v>1</v>
      </c>
      <c r="AO21" s="31" t="b">
        <f t="shared" si="135"/>
        <v>0</v>
      </c>
      <c r="AP21" s="31" t="b">
        <f t="shared" si="135"/>
        <v>0</v>
      </c>
    </row>
    <row r="22" spans="1:42" x14ac:dyDescent="0.2">
      <c r="A22" s="1" t="s">
        <v>52</v>
      </c>
      <c r="B22" s="17">
        <v>0.3</v>
      </c>
      <c r="C22" s="18" t="b">
        <f>C8&gt;0.3</f>
        <v>1</v>
      </c>
      <c r="D22" s="18" t="b">
        <f t="shared" ref="D22:AP22" si="140">D8&gt;0.3</f>
        <v>1</v>
      </c>
      <c r="E22" s="18" t="b">
        <f t="shared" si="140"/>
        <v>1</v>
      </c>
      <c r="F22" s="18" t="b">
        <f t="shared" si="140"/>
        <v>1</v>
      </c>
      <c r="G22" s="18" t="b">
        <f t="shared" si="140"/>
        <v>1</v>
      </c>
      <c r="H22" s="18" t="b">
        <f t="shared" si="140"/>
        <v>1</v>
      </c>
      <c r="I22" s="18" t="b">
        <f t="shared" si="140"/>
        <v>1</v>
      </c>
      <c r="J22" s="18" t="b">
        <f t="shared" si="140"/>
        <v>1</v>
      </c>
      <c r="K22" s="18" t="b">
        <f t="shared" si="140"/>
        <v>1</v>
      </c>
      <c r="L22" s="18" t="b">
        <f t="shared" si="140"/>
        <v>1</v>
      </c>
      <c r="M22" s="18" t="b">
        <f t="shared" si="140"/>
        <v>1</v>
      </c>
      <c r="N22" s="18" t="b">
        <f t="shared" si="140"/>
        <v>1</v>
      </c>
      <c r="O22" s="18" t="b">
        <f t="shared" si="140"/>
        <v>1</v>
      </c>
      <c r="P22" s="18" t="b">
        <f t="shared" si="140"/>
        <v>1</v>
      </c>
      <c r="Q22" s="18" t="b">
        <f t="shared" si="140"/>
        <v>1</v>
      </c>
      <c r="R22" s="18" t="b">
        <f t="shared" si="140"/>
        <v>1</v>
      </c>
      <c r="S22" s="18" t="b">
        <f t="shared" si="140"/>
        <v>1</v>
      </c>
      <c r="T22" s="18" t="b">
        <f t="shared" si="140"/>
        <v>1</v>
      </c>
      <c r="U22" s="18" t="b">
        <f t="shared" si="140"/>
        <v>1</v>
      </c>
      <c r="V22" s="18" t="b">
        <f t="shared" si="140"/>
        <v>1</v>
      </c>
      <c r="W22" s="18" t="b">
        <f t="shared" si="140"/>
        <v>1</v>
      </c>
      <c r="X22" s="18" t="b">
        <f t="shared" si="140"/>
        <v>1</v>
      </c>
      <c r="Y22" s="18" t="b">
        <f t="shared" si="140"/>
        <v>1</v>
      </c>
      <c r="Z22" s="18" t="b">
        <f t="shared" si="140"/>
        <v>1</v>
      </c>
      <c r="AA22" s="18" t="b">
        <f t="shared" ref="AA22" si="141">AA8&gt;0.3</f>
        <v>1</v>
      </c>
      <c r="AB22" s="18" t="b">
        <f t="shared" si="140"/>
        <v>1</v>
      </c>
      <c r="AC22" s="18" t="b">
        <f t="shared" si="140"/>
        <v>1</v>
      </c>
      <c r="AD22" s="18" t="b">
        <f t="shared" ref="AD22" si="142">AD8&gt;0.3</f>
        <v>1</v>
      </c>
      <c r="AE22" s="18" t="b">
        <f t="shared" si="140"/>
        <v>1</v>
      </c>
      <c r="AF22" s="18" t="b">
        <f t="shared" si="140"/>
        <v>1</v>
      </c>
      <c r="AG22" s="18" t="b">
        <f t="shared" si="140"/>
        <v>1</v>
      </c>
      <c r="AH22" s="18" t="b">
        <f t="shared" si="140"/>
        <v>1</v>
      </c>
      <c r="AI22" s="18" t="b">
        <f t="shared" ref="AI22" si="143">AI8&gt;0.3</f>
        <v>1</v>
      </c>
      <c r="AJ22" s="18" t="b">
        <f t="shared" si="140"/>
        <v>1</v>
      </c>
      <c r="AK22" s="18" t="b">
        <f t="shared" si="140"/>
        <v>1</v>
      </c>
      <c r="AL22" s="18" t="b">
        <f t="shared" si="140"/>
        <v>1</v>
      </c>
      <c r="AM22" s="18" t="b">
        <f t="shared" si="140"/>
        <v>1</v>
      </c>
      <c r="AN22" s="31" t="b">
        <f t="shared" ref="AN22" si="144">AN8&gt;0.3</f>
        <v>0</v>
      </c>
      <c r="AO22" s="31" t="b">
        <f t="shared" si="140"/>
        <v>0</v>
      </c>
      <c r="AP22" s="31" t="b">
        <f t="shared" si="140"/>
        <v>0</v>
      </c>
    </row>
    <row r="23" spans="1:42" x14ac:dyDescent="0.2">
      <c r="A23" s="1" t="s">
        <v>11</v>
      </c>
      <c r="B23" s="16" t="s">
        <v>12</v>
      </c>
      <c r="C23" s="18" t="b">
        <f>C8&gt;5</f>
        <v>1</v>
      </c>
      <c r="D23" s="18" t="b">
        <f t="shared" ref="D23:AP23" si="145">D8&gt;5</f>
        <v>1</v>
      </c>
      <c r="E23" s="18" t="b">
        <f t="shared" si="145"/>
        <v>1</v>
      </c>
      <c r="F23" s="18" t="b">
        <f t="shared" si="145"/>
        <v>1</v>
      </c>
      <c r="G23" s="18" t="b">
        <f t="shared" si="145"/>
        <v>1</v>
      </c>
      <c r="H23" s="18" t="b">
        <f t="shared" si="145"/>
        <v>1</v>
      </c>
      <c r="I23" s="18" t="b">
        <f t="shared" si="145"/>
        <v>1</v>
      </c>
      <c r="J23" s="18" t="b">
        <f t="shared" ref="J23:K23" si="146">J8&gt;5</f>
        <v>1</v>
      </c>
      <c r="K23" s="18" t="b">
        <f t="shared" si="146"/>
        <v>1</v>
      </c>
      <c r="L23" s="18" t="b">
        <f t="shared" si="145"/>
        <v>1</v>
      </c>
      <c r="M23" s="18" t="b">
        <f t="shared" si="145"/>
        <v>1</v>
      </c>
      <c r="N23" s="18" t="b">
        <f t="shared" si="145"/>
        <v>1</v>
      </c>
      <c r="O23" s="18" t="b">
        <f t="shared" si="145"/>
        <v>1</v>
      </c>
      <c r="P23" s="18" t="b">
        <f t="shared" si="145"/>
        <v>1</v>
      </c>
      <c r="Q23" s="18" t="b">
        <f t="shared" si="145"/>
        <v>1</v>
      </c>
      <c r="R23" s="18" t="b">
        <f t="shared" si="145"/>
        <v>1</v>
      </c>
      <c r="S23" s="18" t="b">
        <f t="shared" si="145"/>
        <v>1</v>
      </c>
      <c r="T23" s="18" t="b">
        <f t="shared" ref="T23" si="147">T8&gt;5</f>
        <v>1</v>
      </c>
      <c r="U23" s="18" t="b">
        <f t="shared" ref="U23" si="148">U8&gt;5</f>
        <v>1</v>
      </c>
      <c r="V23" s="18" t="b">
        <f t="shared" ref="V23:X23" si="149">V8&gt;5</f>
        <v>1</v>
      </c>
      <c r="W23" s="18" t="b">
        <f t="shared" ref="W23" si="150">W8&gt;5</f>
        <v>1</v>
      </c>
      <c r="X23" s="31" t="b">
        <f t="shared" si="149"/>
        <v>0</v>
      </c>
      <c r="Y23" s="31" t="b">
        <f t="shared" si="145"/>
        <v>0</v>
      </c>
      <c r="Z23" s="31" t="b">
        <f t="shared" si="145"/>
        <v>0</v>
      </c>
      <c r="AA23" s="31" t="b">
        <f t="shared" ref="AA23" si="151">AA8&gt;5</f>
        <v>0</v>
      </c>
      <c r="AB23" s="31" t="b">
        <f t="shared" ref="AB23" si="152">AB8&gt;5</f>
        <v>0</v>
      </c>
      <c r="AC23" s="31" t="b">
        <f t="shared" si="145"/>
        <v>0</v>
      </c>
      <c r="AD23" s="31" t="b">
        <f t="shared" ref="AD23" si="153">AD8&gt;5</f>
        <v>0</v>
      </c>
      <c r="AE23" s="31" t="b">
        <f t="shared" ref="AE23" si="154">AE8&gt;5</f>
        <v>0</v>
      </c>
      <c r="AF23" s="31" t="b">
        <f t="shared" si="145"/>
        <v>0</v>
      </c>
      <c r="AG23" s="31" t="b">
        <f t="shared" si="145"/>
        <v>0</v>
      </c>
      <c r="AH23" s="31" t="b">
        <f t="shared" si="145"/>
        <v>0</v>
      </c>
      <c r="AI23" s="31" t="b">
        <f t="shared" ref="AI23" si="155">AI8&gt;5</f>
        <v>0</v>
      </c>
      <c r="AJ23" s="31" t="b">
        <f t="shared" si="145"/>
        <v>0</v>
      </c>
      <c r="AK23" s="31" t="b">
        <f t="shared" si="145"/>
        <v>0</v>
      </c>
      <c r="AL23" s="31" t="b">
        <f t="shared" si="145"/>
        <v>0</v>
      </c>
      <c r="AM23" s="31" t="b">
        <f t="shared" si="145"/>
        <v>0</v>
      </c>
      <c r="AN23" s="31" t="b">
        <f t="shared" ref="AN23" si="156">AN8&gt;5</f>
        <v>0</v>
      </c>
      <c r="AO23" s="31" t="b">
        <f t="shared" si="145"/>
        <v>0</v>
      </c>
      <c r="AP23" s="31" t="b">
        <f t="shared" si="145"/>
        <v>0</v>
      </c>
    </row>
    <row r="24" spans="1:42" x14ac:dyDescent="0.2">
      <c r="A24" s="1" t="s">
        <v>4</v>
      </c>
      <c r="B24" s="17">
        <v>10</v>
      </c>
      <c r="C24" s="18" t="b">
        <f>C8&gt;10</f>
        <v>1</v>
      </c>
      <c r="D24" s="18" t="b">
        <f t="shared" ref="D24:AP24" si="157">D8&gt;10</f>
        <v>1</v>
      </c>
      <c r="E24" s="18" t="b">
        <f t="shared" si="157"/>
        <v>1</v>
      </c>
      <c r="F24" s="18" t="b">
        <f t="shared" si="157"/>
        <v>1</v>
      </c>
      <c r="G24" s="18" t="b">
        <f t="shared" si="157"/>
        <v>1</v>
      </c>
      <c r="H24" s="18" t="b">
        <f t="shared" si="157"/>
        <v>1</v>
      </c>
      <c r="I24" s="18" t="b">
        <f t="shared" si="157"/>
        <v>1</v>
      </c>
      <c r="J24" s="18" t="b">
        <f t="shared" ref="J24:K24" si="158">J8&gt;10</f>
        <v>1</v>
      </c>
      <c r="K24" s="18" t="b">
        <f t="shared" si="158"/>
        <v>1</v>
      </c>
      <c r="L24" s="18" t="b">
        <f t="shared" si="157"/>
        <v>1</v>
      </c>
      <c r="M24" s="18" t="b">
        <f t="shared" si="157"/>
        <v>1</v>
      </c>
      <c r="N24" s="18" t="b">
        <f t="shared" si="157"/>
        <v>1</v>
      </c>
      <c r="O24" s="18" t="b">
        <f t="shared" si="157"/>
        <v>1</v>
      </c>
      <c r="P24" s="18" t="b">
        <f t="shared" si="157"/>
        <v>1</v>
      </c>
      <c r="Q24" s="31" t="b">
        <f t="shared" si="157"/>
        <v>0</v>
      </c>
      <c r="R24" s="31" t="b">
        <f t="shared" si="157"/>
        <v>0</v>
      </c>
      <c r="S24" s="31" t="b">
        <f t="shared" si="157"/>
        <v>0</v>
      </c>
      <c r="T24" s="31" t="b">
        <f t="shared" ref="T24" si="159">T8&gt;10</f>
        <v>0</v>
      </c>
      <c r="U24" s="31" t="b">
        <f t="shared" ref="U24" si="160">U8&gt;10</f>
        <v>0</v>
      </c>
      <c r="V24" s="31" t="b">
        <f t="shared" ref="V24:X24" si="161">V8&gt;10</f>
        <v>0</v>
      </c>
      <c r="W24" s="31" t="b">
        <f t="shared" ref="W24" si="162">W8&gt;10</f>
        <v>0</v>
      </c>
      <c r="X24" s="31" t="b">
        <f t="shared" si="161"/>
        <v>0</v>
      </c>
      <c r="Y24" s="31" t="b">
        <f t="shared" si="157"/>
        <v>0</v>
      </c>
      <c r="Z24" s="31" t="b">
        <f t="shared" si="157"/>
        <v>0</v>
      </c>
      <c r="AA24" s="31" t="b">
        <f t="shared" ref="AA24" si="163">AA8&gt;10</f>
        <v>0</v>
      </c>
      <c r="AB24" s="31" t="b">
        <f t="shared" ref="AB24" si="164">AB8&gt;10</f>
        <v>0</v>
      </c>
      <c r="AC24" s="31" t="b">
        <f t="shared" si="157"/>
        <v>0</v>
      </c>
      <c r="AD24" s="31" t="b">
        <f t="shared" ref="AD24" si="165">AD8&gt;10</f>
        <v>0</v>
      </c>
      <c r="AE24" s="31" t="b">
        <f t="shared" ref="AE24" si="166">AE8&gt;10</f>
        <v>0</v>
      </c>
      <c r="AF24" s="31" t="b">
        <f t="shared" si="157"/>
        <v>0</v>
      </c>
      <c r="AG24" s="31" t="b">
        <f t="shared" si="157"/>
        <v>0</v>
      </c>
      <c r="AH24" s="31" t="b">
        <f t="shared" si="157"/>
        <v>0</v>
      </c>
      <c r="AI24" s="31" t="b">
        <f t="shared" ref="AI24" si="167">AI8&gt;10</f>
        <v>0</v>
      </c>
      <c r="AJ24" s="31" t="b">
        <f t="shared" si="157"/>
        <v>0</v>
      </c>
      <c r="AK24" s="31" t="b">
        <f t="shared" si="157"/>
        <v>0</v>
      </c>
      <c r="AL24" s="31" t="b">
        <f t="shared" si="157"/>
        <v>0</v>
      </c>
      <c r="AM24" s="31" t="b">
        <f t="shared" si="157"/>
        <v>0</v>
      </c>
      <c r="AN24" s="31" t="b">
        <f t="shared" ref="AN24" si="168">AN8&gt;10</f>
        <v>0</v>
      </c>
      <c r="AO24" s="31" t="b">
        <f t="shared" si="157"/>
        <v>0</v>
      </c>
      <c r="AP24" s="31" t="b">
        <f t="shared" si="157"/>
        <v>0</v>
      </c>
    </row>
    <row r="25" spans="1:42" x14ac:dyDescent="0.2">
      <c r="A25" s="1" t="s">
        <v>19</v>
      </c>
      <c r="B25" s="17">
        <v>3</v>
      </c>
      <c r="C25" s="18" t="b">
        <f>C8&gt;3</f>
        <v>1</v>
      </c>
      <c r="D25" s="18" t="b">
        <f t="shared" ref="D25:AP25" si="169">D8&gt;3</f>
        <v>1</v>
      </c>
      <c r="E25" s="18" t="b">
        <f t="shared" si="169"/>
        <v>1</v>
      </c>
      <c r="F25" s="18" t="b">
        <f t="shared" si="169"/>
        <v>1</v>
      </c>
      <c r="G25" s="18" t="b">
        <f t="shared" si="169"/>
        <v>1</v>
      </c>
      <c r="H25" s="18" t="b">
        <f t="shared" si="169"/>
        <v>1</v>
      </c>
      <c r="I25" s="18" t="b">
        <f t="shared" si="169"/>
        <v>1</v>
      </c>
      <c r="J25" s="18" t="b">
        <f t="shared" ref="J25:K25" si="170">J8&gt;3</f>
        <v>1</v>
      </c>
      <c r="K25" s="18" t="b">
        <f t="shared" si="170"/>
        <v>1</v>
      </c>
      <c r="L25" s="18" t="b">
        <f t="shared" si="169"/>
        <v>1</v>
      </c>
      <c r="M25" s="18" t="b">
        <f t="shared" si="169"/>
        <v>1</v>
      </c>
      <c r="N25" s="18" t="b">
        <f t="shared" si="169"/>
        <v>1</v>
      </c>
      <c r="O25" s="18" t="b">
        <f t="shared" si="169"/>
        <v>1</v>
      </c>
      <c r="P25" s="18" t="b">
        <f t="shared" si="169"/>
        <v>1</v>
      </c>
      <c r="Q25" s="18" t="b">
        <f t="shared" ref="Q25" si="171">Q8&gt;3</f>
        <v>1</v>
      </c>
      <c r="R25" s="18" t="b">
        <f t="shared" si="169"/>
        <v>1</v>
      </c>
      <c r="S25" s="18" t="b">
        <f t="shared" si="169"/>
        <v>1</v>
      </c>
      <c r="T25" s="18" t="b">
        <f t="shared" ref="T25" si="172">T8&gt;3</f>
        <v>1</v>
      </c>
      <c r="U25" s="18" t="b">
        <f t="shared" ref="U25" si="173">U8&gt;3</f>
        <v>1</v>
      </c>
      <c r="V25" s="18" t="b">
        <f t="shared" ref="V25:X25" si="174">V8&gt;3</f>
        <v>1</v>
      </c>
      <c r="W25" s="18" t="b">
        <f t="shared" ref="W25" si="175">W8&gt;3</f>
        <v>1</v>
      </c>
      <c r="X25" s="18" t="b">
        <f t="shared" si="174"/>
        <v>1</v>
      </c>
      <c r="Y25" s="18" t="b">
        <f t="shared" si="169"/>
        <v>1</v>
      </c>
      <c r="Z25" s="18" t="b">
        <f t="shared" si="169"/>
        <v>1</v>
      </c>
      <c r="AA25" s="18" t="b">
        <f t="shared" ref="AA25" si="176">AA8&gt;3</f>
        <v>1</v>
      </c>
      <c r="AB25" s="31" t="b">
        <f t="shared" ref="AB25" si="177">AB8&gt;3</f>
        <v>0</v>
      </c>
      <c r="AC25" s="31" t="b">
        <f t="shared" si="169"/>
        <v>0</v>
      </c>
      <c r="AD25" s="31" t="b">
        <f t="shared" ref="AD25" si="178">AD8&gt;3</f>
        <v>0</v>
      </c>
      <c r="AE25" s="31" t="b">
        <f t="shared" ref="AE25" si="179">AE8&gt;3</f>
        <v>0</v>
      </c>
      <c r="AF25" s="31" t="b">
        <f t="shared" si="169"/>
        <v>0</v>
      </c>
      <c r="AG25" s="31" t="b">
        <f t="shared" si="169"/>
        <v>0</v>
      </c>
      <c r="AH25" s="31" t="b">
        <f t="shared" si="169"/>
        <v>0</v>
      </c>
      <c r="AI25" s="31" t="b">
        <f t="shared" ref="AI25" si="180">AI8&gt;3</f>
        <v>0</v>
      </c>
      <c r="AJ25" s="31" t="b">
        <f t="shared" si="169"/>
        <v>0</v>
      </c>
      <c r="AK25" s="31" t="b">
        <f t="shared" si="169"/>
        <v>0</v>
      </c>
      <c r="AL25" s="31" t="b">
        <f t="shared" si="169"/>
        <v>0</v>
      </c>
      <c r="AM25" s="31" t="b">
        <f t="shared" si="169"/>
        <v>0</v>
      </c>
      <c r="AN25" s="31" t="b">
        <f t="shared" ref="AN25" si="181">AN8&gt;3</f>
        <v>0</v>
      </c>
      <c r="AO25" s="31" t="b">
        <f t="shared" si="169"/>
        <v>0</v>
      </c>
      <c r="AP25" s="31" t="b">
        <f t="shared" si="169"/>
        <v>0</v>
      </c>
    </row>
    <row r="26" spans="1:42" x14ac:dyDescent="0.2">
      <c r="A26" s="1" t="s">
        <v>20</v>
      </c>
      <c r="B26" s="17">
        <v>5</v>
      </c>
      <c r="C26" s="18" t="b">
        <f>C8&gt;5</f>
        <v>1</v>
      </c>
      <c r="D26" s="18" t="b">
        <f t="shared" ref="D26:AP26" si="182">D8&gt;5</f>
        <v>1</v>
      </c>
      <c r="E26" s="18" t="b">
        <f t="shared" si="182"/>
        <v>1</v>
      </c>
      <c r="F26" s="18" t="b">
        <f t="shared" si="182"/>
        <v>1</v>
      </c>
      <c r="G26" s="18" t="b">
        <f t="shared" si="182"/>
        <v>1</v>
      </c>
      <c r="H26" s="18" t="b">
        <f t="shared" si="182"/>
        <v>1</v>
      </c>
      <c r="I26" s="18" t="b">
        <f t="shared" si="182"/>
        <v>1</v>
      </c>
      <c r="J26" s="18" t="b">
        <f t="shared" ref="J26:K26" si="183">J8&gt;5</f>
        <v>1</v>
      </c>
      <c r="K26" s="18" t="b">
        <f t="shared" si="183"/>
        <v>1</v>
      </c>
      <c r="L26" s="18" t="b">
        <f t="shared" si="182"/>
        <v>1</v>
      </c>
      <c r="M26" s="18" t="b">
        <f t="shared" si="182"/>
        <v>1</v>
      </c>
      <c r="N26" s="18" t="b">
        <f t="shared" si="182"/>
        <v>1</v>
      </c>
      <c r="O26" s="18" t="b">
        <f t="shared" si="182"/>
        <v>1</v>
      </c>
      <c r="P26" s="18" t="b">
        <f t="shared" si="182"/>
        <v>1</v>
      </c>
      <c r="Q26" s="18" t="b">
        <f t="shared" ref="Q26" si="184">Q8&gt;5</f>
        <v>1</v>
      </c>
      <c r="R26" s="18" t="b">
        <f t="shared" si="182"/>
        <v>1</v>
      </c>
      <c r="S26" s="18" t="b">
        <f t="shared" si="182"/>
        <v>1</v>
      </c>
      <c r="T26" s="18" t="b">
        <f t="shared" ref="T26" si="185">T8&gt;5</f>
        <v>1</v>
      </c>
      <c r="U26" s="18" t="b">
        <f t="shared" ref="U26" si="186">U8&gt;5</f>
        <v>1</v>
      </c>
      <c r="V26" s="18" t="b">
        <f t="shared" ref="V26:X26" si="187">V8&gt;5</f>
        <v>1</v>
      </c>
      <c r="W26" s="18" t="b">
        <f t="shared" ref="W26" si="188">W8&gt;5</f>
        <v>1</v>
      </c>
      <c r="X26" s="31" t="b">
        <f t="shared" si="187"/>
        <v>0</v>
      </c>
      <c r="Y26" s="31" t="b">
        <f t="shared" si="182"/>
        <v>0</v>
      </c>
      <c r="Z26" s="31" t="b">
        <f t="shared" si="182"/>
        <v>0</v>
      </c>
      <c r="AA26" s="31" t="b">
        <f t="shared" ref="AA26" si="189">AA8&gt;5</f>
        <v>0</v>
      </c>
      <c r="AB26" s="31" t="b">
        <f t="shared" ref="AB26" si="190">AB8&gt;5</f>
        <v>0</v>
      </c>
      <c r="AC26" s="31" t="b">
        <f t="shared" si="182"/>
        <v>0</v>
      </c>
      <c r="AD26" s="31" t="b">
        <f t="shared" ref="AD26" si="191">AD8&gt;5</f>
        <v>0</v>
      </c>
      <c r="AE26" s="31" t="b">
        <f t="shared" ref="AE26" si="192">AE8&gt;5</f>
        <v>0</v>
      </c>
      <c r="AF26" s="31" t="b">
        <f t="shared" si="182"/>
        <v>0</v>
      </c>
      <c r="AG26" s="31" t="b">
        <f t="shared" si="182"/>
        <v>0</v>
      </c>
      <c r="AH26" s="31" t="b">
        <f t="shared" si="182"/>
        <v>0</v>
      </c>
      <c r="AI26" s="31" t="b">
        <f t="shared" ref="AI26" si="193">AI8&gt;5</f>
        <v>0</v>
      </c>
      <c r="AJ26" s="31" t="b">
        <f t="shared" si="182"/>
        <v>0</v>
      </c>
      <c r="AK26" s="31" t="b">
        <f t="shared" si="182"/>
        <v>0</v>
      </c>
      <c r="AL26" s="31" t="b">
        <f t="shared" si="182"/>
        <v>0</v>
      </c>
      <c r="AM26" s="31" t="b">
        <f t="shared" si="182"/>
        <v>0</v>
      </c>
      <c r="AN26" s="31" t="b">
        <f t="shared" ref="AN26" si="194">AN8&gt;5</f>
        <v>0</v>
      </c>
      <c r="AO26" s="31" t="b">
        <f t="shared" si="182"/>
        <v>0</v>
      </c>
      <c r="AP26" s="31" t="b">
        <f t="shared" si="182"/>
        <v>0</v>
      </c>
    </row>
    <row r="27" spans="1:42" x14ac:dyDescent="0.2">
      <c r="A27" s="1" t="s">
        <v>5</v>
      </c>
      <c r="B27" s="17" t="s">
        <v>21</v>
      </c>
      <c r="C27" s="18" t="b">
        <f>C8&gt;8</f>
        <v>1</v>
      </c>
      <c r="D27" s="18" t="b">
        <f t="shared" ref="D27:AP27" si="195">D8&gt;8</f>
        <v>1</v>
      </c>
      <c r="E27" s="18" t="b">
        <f t="shared" si="195"/>
        <v>1</v>
      </c>
      <c r="F27" s="18" t="b">
        <f t="shared" si="195"/>
        <v>1</v>
      </c>
      <c r="G27" s="18" t="b">
        <f t="shared" si="195"/>
        <v>1</v>
      </c>
      <c r="H27" s="18" t="b">
        <f t="shared" si="195"/>
        <v>1</v>
      </c>
      <c r="I27" s="18" t="b">
        <f t="shared" si="195"/>
        <v>1</v>
      </c>
      <c r="J27" s="18" t="b">
        <f t="shared" ref="J27:K27" si="196">J8&gt;8</f>
        <v>1</v>
      </c>
      <c r="K27" s="18" t="b">
        <f t="shared" si="196"/>
        <v>1</v>
      </c>
      <c r="L27" s="18" t="b">
        <f t="shared" si="195"/>
        <v>1</v>
      </c>
      <c r="M27" s="18" t="b">
        <f t="shared" si="195"/>
        <v>1</v>
      </c>
      <c r="N27" s="18" t="b">
        <f t="shared" si="195"/>
        <v>1</v>
      </c>
      <c r="O27" s="18" t="b">
        <f t="shared" si="195"/>
        <v>1</v>
      </c>
      <c r="P27" s="18" t="b">
        <f t="shared" si="195"/>
        <v>1</v>
      </c>
      <c r="Q27" s="18" t="b">
        <f t="shared" si="195"/>
        <v>1</v>
      </c>
      <c r="R27" s="31" t="b">
        <f t="shared" si="195"/>
        <v>0</v>
      </c>
      <c r="S27" s="31" t="b">
        <f t="shared" si="195"/>
        <v>0</v>
      </c>
      <c r="T27" s="31" t="b">
        <f t="shared" ref="T27" si="197">T8&gt;8</f>
        <v>0</v>
      </c>
      <c r="U27" s="31" t="b">
        <f t="shared" ref="U27" si="198">U8&gt;8</f>
        <v>0</v>
      </c>
      <c r="V27" s="31" t="b">
        <f t="shared" ref="V27:X27" si="199">V8&gt;8</f>
        <v>0</v>
      </c>
      <c r="W27" s="31" t="b">
        <f t="shared" ref="W27" si="200">W8&gt;8</f>
        <v>0</v>
      </c>
      <c r="X27" s="31" t="b">
        <f t="shared" si="199"/>
        <v>0</v>
      </c>
      <c r="Y27" s="31" t="b">
        <f t="shared" si="195"/>
        <v>0</v>
      </c>
      <c r="Z27" s="31" t="b">
        <f t="shared" si="195"/>
        <v>0</v>
      </c>
      <c r="AA27" s="31" t="b">
        <f t="shared" ref="AA27" si="201">AA8&gt;8</f>
        <v>0</v>
      </c>
      <c r="AB27" s="31" t="b">
        <f t="shared" ref="AB27" si="202">AB8&gt;8</f>
        <v>0</v>
      </c>
      <c r="AC27" s="31" t="b">
        <f t="shared" si="195"/>
        <v>0</v>
      </c>
      <c r="AD27" s="31" t="b">
        <f t="shared" ref="AD27" si="203">AD8&gt;8</f>
        <v>0</v>
      </c>
      <c r="AE27" s="31" t="b">
        <f t="shared" ref="AE27" si="204">AE8&gt;8</f>
        <v>0</v>
      </c>
      <c r="AF27" s="31" t="b">
        <f t="shared" si="195"/>
        <v>0</v>
      </c>
      <c r="AG27" s="31" t="b">
        <f t="shared" si="195"/>
        <v>0</v>
      </c>
      <c r="AH27" s="31" t="b">
        <f t="shared" si="195"/>
        <v>0</v>
      </c>
      <c r="AI27" s="31" t="b">
        <f t="shared" ref="AI27" si="205">AI8&gt;8</f>
        <v>0</v>
      </c>
      <c r="AJ27" s="31" t="b">
        <f t="shared" si="195"/>
        <v>0</v>
      </c>
      <c r="AK27" s="31" t="b">
        <f t="shared" si="195"/>
        <v>0</v>
      </c>
      <c r="AL27" s="31" t="b">
        <f t="shared" si="195"/>
        <v>0</v>
      </c>
      <c r="AM27" s="31" t="b">
        <f t="shared" si="195"/>
        <v>0</v>
      </c>
      <c r="AN27" s="31" t="b">
        <f t="shared" ref="AN27" si="206">AN8&gt;8</f>
        <v>0</v>
      </c>
      <c r="AO27" s="31" t="b">
        <f t="shared" si="195"/>
        <v>0</v>
      </c>
      <c r="AP27" s="31" t="b">
        <f t="shared" si="195"/>
        <v>0</v>
      </c>
    </row>
    <row r="28" spans="1:42" x14ac:dyDescent="0.2">
      <c r="A28" s="1" t="s">
        <v>6</v>
      </c>
      <c r="B28" s="17">
        <v>30</v>
      </c>
      <c r="C28" s="18" t="b">
        <f>C8&gt;30</f>
        <v>1</v>
      </c>
      <c r="D28" s="18" t="b">
        <f t="shared" ref="D28:AP28" si="207">D8&gt;30</f>
        <v>1</v>
      </c>
      <c r="E28" s="18" t="b">
        <f t="shared" si="207"/>
        <v>1</v>
      </c>
      <c r="F28" s="18" t="b">
        <f t="shared" si="207"/>
        <v>1</v>
      </c>
      <c r="G28" s="18" t="b">
        <f t="shared" si="207"/>
        <v>1</v>
      </c>
      <c r="H28" s="18" t="b">
        <f t="shared" si="207"/>
        <v>1</v>
      </c>
      <c r="I28" s="18" t="b">
        <f t="shared" si="207"/>
        <v>1</v>
      </c>
      <c r="J28" s="18" t="b">
        <f t="shared" si="207"/>
        <v>1</v>
      </c>
      <c r="K28" s="18" t="b">
        <f t="shared" si="207"/>
        <v>1</v>
      </c>
      <c r="L28" s="31" t="b">
        <f t="shared" si="207"/>
        <v>0</v>
      </c>
      <c r="M28" s="31" t="b">
        <f t="shared" si="207"/>
        <v>0</v>
      </c>
      <c r="N28" s="31" t="b">
        <f t="shared" si="207"/>
        <v>0</v>
      </c>
      <c r="O28" s="31" t="b">
        <f t="shared" si="207"/>
        <v>0</v>
      </c>
      <c r="P28" s="31" t="b">
        <f t="shared" si="207"/>
        <v>0</v>
      </c>
      <c r="Q28" s="31" t="b">
        <f t="shared" si="207"/>
        <v>0</v>
      </c>
      <c r="R28" s="31" t="b">
        <f t="shared" si="207"/>
        <v>0</v>
      </c>
      <c r="S28" s="31" t="b">
        <f t="shared" si="207"/>
        <v>0</v>
      </c>
      <c r="T28" s="31" t="b">
        <f t="shared" ref="T28" si="208">T8&gt;30</f>
        <v>0</v>
      </c>
      <c r="U28" s="31" t="b">
        <f t="shared" ref="U28" si="209">U8&gt;30</f>
        <v>0</v>
      </c>
      <c r="V28" s="31" t="b">
        <f t="shared" ref="V28:X28" si="210">V8&gt;30</f>
        <v>0</v>
      </c>
      <c r="W28" s="31" t="b">
        <f t="shared" ref="W28" si="211">W8&gt;30</f>
        <v>0</v>
      </c>
      <c r="X28" s="31" t="b">
        <f t="shared" si="210"/>
        <v>0</v>
      </c>
      <c r="Y28" s="31" t="b">
        <f t="shared" si="207"/>
        <v>0</v>
      </c>
      <c r="Z28" s="31" t="b">
        <f t="shared" si="207"/>
        <v>0</v>
      </c>
      <c r="AA28" s="31" t="b">
        <f t="shared" ref="AA28" si="212">AA8&gt;30</f>
        <v>0</v>
      </c>
      <c r="AB28" s="31" t="b">
        <f t="shared" ref="AB28" si="213">AB8&gt;30</f>
        <v>0</v>
      </c>
      <c r="AC28" s="31" t="b">
        <f t="shared" si="207"/>
        <v>0</v>
      </c>
      <c r="AD28" s="31" t="b">
        <f t="shared" ref="AD28" si="214">AD8&gt;30</f>
        <v>0</v>
      </c>
      <c r="AE28" s="31" t="b">
        <f t="shared" ref="AE28" si="215">AE8&gt;30</f>
        <v>0</v>
      </c>
      <c r="AF28" s="31" t="b">
        <f t="shared" si="207"/>
        <v>0</v>
      </c>
      <c r="AG28" s="31" t="b">
        <f t="shared" si="207"/>
        <v>0</v>
      </c>
      <c r="AH28" s="31" t="b">
        <f t="shared" si="207"/>
        <v>0</v>
      </c>
      <c r="AI28" s="31" t="b">
        <f t="shared" ref="AI28" si="216">AI8&gt;30</f>
        <v>0</v>
      </c>
      <c r="AJ28" s="31" t="b">
        <f t="shared" si="207"/>
        <v>0</v>
      </c>
      <c r="AK28" s="31" t="b">
        <f t="shared" si="207"/>
        <v>0</v>
      </c>
      <c r="AL28" s="31" t="b">
        <f t="shared" si="207"/>
        <v>0</v>
      </c>
      <c r="AM28" s="31" t="b">
        <f t="shared" si="207"/>
        <v>0</v>
      </c>
      <c r="AN28" s="31" t="b">
        <f t="shared" ref="AN28" si="217">AN8&gt;30</f>
        <v>0</v>
      </c>
      <c r="AO28" s="31" t="b">
        <f t="shared" si="207"/>
        <v>0</v>
      </c>
      <c r="AP28" s="31" t="b">
        <f t="shared" si="207"/>
        <v>0</v>
      </c>
    </row>
    <row r="35" spans="21:21" x14ac:dyDescent="0.2">
      <c r="U35" s="42"/>
    </row>
  </sheetData>
  <mergeCells count="5">
    <mergeCell ref="A2:AP2"/>
    <mergeCell ref="A6:B6"/>
    <mergeCell ref="A7:B7"/>
    <mergeCell ref="A8:B8"/>
    <mergeCell ref="A9:AP9"/>
  </mergeCells>
  <conditionalFormatting sqref="C10:AP10">
    <cfRule type="colorScale" priority="3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E03A7-970F-3649-A40A-AA0A34C982A6}">
  <dimension ref="A1:AL28"/>
  <sheetViews>
    <sheetView workbookViewId="0">
      <selection activeCell="B4" sqref="B4"/>
    </sheetView>
  </sheetViews>
  <sheetFormatPr baseColWidth="10" defaultRowHeight="16" x14ac:dyDescent="0.2"/>
  <cols>
    <col min="1" max="1" width="38.83203125" bestFit="1" customWidth="1"/>
    <col min="6" max="6" width="7.5" bestFit="1" customWidth="1"/>
    <col min="7" max="7" width="7.5" customWidth="1"/>
    <col min="8" max="8" width="7.5" bestFit="1" customWidth="1"/>
    <col min="9" max="25" width="7.5" customWidth="1"/>
    <col min="26" max="26" width="7.5" bestFit="1" customWidth="1"/>
    <col min="27" max="33" width="7.5" customWidth="1"/>
  </cols>
  <sheetData>
    <row r="1" spans="1:38" x14ac:dyDescent="0.2">
      <c r="A1" s="15" t="s">
        <v>1</v>
      </c>
      <c r="B1" s="15"/>
      <c r="C1" s="15">
        <v>10</v>
      </c>
      <c r="D1" s="15">
        <v>20</v>
      </c>
      <c r="E1" s="15">
        <v>30</v>
      </c>
      <c r="F1" s="15">
        <v>50</v>
      </c>
      <c r="G1" s="15">
        <v>75</v>
      </c>
      <c r="H1" s="15">
        <v>100</v>
      </c>
      <c r="I1" s="15">
        <v>125</v>
      </c>
      <c r="J1" s="15">
        <v>130</v>
      </c>
      <c r="K1" s="15">
        <v>135</v>
      </c>
      <c r="L1" s="15">
        <v>140</v>
      </c>
      <c r="M1" s="15">
        <v>150</v>
      </c>
      <c r="N1" s="15">
        <v>175</v>
      </c>
      <c r="O1" s="15">
        <v>200</v>
      </c>
      <c r="P1" s="15">
        <v>210</v>
      </c>
      <c r="Q1" s="15">
        <v>230</v>
      </c>
      <c r="R1" s="15">
        <v>240</v>
      </c>
      <c r="S1" s="15">
        <v>250</v>
      </c>
      <c r="T1" s="15">
        <v>275</v>
      </c>
      <c r="U1" s="15">
        <v>300</v>
      </c>
      <c r="V1" s="15">
        <v>350</v>
      </c>
      <c r="W1" s="15">
        <v>400</v>
      </c>
      <c r="X1" s="15">
        <v>430</v>
      </c>
      <c r="Y1" s="15">
        <v>480</v>
      </c>
      <c r="Z1" s="15">
        <v>500</v>
      </c>
      <c r="AA1" s="15">
        <v>600</v>
      </c>
      <c r="AB1" s="15">
        <v>610</v>
      </c>
      <c r="AC1" s="15">
        <v>650</v>
      </c>
      <c r="AD1" s="15">
        <v>750</v>
      </c>
      <c r="AE1" s="15">
        <v>800</v>
      </c>
      <c r="AF1" s="15">
        <v>850</v>
      </c>
      <c r="AG1" s="15">
        <v>900</v>
      </c>
      <c r="AH1" s="15">
        <v>1000</v>
      </c>
      <c r="AI1" s="15">
        <v>1500</v>
      </c>
      <c r="AJ1" s="15">
        <v>2500</v>
      </c>
      <c r="AK1" s="15">
        <v>3000</v>
      </c>
      <c r="AL1" s="15">
        <v>4000</v>
      </c>
    </row>
    <row r="2" spans="1:38" s="5" customFormat="1" ht="17" thickBot="1" x14ac:dyDescent="0.25">
      <c r="A2" s="55" t="s">
        <v>27</v>
      </c>
      <c r="B2" s="56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</row>
    <row r="3" spans="1:38" ht="18" thickTop="1" thickBot="1" x14ac:dyDescent="0.25">
      <c r="A3" s="6" t="s">
        <v>28</v>
      </c>
      <c r="B3" s="13">
        <v>2750000</v>
      </c>
      <c r="C3" s="1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ht="17" thickTop="1" x14ac:dyDescent="0.2">
      <c r="A4" s="4" t="s">
        <v>0</v>
      </c>
      <c r="B4" s="7">
        <f>'90%  detonation 0.2'!B4*0.5</f>
        <v>247500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x14ac:dyDescent="0.2">
      <c r="A5" s="4" t="s">
        <v>29</v>
      </c>
      <c r="B5" s="2">
        <f>POWER(B4,0.333333333333333)</f>
        <v>62.785361782194258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17" thickBot="1" x14ac:dyDescent="0.25">
      <c r="A6" s="59" t="s">
        <v>2</v>
      </c>
      <c r="B6" s="60"/>
      <c r="C6" s="9">
        <f>C1/B5</f>
        <v>0.15927279410590209</v>
      </c>
      <c r="D6" s="9">
        <f>D1/B5</f>
        <v>0.31854558821180418</v>
      </c>
      <c r="E6" s="9">
        <f>E1/B5</f>
        <v>0.47781838231770629</v>
      </c>
      <c r="F6" s="9">
        <f>F1/B5</f>
        <v>0.79636397052951047</v>
      </c>
      <c r="G6" s="9">
        <f>G1/B5</f>
        <v>1.1945459557942657</v>
      </c>
      <c r="H6" s="9">
        <f>H1/B5</f>
        <v>1.5927279410590209</v>
      </c>
      <c r="I6" s="9">
        <f>I1/B5</f>
        <v>1.9909099263237762</v>
      </c>
      <c r="J6" s="9">
        <f>J1/B5</f>
        <v>2.0705463233767274</v>
      </c>
      <c r="K6" s="9">
        <f>K1/B5</f>
        <v>2.1501827204296782</v>
      </c>
      <c r="L6" s="9">
        <f>L1/B5</f>
        <v>2.2298191174826294</v>
      </c>
      <c r="M6" s="9">
        <f>M1/B5</f>
        <v>2.3890919115885314</v>
      </c>
      <c r="N6" s="9">
        <f>N1/B5</f>
        <v>2.7872738968532866</v>
      </c>
      <c r="O6" s="9">
        <f>O1/B5</f>
        <v>3.1854558821180419</v>
      </c>
      <c r="P6" s="9">
        <f>P1/B5</f>
        <v>3.3447286762239439</v>
      </c>
      <c r="Q6" s="9">
        <f>Q1/B5</f>
        <v>3.6632742644357479</v>
      </c>
      <c r="R6" s="9">
        <f>R1/B5</f>
        <v>3.8225470585416503</v>
      </c>
      <c r="S6" s="9">
        <f>S1/B5</f>
        <v>3.9818198526475523</v>
      </c>
      <c r="T6" s="9">
        <f>T1/B5</f>
        <v>4.3800018379123076</v>
      </c>
      <c r="U6" s="9">
        <f>U1/B5</f>
        <v>4.7781838231770628</v>
      </c>
      <c r="V6" s="9">
        <f>V1/B5</f>
        <v>5.5745477937065733</v>
      </c>
      <c r="W6" s="9">
        <f>W1/B5</f>
        <v>6.3709117642360837</v>
      </c>
      <c r="X6" s="9">
        <f>X1/B5</f>
        <v>6.8487301465537902</v>
      </c>
      <c r="Y6" s="9">
        <f>Y1/B5</f>
        <v>7.6450941170833007</v>
      </c>
      <c r="Z6" s="9">
        <f>Z1/B5</f>
        <v>7.9636397052951047</v>
      </c>
      <c r="AA6" s="9">
        <f>AA1/B5</f>
        <v>9.5563676463541256</v>
      </c>
      <c r="AB6" s="9">
        <f>AB1/B5</f>
        <v>9.7156404404600281</v>
      </c>
      <c r="AC6" s="9">
        <f>AC1/B5</f>
        <v>10.352731616883636</v>
      </c>
      <c r="AD6" s="9">
        <f>AD1/B5</f>
        <v>11.945459557942657</v>
      </c>
      <c r="AE6" s="9">
        <f>AE1/B5</f>
        <v>12.741823528472167</v>
      </c>
      <c r="AF6" s="9">
        <f>AF1/B5</f>
        <v>13.538187499001678</v>
      </c>
      <c r="AG6" s="9">
        <f>AG1/B5</f>
        <v>14.334551469531188</v>
      </c>
      <c r="AH6" s="9">
        <f>AH1/B5</f>
        <v>15.927279410590209</v>
      </c>
      <c r="AI6" s="9">
        <f>AI1/B5</f>
        <v>23.890919115885314</v>
      </c>
      <c r="AJ6" s="9">
        <f>AJ1/B5</f>
        <v>39.81819852647552</v>
      </c>
      <c r="AK6" s="44">
        <f>AK1/B5</f>
        <v>47.781838231770628</v>
      </c>
      <c r="AL6" s="44">
        <f>AL1/B5</f>
        <v>63.709117642360837</v>
      </c>
    </row>
    <row r="7" spans="1:38" ht="18" thickTop="1" thickBot="1" x14ac:dyDescent="0.25">
      <c r="A7" s="59" t="s">
        <v>25</v>
      </c>
      <c r="B7" s="61"/>
      <c r="C7" s="10">
        <v>27000</v>
      </c>
      <c r="D7" s="11">
        <v>10000</v>
      </c>
      <c r="E7" s="11">
        <v>5500</v>
      </c>
      <c r="F7" s="11">
        <v>2200</v>
      </c>
      <c r="G7" s="11">
        <v>1300</v>
      </c>
      <c r="H7" s="11">
        <v>700</v>
      </c>
      <c r="I7" s="11">
        <v>300</v>
      </c>
      <c r="J7" s="11">
        <v>280</v>
      </c>
      <c r="K7" s="11">
        <v>275</v>
      </c>
      <c r="L7" s="11">
        <v>255</v>
      </c>
      <c r="M7" s="11">
        <v>220</v>
      </c>
      <c r="N7" s="11">
        <v>150</v>
      </c>
      <c r="O7" s="11">
        <v>120</v>
      </c>
      <c r="P7" s="11">
        <v>100</v>
      </c>
      <c r="Q7" s="11">
        <v>88</v>
      </c>
      <c r="R7" s="11">
        <v>70</v>
      </c>
      <c r="S7" s="11">
        <v>68</v>
      </c>
      <c r="T7" s="11">
        <v>60</v>
      </c>
      <c r="U7" s="11">
        <v>50</v>
      </c>
      <c r="V7" s="11">
        <v>39</v>
      </c>
      <c r="W7" s="11">
        <v>30</v>
      </c>
      <c r="X7" s="11">
        <v>28</v>
      </c>
      <c r="Y7" s="11">
        <v>24</v>
      </c>
      <c r="Z7" s="11">
        <v>22</v>
      </c>
      <c r="AA7" s="11">
        <v>24</v>
      </c>
      <c r="AB7" s="11">
        <v>18</v>
      </c>
      <c r="AC7" s="11">
        <v>16</v>
      </c>
      <c r="AD7" s="11">
        <v>15</v>
      </c>
      <c r="AE7" s="11">
        <v>13.5</v>
      </c>
      <c r="AF7" s="11">
        <v>13</v>
      </c>
      <c r="AG7" s="11">
        <v>11</v>
      </c>
      <c r="AH7" s="11">
        <v>9</v>
      </c>
      <c r="AI7" s="11">
        <v>5.6</v>
      </c>
      <c r="AJ7" s="11">
        <v>2.6</v>
      </c>
      <c r="AK7" s="45">
        <v>2.1</v>
      </c>
      <c r="AL7" s="45">
        <v>1</v>
      </c>
    </row>
    <row r="8" spans="1:38" ht="17" thickTop="1" x14ac:dyDescent="0.2">
      <c r="A8" s="59" t="s">
        <v>24</v>
      </c>
      <c r="B8" s="60"/>
      <c r="C8" s="8">
        <f t="shared" ref="C8:AL8" si="0">C7*0.145038</f>
        <v>3916.0259999999998</v>
      </c>
      <c r="D8" s="8">
        <f t="shared" si="0"/>
        <v>1450.38</v>
      </c>
      <c r="E8" s="8">
        <f t="shared" si="0"/>
        <v>797.70899999999995</v>
      </c>
      <c r="F8" s="8">
        <f t="shared" si="0"/>
        <v>319.08359999999999</v>
      </c>
      <c r="G8" s="8">
        <f t="shared" si="0"/>
        <v>188.54939999999999</v>
      </c>
      <c r="H8" s="8">
        <f t="shared" si="0"/>
        <v>101.5266</v>
      </c>
      <c r="I8" s="8">
        <f t="shared" si="0"/>
        <v>43.511400000000002</v>
      </c>
      <c r="J8" s="8">
        <f t="shared" si="0"/>
        <v>40.610640000000004</v>
      </c>
      <c r="K8" s="8">
        <v>40.011200000000002</v>
      </c>
      <c r="L8" s="8">
        <f t="shared" si="0"/>
        <v>36.984690000000001</v>
      </c>
      <c r="M8" s="8">
        <f t="shared" si="0"/>
        <v>31.908360000000002</v>
      </c>
      <c r="N8" s="8">
        <f t="shared" si="0"/>
        <v>21.755700000000001</v>
      </c>
      <c r="O8" s="8">
        <f t="shared" si="0"/>
        <v>17.40456</v>
      </c>
      <c r="P8" s="8">
        <f t="shared" si="0"/>
        <v>14.5038</v>
      </c>
      <c r="Q8" s="8">
        <f t="shared" si="0"/>
        <v>12.763344</v>
      </c>
      <c r="R8" s="8">
        <f t="shared" si="0"/>
        <v>10.152660000000001</v>
      </c>
      <c r="S8" s="8">
        <f t="shared" si="0"/>
        <v>9.862584</v>
      </c>
      <c r="T8" s="8">
        <f t="shared" si="0"/>
        <v>8.70228</v>
      </c>
      <c r="U8" s="8">
        <f t="shared" si="0"/>
        <v>7.2519</v>
      </c>
      <c r="V8" s="8">
        <f t="shared" si="0"/>
        <v>5.6564820000000005</v>
      </c>
      <c r="W8" s="8">
        <f t="shared" si="0"/>
        <v>4.35114</v>
      </c>
      <c r="X8" s="8">
        <f t="shared" si="0"/>
        <v>4.061064</v>
      </c>
      <c r="Y8" s="8">
        <f t="shared" si="0"/>
        <v>3.480912</v>
      </c>
      <c r="Z8" s="8">
        <f t="shared" si="0"/>
        <v>3.190836</v>
      </c>
      <c r="AA8" s="8">
        <f t="shared" si="0"/>
        <v>3.480912</v>
      </c>
      <c r="AB8" s="8">
        <f t="shared" si="0"/>
        <v>2.610684</v>
      </c>
      <c r="AC8" s="8">
        <f t="shared" si="0"/>
        <v>2.320608</v>
      </c>
      <c r="AD8" s="8">
        <f t="shared" si="0"/>
        <v>2.17557</v>
      </c>
      <c r="AE8" s="8">
        <f t="shared" si="0"/>
        <v>1.958013</v>
      </c>
      <c r="AF8" s="8">
        <f t="shared" si="0"/>
        <v>1.885494</v>
      </c>
      <c r="AG8" s="8">
        <f t="shared" si="0"/>
        <v>1.595418</v>
      </c>
      <c r="AH8" s="8">
        <f t="shared" si="0"/>
        <v>1.305342</v>
      </c>
      <c r="AI8" s="8">
        <f t="shared" si="0"/>
        <v>0.81221279999999996</v>
      </c>
      <c r="AJ8" s="8">
        <f t="shared" si="0"/>
        <v>0.37709880000000001</v>
      </c>
      <c r="AK8" s="48">
        <f t="shared" si="0"/>
        <v>0.30457980000000001</v>
      </c>
      <c r="AL8" s="48">
        <f t="shared" si="0"/>
        <v>0.145038</v>
      </c>
    </row>
    <row r="9" spans="1:38" s="5" customFormat="1" x14ac:dyDescent="0.2">
      <c r="A9" s="52" t="s">
        <v>26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</row>
    <row r="10" spans="1:38" x14ac:dyDescent="0.2">
      <c r="A10" s="1" t="s">
        <v>8</v>
      </c>
      <c r="B10" s="16" t="s">
        <v>12</v>
      </c>
      <c r="C10" s="21" t="b">
        <f>C8&gt;5</f>
        <v>1</v>
      </c>
      <c r="D10" s="21" t="b">
        <f t="shared" ref="D10:AL10" si="1">D8&gt;5</f>
        <v>1</v>
      </c>
      <c r="E10" s="21" t="b">
        <f t="shared" si="1"/>
        <v>1</v>
      </c>
      <c r="F10" s="21" t="b">
        <f t="shared" si="1"/>
        <v>1</v>
      </c>
      <c r="G10" s="21" t="b">
        <f t="shared" si="1"/>
        <v>1</v>
      </c>
      <c r="H10" s="21" t="b">
        <f t="shared" si="1"/>
        <v>1</v>
      </c>
      <c r="I10" s="21" t="b">
        <f t="shared" ref="I10:J10" si="2">I8&gt;5</f>
        <v>1</v>
      </c>
      <c r="J10" s="21" t="b">
        <f t="shared" si="2"/>
        <v>1</v>
      </c>
      <c r="K10" s="21" t="b">
        <f t="shared" ref="K10" si="3">K8&gt;5</f>
        <v>1</v>
      </c>
      <c r="L10" s="21" t="b">
        <f t="shared" ref="L10" si="4">L8&gt;5</f>
        <v>1</v>
      </c>
      <c r="M10" s="21" t="b">
        <f t="shared" si="1"/>
        <v>1</v>
      </c>
      <c r="N10" s="21" t="b">
        <f t="shared" ref="N10" si="5">N8&gt;5</f>
        <v>1</v>
      </c>
      <c r="O10" s="21" t="b">
        <f t="shared" si="1"/>
        <v>1</v>
      </c>
      <c r="P10" s="21" t="b">
        <f t="shared" si="1"/>
        <v>1</v>
      </c>
      <c r="Q10" s="21" t="b">
        <f t="shared" si="1"/>
        <v>1</v>
      </c>
      <c r="R10" s="21" t="b">
        <f t="shared" ref="R10" si="6">R8&gt;5</f>
        <v>1</v>
      </c>
      <c r="S10" s="21" t="b">
        <f t="shared" si="1"/>
        <v>1</v>
      </c>
      <c r="T10" s="21" t="b">
        <f t="shared" ref="T10" si="7">T8&gt;5</f>
        <v>1</v>
      </c>
      <c r="U10" s="21" t="b">
        <f t="shared" si="1"/>
        <v>1</v>
      </c>
      <c r="V10" s="21" t="b">
        <f t="shared" ref="V10" si="8">V8&gt;5</f>
        <v>1</v>
      </c>
      <c r="W10" s="30" t="b">
        <f t="shared" si="1"/>
        <v>0</v>
      </c>
      <c r="X10" s="30" t="b">
        <f t="shared" ref="X10" si="9">X8&gt;5</f>
        <v>0</v>
      </c>
      <c r="Y10" s="30" t="b">
        <f t="shared" si="1"/>
        <v>0</v>
      </c>
      <c r="Z10" s="30" t="b">
        <f t="shared" si="1"/>
        <v>0</v>
      </c>
      <c r="AA10" s="30" t="b">
        <f t="shared" si="1"/>
        <v>0</v>
      </c>
      <c r="AB10" s="30" t="b">
        <f t="shared" ref="AB10" si="10">AB8&gt;5</f>
        <v>0</v>
      </c>
      <c r="AC10" s="30" t="b">
        <f t="shared" ref="AC10" si="11">AC8&gt;5</f>
        <v>0</v>
      </c>
      <c r="AD10" s="30" t="b">
        <f t="shared" si="1"/>
        <v>0</v>
      </c>
      <c r="AE10" s="30" t="b">
        <f t="shared" ref="AE10:AF10" si="12">AE8&gt;5</f>
        <v>0</v>
      </c>
      <c r="AF10" s="30" t="b">
        <f t="shared" si="12"/>
        <v>0</v>
      </c>
      <c r="AG10" s="30" t="b">
        <f t="shared" ref="AG10" si="13">AG8&gt;5</f>
        <v>0</v>
      </c>
      <c r="AH10" s="30" t="b">
        <f t="shared" si="1"/>
        <v>0</v>
      </c>
      <c r="AI10" s="30" t="b">
        <f t="shared" si="1"/>
        <v>0</v>
      </c>
      <c r="AJ10" s="30" t="b">
        <f t="shared" si="1"/>
        <v>0</v>
      </c>
      <c r="AK10" s="30" t="b">
        <f t="shared" si="1"/>
        <v>0</v>
      </c>
      <c r="AL10" s="30" t="b">
        <f t="shared" si="1"/>
        <v>0</v>
      </c>
    </row>
    <row r="11" spans="1:38" x14ac:dyDescent="0.2">
      <c r="A11" s="1" t="s">
        <v>13</v>
      </c>
      <c r="B11" s="16" t="s">
        <v>14</v>
      </c>
      <c r="C11" s="21" t="b">
        <f>C8&gt;10</f>
        <v>1</v>
      </c>
      <c r="D11" s="21" t="b">
        <f t="shared" ref="D11:AL11" si="14">D8&gt;10</f>
        <v>1</v>
      </c>
      <c r="E11" s="21" t="b">
        <f t="shared" si="14"/>
        <v>1</v>
      </c>
      <c r="F11" s="21" t="b">
        <f t="shared" si="14"/>
        <v>1</v>
      </c>
      <c r="G11" s="21" t="b">
        <f t="shared" si="14"/>
        <v>1</v>
      </c>
      <c r="H11" s="21" t="b">
        <f t="shared" si="14"/>
        <v>1</v>
      </c>
      <c r="I11" s="21" t="b">
        <f t="shared" ref="I11" si="15">I8&gt;10</f>
        <v>1</v>
      </c>
      <c r="J11" s="21" t="b">
        <f t="shared" ref="J11:K11" si="16">J9&gt;5</f>
        <v>0</v>
      </c>
      <c r="K11" s="21" t="b">
        <f t="shared" si="16"/>
        <v>0</v>
      </c>
      <c r="L11" s="21" t="b">
        <f t="shared" ref="L11" si="17">L8&gt;10</f>
        <v>1</v>
      </c>
      <c r="M11" s="21" t="b">
        <f t="shared" si="14"/>
        <v>1</v>
      </c>
      <c r="N11" s="21" t="b">
        <f t="shared" ref="N11" si="18">N8&gt;10</f>
        <v>1</v>
      </c>
      <c r="O11" s="21" t="b">
        <f t="shared" si="14"/>
        <v>1</v>
      </c>
      <c r="P11" s="21" t="b">
        <f t="shared" si="14"/>
        <v>1</v>
      </c>
      <c r="Q11" s="21" t="b">
        <f t="shared" si="14"/>
        <v>1</v>
      </c>
      <c r="R11" s="21" t="b">
        <f t="shared" ref="R11" si="19">R8&gt;10</f>
        <v>1</v>
      </c>
      <c r="S11" s="30" t="b">
        <f t="shared" si="14"/>
        <v>0</v>
      </c>
      <c r="T11" s="30" t="b">
        <f t="shared" ref="T11" si="20">T8&gt;10</f>
        <v>0</v>
      </c>
      <c r="U11" s="30" t="b">
        <f t="shared" si="14"/>
        <v>0</v>
      </c>
      <c r="V11" s="30" t="b">
        <f t="shared" ref="V11" si="21">V8&gt;10</f>
        <v>0</v>
      </c>
      <c r="W11" s="30" t="b">
        <f t="shared" si="14"/>
        <v>0</v>
      </c>
      <c r="X11" s="30" t="b">
        <f t="shared" ref="X11" si="22">X8&gt;10</f>
        <v>0</v>
      </c>
      <c r="Y11" s="30" t="b">
        <f t="shared" si="14"/>
        <v>0</v>
      </c>
      <c r="Z11" s="30" t="b">
        <f t="shared" si="14"/>
        <v>0</v>
      </c>
      <c r="AA11" s="30" t="b">
        <f t="shared" si="14"/>
        <v>0</v>
      </c>
      <c r="AB11" s="30" t="b">
        <f t="shared" ref="AB11" si="23">AB8&gt;10</f>
        <v>0</v>
      </c>
      <c r="AC11" s="30" t="b">
        <f t="shared" ref="AC11" si="24">AC8&gt;10</f>
        <v>0</v>
      </c>
      <c r="AD11" s="30" t="b">
        <f t="shared" si="14"/>
        <v>0</v>
      </c>
      <c r="AE11" s="30" t="b">
        <f t="shared" ref="AE11:AF11" si="25">AE8&gt;10</f>
        <v>0</v>
      </c>
      <c r="AF11" s="30" t="b">
        <f t="shared" si="25"/>
        <v>0</v>
      </c>
      <c r="AG11" s="30" t="b">
        <f t="shared" ref="AG11" si="26">AG8&gt;10</f>
        <v>0</v>
      </c>
      <c r="AH11" s="30" t="b">
        <f t="shared" si="14"/>
        <v>0</v>
      </c>
      <c r="AI11" s="30" t="b">
        <f t="shared" si="14"/>
        <v>0</v>
      </c>
      <c r="AJ11" s="30" t="b">
        <f t="shared" si="14"/>
        <v>0</v>
      </c>
      <c r="AK11" s="30" t="b">
        <f t="shared" si="14"/>
        <v>0</v>
      </c>
      <c r="AL11" s="30" t="b">
        <f t="shared" si="14"/>
        <v>0</v>
      </c>
    </row>
    <row r="12" spans="1:38" x14ac:dyDescent="0.2">
      <c r="A12" s="1" t="s">
        <v>22</v>
      </c>
      <c r="B12" s="16" t="s">
        <v>23</v>
      </c>
      <c r="C12" s="18" t="b">
        <f>C8&gt;8</f>
        <v>1</v>
      </c>
      <c r="D12" s="18" t="b">
        <f t="shared" ref="D12:AL12" si="27">D8&gt;8</f>
        <v>1</v>
      </c>
      <c r="E12" s="18" t="b">
        <f t="shared" si="27"/>
        <v>1</v>
      </c>
      <c r="F12" s="18" t="b">
        <f t="shared" si="27"/>
        <v>1</v>
      </c>
      <c r="G12" s="18" t="b">
        <f t="shared" si="27"/>
        <v>1</v>
      </c>
      <c r="H12" s="18" t="b">
        <f t="shared" si="27"/>
        <v>1</v>
      </c>
      <c r="I12" s="18" t="b">
        <f t="shared" ref="I12" si="28">I8&gt;8</f>
        <v>1</v>
      </c>
      <c r="J12" s="21" t="b">
        <f t="shared" ref="J12:K12" si="29">J10&gt;5</f>
        <v>1</v>
      </c>
      <c r="K12" s="21" t="b">
        <f t="shared" si="29"/>
        <v>1</v>
      </c>
      <c r="L12" s="18" t="b">
        <f t="shared" ref="L12" si="30">L8&gt;8</f>
        <v>1</v>
      </c>
      <c r="M12" s="18" t="b">
        <f t="shared" si="27"/>
        <v>1</v>
      </c>
      <c r="N12" s="18" t="b">
        <f t="shared" ref="N12" si="31">N8&gt;8</f>
        <v>1</v>
      </c>
      <c r="O12" s="18" t="b">
        <f t="shared" si="27"/>
        <v>1</v>
      </c>
      <c r="P12" s="18" t="b">
        <f t="shared" si="27"/>
        <v>1</v>
      </c>
      <c r="Q12" s="18" t="b">
        <f t="shared" si="27"/>
        <v>1</v>
      </c>
      <c r="R12" s="18" t="b">
        <f t="shared" ref="R12" si="32">R8&gt;8</f>
        <v>1</v>
      </c>
      <c r="S12" s="18" t="b">
        <f t="shared" si="27"/>
        <v>1</v>
      </c>
      <c r="T12" s="18" t="b">
        <f t="shared" ref="T12" si="33">T8&gt;8</f>
        <v>1</v>
      </c>
      <c r="U12" s="31" t="b">
        <f t="shared" si="27"/>
        <v>0</v>
      </c>
      <c r="V12" s="31" t="b">
        <f t="shared" ref="V12" si="34">V8&gt;8</f>
        <v>0</v>
      </c>
      <c r="W12" s="31" t="b">
        <f t="shared" si="27"/>
        <v>0</v>
      </c>
      <c r="X12" s="31" t="b">
        <f t="shared" ref="X12" si="35">X8&gt;8</f>
        <v>0</v>
      </c>
      <c r="Y12" s="31" t="b">
        <f t="shared" si="27"/>
        <v>0</v>
      </c>
      <c r="Z12" s="31" t="b">
        <f t="shared" si="27"/>
        <v>0</v>
      </c>
      <c r="AA12" s="31" t="b">
        <f t="shared" si="27"/>
        <v>0</v>
      </c>
      <c r="AB12" s="31" t="b">
        <f t="shared" ref="AB12" si="36">AB8&gt;8</f>
        <v>0</v>
      </c>
      <c r="AC12" s="31" t="b">
        <f t="shared" ref="AC12" si="37">AC8&gt;8</f>
        <v>0</v>
      </c>
      <c r="AD12" s="31" t="b">
        <f t="shared" si="27"/>
        <v>0</v>
      </c>
      <c r="AE12" s="31" t="b">
        <f t="shared" ref="AE12:AF12" si="38">AE8&gt;8</f>
        <v>0</v>
      </c>
      <c r="AF12" s="31" t="b">
        <f t="shared" si="38"/>
        <v>0</v>
      </c>
      <c r="AG12" s="31" t="b">
        <f t="shared" ref="AG12" si="39">AG8&gt;8</f>
        <v>0</v>
      </c>
      <c r="AH12" s="31" t="b">
        <f t="shared" si="27"/>
        <v>0</v>
      </c>
      <c r="AI12" s="31" t="b">
        <f t="shared" si="27"/>
        <v>0</v>
      </c>
      <c r="AJ12" s="31" t="b">
        <f t="shared" si="27"/>
        <v>0</v>
      </c>
      <c r="AK12" s="31" t="b">
        <f t="shared" si="27"/>
        <v>0</v>
      </c>
      <c r="AL12" s="31" t="b">
        <f t="shared" si="27"/>
        <v>0</v>
      </c>
    </row>
    <row r="13" spans="1:38" x14ac:dyDescent="0.2">
      <c r="A13" s="1" t="s">
        <v>30</v>
      </c>
      <c r="B13" s="16" t="s">
        <v>31</v>
      </c>
      <c r="C13" s="18" t="b">
        <f>C8&gt;1.5</f>
        <v>1</v>
      </c>
      <c r="D13" s="18" t="b">
        <f t="shared" ref="D13:AL13" si="40">D8&gt;1.5</f>
        <v>1</v>
      </c>
      <c r="E13" s="18" t="b">
        <f t="shared" si="40"/>
        <v>1</v>
      </c>
      <c r="F13" s="18" t="b">
        <f t="shared" si="40"/>
        <v>1</v>
      </c>
      <c r="G13" s="18" t="b">
        <f t="shared" si="40"/>
        <v>1</v>
      </c>
      <c r="H13" s="18" t="b">
        <f t="shared" si="40"/>
        <v>1</v>
      </c>
      <c r="I13" s="18" t="b">
        <f t="shared" ref="I13" si="41">I8&gt;1.5</f>
        <v>1</v>
      </c>
      <c r="J13" s="21" t="b">
        <f t="shared" ref="J13:K13" si="42">J11&gt;5</f>
        <v>1</v>
      </c>
      <c r="K13" s="21" t="b">
        <f t="shared" si="42"/>
        <v>1</v>
      </c>
      <c r="L13" s="18" t="b">
        <f t="shared" ref="L13" si="43">L8&gt;1.5</f>
        <v>1</v>
      </c>
      <c r="M13" s="18" t="b">
        <f t="shared" si="40"/>
        <v>1</v>
      </c>
      <c r="N13" s="18" t="b">
        <f t="shared" ref="N13" si="44">N8&gt;1.5</f>
        <v>1</v>
      </c>
      <c r="O13" s="18" t="b">
        <f t="shared" si="40"/>
        <v>1</v>
      </c>
      <c r="P13" s="18" t="b">
        <f t="shared" si="40"/>
        <v>1</v>
      </c>
      <c r="Q13" s="18" t="b">
        <f t="shared" si="40"/>
        <v>1</v>
      </c>
      <c r="R13" s="18" t="b">
        <f t="shared" ref="R13" si="45">R8&gt;1.5</f>
        <v>1</v>
      </c>
      <c r="S13" s="18" t="b">
        <f t="shared" si="40"/>
        <v>1</v>
      </c>
      <c r="T13" s="18" t="b">
        <f t="shared" ref="T13" si="46">T8&gt;1.5</f>
        <v>1</v>
      </c>
      <c r="U13" s="18" t="b">
        <f t="shared" si="40"/>
        <v>1</v>
      </c>
      <c r="V13" s="18" t="b">
        <f t="shared" ref="V13" si="47">V8&gt;1.5</f>
        <v>1</v>
      </c>
      <c r="W13" s="18" t="b">
        <f t="shared" si="40"/>
        <v>1</v>
      </c>
      <c r="X13" s="18" t="b">
        <f t="shared" ref="X13" si="48">X8&gt;1.5</f>
        <v>1</v>
      </c>
      <c r="Y13" s="18" t="b">
        <f t="shared" si="40"/>
        <v>1</v>
      </c>
      <c r="Z13" s="18" t="b">
        <f t="shared" si="40"/>
        <v>1</v>
      </c>
      <c r="AA13" s="18" t="b">
        <f t="shared" si="40"/>
        <v>1</v>
      </c>
      <c r="AB13" s="18" t="b">
        <f t="shared" ref="AB13" si="49">AB8&gt;1.5</f>
        <v>1</v>
      </c>
      <c r="AC13" s="18" t="b">
        <f t="shared" ref="AC13" si="50">AC8&gt;1.5</f>
        <v>1</v>
      </c>
      <c r="AD13" s="18" t="b">
        <f t="shared" si="40"/>
        <v>1</v>
      </c>
      <c r="AE13" s="18" t="b">
        <f t="shared" ref="AE13:AF13" si="51">AE8&gt;1.5</f>
        <v>1</v>
      </c>
      <c r="AF13" s="18" t="b">
        <f t="shared" si="51"/>
        <v>1</v>
      </c>
      <c r="AG13" s="18" t="b">
        <f t="shared" ref="AG13" si="52">AG8&gt;1.5</f>
        <v>1</v>
      </c>
      <c r="AH13" s="31" t="b">
        <f t="shared" si="40"/>
        <v>0</v>
      </c>
      <c r="AI13" s="31" t="b">
        <f t="shared" si="40"/>
        <v>0</v>
      </c>
      <c r="AJ13" s="31" t="b">
        <f t="shared" si="40"/>
        <v>0</v>
      </c>
      <c r="AK13" s="31" t="b">
        <f t="shared" si="40"/>
        <v>0</v>
      </c>
      <c r="AL13" s="31" t="b">
        <f t="shared" si="40"/>
        <v>0</v>
      </c>
    </row>
    <row r="14" spans="1:38" x14ac:dyDescent="0.2">
      <c r="A14" s="1" t="s">
        <v>7</v>
      </c>
      <c r="B14" s="17" t="s">
        <v>16</v>
      </c>
      <c r="C14" s="18" t="b">
        <f>C8&gt;4</f>
        <v>1</v>
      </c>
      <c r="D14" s="18" t="b">
        <f t="shared" ref="D14:AL14" si="53">D8&gt;4</f>
        <v>1</v>
      </c>
      <c r="E14" s="18" t="b">
        <f t="shared" si="53"/>
        <v>1</v>
      </c>
      <c r="F14" s="18" t="b">
        <f t="shared" si="53"/>
        <v>1</v>
      </c>
      <c r="G14" s="18" t="b">
        <f t="shared" si="53"/>
        <v>1</v>
      </c>
      <c r="H14" s="18" t="b">
        <f t="shared" si="53"/>
        <v>1</v>
      </c>
      <c r="I14" s="18" t="b">
        <f t="shared" ref="I14" si="54">I8&gt;4</f>
        <v>1</v>
      </c>
      <c r="J14" s="21" t="b">
        <f t="shared" ref="J14:K14" si="55">J12&gt;5</f>
        <v>1</v>
      </c>
      <c r="K14" s="21" t="b">
        <f t="shared" si="55"/>
        <v>1</v>
      </c>
      <c r="L14" s="18" t="b">
        <f t="shared" ref="L14" si="56">L8&gt;4</f>
        <v>1</v>
      </c>
      <c r="M14" s="18" t="b">
        <f t="shared" si="53"/>
        <v>1</v>
      </c>
      <c r="N14" s="18" t="b">
        <f t="shared" ref="N14" si="57">N8&gt;4</f>
        <v>1</v>
      </c>
      <c r="O14" s="18" t="b">
        <f t="shared" si="53"/>
        <v>1</v>
      </c>
      <c r="P14" s="18" t="b">
        <f t="shared" si="53"/>
        <v>1</v>
      </c>
      <c r="Q14" s="18" t="b">
        <f t="shared" si="53"/>
        <v>1</v>
      </c>
      <c r="R14" s="18" t="b">
        <f t="shared" ref="R14" si="58">R8&gt;4</f>
        <v>1</v>
      </c>
      <c r="S14" s="18" t="b">
        <f t="shared" si="53"/>
        <v>1</v>
      </c>
      <c r="T14" s="18" t="b">
        <f t="shared" ref="T14" si="59">T8&gt;4</f>
        <v>1</v>
      </c>
      <c r="U14" s="18" t="b">
        <f t="shared" si="53"/>
        <v>1</v>
      </c>
      <c r="V14" s="18" t="b">
        <f t="shared" ref="V14" si="60">V8&gt;4</f>
        <v>1</v>
      </c>
      <c r="W14" s="18" t="b">
        <f t="shared" si="53"/>
        <v>1</v>
      </c>
      <c r="X14" s="18" t="b">
        <f t="shared" ref="X14" si="61">X8&gt;4</f>
        <v>1</v>
      </c>
      <c r="Y14" s="31" t="b">
        <f t="shared" si="53"/>
        <v>0</v>
      </c>
      <c r="Z14" s="31" t="b">
        <f t="shared" si="53"/>
        <v>0</v>
      </c>
      <c r="AA14" s="31" t="b">
        <f t="shared" si="53"/>
        <v>0</v>
      </c>
      <c r="AB14" s="31" t="b">
        <f t="shared" ref="AB14" si="62">AB8&gt;4</f>
        <v>0</v>
      </c>
      <c r="AC14" s="31" t="b">
        <f t="shared" ref="AC14" si="63">AC8&gt;4</f>
        <v>0</v>
      </c>
      <c r="AD14" s="31" t="b">
        <f t="shared" si="53"/>
        <v>0</v>
      </c>
      <c r="AE14" s="31" t="b">
        <f t="shared" ref="AE14:AF14" si="64">AE8&gt;4</f>
        <v>0</v>
      </c>
      <c r="AF14" s="31" t="b">
        <f t="shared" si="64"/>
        <v>0</v>
      </c>
      <c r="AG14" s="31" t="b">
        <f t="shared" ref="AG14" si="65">AG8&gt;4</f>
        <v>0</v>
      </c>
      <c r="AH14" s="31" t="b">
        <f t="shared" si="53"/>
        <v>0</v>
      </c>
      <c r="AI14" s="31" t="b">
        <f t="shared" si="53"/>
        <v>0</v>
      </c>
      <c r="AJ14" s="31" t="b">
        <f t="shared" si="53"/>
        <v>0</v>
      </c>
      <c r="AK14" s="31" t="b">
        <f t="shared" si="53"/>
        <v>0</v>
      </c>
      <c r="AL14" s="31" t="b">
        <f t="shared" si="53"/>
        <v>0</v>
      </c>
    </row>
    <row r="15" spans="1:38" x14ac:dyDescent="0.2">
      <c r="A15" s="1" t="s">
        <v>15</v>
      </c>
      <c r="B15" s="17" t="s">
        <v>17</v>
      </c>
      <c r="C15" s="18" t="b">
        <f>C8&gt;7</f>
        <v>1</v>
      </c>
      <c r="D15" s="18" t="b">
        <f t="shared" ref="D15:AL15" si="66">D8&gt;7</f>
        <v>1</v>
      </c>
      <c r="E15" s="18" t="b">
        <f t="shared" si="66"/>
        <v>1</v>
      </c>
      <c r="F15" s="18" t="b">
        <f t="shared" si="66"/>
        <v>1</v>
      </c>
      <c r="G15" s="18" t="b">
        <f t="shared" si="66"/>
        <v>1</v>
      </c>
      <c r="H15" s="18" t="b">
        <f t="shared" si="66"/>
        <v>1</v>
      </c>
      <c r="I15" s="18" t="b">
        <f t="shared" ref="I15" si="67">I8&gt;7</f>
        <v>1</v>
      </c>
      <c r="J15" s="21" t="b">
        <f t="shared" ref="J15:K15" si="68">J13&gt;5</f>
        <v>1</v>
      </c>
      <c r="K15" s="21" t="b">
        <f t="shared" si="68"/>
        <v>1</v>
      </c>
      <c r="L15" s="18" t="b">
        <f t="shared" ref="L15" si="69">L8&gt;7</f>
        <v>1</v>
      </c>
      <c r="M15" s="18" t="b">
        <f t="shared" si="66"/>
        <v>1</v>
      </c>
      <c r="N15" s="18" t="b">
        <f t="shared" ref="N15" si="70">N8&gt;7</f>
        <v>1</v>
      </c>
      <c r="O15" s="18" t="b">
        <f t="shared" si="66"/>
        <v>1</v>
      </c>
      <c r="P15" s="18" t="b">
        <f t="shared" si="66"/>
        <v>1</v>
      </c>
      <c r="Q15" s="18" t="b">
        <f t="shared" si="66"/>
        <v>1</v>
      </c>
      <c r="R15" s="18" t="b">
        <f t="shared" ref="R15" si="71">R8&gt;7</f>
        <v>1</v>
      </c>
      <c r="S15" s="18" t="b">
        <f t="shared" si="66"/>
        <v>1</v>
      </c>
      <c r="T15" s="18" t="b">
        <f t="shared" ref="T15" si="72">T8&gt;7</f>
        <v>1</v>
      </c>
      <c r="U15" s="18" t="b">
        <f t="shared" si="66"/>
        <v>1</v>
      </c>
      <c r="V15" s="31" t="b">
        <f t="shared" ref="V15" si="73">V8&gt;7</f>
        <v>0</v>
      </c>
      <c r="W15" s="31" t="b">
        <f t="shared" si="66"/>
        <v>0</v>
      </c>
      <c r="X15" s="31" t="b">
        <f t="shared" ref="X15" si="74">X8&gt;7</f>
        <v>0</v>
      </c>
      <c r="Y15" s="31" t="b">
        <f t="shared" si="66"/>
        <v>0</v>
      </c>
      <c r="Z15" s="31" t="b">
        <f t="shared" si="66"/>
        <v>0</v>
      </c>
      <c r="AA15" s="31" t="b">
        <f t="shared" si="66"/>
        <v>0</v>
      </c>
      <c r="AB15" s="31" t="b">
        <f t="shared" ref="AB15" si="75">AB8&gt;7</f>
        <v>0</v>
      </c>
      <c r="AC15" s="31" t="b">
        <f t="shared" ref="AC15" si="76">AC8&gt;7</f>
        <v>0</v>
      </c>
      <c r="AD15" s="31" t="b">
        <f t="shared" si="66"/>
        <v>0</v>
      </c>
      <c r="AE15" s="31" t="b">
        <f t="shared" ref="AE15:AF15" si="77">AE8&gt;7</f>
        <v>0</v>
      </c>
      <c r="AF15" s="31" t="b">
        <f t="shared" si="77"/>
        <v>0</v>
      </c>
      <c r="AG15" s="31" t="b">
        <f t="shared" ref="AG15" si="78">AG8&gt;7</f>
        <v>0</v>
      </c>
      <c r="AH15" s="31" t="b">
        <f t="shared" si="66"/>
        <v>0</v>
      </c>
      <c r="AI15" s="31" t="b">
        <f t="shared" si="66"/>
        <v>0</v>
      </c>
      <c r="AJ15" s="31" t="b">
        <f t="shared" si="66"/>
        <v>0</v>
      </c>
      <c r="AK15" s="31" t="b">
        <f t="shared" si="66"/>
        <v>0</v>
      </c>
      <c r="AL15" s="31" t="b">
        <f t="shared" si="66"/>
        <v>0</v>
      </c>
    </row>
    <row r="16" spans="1:38" x14ac:dyDescent="0.2">
      <c r="A16" s="1" t="s">
        <v>32</v>
      </c>
      <c r="B16" s="17">
        <v>2</v>
      </c>
      <c r="C16" s="18" t="b">
        <f>C8&gt;2</f>
        <v>1</v>
      </c>
      <c r="D16" s="18" t="b">
        <f t="shared" ref="D16:AL16" si="79">D8&gt;2</f>
        <v>1</v>
      </c>
      <c r="E16" s="18" t="b">
        <f t="shared" si="79"/>
        <v>1</v>
      </c>
      <c r="F16" s="18" t="b">
        <f t="shared" si="79"/>
        <v>1</v>
      </c>
      <c r="G16" s="18" t="b">
        <f t="shared" si="79"/>
        <v>1</v>
      </c>
      <c r="H16" s="18" t="b">
        <f t="shared" si="79"/>
        <v>1</v>
      </c>
      <c r="I16" s="18" t="b">
        <f t="shared" ref="I16" si="80">I8&gt;2</f>
        <v>1</v>
      </c>
      <c r="J16" s="21" t="b">
        <f t="shared" ref="J16:K16" si="81">J14&gt;5</f>
        <v>1</v>
      </c>
      <c r="K16" s="21" t="b">
        <f t="shared" si="81"/>
        <v>1</v>
      </c>
      <c r="L16" s="18" t="b">
        <f t="shared" ref="L16" si="82">L8&gt;2</f>
        <v>1</v>
      </c>
      <c r="M16" s="18" t="b">
        <f t="shared" si="79"/>
        <v>1</v>
      </c>
      <c r="N16" s="18" t="b">
        <f t="shared" ref="N16" si="83">N8&gt;2</f>
        <v>1</v>
      </c>
      <c r="O16" s="18" t="b">
        <f t="shared" si="79"/>
        <v>1</v>
      </c>
      <c r="P16" s="18" t="b">
        <f t="shared" si="79"/>
        <v>1</v>
      </c>
      <c r="Q16" s="18" t="b">
        <f t="shared" si="79"/>
        <v>1</v>
      </c>
      <c r="R16" s="18" t="b">
        <f t="shared" ref="R16" si="84">R8&gt;2</f>
        <v>1</v>
      </c>
      <c r="S16" s="18" t="b">
        <f t="shared" si="79"/>
        <v>1</v>
      </c>
      <c r="T16" s="18" t="b">
        <f t="shared" ref="T16" si="85">T8&gt;2</f>
        <v>1</v>
      </c>
      <c r="U16" s="18" t="b">
        <f t="shared" si="79"/>
        <v>1</v>
      </c>
      <c r="V16" s="18" t="b">
        <f t="shared" ref="V16" si="86">V8&gt;2</f>
        <v>1</v>
      </c>
      <c r="W16" s="18" t="b">
        <f t="shared" si="79"/>
        <v>1</v>
      </c>
      <c r="X16" s="18" t="b">
        <f t="shared" ref="X16" si="87">X8&gt;2</f>
        <v>1</v>
      </c>
      <c r="Y16" s="18" t="b">
        <f t="shared" si="79"/>
        <v>1</v>
      </c>
      <c r="Z16" s="18" t="b">
        <f t="shared" si="79"/>
        <v>1</v>
      </c>
      <c r="AA16" s="18" t="b">
        <f t="shared" si="79"/>
        <v>1</v>
      </c>
      <c r="AB16" s="18" t="b">
        <f t="shared" ref="AB16" si="88">AB8&gt;2</f>
        <v>1</v>
      </c>
      <c r="AC16" s="18" t="b">
        <f t="shared" ref="AC16" si="89">AC8&gt;2</f>
        <v>1</v>
      </c>
      <c r="AD16" s="18" t="b">
        <f t="shared" si="79"/>
        <v>1</v>
      </c>
      <c r="AE16" s="31" t="b">
        <f t="shared" ref="AE16:AF16" si="90">AE8&gt;2</f>
        <v>0</v>
      </c>
      <c r="AF16" s="31" t="b">
        <f t="shared" si="90"/>
        <v>0</v>
      </c>
      <c r="AG16" s="31" t="b">
        <f t="shared" ref="AG16" si="91">AG8&gt;2</f>
        <v>0</v>
      </c>
      <c r="AH16" s="31" t="b">
        <f t="shared" si="79"/>
        <v>0</v>
      </c>
      <c r="AI16" s="31" t="b">
        <f t="shared" si="79"/>
        <v>0</v>
      </c>
      <c r="AJ16" s="31" t="b">
        <f t="shared" si="79"/>
        <v>0</v>
      </c>
      <c r="AK16" s="31" t="b">
        <f t="shared" si="79"/>
        <v>0</v>
      </c>
      <c r="AL16" s="31" t="b">
        <f t="shared" si="79"/>
        <v>0</v>
      </c>
    </row>
    <row r="17" spans="1:38" x14ac:dyDescent="0.2">
      <c r="A17" s="1" t="s">
        <v>36</v>
      </c>
      <c r="B17" s="17">
        <v>40</v>
      </c>
      <c r="C17" s="18" t="b">
        <f>C8&gt;40</f>
        <v>1</v>
      </c>
      <c r="D17" s="18" t="b">
        <f t="shared" ref="D17:AL17" si="92">D8&gt;40</f>
        <v>1</v>
      </c>
      <c r="E17" s="18" t="b">
        <f t="shared" si="92"/>
        <v>1</v>
      </c>
      <c r="F17" s="18" t="b">
        <f t="shared" si="92"/>
        <v>1</v>
      </c>
      <c r="G17" s="18" t="b">
        <f t="shared" si="92"/>
        <v>1</v>
      </c>
      <c r="H17" s="18" t="b">
        <f t="shared" si="92"/>
        <v>1</v>
      </c>
      <c r="I17" s="18" t="b">
        <f t="shared" ref="I17" si="93">I8&gt;40</f>
        <v>1</v>
      </c>
      <c r="J17" s="21" t="b">
        <f t="shared" ref="J17:K17" si="94">J15&gt;5</f>
        <v>1</v>
      </c>
      <c r="K17" s="21" t="b">
        <f t="shared" si="94"/>
        <v>1</v>
      </c>
      <c r="L17" s="31" t="b">
        <f t="shared" ref="L17" si="95">L8&gt;40</f>
        <v>0</v>
      </c>
      <c r="M17" s="31" t="b">
        <f t="shared" si="92"/>
        <v>0</v>
      </c>
      <c r="N17" s="31" t="b">
        <f t="shared" ref="N17" si="96">N8&gt;40</f>
        <v>0</v>
      </c>
      <c r="O17" s="31" t="b">
        <f t="shared" si="92"/>
        <v>0</v>
      </c>
      <c r="P17" s="31" t="b">
        <f t="shared" si="92"/>
        <v>0</v>
      </c>
      <c r="Q17" s="31" t="b">
        <f t="shared" si="92"/>
        <v>0</v>
      </c>
      <c r="R17" s="31" t="b">
        <f t="shared" ref="R17" si="97">R8&gt;40</f>
        <v>0</v>
      </c>
      <c r="S17" s="31" t="b">
        <f t="shared" si="92"/>
        <v>0</v>
      </c>
      <c r="T17" s="31" t="b">
        <f t="shared" ref="T17" si="98">T8&gt;40</f>
        <v>0</v>
      </c>
      <c r="U17" s="31" t="b">
        <f t="shared" si="92"/>
        <v>0</v>
      </c>
      <c r="V17" s="31" t="b">
        <f t="shared" ref="V17" si="99">V8&gt;40</f>
        <v>0</v>
      </c>
      <c r="W17" s="31" t="b">
        <f t="shared" si="92"/>
        <v>0</v>
      </c>
      <c r="X17" s="31" t="b">
        <f t="shared" ref="X17" si="100">X8&gt;40</f>
        <v>0</v>
      </c>
      <c r="Y17" s="31" t="b">
        <f t="shared" si="92"/>
        <v>0</v>
      </c>
      <c r="Z17" s="31" t="b">
        <f t="shared" si="92"/>
        <v>0</v>
      </c>
      <c r="AA17" s="31" t="b">
        <f t="shared" si="92"/>
        <v>0</v>
      </c>
      <c r="AB17" s="31" t="b">
        <f t="shared" ref="AB17" si="101">AB8&gt;40</f>
        <v>0</v>
      </c>
      <c r="AC17" s="31" t="b">
        <f t="shared" ref="AC17" si="102">AC8&gt;40</f>
        <v>0</v>
      </c>
      <c r="AD17" s="31" t="b">
        <f t="shared" si="92"/>
        <v>0</v>
      </c>
      <c r="AE17" s="31" t="b">
        <f t="shared" ref="AE17:AF17" si="103">AE8&gt;40</f>
        <v>0</v>
      </c>
      <c r="AF17" s="31" t="b">
        <f t="shared" si="103"/>
        <v>0</v>
      </c>
      <c r="AG17" s="31" t="b">
        <f t="shared" ref="AG17" si="104">AG8&gt;40</f>
        <v>0</v>
      </c>
      <c r="AH17" s="31" t="b">
        <f t="shared" si="92"/>
        <v>0</v>
      </c>
      <c r="AI17" s="31" t="b">
        <f t="shared" si="92"/>
        <v>0</v>
      </c>
      <c r="AJ17" s="31" t="b">
        <f t="shared" si="92"/>
        <v>0</v>
      </c>
      <c r="AK17" s="31" t="b">
        <f t="shared" si="92"/>
        <v>0</v>
      </c>
      <c r="AL17" s="31" t="b">
        <f t="shared" si="92"/>
        <v>0</v>
      </c>
    </row>
    <row r="18" spans="1:38" x14ac:dyDescent="0.2">
      <c r="A18" s="1" t="s">
        <v>9</v>
      </c>
      <c r="B18" s="17">
        <v>7</v>
      </c>
      <c r="C18" s="18" t="b">
        <f>C8&gt;7</f>
        <v>1</v>
      </c>
      <c r="D18" s="18" t="b">
        <f t="shared" ref="D18:AL18" si="105">D8&gt;7</f>
        <v>1</v>
      </c>
      <c r="E18" s="18" t="b">
        <f t="shared" si="105"/>
        <v>1</v>
      </c>
      <c r="F18" s="18" t="b">
        <f t="shared" si="105"/>
        <v>1</v>
      </c>
      <c r="G18" s="18" t="b">
        <f t="shared" si="105"/>
        <v>1</v>
      </c>
      <c r="H18" s="18" t="b">
        <f t="shared" si="105"/>
        <v>1</v>
      </c>
      <c r="I18" s="18" t="b">
        <f t="shared" ref="I18" si="106">I8&gt;7</f>
        <v>1</v>
      </c>
      <c r="J18" s="21" t="b">
        <f t="shared" ref="J18:K18" si="107">J16&gt;5</f>
        <v>1</v>
      </c>
      <c r="K18" s="21" t="b">
        <f t="shared" si="107"/>
        <v>1</v>
      </c>
      <c r="L18" s="18" t="b">
        <f t="shared" ref="L18" si="108">L8&gt;7</f>
        <v>1</v>
      </c>
      <c r="M18" s="18" t="b">
        <f t="shared" si="105"/>
        <v>1</v>
      </c>
      <c r="N18" s="18" t="b">
        <f t="shared" ref="N18" si="109">N8&gt;7</f>
        <v>1</v>
      </c>
      <c r="O18" s="18" t="b">
        <f t="shared" si="105"/>
        <v>1</v>
      </c>
      <c r="P18" s="18" t="b">
        <f t="shared" si="105"/>
        <v>1</v>
      </c>
      <c r="Q18" s="18" t="b">
        <f t="shared" si="105"/>
        <v>1</v>
      </c>
      <c r="R18" s="18" t="b">
        <f t="shared" ref="R18" si="110">R8&gt;7</f>
        <v>1</v>
      </c>
      <c r="S18" s="18" t="b">
        <f t="shared" si="105"/>
        <v>1</v>
      </c>
      <c r="T18" s="18" t="b">
        <f t="shared" ref="T18" si="111">T8&gt;7</f>
        <v>1</v>
      </c>
      <c r="U18" s="18" t="b">
        <f t="shared" si="105"/>
        <v>1</v>
      </c>
      <c r="V18" s="31" t="b">
        <f t="shared" ref="V18" si="112">V8&gt;7</f>
        <v>0</v>
      </c>
      <c r="W18" s="31" t="b">
        <f t="shared" si="105"/>
        <v>0</v>
      </c>
      <c r="X18" s="31" t="b">
        <f t="shared" ref="X18" si="113">X8&gt;7</f>
        <v>0</v>
      </c>
      <c r="Y18" s="31" t="b">
        <f t="shared" si="105"/>
        <v>0</v>
      </c>
      <c r="Z18" s="31" t="b">
        <f t="shared" si="105"/>
        <v>0</v>
      </c>
      <c r="AA18" s="31" t="b">
        <f t="shared" si="105"/>
        <v>0</v>
      </c>
      <c r="AB18" s="31" t="b">
        <f t="shared" ref="AB18" si="114">AB8&gt;7</f>
        <v>0</v>
      </c>
      <c r="AC18" s="31" t="b">
        <f t="shared" ref="AC18" si="115">AC8&gt;7</f>
        <v>0</v>
      </c>
      <c r="AD18" s="31" t="b">
        <f t="shared" si="105"/>
        <v>0</v>
      </c>
      <c r="AE18" s="31" t="b">
        <f t="shared" ref="AE18:AF18" si="116">AE8&gt;7</f>
        <v>0</v>
      </c>
      <c r="AF18" s="31" t="b">
        <f t="shared" si="116"/>
        <v>0</v>
      </c>
      <c r="AG18" s="31" t="b">
        <f t="shared" ref="AG18" si="117">AG8&gt;7</f>
        <v>0</v>
      </c>
      <c r="AH18" s="31" t="b">
        <f t="shared" si="105"/>
        <v>0</v>
      </c>
      <c r="AI18" s="31" t="b">
        <f t="shared" si="105"/>
        <v>0</v>
      </c>
      <c r="AJ18" s="31" t="b">
        <f t="shared" si="105"/>
        <v>0</v>
      </c>
      <c r="AK18" s="31" t="b">
        <f t="shared" si="105"/>
        <v>0</v>
      </c>
      <c r="AL18" s="31" t="b">
        <f t="shared" si="105"/>
        <v>0</v>
      </c>
    </row>
    <row r="19" spans="1:38" x14ac:dyDescent="0.2">
      <c r="A19" s="1" t="s">
        <v>10</v>
      </c>
      <c r="B19" s="17">
        <v>0.15</v>
      </c>
      <c r="C19" s="18" t="b">
        <f>C8&gt;0.15</f>
        <v>1</v>
      </c>
      <c r="D19" s="18" t="b">
        <f t="shared" ref="D19:AL19" si="118">D8&gt;0.15</f>
        <v>1</v>
      </c>
      <c r="E19" s="18" t="b">
        <f t="shared" si="118"/>
        <v>1</v>
      </c>
      <c r="F19" s="18" t="b">
        <f t="shared" si="118"/>
        <v>1</v>
      </c>
      <c r="G19" s="18" t="b">
        <f t="shared" si="118"/>
        <v>1</v>
      </c>
      <c r="H19" s="18" t="b">
        <f t="shared" si="118"/>
        <v>1</v>
      </c>
      <c r="I19" s="18" t="b">
        <f t="shared" ref="I19" si="119">I8&gt;0.15</f>
        <v>1</v>
      </c>
      <c r="J19" s="21" t="b">
        <f t="shared" ref="J19:K19" si="120">J17&gt;5</f>
        <v>1</v>
      </c>
      <c r="K19" s="21" t="b">
        <f t="shared" si="120"/>
        <v>1</v>
      </c>
      <c r="L19" s="18" t="b">
        <f t="shared" ref="L19" si="121">L8&gt;0.15</f>
        <v>1</v>
      </c>
      <c r="M19" s="18" t="b">
        <f t="shared" si="118"/>
        <v>1</v>
      </c>
      <c r="N19" s="18" t="b">
        <f t="shared" ref="N19" si="122">N8&gt;0.15</f>
        <v>1</v>
      </c>
      <c r="O19" s="18" t="b">
        <f t="shared" si="118"/>
        <v>1</v>
      </c>
      <c r="P19" s="18" t="b">
        <f t="shared" si="118"/>
        <v>1</v>
      </c>
      <c r="Q19" s="18" t="b">
        <f t="shared" si="118"/>
        <v>1</v>
      </c>
      <c r="R19" s="18" t="b">
        <f t="shared" ref="R19" si="123">R8&gt;0.15</f>
        <v>1</v>
      </c>
      <c r="S19" s="18" t="b">
        <f t="shared" si="118"/>
        <v>1</v>
      </c>
      <c r="T19" s="18" t="b">
        <f t="shared" ref="T19" si="124">T8&gt;0.15</f>
        <v>1</v>
      </c>
      <c r="U19" s="18" t="b">
        <f t="shared" si="118"/>
        <v>1</v>
      </c>
      <c r="V19" s="18" t="b">
        <f t="shared" ref="V19" si="125">V8&gt;0.15</f>
        <v>1</v>
      </c>
      <c r="W19" s="18" t="b">
        <f t="shared" si="118"/>
        <v>1</v>
      </c>
      <c r="X19" s="18" t="b">
        <f t="shared" ref="X19" si="126">X8&gt;0.15</f>
        <v>1</v>
      </c>
      <c r="Y19" s="18" t="b">
        <f t="shared" si="118"/>
        <v>1</v>
      </c>
      <c r="Z19" s="18" t="b">
        <f t="shared" si="118"/>
        <v>1</v>
      </c>
      <c r="AA19" s="18" t="b">
        <f t="shared" si="118"/>
        <v>1</v>
      </c>
      <c r="AB19" s="18" t="b">
        <f t="shared" ref="AB19" si="127">AB8&gt;0.15</f>
        <v>1</v>
      </c>
      <c r="AC19" s="18" t="b">
        <f t="shared" ref="AC19" si="128">AC8&gt;0.15</f>
        <v>1</v>
      </c>
      <c r="AD19" s="18" t="b">
        <f t="shared" si="118"/>
        <v>1</v>
      </c>
      <c r="AE19" s="18" t="b">
        <f t="shared" ref="AE19:AF19" si="129">AE8&gt;0.15</f>
        <v>1</v>
      </c>
      <c r="AF19" s="18" t="b">
        <f t="shared" si="129"/>
        <v>1</v>
      </c>
      <c r="AG19" s="18" t="b">
        <f t="shared" ref="AG19" si="130">AG8&gt;0.15</f>
        <v>1</v>
      </c>
      <c r="AH19" s="18" t="b">
        <f t="shared" si="118"/>
        <v>1</v>
      </c>
      <c r="AI19" s="18" t="b">
        <f t="shared" si="118"/>
        <v>1</v>
      </c>
      <c r="AJ19" s="18" t="b">
        <f t="shared" si="118"/>
        <v>1</v>
      </c>
      <c r="AK19" s="18" t="b">
        <f t="shared" si="118"/>
        <v>1</v>
      </c>
      <c r="AL19" s="31" t="b">
        <f t="shared" si="118"/>
        <v>0</v>
      </c>
    </row>
    <row r="20" spans="1:38" x14ac:dyDescent="0.2">
      <c r="A20" s="1" t="s">
        <v>3</v>
      </c>
      <c r="B20" s="17" t="s">
        <v>18</v>
      </c>
      <c r="C20" s="18" t="b">
        <f>C8&gt;0.67</f>
        <v>1</v>
      </c>
      <c r="D20" s="18" t="b">
        <f t="shared" ref="D20:AL20" si="131">D8&gt;0.67</f>
        <v>1</v>
      </c>
      <c r="E20" s="18" t="b">
        <f t="shared" si="131"/>
        <v>1</v>
      </c>
      <c r="F20" s="18" t="b">
        <f t="shared" si="131"/>
        <v>1</v>
      </c>
      <c r="G20" s="18" t="b">
        <f t="shared" si="131"/>
        <v>1</v>
      </c>
      <c r="H20" s="18" t="b">
        <f t="shared" si="131"/>
        <v>1</v>
      </c>
      <c r="I20" s="18" t="b">
        <f t="shared" ref="I20" si="132">I8&gt;0.67</f>
        <v>1</v>
      </c>
      <c r="J20" s="21" t="b">
        <f t="shared" ref="J20:K20" si="133">J18&gt;5</f>
        <v>1</v>
      </c>
      <c r="K20" s="21" t="b">
        <f t="shared" si="133"/>
        <v>1</v>
      </c>
      <c r="L20" s="18" t="b">
        <f t="shared" ref="L20" si="134">L8&gt;0.67</f>
        <v>1</v>
      </c>
      <c r="M20" s="18" t="b">
        <f t="shared" si="131"/>
        <v>1</v>
      </c>
      <c r="N20" s="18" t="b">
        <f t="shared" ref="N20" si="135">N8&gt;0.67</f>
        <v>1</v>
      </c>
      <c r="O20" s="18" t="b">
        <f t="shared" si="131"/>
        <v>1</v>
      </c>
      <c r="P20" s="18" t="b">
        <f t="shared" si="131"/>
        <v>1</v>
      </c>
      <c r="Q20" s="18" t="b">
        <f t="shared" si="131"/>
        <v>1</v>
      </c>
      <c r="R20" s="18" t="b">
        <f t="shared" ref="R20" si="136">R8&gt;0.67</f>
        <v>1</v>
      </c>
      <c r="S20" s="18" t="b">
        <f t="shared" si="131"/>
        <v>1</v>
      </c>
      <c r="T20" s="18" t="b">
        <f t="shared" ref="T20" si="137">T8&gt;0.67</f>
        <v>1</v>
      </c>
      <c r="U20" s="18" t="b">
        <f t="shared" si="131"/>
        <v>1</v>
      </c>
      <c r="V20" s="18" t="b">
        <f t="shared" ref="V20" si="138">V8&gt;0.67</f>
        <v>1</v>
      </c>
      <c r="W20" s="18" t="b">
        <f t="shared" si="131"/>
        <v>1</v>
      </c>
      <c r="X20" s="18" t="b">
        <f t="shared" ref="X20" si="139">X8&gt;0.67</f>
        <v>1</v>
      </c>
      <c r="Y20" s="18" t="b">
        <f t="shared" si="131"/>
        <v>1</v>
      </c>
      <c r="Z20" s="18" t="b">
        <f t="shared" si="131"/>
        <v>1</v>
      </c>
      <c r="AA20" s="18" t="b">
        <f t="shared" si="131"/>
        <v>1</v>
      </c>
      <c r="AB20" s="18" t="b">
        <f t="shared" ref="AB20" si="140">AB8&gt;0.67</f>
        <v>1</v>
      </c>
      <c r="AC20" s="18" t="b">
        <f t="shared" ref="AC20" si="141">AC8&gt;0.67</f>
        <v>1</v>
      </c>
      <c r="AD20" s="18" t="b">
        <f t="shared" si="131"/>
        <v>1</v>
      </c>
      <c r="AE20" s="18" t="b">
        <f t="shared" ref="AE20:AF20" si="142">AE8&gt;0.67</f>
        <v>1</v>
      </c>
      <c r="AF20" s="18" t="b">
        <f t="shared" si="142"/>
        <v>1</v>
      </c>
      <c r="AG20" s="18" t="b">
        <f t="shared" ref="AG20" si="143">AG8&gt;0.67</f>
        <v>1</v>
      </c>
      <c r="AH20" s="18" t="b">
        <f t="shared" si="131"/>
        <v>1</v>
      </c>
      <c r="AI20" s="18" t="b">
        <f t="shared" si="131"/>
        <v>1</v>
      </c>
      <c r="AJ20" s="31" t="b">
        <f t="shared" si="131"/>
        <v>0</v>
      </c>
      <c r="AK20" s="31" t="b">
        <f t="shared" si="131"/>
        <v>0</v>
      </c>
      <c r="AL20" s="31" t="b">
        <f t="shared" si="131"/>
        <v>0</v>
      </c>
    </row>
    <row r="21" spans="1:38" x14ac:dyDescent="0.2">
      <c r="A21" s="1" t="s">
        <v>50</v>
      </c>
      <c r="B21" s="17">
        <v>0.19</v>
      </c>
      <c r="C21" s="18" t="b">
        <f>C8&gt;0.19</f>
        <v>1</v>
      </c>
      <c r="D21" s="18" t="b">
        <f t="shared" ref="D21:AL21" si="144">D8&gt;0.19</f>
        <v>1</v>
      </c>
      <c r="E21" s="18" t="b">
        <f t="shared" si="144"/>
        <v>1</v>
      </c>
      <c r="F21" s="18" t="b">
        <f t="shared" si="144"/>
        <v>1</v>
      </c>
      <c r="G21" s="18" t="b">
        <f t="shared" si="144"/>
        <v>1</v>
      </c>
      <c r="H21" s="18" t="b">
        <f t="shared" si="144"/>
        <v>1</v>
      </c>
      <c r="I21" s="18" t="b">
        <f t="shared" si="144"/>
        <v>1</v>
      </c>
      <c r="J21" s="18" t="b">
        <f t="shared" si="144"/>
        <v>1</v>
      </c>
      <c r="K21" s="18" t="b">
        <f t="shared" si="144"/>
        <v>1</v>
      </c>
      <c r="L21" s="18" t="b">
        <f t="shared" si="144"/>
        <v>1</v>
      </c>
      <c r="M21" s="18" t="b">
        <f t="shared" si="144"/>
        <v>1</v>
      </c>
      <c r="N21" s="18" t="b">
        <f t="shared" si="144"/>
        <v>1</v>
      </c>
      <c r="O21" s="18" t="b">
        <f t="shared" si="144"/>
        <v>1</v>
      </c>
      <c r="P21" s="18" t="b">
        <f t="shared" si="144"/>
        <v>1</v>
      </c>
      <c r="Q21" s="18" t="b">
        <f t="shared" si="144"/>
        <v>1</v>
      </c>
      <c r="R21" s="18" t="b">
        <f t="shared" si="144"/>
        <v>1</v>
      </c>
      <c r="S21" s="18" t="b">
        <f t="shared" si="144"/>
        <v>1</v>
      </c>
      <c r="T21" s="18" t="b">
        <f t="shared" si="144"/>
        <v>1</v>
      </c>
      <c r="U21" s="18" t="b">
        <f t="shared" si="144"/>
        <v>1</v>
      </c>
      <c r="V21" s="18" t="b">
        <f t="shared" si="144"/>
        <v>1</v>
      </c>
      <c r="W21" s="18" t="b">
        <f t="shared" si="144"/>
        <v>1</v>
      </c>
      <c r="X21" s="18" t="b">
        <f t="shared" si="144"/>
        <v>1</v>
      </c>
      <c r="Y21" s="18" t="b">
        <f t="shared" si="144"/>
        <v>1</v>
      </c>
      <c r="Z21" s="18" t="b">
        <f t="shared" si="144"/>
        <v>1</v>
      </c>
      <c r="AA21" s="18" t="b">
        <f t="shared" si="144"/>
        <v>1</v>
      </c>
      <c r="AB21" s="18" t="b">
        <f t="shared" si="144"/>
        <v>1</v>
      </c>
      <c r="AC21" s="18" t="b">
        <f t="shared" si="144"/>
        <v>1</v>
      </c>
      <c r="AD21" s="18" t="b">
        <f t="shared" si="144"/>
        <v>1</v>
      </c>
      <c r="AE21" s="18" t="b">
        <f t="shared" si="144"/>
        <v>1</v>
      </c>
      <c r="AF21" s="18" t="b">
        <f t="shared" si="144"/>
        <v>1</v>
      </c>
      <c r="AG21" s="18" t="b">
        <f t="shared" si="144"/>
        <v>1</v>
      </c>
      <c r="AH21" s="18" t="b">
        <f t="shared" si="144"/>
        <v>1</v>
      </c>
      <c r="AI21" s="18" t="b">
        <f t="shared" si="144"/>
        <v>1</v>
      </c>
      <c r="AJ21" s="18" t="b">
        <f t="shared" si="144"/>
        <v>1</v>
      </c>
      <c r="AK21" s="18" t="b">
        <f t="shared" si="144"/>
        <v>1</v>
      </c>
      <c r="AL21" s="31" t="b">
        <f t="shared" si="144"/>
        <v>0</v>
      </c>
    </row>
    <row r="22" spans="1:38" x14ac:dyDescent="0.2">
      <c r="A22" s="1" t="s">
        <v>52</v>
      </c>
      <c r="B22" s="17">
        <v>0.3</v>
      </c>
      <c r="C22" s="18" t="b">
        <f>C8&gt;0.3</f>
        <v>1</v>
      </c>
      <c r="D22" s="18" t="b">
        <f t="shared" ref="D22:AL22" si="145">D8&gt;0.3</f>
        <v>1</v>
      </c>
      <c r="E22" s="18" t="b">
        <f t="shared" si="145"/>
        <v>1</v>
      </c>
      <c r="F22" s="18" t="b">
        <f t="shared" si="145"/>
        <v>1</v>
      </c>
      <c r="G22" s="18" t="b">
        <f t="shared" si="145"/>
        <v>1</v>
      </c>
      <c r="H22" s="18" t="b">
        <f t="shared" si="145"/>
        <v>1</v>
      </c>
      <c r="I22" s="18" t="b">
        <f t="shared" si="145"/>
        <v>1</v>
      </c>
      <c r="J22" s="18" t="b">
        <f t="shared" si="145"/>
        <v>1</v>
      </c>
      <c r="K22" s="18" t="b">
        <f t="shared" si="145"/>
        <v>1</v>
      </c>
      <c r="L22" s="18" t="b">
        <f t="shared" si="145"/>
        <v>1</v>
      </c>
      <c r="M22" s="18" t="b">
        <f t="shared" si="145"/>
        <v>1</v>
      </c>
      <c r="N22" s="18" t="b">
        <f t="shared" si="145"/>
        <v>1</v>
      </c>
      <c r="O22" s="18" t="b">
        <f t="shared" si="145"/>
        <v>1</v>
      </c>
      <c r="P22" s="18" t="b">
        <f t="shared" si="145"/>
        <v>1</v>
      </c>
      <c r="Q22" s="18" t="b">
        <f t="shared" si="145"/>
        <v>1</v>
      </c>
      <c r="R22" s="18" t="b">
        <f t="shared" si="145"/>
        <v>1</v>
      </c>
      <c r="S22" s="18" t="b">
        <f t="shared" si="145"/>
        <v>1</v>
      </c>
      <c r="T22" s="18" t="b">
        <f t="shared" si="145"/>
        <v>1</v>
      </c>
      <c r="U22" s="18" t="b">
        <f t="shared" si="145"/>
        <v>1</v>
      </c>
      <c r="V22" s="18" t="b">
        <f t="shared" si="145"/>
        <v>1</v>
      </c>
      <c r="W22" s="18" t="b">
        <f t="shared" si="145"/>
        <v>1</v>
      </c>
      <c r="X22" s="18" t="b">
        <f t="shared" si="145"/>
        <v>1</v>
      </c>
      <c r="Y22" s="18" t="b">
        <f t="shared" si="145"/>
        <v>1</v>
      </c>
      <c r="Z22" s="18" t="b">
        <f t="shared" si="145"/>
        <v>1</v>
      </c>
      <c r="AA22" s="18" t="b">
        <f t="shared" si="145"/>
        <v>1</v>
      </c>
      <c r="AB22" s="18" t="b">
        <f t="shared" si="145"/>
        <v>1</v>
      </c>
      <c r="AC22" s="18" t="b">
        <f t="shared" si="145"/>
        <v>1</v>
      </c>
      <c r="AD22" s="18" t="b">
        <f t="shared" si="145"/>
        <v>1</v>
      </c>
      <c r="AE22" s="18" t="b">
        <f t="shared" si="145"/>
        <v>1</v>
      </c>
      <c r="AF22" s="18" t="b">
        <f t="shared" si="145"/>
        <v>1</v>
      </c>
      <c r="AG22" s="18" t="b">
        <f t="shared" si="145"/>
        <v>1</v>
      </c>
      <c r="AH22" s="18" t="b">
        <f t="shared" si="145"/>
        <v>1</v>
      </c>
      <c r="AI22" s="18" t="b">
        <f t="shared" si="145"/>
        <v>1</v>
      </c>
      <c r="AJ22" s="18" t="b">
        <f t="shared" si="145"/>
        <v>1</v>
      </c>
      <c r="AK22" s="18" t="b">
        <f t="shared" si="145"/>
        <v>1</v>
      </c>
      <c r="AL22" s="31" t="b">
        <f t="shared" si="145"/>
        <v>0</v>
      </c>
    </row>
    <row r="23" spans="1:38" x14ac:dyDescent="0.2">
      <c r="A23" s="1" t="s">
        <v>11</v>
      </c>
      <c r="B23" s="16" t="s">
        <v>12</v>
      </c>
      <c r="C23" s="18" t="b">
        <f>C8&gt;5</f>
        <v>1</v>
      </c>
      <c r="D23" s="18" t="b">
        <f t="shared" ref="D23:AL23" si="146">D8&gt;5</f>
        <v>1</v>
      </c>
      <c r="E23" s="18" t="b">
        <f t="shared" si="146"/>
        <v>1</v>
      </c>
      <c r="F23" s="18" t="b">
        <f t="shared" si="146"/>
        <v>1</v>
      </c>
      <c r="G23" s="18" t="b">
        <f t="shared" si="146"/>
        <v>1</v>
      </c>
      <c r="H23" s="18" t="b">
        <f t="shared" si="146"/>
        <v>1</v>
      </c>
      <c r="I23" s="18" t="b">
        <f t="shared" ref="I23" si="147">I8&gt;5</f>
        <v>1</v>
      </c>
      <c r="J23" s="21" t="b">
        <f t="shared" ref="J23:K23" si="148">J19&gt;5</f>
        <v>1</v>
      </c>
      <c r="K23" s="21" t="b">
        <f t="shared" si="148"/>
        <v>1</v>
      </c>
      <c r="L23" s="18" t="b">
        <f t="shared" ref="L23" si="149">L8&gt;5</f>
        <v>1</v>
      </c>
      <c r="M23" s="18" t="b">
        <f t="shared" si="146"/>
        <v>1</v>
      </c>
      <c r="N23" s="18" t="b">
        <f t="shared" ref="N23" si="150">N8&gt;5</f>
        <v>1</v>
      </c>
      <c r="O23" s="18" t="b">
        <f t="shared" si="146"/>
        <v>1</v>
      </c>
      <c r="P23" s="18" t="b">
        <f t="shared" si="146"/>
        <v>1</v>
      </c>
      <c r="Q23" s="18" t="b">
        <f t="shared" si="146"/>
        <v>1</v>
      </c>
      <c r="R23" s="18" t="b">
        <f t="shared" ref="R23" si="151">R8&gt;5</f>
        <v>1</v>
      </c>
      <c r="S23" s="18" t="b">
        <f t="shared" si="146"/>
        <v>1</v>
      </c>
      <c r="T23" s="18" t="b">
        <f t="shared" ref="T23" si="152">T8&gt;5</f>
        <v>1</v>
      </c>
      <c r="U23" s="18" t="b">
        <f t="shared" si="146"/>
        <v>1</v>
      </c>
      <c r="V23" s="18" t="b">
        <f t="shared" ref="V23" si="153">V8&gt;5</f>
        <v>1</v>
      </c>
      <c r="W23" s="31" t="b">
        <f t="shared" si="146"/>
        <v>0</v>
      </c>
      <c r="X23" s="31" t="b">
        <f t="shared" ref="X23" si="154">X8&gt;5</f>
        <v>0</v>
      </c>
      <c r="Y23" s="31" t="b">
        <f t="shared" si="146"/>
        <v>0</v>
      </c>
      <c r="Z23" s="31" t="b">
        <f t="shared" si="146"/>
        <v>0</v>
      </c>
      <c r="AA23" s="31" t="b">
        <f t="shared" si="146"/>
        <v>0</v>
      </c>
      <c r="AB23" s="31" t="b">
        <f t="shared" ref="AB23" si="155">AB8&gt;5</f>
        <v>0</v>
      </c>
      <c r="AC23" s="31" t="b">
        <f t="shared" ref="AC23" si="156">AC8&gt;5</f>
        <v>0</v>
      </c>
      <c r="AD23" s="31" t="b">
        <f t="shared" si="146"/>
        <v>0</v>
      </c>
      <c r="AE23" s="31" t="b">
        <f t="shared" ref="AE23:AF23" si="157">AE8&gt;5</f>
        <v>0</v>
      </c>
      <c r="AF23" s="31" t="b">
        <f t="shared" si="157"/>
        <v>0</v>
      </c>
      <c r="AG23" s="31" t="b">
        <f t="shared" ref="AG23" si="158">AG8&gt;5</f>
        <v>0</v>
      </c>
      <c r="AH23" s="31" t="b">
        <f t="shared" si="146"/>
        <v>0</v>
      </c>
      <c r="AI23" s="31" t="b">
        <f t="shared" si="146"/>
        <v>0</v>
      </c>
      <c r="AJ23" s="31" t="b">
        <f t="shared" si="146"/>
        <v>0</v>
      </c>
      <c r="AK23" s="31" t="b">
        <f t="shared" si="146"/>
        <v>0</v>
      </c>
      <c r="AL23" s="31" t="b">
        <f t="shared" si="146"/>
        <v>0</v>
      </c>
    </row>
    <row r="24" spans="1:38" x14ac:dyDescent="0.2">
      <c r="A24" s="1" t="s">
        <v>4</v>
      </c>
      <c r="B24" s="17">
        <v>10</v>
      </c>
      <c r="C24" s="18" t="b">
        <f>C8&gt;10</f>
        <v>1</v>
      </c>
      <c r="D24" s="18" t="b">
        <f t="shared" ref="D24:AL24" si="159">D8&gt;10</f>
        <v>1</v>
      </c>
      <c r="E24" s="18" t="b">
        <f t="shared" si="159"/>
        <v>1</v>
      </c>
      <c r="F24" s="18" t="b">
        <f t="shared" si="159"/>
        <v>1</v>
      </c>
      <c r="G24" s="18" t="b">
        <f t="shared" si="159"/>
        <v>1</v>
      </c>
      <c r="H24" s="18" t="b">
        <f t="shared" si="159"/>
        <v>1</v>
      </c>
      <c r="I24" s="18" t="b">
        <f t="shared" ref="I24" si="160">I8&gt;10</f>
        <v>1</v>
      </c>
      <c r="J24" s="21" t="b">
        <f t="shared" ref="J24:K24" si="161">J20&gt;5</f>
        <v>1</v>
      </c>
      <c r="K24" s="21" t="b">
        <f t="shared" si="161"/>
        <v>1</v>
      </c>
      <c r="L24" s="18" t="b">
        <f t="shared" ref="L24" si="162">L8&gt;10</f>
        <v>1</v>
      </c>
      <c r="M24" s="18" t="b">
        <f t="shared" si="159"/>
        <v>1</v>
      </c>
      <c r="N24" s="18" t="b">
        <f t="shared" ref="N24" si="163">N8&gt;10</f>
        <v>1</v>
      </c>
      <c r="O24" s="18" t="b">
        <f t="shared" si="159"/>
        <v>1</v>
      </c>
      <c r="P24" s="18" t="b">
        <f t="shared" si="159"/>
        <v>1</v>
      </c>
      <c r="Q24" s="18" t="b">
        <f t="shared" si="159"/>
        <v>1</v>
      </c>
      <c r="R24" s="18" t="b">
        <f t="shared" ref="R24" si="164">R8&gt;10</f>
        <v>1</v>
      </c>
      <c r="S24" s="31" t="b">
        <f t="shared" si="159"/>
        <v>0</v>
      </c>
      <c r="T24" s="31" t="b">
        <f t="shared" ref="T24" si="165">T8&gt;10</f>
        <v>0</v>
      </c>
      <c r="U24" s="31" t="b">
        <f t="shared" si="159"/>
        <v>0</v>
      </c>
      <c r="V24" s="31" t="b">
        <f t="shared" ref="V24" si="166">V8&gt;10</f>
        <v>0</v>
      </c>
      <c r="W24" s="31" t="b">
        <f t="shared" si="159"/>
        <v>0</v>
      </c>
      <c r="X24" s="31" t="b">
        <f t="shared" ref="X24" si="167">X8&gt;10</f>
        <v>0</v>
      </c>
      <c r="Y24" s="31" t="b">
        <f t="shared" si="159"/>
        <v>0</v>
      </c>
      <c r="Z24" s="31" t="b">
        <f t="shared" si="159"/>
        <v>0</v>
      </c>
      <c r="AA24" s="31" t="b">
        <f t="shared" si="159"/>
        <v>0</v>
      </c>
      <c r="AB24" s="31" t="b">
        <f t="shared" ref="AB24" si="168">AB8&gt;10</f>
        <v>0</v>
      </c>
      <c r="AC24" s="31" t="b">
        <f t="shared" ref="AC24" si="169">AC8&gt;10</f>
        <v>0</v>
      </c>
      <c r="AD24" s="31" t="b">
        <f t="shared" si="159"/>
        <v>0</v>
      </c>
      <c r="AE24" s="31" t="b">
        <f t="shared" ref="AE24:AF24" si="170">AE8&gt;10</f>
        <v>0</v>
      </c>
      <c r="AF24" s="31" t="b">
        <f t="shared" si="170"/>
        <v>0</v>
      </c>
      <c r="AG24" s="31" t="b">
        <f t="shared" ref="AG24" si="171">AG8&gt;10</f>
        <v>0</v>
      </c>
      <c r="AH24" s="31" t="b">
        <f t="shared" si="159"/>
        <v>0</v>
      </c>
      <c r="AI24" s="31" t="b">
        <f t="shared" si="159"/>
        <v>0</v>
      </c>
      <c r="AJ24" s="31" t="b">
        <f t="shared" si="159"/>
        <v>0</v>
      </c>
      <c r="AK24" s="31" t="b">
        <f t="shared" si="159"/>
        <v>0</v>
      </c>
      <c r="AL24" s="31" t="b">
        <f t="shared" si="159"/>
        <v>0</v>
      </c>
    </row>
    <row r="25" spans="1:38" x14ac:dyDescent="0.2">
      <c r="A25" s="1" t="s">
        <v>19</v>
      </c>
      <c r="B25" s="17">
        <v>3</v>
      </c>
      <c r="C25" s="18" t="b">
        <f>C8&gt;3</f>
        <v>1</v>
      </c>
      <c r="D25" s="18" t="b">
        <f t="shared" ref="D25:AL25" si="172">D8&gt;3</f>
        <v>1</v>
      </c>
      <c r="E25" s="18" t="b">
        <f t="shared" si="172"/>
        <v>1</v>
      </c>
      <c r="F25" s="18" t="b">
        <f t="shared" si="172"/>
        <v>1</v>
      </c>
      <c r="G25" s="18" t="b">
        <f t="shared" si="172"/>
        <v>1</v>
      </c>
      <c r="H25" s="18" t="b">
        <f t="shared" si="172"/>
        <v>1</v>
      </c>
      <c r="I25" s="18" t="b">
        <f t="shared" ref="I25" si="173">I8&gt;3</f>
        <v>1</v>
      </c>
      <c r="J25" s="21" t="b">
        <f t="shared" ref="J25:K25" si="174">J23&gt;5</f>
        <v>1</v>
      </c>
      <c r="K25" s="21" t="b">
        <f t="shared" si="174"/>
        <v>1</v>
      </c>
      <c r="L25" s="18" t="b">
        <f t="shared" ref="L25" si="175">L8&gt;3</f>
        <v>1</v>
      </c>
      <c r="M25" s="18" t="b">
        <f t="shared" si="172"/>
        <v>1</v>
      </c>
      <c r="N25" s="18" t="b">
        <f t="shared" ref="N25" si="176">N8&gt;3</f>
        <v>1</v>
      </c>
      <c r="O25" s="18" t="b">
        <f t="shared" si="172"/>
        <v>1</v>
      </c>
      <c r="P25" s="18" t="b">
        <f t="shared" si="172"/>
        <v>1</v>
      </c>
      <c r="Q25" s="18" t="b">
        <f t="shared" si="172"/>
        <v>1</v>
      </c>
      <c r="R25" s="18" t="b">
        <f t="shared" ref="R25" si="177">R8&gt;3</f>
        <v>1</v>
      </c>
      <c r="S25" s="18" t="b">
        <f t="shared" si="172"/>
        <v>1</v>
      </c>
      <c r="T25" s="18" t="b">
        <f t="shared" ref="T25" si="178">T8&gt;3</f>
        <v>1</v>
      </c>
      <c r="U25" s="18" t="b">
        <f t="shared" si="172"/>
        <v>1</v>
      </c>
      <c r="V25" s="18" t="b">
        <f t="shared" ref="V25" si="179">V8&gt;3</f>
        <v>1</v>
      </c>
      <c r="W25" s="18" t="b">
        <f t="shared" si="172"/>
        <v>1</v>
      </c>
      <c r="X25" s="18" t="b">
        <f t="shared" ref="X25" si="180">X8&gt;3</f>
        <v>1</v>
      </c>
      <c r="Y25" s="18" t="b">
        <f t="shared" si="172"/>
        <v>1</v>
      </c>
      <c r="Z25" s="18" t="b">
        <f t="shared" si="172"/>
        <v>1</v>
      </c>
      <c r="AA25" s="18" t="b">
        <f t="shared" si="172"/>
        <v>1</v>
      </c>
      <c r="AB25" s="31" t="b">
        <f t="shared" ref="AB25" si="181">AB8&gt;3</f>
        <v>0</v>
      </c>
      <c r="AC25" s="31" t="b">
        <f t="shared" ref="AC25" si="182">AC8&gt;3</f>
        <v>0</v>
      </c>
      <c r="AD25" s="31" t="b">
        <f t="shared" si="172"/>
        <v>0</v>
      </c>
      <c r="AE25" s="31" t="b">
        <f t="shared" ref="AE25:AF25" si="183">AE8&gt;3</f>
        <v>0</v>
      </c>
      <c r="AF25" s="31" t="b">
        <f t="shared" si="183"/>
        <v>0</v>
      </c>
      <c r="AG25" s="31" t="b">
        <f t="shared" ref="AG25" si="184">AG8&gt;3</f>
        <v>0</v>
      </c>
      <c r="AH25" s="31" t="b">
        <f t="shared" si="172"/>
        <v>0</v>
      </c>
      <c r="AI25" s="31" t="b">
        <f t="shared" si="172"/>
        <v>0</v>
      </c>
      <c r="AJ25" s="31" t="b">
        <f t="shared" si="172"/>
        <v>0</v>
      </c>
      <c r="AK25" s="31" t="b">
        <f t="shared" si="172"/>
        <v>0</v>
      </c>
      <c r="AL25" s="31" t="b">
        <f t="shared" si="172"/>
        <v>0</v>
      </c>
    </row>
    <row r="26" spans="1:38" x14ac:dyDescent="0.2">
      <c r="A26" s="1" t="s">
        <v>20</v>
      </c>
      <c r="B26" s="17">
        <v>5</v>
      </c>
      <c r="C26" s="18" t="b">
        <f>C8&gt;5</f>
        <v>1</v>
      </c>
      <c r="D26" s="18" t="b">
        <f t="shared" ref="D26:AL26" si="185">D8&gt;5</f>
        <v>1</v>
      </c>
      <c r="E26" s="18" t="b">
        <f t="shared" si="185"/>
        <v>1</v>
      </c>
      <c r="F26" s="18" t="b">
        <f t="shared" si="185"/>
        <v>1</v>
      </c>
      <c r="G26" s="18" t="b">
        <f t="shared" si="185"/>
        <v>1</v>
      </c>
      <c r="H26" s="18" t="b">
        <f t="shared" si="185"/>
        <v>1</v>
      </c>
      <c r="I26" s="18" t="b">
        <f t="shared" ref="I26" si="186">I8&gt;5</f>
        <v>1</v>
      </c>
      <c r="J26" s="21" t="b">
        <f t="shared" ref="J26:K26" si="187">J24&gt;5</f>
        <v>1</v>
      </c>
      <c r="K26" s="21" t="b">
        <f t="shared" si="187"/>
        <v>1</v>
      </c>
      <c r="L26" s="18" t="b">
        <f t="shared" ref="L26" si="188">L8&gt;5</f>
        <v>1</v>
      </c>
      <c r="M26" s="18" t="b">
        <f t="shared" si="185"/>
        <v>1</v>
      </c>
      <c r="N26" s="18" t="b">
        <f t="shared" ref="N26" si="189">N8&gt;5</f>
        <v>1</v>
      </c>
      <c r="O26" s="18" t="b">
        <f t="shared" si="185"/>
        <v>1</v>
      </c>
      <c r="P26" s="18" t="b">
        <f t="shared" si="185"/>
        <v>1</v>
      </c>
      <c r="Q26" s="18" t="b">
        <f t="shared" si="185"/>
        <v>1</v>
      </c>
      <c r="R26" s="18" t="b">
        <f t="shared" ref="R26" si="190">R8&gt;5</f>
        <v>1</v>
      </c>
      <c r="S26" s="18" t="b">
        <f t="shared" si="185"/>
        <v>1</v>
      </c>
      <c r="T26" s="18" t="b">
        <f t="shared" ref="T26" si="191">T8&gt;5</f>
        <v>1</v>
      </c>
      <c r="U26" s="18" t="b">
        <f t="shared" si="185"/>
        <v>1</v>
      </c>
      <c r="V26" s="18" t="b">
        <f t="shared" ref="V26" si="192">V8&gt;5</f>
        <v>1</v>
      </c>
      <c r="W26" s="31" t="b">
        <f t="shared" si="185"/>
        <v>0</v>
      </c>
      <c r="X26" s="31" t="b">
        <f t="shared" ref="X26" si="193">X8&gt;5</f>
        <v>0</v>
      </c>
      <c r="Y26" s="31" t="b">
        <f t="shared" si="185"/>
        <v>0</v>
      </c>
      <c r="Z26" s="31" t="b">
        <f t="shared" si="185"/>
        <v>0</v>
      </c>
      <c r="AA26" s="31" t="b">
        <f t="shared" si="185"/>
        <v>0</v>
      </c>
      <c r="AB26" s="31" t="b">
        <f t="shared" ref="AB26" si="194">AB8&gt;5</f>
        <v>0</v>
      </c>
      <c r="AC26" s="31" t="b">
        <f t="shared" ref="AC26" si="195">AC8&gt;5</f>
        <v>0</v>
      </c>
      <c r="AD26" s="31" t="b">
        <f t="shared" si="185"/>
        <v>0</v>
      </c>
      <c r="AE26" s="31" t="b">
        <f t="shared" ref="AE26:AF26" si="196">AE8&gt;5</f>
        <v>0</v>
      </c>
      <c r="AF26" s="31" t="b">
        <f t="shared" si="196"/>
        <v>0</v>
      </c>
      <c r="AG26" s="31" t="b">
        <f t="shared" ref="AG26" si="197">AG8&gt;5</f>
        <v>0</v>
      </c>
      <c r="AH26" s="31" t="b">
        <f t="shared" si="185"/>
        <v>0</v>
      </c>
      <c r="AI26" s="31" t="b">
        <f t="shared" si="185"/>
        <v>0</v>
      </c>
      <c r="AJ26" s="31" t="b">
        <f t="shared" si="185"/>
        <v>0</v>
      </c>
      <c r="AK26" s="31" t="b">
        <f t="shared" si="185"/>
        <v>0</v>
      </c>
      <c r="AL26" s="31" t="b">
        <f t="shared" si="185"/>
        <v>0</v>
      </c>
    </row>
    <row r="27" spans="1:38" x14ac:dyDescent="0.2">
      <c r="A27" s="1" t="s">
        <v>5</v>
      </c>
      <c r="B27" s="17" t="s">
        <v>21</v>
      </c>
      <c r="C27" s="18" t="b">
        <f>C8&gt;8</f>
        <v>1</v>
      </c>
      <c r="D27" s="18" t="b">
        <f t="shared" ref="D27:AL27" si="198">D8&gt;8</f>
        <v>1</v>
      </c>
      <c r="E27" s="18" t="b">
        <f t="shared" si="198"/>
        <v>1</v>
      </c>
      <c r="F27" s="18" t="b">
        <f t="shared" si="198"/>
        <v>1</v>
      </c>
      <c r="G27" s="18" t="b">
        <f t="shared" si="198"/>
        <v>1</v>
      </c>
      <c r="H27" s="18" t="b">
        <f t="shared" si="198"/>
        <v>1</v>
      </c>
      <c r="I27" s="18" t="b">
        <f t="shared" ref="I27" si="199">I8&gt;8</f>
        <v>1</v>
      </c>
      <c r="J27" s="21" t="b">
        <f t="shared" ref="J27:K27" si="200">J25&gt;5</f>
        <v>1</v>
      </c>
      <c r="K27" s="21" t="b">
        <f t="shared" si="200"/>
        <v>1</v>
      </c>
      <c r="L27" s="18" t="b">
        <f t="shared" ref="L27" si="201">L8&gt;8</f>
        <v>1</v>
      </c>
      <c r="M27" s="18" t="b">
        <f t="shared" si="198"/>
        <v>1</v>
      </c>
      <c r="N27" s="18" t="b">
        <f t="shared" ref="N27" si="202">N8&gt;8</f>
        <v>1</v>
      </c>
      <c r="O27" s="18" t="b">
        <f t="shared" si="198"/>
        <v>1</v>
      </c>
      <c r="P27" s="18" t="b">
        <f t="shared" si="198"/>
        <v>1</v>
      </c>
      <c r="Q27" s="18" t="b">
        <f t="shared" si="198"/>
        <v>1</v>
      </c>
      <c r="R27" s="18" t="b">
        <f t="shared" ref="R27" si="203">R8&gt;8</f>
        <v>1</v>
      </c>
      <c r="S27" s="18" t="b">
        <f t="shared" si="198"/>
        <v>1</v>
      </c>
      <c r="T27" s="18" t="b">
        <f t="shared" ref="T27" si="204">T8&gt;8</f>
        <v>1</v>
      </c>
      <c r="U27" s="31" t="b">
        <f t="shared" si="198"/>
        <v>0</v>
      </c>
      <c r="V27" s="31" t="b">
        <f t="shared" ref="V27" si="205">V8&gt;8</f>
        <v>0</v>
      </c>
      <c r="W27" s="31" t="b">
        <f t="shared" si="198"/>
        <v>0</v>
      </c>
      <c r="X27" s="31" t="b">
        <f t="shared" ref="X27" si="206">X8&gt;8</f>
        <v>0</v>
      </c>
      <c r="Y27" s="31" t="b">
        <f t="shared" si="198"/>
        <v>0</v>
      </c>
      <c r="Z27" s="31" t="b">
        <f t="shared" si="198"/>
        <v>0</v>
      </c>
      <c r="AA27" s="31" t="b">
        <f t="shared" si="198"/>
        <v>0</v>
      </c>
      <c r="AB27" s="31" t="b">
        <f t="shared" ref="AB27" si="207">AB8&gt;8</f>
        <v>0</v>
      </c>
      <c r="AC27" s="31" t="b">
        <f t="shared" ref="AC27" si="208">AC8&gt;8</f>
        <v>0</v>
      </c>
      <c r="AD27" s="31" t="b">
        <f t="shared" si="198"/>
        <v>0</v>
      </c>
      <c r="AE27" s="31" t="b">
        <f t="shared" ref="AE27:AF27" si="209">AE8&gt;8</f>
        <v>0</v>
      </c>
      <c r="AF27" s="31" t="b">
        <f t="shared" si="209"/>
        <v>0</v>
      </c>
      <c r="AG27" s="31" t="b">
        <f t="shared" ref="AG27" si="210">AG8&gt;8</f>
        <v>0</v>
      </c>
      <c r="AH27" s="31" t="b">
        <f t="shared" si="198"/>
        <v>0</v>
      </c>
      <c r="AI27" s="31" t="b">
        <f t="shared" si="198"/>
        <v>0</v>
      </c>
      <c r="AJ27" s="31" t="b">
        <f t="shared" si="198"/>
        <v>0</v>
      </c>
      <c r="AK27" s="31" t="b">
        <f t="shared" si="198"/>
        <v>0</v>
      </c>
      <c r="AL27" s="31" t="b">
        <f t="shared" si="198"/>
        <v>0</v>
      </c>
    </row>
    <row r="28" spans="1:38" x14ac:dyDescent="0.2">
      <c r="A28" s="1" t="s">
        <v>6</v>
      </c>
      <c r="B28" s="17">
        <v>30</v>
      </c>
      <c r="C28" s="18" t="b">
        <f>C8&gt;30</f>
        <v>1</v>
      </c>
      <c r="D28" s="18" t="b">
        <f t="shared" ref="D28:AL28" si="211">D8&gt;30</f>
        <v>1</v>
      </c>
      <c r="E28" s="18" t="b">
        <f t="shared" si="211"/>
        <v>1</v>
      </c>
      <c r="F28" s="18" t="b">
        <f t="shared" si="211"/>
        <v>1</v>
      </c>
      <c r="G28" s="18" t="b">
        <f t="shared" si="211"/>
        <v>1</v>
      </c>
      <c r="H28" s="18" t="b">
        <f t="shared" si="211"/>
        <v>1</v>
      </c>
      <c r="I28" s="18" t="b">
        <f t="shared" ref="I28" si="212">I8&gt;30</f>
        <v>1</v>
      </c>
      <c r="J28" s="21" t="b">
        <f t="shared" ref="J28:K28" si="213">J26&gt;5</f>
        <v>1</v>
      </c>
      <c r="K28" s="21" t="b">
        <f t="shared" si="213"/>
        <v>1</v>
      </c>
      <c r="L28" s="18" t="b">
        <f t="shared" ref="L28" si="214">L8&gt;30</f>
        <v>1</v>
      </c>
      <c r="M28" s="18" t="b">
        <f t="shared" si="211"/>
        <v>1</v>
      </c>
      <c r="N28" s="31" t="b">
        <f t="shared" ref="N28" si="215">N8&gt;30</f>
        <v>0</v>
      </c>
      <c r="O28" s="31" t="b">
        <f t="shared" si="211"/>
        <v>0</v>
      </c>
      <c r="P28" s="31" t="b">
        <f t="shared" si="211"/>
        <v>0</v>
      </c>
      <c r="Q28" s="31" t="b">
        <f t="shared" si="211"/>
        <v>0</v>
      </c>
      <c r="R28" s="31" t="b">
        <f t="shared" ref="R28" si="216">R8&gt;30</f>
        <v>0</v>
      </c>
      <c r="S28" s="31" t="b">
        <f t="shared" si="211"/>
        <v>0</v>
      </c>
      <c r="T28" s="31" t="b">
        <f t="shared" ref="T28" si="217">T8&gt;30</f>
        <v>0</v>
      </c>
      <c r="U28" s="31" t="b">
        <f t="shared" si="211"/>
        <v>0</v>
      </c>
      <c r="V28" s="31" t="b">
        <f t="shared" ref="V28" si="218">V8&gt;30</f>
        <v>0</v>
      </c>
      <c r="W28" s="31" t="b">
        <f t="shared" si="211"/>
        <v>0</v>
      </c>
      <c r="X28" s="31" t="b">
        <f t="shared" ref="X28" si="219">X8&gt;30</f>
        <v>0</v>
      </c>
      <c r="Y28" s="31" t="b">
        <f t="shared" si="211"/>
        <v>0</v>
      </c>
      <c r="Z28" s="31" t="b">
        <f t="shared" si="211"/>
        <v>0</v>
      </c>
      <c r="AA28" s="31" t="b">
        <f t="shared" si="211"/>
        <v>0</v>
      </c>
      <c r="AB28" s="31" t="b">
        <f t="shared" ref="AB28" si="220">AB8&gt;30</f>
        <v>0</v>
      </c>
      <c r="AC28" s="31" t="b">
        <f t="shared" ref="AC28" si="221">AC8&gt;30</f>
        <v>0</v>
      </c>
      <c r="AD28" s="31" t="b">
        <f t="shared" si="211"/>
        <v>0</v>
      </c>
      <c r="AE28" s="31" t="b">
        <f t="shared" ref="AE28:AF28" si="222">AE8&gt;30</f>
        <v>0</v>
      </c>
      <c r="AF28" s="31" t="b">
        <f t="shared" si="222"/>
        <v>0</v>
      </c>
      <c r="AG28" s="31" t="b">
        <f t="shared" ref="AG28" si="223">AG8&gt;30</f>
        <v>0</v>
      </c>
      <c r="AH28" s="31" t="b">
        <f t="shared" si="211"/>
        <v>0</v>
      </c>
      <c r="AI28" s="31" t="b">
        <f t="shared" si="211"/>
        <v>0</v>
      </c>
      <c r="AJ28" s="31" t="b">
        <f t="shared" si="211"/>
        <v>0</v>
      </c>
      <c r="AK28" s="31" t="b">
        <f t="shared" si="211"/>
        <v>0</v>
      </c>
      <c r="AL28" s="31" t="b">
        <f t="shared" si="211"/>
        <v>0</v>
      </c>
    </row>
  </sheetData>
  <mergeCells count="5">
    <mergeCell ref="A2:AL2"/>
    <mergeCell ref="A6:B6"/>
    <mergeCell ref="A7:B7"/>
    <mergeCell ref="A8:B8"/>
    <mergeCell ref="A9:AL9"/>
  </mergeCells>
  <conditionalFormatting sqref="C10:J10 J11:J20 K10:K20 L10:AL10 J23:K28">
    <cfRule type="colorScale" priority="11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BD9E5-7B3F-9047-A5D3-E1B987371804}">
  <dimension ref="A1:AM28"/>
  <sheetViews>
    <sheetView topLeftCell="A2" workbookViewId="0">
      <selection activeCell="B4" sqref="B4"/>
    </sheetView>
  </sheetViews>
  <sheetFormatPr baseColWidth="10" defaultRowHeight="16" x14ac:dyDescent="0.2"/>
  <cols>
    <col min="1" max="1" width="38.83203125" bestFit="1" customWidth="1"/>
    <col min="6" max="6" width="7.5" bestFit="1" customWidth="1"/>
    <col min="7" max="7" width="7.5" customWidth="1"/>
    <col min="8" max="8" width="7.5" bestFit="1" customWidth="1"/>
    <col min="9" max="25" width="7.5" customWidth="1"/>
    <col min="26" max="26" width="7.5" bestFit="1" customWidth="1"/>
    <col min="27" max="33" width="7.5" customWidth="1"/>
  </cols>
  <sheetData>
    <row r="1" spans="1:39" x14ac:dyDescent="0.2">
      <c r="A1" s="15" t="s">
        <v>1</v>
      </c>
      <c r="B1" s="15"/>
      <c r="C1" s="15">
        <v>10</v>
      </c>
      <c r="D1" s="15">
        <v>20</v>
      </c>
      <c r="E1" s="15">
        <v>30</v>
      </c>
      <c r="F1" s="15">
        <v>50</v>
      </c>
      <c r="G1" s="15">
        <v>75</v>
      </c>
      <c r="H1" s="15">
        <v>100</v>
      </c>
      <c r="I1" s="15">
        <v>125</v>
      </c>
      <c r="J1" s="15">
        <v>130</v>
      </c>
      <c r="K1" s="15">
        <v>135</v>
      </c>
      <c r="L1" s="15">
        <v>140</v>
      </c>
      <c r="M1" s="15">
        <v>150</v>
      </c>
      <c r="N1" s="15">
        <v>175</v>
      </c>
      <c r="O1" s="15">
        <v>200</v>
      </c>
      <c r="P1" s="15">
        <v>210</v>
      </c>
      <c r="Q1" s="15">
        <v>230</v>
      </c>
      <c r="R1" s="15">
        <v>240</v>
      </c>
      <c r="S1" s="15">
        <v>250</v>
      </c>
      <c r="T1" s="15">
        <v>275</v>
      </c>
      <c r="U1" s="15">
        <v>300</v>
      </c>
      <c r="V1" s="15">
        <v>350</v>
      </c>
      <c r="W1" s="15">
        <v>400</v>
      </c>
      <c r="X1" s="15">
        <v>430</v>
      </c>
      <c r="Y1" s="15">
        <v>480</v>
      </c>
      <c r="Z1" s="15">
        <v>500</v>
      </c>
      <c r="AA1" s="15">
        <v>600</v>
      </c>
      <c r="AB1" s="15">
        <v>610</v>
      </c>
      <c r="AC1" s="15">
        <v>650</v>
      </c>
      <c r="AD1" s="15">
        <v>750</v>
      </c>
      <c r="AE1" s="15">
        <v>800</v>
      </c>
      <c r="AF1" s="15">
        <v>850</v>
      </c>
      <c r="AG1" s="15">
        <v>900</v>
      </c>
      <c r="AH1" s="15">
        <v>1000</v>
      </c>
      <c r="AI1" s="15">
        <v>1500</v>
      </c>
      <c r="AJ1" s="15">
        <v>2000</v>
      </c>
      <c r="AK1" s="15">
        <v>2200</v>
      </c>
      <c r="AL1" s="15">
        <v>2500</v>
      </c>
      <c r="AM1" s="15">
        <v>3000</v>
      </c>
    </row>
    <row r="2" spans="1:39" s="5" customFormat="1" ht="17" thickBot="1" x14ac:dyDescent="0.25">
      <c r="A2" s="55" t="s">
        <v>27</v>
      </c>
      <c r="B2" s="56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</row>
    <row r="3" spans="1:39" ht="18" thickTop="1" thickBot="1" x14ac:dyDescent="0.25">
      <c r="A3" s="6" t="s">
        <v>28</v>
      </c>
      <c r="B3" s="13">
        <v>2750000</v>
      </c>
      <c r="C3" s="1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7" thickTop="1" x14ac:dyDescent="0.2">
      <c r="A4" s="4" t="s">
        <v>0</v>
      </c>
      <c r="B4" s="7">
        <f>'90%  detonation 0.2'!B4*0.25</f>
        <v>123750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x14ac:dyDescent="0.2">
      <c r="A5" s="4" t="s">
        <v>29</v>
      </c>
      <c r="B5" s="2">
        <f>POWER(B4,0.333333333333333)</f>
        <v>49.832774670629611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17" thickBot="1" x14ac:dyDescent="0.25">
      <c r="A6" s="59" t="s">
        <v>2</v>
      </c>
      <c r="B6" s="60"/>
      <c r="C6" s="9">
        <f>C1/B5</f>
        <v>0.20067114596959798</v>
      </c>
      <c r="D6" s="9">
        <f>D1/B5</f>
        <v>0.40134229193919596</v>
      </c>
      <c r="E6" s="9">
        <f>E1/B5</f>
        <v>0.60201343790879391</v>
      </c>
      <c r="F6" s="9">
        <f>F1/B5</f>
        <v>1.00335572984799</v>
      </c>
      <c r="G6" s="9">
        <f>G1/B5</f>
        <v>1.5050335947719848</v>
      </c>
      <c r="H6" s="9">
        <f>H1/B5</f>
        <v>2.0067114596959801</v>
      </c>
      <c r="I6" s="9">
        <f>I1/B5</f>
        <v>2.5083893246199747</v>
      </c>
      <c r="J6" s="9">
        <f>J1/B5</f>
        <v>2.6087248976047737</v>
      </c>
      <c r="K6" s="9">
        <f>K1/B5</f>
        <v>2.7090604705895727</v>
      </c>
      <c r="L6" s="9">
        <f>L1/B5</f>
        <v>2.8093960435743717</v>
      </c>
      <c r="M6" s="9">
        <f>M1/B5</f>
        <v>3.0100671895439697</v>
      </c>
      <c r="N6" s="9">
        <f>N1/B5</f>
        <v>3.5117450544679647</v>
      </c>
      <c r="O6" s="9">
        <f>O1/B5</f>
        <v>4.0134229193919602</v>
      </c>
      <c r="P6" s="9">
        <f>P1/B5</f>
        <v>4.2140940653615582</v>
      </c>
      <c r="Q6" s="9">
        <f>Q1/B5</f>
        <v>4.6154363573007533</v>
      </c>
      <c r="R6" s="9">
        <f>R1/B5</f>
        <v>4.8161075032703513</v>
      </c>
      <c r="S6" s="9">
        <f>S1/B5</f>
        <v>5.0167786492399493</v>
      </c>
      <c r="T6" s="9">
        <f>T1/B5</f>
        <v>5.5184565141639448</v>
      </c>
      <c r="U6" s="9">
        <f>U1/B5</f>
        <v>6.0201343790879394</v>
      </c>
      <c r="V6" s="9">
        <f>V1/B5</f>
        <v>7.0234901089359294</v>
      </c>
      <c r="W6" s="9">
        <f>W1/B5</f>
        <v>8.0268458387839203</v>
      </c>
      <c r="X6" s="9">
        <f>X1/B5</f>
        <v>8.6288592766927135</v>
      </c>
      <c r="Y6" s="9">
        <f>Y1/B5</f>
        <v>9.6322150065407026</v>
      </c>
      <c r="Z6" s="9">
        <f>Z1/B5</f>
        <v>10.033557298479899</v>
      </c>
      <c r="AA6" s="9">
        <f>AA1/B5</f>
        <v>12.040268758175879</v>
      </c>
      <c r="AB6" s="9">
        <f>AB1/B5</f>
        <v>12.240939904145478</v>
      </c>
      <c r="AC6" s="9">
        <f>AC1/B5</f>
        <v>13.04362448802387</v>
      </c>
      <c r="AD6" s="9">
        <f>AD1/B5</f>
        <v>15.05033594771985</v>
      </c>
      <c r="AE6" s="9">
        <f>AE1/B5</f>
        <v>16.053691677567841</v>
      </c>
      <c r="AF6" s="9">
        <f>AF1/B5</f>
        <v>17.05704740741583</v>
      </c>
      <c r="AG6" s="9">
        <f>AG1/B5</f>
        <v>18.060403137263819</v>
      </c>
      <c r="AH6" s="9">
        <f>AH1/B5</f>
        <v>20.067114596959797</v>
      </c>
      <c r="AI6" s="9">
        <f>AI1/B5</f>
        <v>30.100671895439699</v>
      </c>
      <c r="AJ6" s="9">
        <f>AJ1/B5</f>
        <v>40.134229193919595</v>
      </c>
      <c r="AK6" s="49">
        <f>AK1/B5</f>
        <v>44.147652113311558</v>
      </c>
      <c r="AL6" s="44">
        <f>AL1/B5</f>
        <v>50.1677864923995</v>
      </c>
      <c r="AM6" s="44">
        <f>AM1/B5</f>
        <v>60.201343790879399</v>
      </c>
    </row>
    <row r="7" spans="1:39" ht="18" thickTop="1" thickBot="1" x14ac:dyDescent="0.25">
      <c r="A7" s="59" t="s">
        <v>25</v>
      </c>
      <c r="B7" s="61"/>
      <c r="C7" s="10">
        <v>18000</v>
      </c>
      <c r="D7" s="11">
        <v>7000</v>
      </c>
      <c r="E7" s="11">
        <v>3800</v>
      </c>
      <c r="F7" s="11">
        <v>1600</v>
      </c>
      <c r="G7" s="11">
        <v>650</v>
      </c>
      <c r="H7" s="11">
        <v>300</v>
      </c>
      <c r="I7" s="11">
        <v>200</v>
      </c>
      <c r="J7" s="11">
        <v>180</v>
      </c>
      <c r="K7" s="11">
        <v>170</v>
      </c>
      <c r="L7" s="11">
        <v>160</v>
      </c>
      <c r="M7" s="11">
        <v>130</v>
      </c>
      <c r="N7" s="11">
        <v>90</v>
      </c>
      <c r="O7" s="11">
        <v>76</v>
      </c>
      <c r="P7" s="11">
        <v>54</v>
      </c>
      <c r="Q7" s="11">
        <v>50</v>
      </c>
      <c r="R7" s="11">
        <v>48</v>
      </c>
      <c r="S7" s="11">
        <v>46</v>
      </c>
      <c r="T7" s="11">
        <v>38</v>
      </c>
      <c r="U7" s="11">
        <v>34</v>
      </c>
      <c r="V7" s="11">
        <v>27</v>
      </c>
      <c r="W7" s="11">
        <v>23</v>
      </c>
      <c r="X7" s="11">
        <v>18</v>
      </c>
      <c r="Y7" s="11">
        <v>17</v>
      </c>
      <c r="Z7" s="11">
        <v>16</v>
      </c>
      <c r="AA7" s="11">
        <v>14</v>
      </c>
      <c r="AB7" s="11">
        <v>13</v>
      </c>
      <c r="AC7" s="11">
        <v>12.5</v>
      </c>
      <c r="AD7" s="11">
        <v>10</v>
      </c>
      <c r="AE7" s="11">
        <v>9</v>
      </c>
      <c r="AF7" s="11">
        <v>8</v>
      </c>
      <c r="AG7" s="11">
        <v>7</v>
      </c>
      <c r="AH7" s="11">
        <v>6.5</v>
      </c>
      <c r="AI7" s="11">
        <v>3.5</v>
      </c>
      <c r="AJ7" s="11">
        <v>2.5</v>
      </c>
      <c r="AK7" s="50">
        <v>2</v>
      </c>
      <c r="AL7" s="45">
        <v>1.8</v>
      </c>
      <c r="AM7" s="45">
        <v>1</v>
      </c>
    </row>
    <row r="8" spans="1:39" ht="17" thickTop="1" x14ac:dyDescent="0.2">
      <c r="A8" s="59" t="s">
        <v>24</v>
      </c>
      <c r="B8" s="60"/>
      <c r="C8" s="8">
        <f t="shared" ref="C8:AM8" si="0">C7*0.145038</f>
        <v>2610.6840000000002</v>
      </c>
      <c r="D8" s="8">
        <f t="shared" si="0"/>
        <v>1015.266</v>
      </c>
      <c r="E8" s="8">
        <f t="shared" si="0"/>
        <v>551.14440000000002</v>
      </c>
      <c r="F8" s="8">
        <f t="shared" si="0"/>
        <v>232.0608</v>
      </c>
      <c r="G8" s="8">
        <f t="shared" si="0"/>
        <v>94.274699999999996</v>
      </c>
      <c r="H8" s="8">
        <f t="shared" si="0"/>
        <v>43.511400000000002</v>
      </c>
      <c r="I8" s="8">
        <f t="shared" si="0"/>
        <v>29.0076</v>
      </c>
      <c r="J8" s="8">
        <f t="shared" si="0"/>
        <v>26.106839999999998</v>
      </c>
      <c r="K8" s="8">
        <f t="shared" si="0"/>
        <v>24.656459999999999</v>
      </c>
      <c r="L8" s="8">
        <f t="shared" si="0"/>
        <v>23.20608</v>
      </c>
      <c r="M8" s="8">
        <f t="shared" si="0"/>
        <v>18.854939999999999</v>
      </c>
      <c r="N8" s="8">
        <f t="shared" si="0"/>
        <v>13.053419999999999</v>
      </c>
      <c r="O8" s="8">
        <f t="shared" si="0"/>
        <v>11.022888</v>
      </c>
      <c r="P8" s="8">
        <f t="shared" si="0"/>
        <v>7.832052</v>
      </c>
      <c r="Q8" s="8">
        <f t="shared" si="0"/>
        <v>7.2519</v>
      </c>
      <c r="R8" s="8">
        <f t="shared" si="0"/>
        <v>6.961824</v>
      </c>
      <c r="S8" s="8">
        <f t="shared" si="0"/>
        <v>6.671748</v>
      </c>
      <c r="T8" s="8">
        <f t="shared" si="0"/>
        <v>5.511444</v>
      </c>
      <c r="U8" s="8">
        <f t="shared" si="0"/>
        <v>4.931292</v>
      </c>
      <c r="V8" s="8">
        <f t="shared" si="0"/>
        <v>3.916026</v>
      </c>
      <c r="W8" s="8">
        <f t="shared" si="0"/>
        <v>3.335874</v>
      </c>
      <c r="X8" s="8">
        <f t="shared" si="0"/>
        <v>2.610684</v>
      </c>
      <c r="Y8" s="8">
        <f t="shared" si="0"/>
        <v>2.465646</v>
      </c>
      <c r="Z8" s="8">
        <f t="shared" si="0"/>
        <v>2.320608</v>
      </c>
      <c r="AA8" s="8">
        <f t="shared" si="0"/>
        <v>2.030532</v>
      </c>
      <c r="AB8" s="8">
        <f t="shared" si="0"/>
        <v>1.885494</v>
      </c>
      <c r="AC8" s="8">
        <f t="shared" si="0"/>
        <v>1.812975</v>
      </c>
      <c r="AD8" s="8">
        <f t="shared" si="0"/>
        <v>1.45038</v>
      </c>
      <c r="AE8" s="8">
        <f t="shared" si="0"/>
        <v>1.305342</v>
      </c>
      <c r="AF8" s="8">
        <f t="shared" si="0"/>
        <v>1.160304</v>
      </c>
      <c r="AG8" s="8">
        <f t="shared" si="0"/>
        <v>1.015266</v>
      </c>
      <c r="AH8" s="8">
        <f t="shared" si="0"/>
        <v>0.942747</v>
      </c>
      <c r="AI8" s="8">
        <f t="shared" si="0"/>
        <v>0.507633</v>
      </c>
      <c r="AJ8" s="8">
        <f t="shared" si="0"/>
        <v>0.362595</v>
      </c>
      <c r="AK8" s="51">
        <f t="shared" si="0"/>
        <v>0.290076</v>
      </c>
      <c r="AL8" s="48">
        <f t="shared" si="0"/>
        <v>0.26106840000000003</v>
      </c>
      <c r="AM8" s="48">
        <f t="shared" si="0"/>
        <v>0.145038</v>
      </c>
    </row>
    <row r="9" spans="1:39" s="5" customFormat="1" x14ac:dyDescent="0.2">
      <c r="A9" s="52" t="s">
        <v>26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</row>
    <row r="10" spans="1:39" x14ac:dyDescent="0.2">
      <c r="A10" s="1" t="s">
        <v>8</v>
      </c>
      <c r="B10" s="16" t="s">
        <v>12</v>
      </c>
      <c r="C10" s="21" t="b">
        <f>C8&gt;5</f>
        <v>1</v>
      </c>
      <c r="D10" s="21" t="b">
        <f t="shared" ref="D10:AM27" si="1">D8&gt;5</f>
        <v>1</v>
      </c>
      <c r="E10" s="21" t="b">
        <f t="shared" si="1"/>
        <v>1</v>
      </c>
      <c r="F10" s="21" t="b">
        <f t="shared" si="1"/>
        <v>1</v>
      </c>
      <c r="G10" s="21" t="b">
        <f t="shared" si="1"/>
        <v>1</v>
      </c>
      <c r="H10" s="21" t="b">
        <f t="shared" si="1"/>
        <v>1</v>
      </c>
      <c r="I10" s="21" t="b">
        <f t="shared" si="1"/>
        <v>1</v>
      </c>
      <c r="J10" s="21" t="b">
        <f t="shared" si="1"/>
        <v>1</v>
      </c>
      <c r="K10" s="21" t="b">
        <f t="shared" si="1"/>
        <v>1</v>
      </c>
      <c r="L10" s="21" t="b">
        <f t="shared" si="1"/>
        <v>1</v>
      </c>
      <c r="M10" s="21" t="b">
        <f t="shared" si="1"/>
        <v>1</v>
      </c>
      <c r="N10" s="21" t="b">
        <f t="shared" si="1"/>
        <v>1</v>
      </c>
      <c r="O10" s="21" t="b">
        <f t="shared" si="1"/>
        <v>1</v>
      </c>
      <c r="P10" s="21" t="b">
        <f t="shared" si="1"/>
        <v>1</v>
      </c>
      <c r="Q10" s="21" t="b">
        <f t="shared" si="1"/>
        <v>1</v>
      </c>
      <c r="R10" s="21" t="b">
        <f t="shared" si="1"/>
        <v>1</v>
      </c>
      <c r="S10" s="21" t="b">
        <f t="shared" si="1"/>
        <v>1</v>
      </c>
      <c r="T10" s="21" t="b">
        <f t="shared" si="1"/>
        <v>1</v>
      </c>
      <c r="U10" s="30" t="b">
        <f t="shared" si="1"/>
        <v>0</v>
      </c>
      <c r="V10" s="30" t="b">
        <f t="shared" si="1"/>
        <v>0</v>
      </c>
      <c r="W10" s="30" t="b">
        <f t="shared" si="1"/>
        <v>0</v>
      </c>
      <c r="X10" s="30" t="b">
        <f t="shared" si="1"/>
        <v>0</v>
      </c>
      <c r="Y10" s="30" t="b">
        <f t="shared" si="1"/>
        <v>0</v>
      </c>
      <c r="Z10" s="30" t="b">
        <f t="shared" si="1"/>
        <v>0</v>
      </c>
      <c r="AA10" s="30" t="b">
        <f t="shared" si="1"/>
        <v>0</v>
      </c>
      <c r="AB10" s="30" t="b">
        <f t="shared" si="1"/>
        <v>0</v>
      </c>
      <c r="AC10" s="30" t="b">
        <f t="shared" si="1"/>
        <v>0</v>
      </c>
      <c r="AD10" s="30" t="b">
        <f t="shared" si="1"/>
        <v>0</v>
      </c>
      <c r="AE10" s="30" t="b">
        <f t="shared" si="1"/>
        <v>0</v>
      </c>
      <c r="AF10" s="30" t="b">
        <f t="shared" si="1"/>
        <v>0</v>
      </c>
      <c r="AG10" s="30" t="b">
        <f t="shared" si="1"/>
        <v>0</v>
      </c>
      <c r="AH10" s="30" t="b">
        <f t="shared" si="1"/>
        <v>0</v>
      </c>
      <c r="AI10" s="30" t="b">
        <f t="shared" si="1"/>
        <v>0</v>
      </c>
      <c r="AJ10" s="30" t="b">
        <f t="shared" ref="AJ10" si="2">AJ8&gt;5</f>
        <v>0</v>
      </c>
      <c r="AK10" s="30" t="b">
        <f t="shared" ref="AK10" si="3">AK8&gt;5</f>
        <v>0</v>
      </c>
      <c r="AL10" s="30" t="b">
        <f t="shared" si="1"/>
        <v>0</v>
      </c>
      <c r="AM10" s="30" t="b">
        <f t="shared" si="1"/>
        <v>0</v>
      </c>
    </row>
    <row r="11" spans="1:39" x14ac:dyDescent="0.2">
      <c r="A11" s="1" t="s">
        <v>13</v>
      </c>
      <c r="B11" s="16" t="s">
        <v>14</v>
      </c>
      <c r="C11" s="21" t="b">
        <f>C8&gt;10</f>
        <v>1</v>
      </c>
      <c r="D11" s="21" t="b">
        <f t="shared" ref="D11:AM11" si="4">D8&gt;10</f>
        <v>1</v>
      </c>
      <c r="E11" s="21" t="b">
        <f t="shared" si="4"/>
        <v>1</v>
      </c>
      <c r="F11" s="21" t="b">
        <f t="shared" si="4"/>
        <v>1</v>
      </c>
      <c r="G11" s="21" t="b">
        <f t="shared" si="4"/>
        <v>1</v>
      </c>
      <c r="H11" s="21" t="b">
        <f t="shared" si="4"/>
        <v>1</v>
      </c>
      <c r="I11" s="21" t="b">
        <f t="shared" si="4"/>
        <v>1</v>
      </c>
      <c r="J11" s="21" t="b">
        <f t="shared" si="1"/>
        <v>0</v>
      </c>
      <c r="K11" s="21" t="b">
        <f t="shared" si="1"/>
        <v>0</v>
      </c>
      <c r="L11" s="21" t="b">
        <f t="shared" ref="L11" si="5">L8&gt;10</f>
        <v>1</v>
      </c>
      <c r="M11" s="21" t="b">
        <f t="shared" si="4"/>
        <v>1</v>
      </c>
      <c r="N11" s="21" t="b">
        <f t="shared" si="4"/>
        <v>1</v>
      </c>
      <c r="O11" s="21" t="b">
        <f t="shared" si="4"/>
        <v>1</v>
      </c>
      <c r="P11" s="30" t="b">
        <f t="shared" si="4"/>
        <v>0</v>
      </c>
      <c r="Q11" s="30" t="b">
        <f t="shared" ref="Q11:T11" si="6">Q8&gt;10</f>
        <v>0</v>
      </c>
      <c r="R11" s="30" t="b">
        <f t="shared" si="6"/>
        <v>0</v>
      </c>
      <c r="S11" s="30" t="b">
        <f t="shared" si="6"/>
        <v>0</v>
      </c>
      <c r="T11" s="30" t="b">
        <f t="shared" si="6"/>
        <v>0</v>
      </c>
      <c r="U11" s="30" t="b">
        <f t="shared" si="4"/>
        <v>0</v>
      </c>
      <c r="V11" s="30" t="b">
        <f t="shared" si="4"/>
        <v>0</v>
      </c>
      <c r="W11" s="30" t="b">
        <f t="shared" si="4"/>
        <v>0</v>
      </c>
      <c r="X11" s="30" t="b">
        <f t="shared" si="4"/>
        <v>0</v>
      </c>
      <c r="Y11" s="30" t="b">
        <f t="shared" si="4"/>
        <v>0</v>
      </c>
      <c r="Z11" s="30" t="b">
        <f t="shared" si="4"/>
        <v>0</v>
      </c>
      <c r="AA11" s="30" t="b">
        <f t="shared" si="4"/>
        <v>0</v>
      </c>
      <c r="AB11" s="30" t="b">
        <f t="shared" si="4"/>
        <v>0</v>
      </c>
      <c r="AC11" s="30" t="b">
        <f t="shared" si="4"/>
        <v>0</v>
      </c>
      <c r="AD11" s="30" t="b">
        <f t="shared" si="4"/>
        <v>0</v>
      </c>
      <c r="AE11" s="30" t="b">
        <f t="shared" si="4"/>
        <v>0</v>
      </c>
      <c r="AF11" s="30" t="b">
        <f t="shared" si="4"/>
        <v>0</v>
      </c>
      <c r="AG11" s="30" t="b">
        <f t="shared" si="4"/>
        <v>0</v>
      </c>
      <c r="AH11" s="30" t="b">
        <f t="shared" si="4"/>
        <v>0</v>
      </c>
      <c r="AI11" s="30" t="b">
        <f t="shared" si="4"/>
        <v>0</v>
      </c>
      <c r="AJ11" s="30" t="b">
        <f t="shared" ref="AJ11" si="7">AJ8&gt;10</f>
        <v>0</v>
      </c>
      <c r="AK11" s="30" t="b">
        <f t="shared" ref="AK11" si="8">AK8&gt;10</f>
        <v>0</v>
      </c>
      <c r="AL11" s="30" t="b">
        <f t="shared" si="4"/>
        <v>0</v>
      </c>
      <c r="AM11" s="30" t="b">
        <f t="shared" si="4"/>
        <v>0</v>
      </c>
    </row>
    <row r="12" spans="1:39" x14ac:dyDescent="0.2">
      <c r="A12" s="1" t="s">
        <v>22</v>
      </c>
      <c r="B12" s="16" t="s">
        <v>23</v>
      </c>
      <c r="C12" s="18" t="b">
        <f>C8&gt;8</f>
        <v>1</v>
      </c>
      <c r="D12" s="18" t="b">
        <f t="shared" ref="D12:AM12" si="9">D8&gt;8</f>
        <v>1</v>
      </c>
      <c r="E12" s="18" t="b">
        <f t="shared" si="9"/>
        <v>1</v>
      </c>
      <c r="F12" s="18" t="b">
        <f t="shared" si="9"/>
        <v>1</v>
      </c>
      <c r="G12" s="18" t="b">
        <f t="shared" si="9"/>
        <v>1</v>
      </c>
      <c r="H12" s="18" t="b">
        <f t="shared" si="9"/>
        <v>1</v>
      </c>
      <c r="I12" s="18" t="b">
        <f t="shared" si="9"/>
        <v>1</v>
      </c>
      <c r="J12" s="21" t="b">
        <f t="shared" si="1"/>
        <v>1</v>
      </c>
      <c r="K12" s="21" t="b">
        <f t="shared" si="1"/>
        <v>1</v>
      </c>
      <c r="L12" s="18" t="b">
        <f t="shared" ref="L12" si="10">L8&gt;8</f>
        <v>1</v>
      </c>
      <c r="M12" s="18" t="b">
        <f t="shared" si="9"/>
        <v>1</v>
      </c>
      <c r="N12" s="18" t="b">
        <f t="shared" si="9"/>
        <v>1</v>
      </c>
      <c r="O12" s="18" t="b">
        <f t="shared" si="9"/>
        <v>1</v>
      </c>
      <c r="P12" s="31" t="b">
        <f t="shared" si="9"/>
        <v>0</v>
      </c>
      <c r="Q12" s="31" t="b">
        <f t="shared" ref="Q12:T12" si="11">Q8&gt;8</f>
        <v>0</v>
      </c>
      <c r="R12" s="31" t="b">
        <f t="shared" si="11"/>
        <v>0</v>
      </c>
      <c r="S12" s="31" t="b">
        <f t="shared" si="11"/>
        <v>0</v>
      </c>
      <c r="T12" s="31" t="b">
        <f t="shared" si="11"/>
        <v>0</v>
      </c>
      <c r="U12" s="31" t="b">
        <f t="shared" si="9"/>
        <v>0</v>
      </c>
      <c r="V12" s="31" t="b">
        <f t="shared" si="9"/>
        <v>0</v>
      </c>
      <c r="W12" s="31" t="b">
        <f t="shared" si="9"/>
        <v>0</v>
      </c>
      <c r="X12" s="31" t="b">
        <f t="shared" si="9"/>
        <v>0</v>
      </c>
      <c r="Y12" s="31" t="b">
        <f t="shared" si="9"/>
        <v>0</v>
      </c>
      <c r="Z12" s="31" t="b">
        <f t="shared" si="9"/>
        <v>0</v>
      </c>
      <c r="AA12" s="31" t="b">
        <f t="shared" si="9"/>
        <v>0</v>
      </c>
      <c r="AB12" s="31" t="b">
        <f t="shared" si="9"/>
        <v>0</v>
      </c>
      <c r="AC12" s="31" t="b">
        <f t="shared" si="9"/>
        <v>0</v>
      </c>
      <c r="AD12" s="31" t="b">
        <f t="shared" si="9"/>
        <v>0</v>
      </c>
      <c r="AE12" s="31" t="b">
        <f t="shared" si="9"/>
        <v>0</v>
      </c>
      <c r="AF12" s="31" t="b">
        <f t="shared" si="9"/>
        <v>0</v>
      </c>
      <c r="AG12" s="31" t="b">
        <f t="shared" si="9"/>
        <v>0</v>
      </c>
      <c r="AH12" s="31" t="b">
        <f t="shared" si="9"/>
        <v>0</v>
      </c>
      <c r="AI12" s="31" t="b">
        <f t="shared" si="9"/>
        <v>0</v>
      </c>
      <c r="AJ12" s="31" t="b">
        <f t="shared" ref="AJ12" si="12">AJ8&gt;8</f>
        <v>0</v>
      </c>
      <c r="AK12" s="31" t="b">
        <f t="shared" ref="AK12" si="13">AK8&gt;8</f>
        <v>0</v>
      </c>
      <c r="AL12" s="31" t="b">
        <f t="shared" si="9"/>
        <v>0</v>
      </c>
      <c r="AM12" s="31" t="b">
        <f t="shared" si="9"/>
        <v>0</v>
      </c>
    </row>
    <row r="13" spans="1:39" x14ac:dyDescent="0.2">
      <c r="A13" s="1" t="s">
        <v>30</v>
      </c>
      <c r="B13" s="16" t="s">
        <v>31</v>
      </c>
      <c r="C13" s="18" t="b">
        <f>C8&gt;1.5</f>
        <v>1</v>
      </c>
      <c r="D13" s="18" t="b">
        <f t="shared" ref="D13:AM13" si="14">D8&gt;1.5</f>
        <v>1</v>
      </c>
      <c r="E13" s="18" t="b">
        <f t="shared" si="14"/>
        <v>1</v>
      </c>
      <c r="F13" s="18" t="b">
        <f t="shared" si="14"/>
        <v>1</v>
      </c>
      <c r="G13" s="18" t="b">
        <f t="shared" si="14"/>
        <v>1</v>
      </c>
      <c r="H13" s="18" t="b">
        <f t="shared" si="14"/>
        <v>1</v>
      </c>
      <c r="I13" s="18" t="b">
        <f t="shared" si="14"/>
        <v>1</v>
      </c>
      <c r="J13" s="21" t="b">
        <f t="shared" si="1"/>
        <v>1</v>
      </c>
      <c r="K13" s="21" t="b">
        <f t="shared" si="1"/>
        <v>1</v>
      </c>
      <c r="L13" s="18" t="b">
        <f t="shared" ref="L13" si="15">L8&gt;1.5</f>
        <v>1</v>
      </c>
      <c r="M13" s="18" t="b">
        <f t="shared" si="14"/>
        <v>1</v>
      </c>
      <c r="N13" s="18" t="b">
        <f t="shared" si="14"/>
        <v>1</v>
      </c>
      <c r="O13" s="18" t="b">
        <f t="shared" si="14"/>
        <v>1</v>
      </c>
      <c r="P13" s="18" t="b">
        <f t="shared" si="14"/>
        <v>1</v>
      </c>
      <c r="Q13" s="18" t="b">
        <f t="shared" si="14"/>
        <v>1</v>
      </c>
      <c r="R13" s="18" t="b">
        <f t="shared" si="14"/>
        <v>1</v>
      </c>
      <c r="S13" s="18" t="b">
        <f t="shared" si="14"/>
        <v>1</v>
      </c>
      <c r="T13" s="18" t="b">
        <f t="shared" si="14"/>
        <v>1</v>
      </c>
      <c r="U13" s="18" t="b">
        <f t="shared" si="14"/>
        <v>1</v>
      </c>
      <c r="V13" s="18" t="b">
        <f t="shared" si="14"/>
        <v>1</v>
      </c>
      <c r="W13" s="18" t="b">
        <f t="shared" si="14"/>
        <v>1</v>
      </c>
      <c r="X13" s="18" t="b">
        <f t="shared" si="14"/>
        <v>1</v>
      </c>
      <c r="Y13" s="18" t="b">
        <f t="shared" si="14"/>
        <v>1</v>
      </c>
      <c r="Z13" s="18" t="b">
        <f t="shared" si="14"/>
        <v>1</v>
      </c>
      <c r="AA13" s="18" t="b">
        <f t="shared" si="14"/>
        <v>1</v>
      </c>
      <c r="AB13" s="18" t="b">
        <f t="shared" si="14"/>
        <v>1</v>
      </c>
      <c r="AC13" s="18" t="b">
        <f t="shared" si="14"/>
        <v>1</v>
      </c>
      <c r="AD13" s="31" t="b">
        <f t="shared" si="14"/>
        <v>0</v>
      </c>
      <c r="AE13" s="31" t="b">
        <f t="shared" si="14"/>
        <v>0</v>
      </c>
      <c r="AF13" s="31" t="b">
        <f t="shared" si="14"/>
        <v>0</v>
      </c>
      <c r="AG13" s="31" t="b">
        <f t="shared" si="14"/>
        <v>0</v>
      </c>
      <c r="AH13" s="31" t="b">
        <f t="shared" si="14"/>
        <v>0</v>
      </c>
      <c r="AI13" s="31" t="b">
        <f t="shared" si="14"/>
        <v>0</v>
      </c>
      <c r="AJ13" s="31" t="b">
        <f t="shared" ref="AJ13" si="16">AJ8&gt;1.5</f>
        <v>0</v>
      </c>
      <c r="AK13" s="31" t="b">
        <f t="shared" ref="AK13" si="17">AK8&gt;1.5</f>
        <v>0</v>
      </c>
      <c r="AL13" s="31" t="b">
        <f t="shared" si="14"/>
        <v>0</v>
      </c>
      <c r="AM13" s="31" t="b">
        <f t="shared" si="14"/>
        <v>0</v>
      </c>
    </row>
    <row r="14" spans="1:39" x14ac:dyDescent="0.2">
      <c r="A14" s="1" t="s">
        <v>7</v>
      </c>
      <c r="B14" s="17" t="s">
        <v>16</v>
      </c>
      <c r="C14" s="18" t="b">
        <f>C8&gt;4</f>
        <v>1</v>
      </c>
      <c r="D14" s="18" t="b">
        <f t="shared" ref="D14:AM14" si="18">D8&gt;4</f>
        <v>1</v>
      </c>
      <c r="E14" s="18" t="b">
        <f t="shared" si="18"/>
        <v>1</v>
      </c>
      <c r="F14" s="18" t="b">
        <f t="shared" si="18"/>
        <v>1</v>
      </c>
      <c r="G14" s="18" t="b">
        <f t="shared" si="18"/>
        <v>1</v>
      </c>
      <c r="H14" s="18" t="b">
        <f t="shared" si="18"/>
        <v>1</v>
      </c>
      <c r="I14" s="18" t="b">
        <f t="shared" si="18"/>
        <v>1</v>
      </c>
      <c r="J14" s="21" t="b">
        <f t="shared" si="1"/>
        <v>1</v>
      </c>
      <c r="K14" s="21" t="b">
        <f t="shared" si="1"/>
        <v>1</v>
      </c>
      <c r="L14" s="18" t="b">
        <f t="shared" ref="L14" si="19">L8&gt;4</f>
        <v>1</v>
      </c>
      <c r="M14" s="18" t="b">
        <f t="shared" si="18"/>
        <v>1</v>
      </c>
      <c r="N14" s="18" t="b">
        <f t="shared" si="18"/>
        <v>1</v>
      </c>
      <c r="O14" s="18" t="b">
        <f t="shared" si="18"/>
        <v>1</v>
      </c>
      <c r="P14" s="18" t="b">
        <f t="shared" si="18"/>
        <v>1</v>
      </c>
      <c r="Q14" s="18" t="b">
        <f t="shared" si="18"/>
        <v>1</v>
      </c>
      <c r="R14" s="18" t="b">
        <f t="shared" si="18"/>
        <v>1</v>
      </c>
      <c r="S14" s="18" t="b">
        <f t="shared" si="18"/>
        <v>1</v>
      </c>
      <c r="T14" s="18" t="b">
        <f t="shared" si="18"/>
        <v>1</v>
      </c>
      <c r="U14" s="18" t="b">
        <f t="shared" si="18"/>
        <v>1</v>
      </c>
      <c r="V14" s="31" t="b">
        <f t="shared" si="18"/>
        <v>0</v>
      </c>
      <c r="W14" s="31" t="b">
        <f t="shared" si="18"/>
        <v>0</v>
      </c>
      <c r="X14" s="31" t="b">
        <f t="shared" si="18"/>
        <v>0</v>
      </c>
      <c r="Y14" s="31" t="b">
        <f t="shared" si="18"/>
        <v>0</v>
      </c>
      <c r="Z14" s="31" t="b">
        <f t="shared" si="18"/>
        <v>0</v>
      </c>
      <c r="AA14" s="31" t="b">
        <f t="shared" si="18"/>
        <v>0</v>
      </c>
      <c r="AB14" s="31" t="b">
        <f t="shared" si="18"/>
        <v>0</v>
      </c>
      <c r="AC14" s="31" t="b">
        <f t="shared" si="18"/>
        <v>0</v>
      </c>
      <c r="AD14" s="31" t="b">
        <f t="shared" si="18"/>
        <v>0</v>
      </c>
      <c r="AE14" s="31" t="b">
        <f t="shared" si="18"/>
        <v>0</v>
      </c>
      <c r="AF14" s="31" t="b">
        <f t="shared" si="18"/>
        <v>0</v>
      </c>
      <c r="AG14" s="31" t="b">
        <f t="shared" si="18"/>
        <v>0</v>
      </c>
      <c r="AH14" s="31" t="b">
        <f t="shared" si="18"/>
        <v>0</v>
      </c>
      <c r="AI14" s="31" t="b">
        <f t="shared" si="18"/>
        <v>0</v>
      </c>
      <c r="AJ14" s="31" t="b">
        <f t="shared" ref="AJ14" si="20">AJ8&gt;4</f>
        <v>0</v>
      </c>
      <c r="AK14" s="31" t="b">
        <f t="shared" ref="AK14" si="21">AK8&gt;4</f>
        <v>0</v>
      </c>
      <c r="AL14" s="31" t="b">
        <f t="shared" si="18"/>
        <v>0</v>
      </c>
      <c r="AM14" s="31" t="b">
        <f t="shared" si="18"/>
        <v>0</v>
      </c>
    </row>
    <row r="15" spans="1:39" x14ac:dyDescent="0.2">
      <c r="A15" s="1" t="s">
        <v>15</v>
      </c>
      <c r="B15" s="17" t="s">
        <v>17</v>
      </c>
      <c r="C15" s="18" t="b">
        <f>C8&gt;7</f>
        <v>1</v>
      </c>
      <c r="D15" s="18" t="b">
        <f t="shared" ref="D15:AM15" si="22">D8&gt;7</f>
        <v>1</v>
      </c>
      <c r="E15" s="18" t="b">
        <f t="shared" si="22"/>
        <v>1</v>
      </c>
      <c r="F15" s="18" t="b">
        <f t="shared" si="22"/>
        <v>1</v>
      </c>
      <c r="G15" s="18" t="b">
        <f t="shared" si="22"/>
        <v>1</v>
      </c>
      <c r="H15" s="18" t="b">
        <f t="shared" si="22"/>
        <v>1</v>
      </c>
      <c r="I15" s="18" t="b">
        <f t="shared" si="22"/>
        <v>1</v>
      </c>
      <c r="J15" s="21" t="b">
        <f t="shared" si="1"/>
        <v>1</v>
      </c>
      <c r="K15" s="21" t="b">
        <f t="shared" si="1"/>
        <v>1</v>
      </c>
      <c r="L15" s="18" t="b">
        <f t="shared" ref="L15" si="23">L8&gt;7</f>
        <v>1</v>
      </c>
      <c r="M15" s="18" t="b">
        <f t="shared" si="22"/>
        <v>1</v>
      </c>
      <c r="N15" s="18" t="b">
        <f t="shared" si="22"/>
        <v>1</v>
      </c>
      <c r="O15" s="18" t="b">
        <f t="shared" si="22"/>
        <v>1</v>
      </c>
      <c r="P15" s="18" t="b">
        <f t="shared" si="22"/>
        <v>1</v>
      </c>
      <c r="Q15" s="18" t="b">
        <f t="shared" si="22"/>
        <v>1</v>
      </c>
      <c r="R15" s="31" t="b">
        <f t="shared" si="22"/>
        <v>0</v>
      </c>
      <c r="S15" s="31" t="b">
        <f t="shared" si="22"/>
        <v>0</v>
      </c>
      <c r="T15" s="31" t="b">
        <f t="shared" si="22"/>
        <v>0</v>
      </c>
      <c r="U15" s="31" t="b">
        <f t="shared" si="22"/>
        <v>0</v>
      </c>
      <c r="V15" s="31" t="b">
        <f t="shared" si="22"/>
        <v>0</v>
      </c>
      <c r="W15" s="31" t="b">
        <f t="shared" si="22"/>
        <v>0</v>
      </c>
      <c r="X15" s="31" t="b">
        <f t="shared" si="22"/>
        <v>0</v>
      </c>
      <c r="Y15" s="31" t="b">
        <f t="shared" si="22"/>
        <v>0</v>
      </c>
      <c r="Z15" s="31" t="b">
        <f t="shared" si="22"/>
        <v>0</v>
      </c>
      <c r="AA15" s="31" t="b">
        <f t="shared" si="22"/>
        <v>0</v>
      </c>
      <c r="AB15" s="31" t="b">
        <f t="shared" si="22"/>
        <v>0</v>
      </c>
      <c r="AC15" s="31" t="b">
        <f t="shared" si="22"/>
        <v>0</v>
      </c>
      <c r="AD15" s="31" t="b">
        <f t="shared" si="22"/>
        <v>0</v>
      </c>
      <c r="AE15" s="31" t="b">
        <f t="shared" si="22"/>
        <v>0</v>
      </c>
      <c r="AF15" s="31" t="b">
        <f t="shared" si="22"/>
        <v>0</v>
      </c>
      <c r="AG15" s="31" t="b">
        <f t="shared" si="22"/>
        <v>0</v>
      </c>
      <c r="AH15" s="31" t="b">
        <f t="shared" si="22"/>
        <v>0</v>
      </c>
      <c r="AI15" s="31" t="b">
        <f t="shared" si="22"/>
        <v>0</v>
      </c>
      <c r="AJ15" s="31" t="b">
        <f t="shared" ref="AJ15" si="24">AJ8&gt;7</f>
        <v>0</v>
      </c>
      <c r="AK15" s="31" t="b">
        <f t="shared" ref="AK15" si="25">AK8&gt;7</f>
        <v>0</v>
      </c>
      <c r="AL15" s="31" t="b">
        <f t="shared" si="22"/>
        <v>0</v>
      </c>
      <c r="AM15" s="31" t="b">
        <f t="shared" si="22"/>
        <v>0</v>
      </c>
    </row>
    <row r="16" spans="1:39" x14ac:dyDescent="0.2">
      <c r="A16" s="1" t="s">
        <v>32</v>
      </c>
      <c r="B16" s="17">
        <v>2</v>
      </c>
      <c r="C16" s="18" t="b">
        <f>C8&gt;2</f>
        <v>1</v>
      </c>
      <c r="D16" s="18" t="b">
        <f t="shared" ref="D16:AM16" si="26">D8&gt;2</f>
        <v>1</v>
      </c>
      <c r="E16" s="18" t="b">
        <f t="shared" si="26"/>
        <v>1</v>
      </c>
      <c r="F16" s="18" t="b">
        <f t="shared" si="26"/>
        <v>1</v>
      </c>
      <c r="G16" s="18" t="b">
        <f t="shared" si="26"/>
        <v>1</v>
      </c>
      <c r="H16" s="18" t="b">
        <f t="shared" si="26"/>
        <v>1</v>
      </c>
      <c r="I16" s="18" t="b">
        <f t="shared" si="26"/>
        <v>1</v>
      </c>
      <c r="J16" s="21" t="b">
        <f t="shared" si="1"/>
        <v>1</v>
      </c>
      <c r="K16" s="21" t="b">
        <f t="shared" si="1"/>
        <v>1</v>
      </c>
      <c r="L16" s="18" t="b">
        <f t="shared" ref="L16" si="27">L8&gt;2</f>
        <v>1</v>
      </c>
      <c r="M16" s="18" t="b">
        <f t="shared" si="26"/>
        <v>1</v>
      </c>
      <c r="N16" s="18" t="b">
        <f t="shared" si="26"/>
        <v>1</v>
      </c>
      <c r="O16" s="18" t="b">
        <f t="shared" si="26"/>
        <v>1</v>
      </c>
      <c r="P16" s="18" t="b">
        <f t="shared" si="26"/>
        <v>1</v>
      </c>
      <c r="Q16" s="18" t="b">
        <f t="shared" si="26"/>
        <v>1</v>
      </c>
      <c r="R16" s="18" t="b">
        <f t="shared" si="26"/>
        <v>1</v>
      </c>
      <c r="S16" s="18" t="b">
        <f t="shared" si="26"/>
        <v>1</v>
      </c>
      <c r="T16" s="18" t="b">
        <f t="shared" si="26"/>
        <v>1</v>
      </c>
      <c r="U16" s="18" t="b">
        <f t="shared" si="26"/>
        <v>1</v>
      </c>
      <c r="V16" s="18" t="b">
        <f t="shared" si="26"/>
        <v>1</v>
      </c>
      <c r="W16" s="18" t="b">
        <f t="shared" si="26"/>
        <v>1</v>
      </c>
      <c r="X16" s="18" t="b">
        <f t="shared" si="26"/>
        <v>1</v>
      </c>
      <c r="Y16" s="18" t="b">
        <f t="shared" si="26"/>
        <v>1</v>
      </c>
      <c r="Z16" s="18" t="b">
        <f t="shared" si="26"/>
        <v>1</v>
      </c>
      <c r="AA16" s="18" t="b">
        <f t="shared" si="26"/>
        <v>1</v>
      </c>
      <c r="AB16" s="31" t="b">
        <f t="shared" si="26"/>
        <v>0</v>
      </c>
      <c r="AC16" s="31" t="b">
        <f t="shared" si="26"/>
        <v>0</v>
      </c>
      <c r="AD16" s="31" t="b">
        <f t="shared" si="26"/>
        <v>0</v>
      </c>
      <c r="AE16" s="31" t="b">
        <f t="shared" si="26"/>
        <v>0</v>
      </c>
      <c r="AF16" s="31" t="b">
        <f t="shared" si="26"/>
        <v>0</v>
      </c>
      <c r="AG16" s="31" t="b">
        <f t="shared" si="26"/>
        <v>0</v>
      </c>
      <c r="AH16" s="31" t="b">
        <f t="shared" si="26"/>
        <v>0</v>
      </c>
      <c r="AI16" s="31" t="b">
        <f t="shared" si="26"/>
        <v>0</v>
      </c>
      <c r="AJ16" s="31" t="b">
        <f t="shared" ref="AJ16" si="28">AJ8&gt;2</f>
        <v>0</v>
      </c>
      <c r="AK16" s="31" t="b">
        <f t="shared" ref="AK16" si="29">AK8&gt;2</f>
        <v>0</v>
      </c>
      <c r="AL16" s="31" t="b">
        <f t="shared" si="26"/>
        <v>0</v>
      </c>
      <c r="AM16" s="31" t="b">
        <f t="shared" si="26"/>
        <v>0</v>
      </c>
    </row>
    <row r="17" spans="1:39" x14ac:dyDescent="0.2">
      <c r="A17" s="1" t="s">
        <v>36</v>
      </c>
      <c r="B17" s="17">
        <v>40</v>
      </c>
      <c r="C17" s="18" t="b">
        <f>C8&gt;40</f>
        <v>1</v>
      </c>
      <c r="D17" s="18" t="b">
        <f t="shared" ref="D17:AM17" si="30">D8&gt;40</f>
        <v>1</v>
      </c>
      <c r="E17" s="18" t="b">
        <f t="shared" si="30"/>
        <v>1</v>
      </c>
      <c r="F17" s="18" t="b">
        <f t="shared" si="30"/>
        <v>1</v>
      </c>
      <c r="G17" s="18" t="b">
        <f t="shared" si="30"/>
        <v>1</v>
      </c>
      <c r="H17" s="18" t="b">
        <f t="shared" si="30"/>
        <v>1</v>
      </c>
      <c r="I17" s="31" t="b">
        <f t="shared" si="30"/>
        <v>0</v>
      </c>
      <c r="J17" s="31" t="b">
        <f t="shared" si="30"/>
        <v>0</v>
      </c>
      <c r="K17" s="31" t="b">
        <f t="shared" si="30"/>
        <v>0</v>
      </c>
      <c r="L17" s="31" t="b">
        <f t="shared" si="30"/>
        <v>0</v>
      </c>
      <c r="M17" s="31" t="b">
        <f t="shared" si="30"/>
        <v>0</v>
      </c>
      <c r="N17" s="31" t="b">
        <f t="shared" si="30"/>
        <v>0</v>
      </c>
      <c r="O17" s="31" t="b">
        <f t="shared" si="30"/>
        <v>0</v>
      </c>
      <c r="P17" s="31" t="b">
        <f t="shared" si="30"/>
        <v>0</v>
      </c>
      <c r="Q17" s="31" t="b">
        <f t="shared" si="30"/>
        <v>0</v>
      </c>
      <c r="R17" s="31" t="b">
        <f t="shared" si="30"/>
        <v>0</v>
      </c>
      <c r="S17" s="31" t="b">
        <f t="shared" si="30"/>
        <v>0</v>
      </c>
      <c r="T17" s="31" t="b">
        <f t="shared" si="30"/>
        <v>0</v>
      </c>
      <c r="U17" s="31" t="b">
        <f t="shared" si="30"/>
        <v>0</v>
      </c>
      <c r="V17" s="31" t="b">
        <f t="shared" si="30"/>
        <v>0</v>
      </c>
      <c r="W17" s="31" t="b">
        <f t="shared" si="30"/>
        <v>0</v>
      </c>
      <c r="X17" s="31" t="b">
        <f t="shared" si="30"/>
        <v>0</v>
      </c>
      <c r="Y17" s="31" t="b">
        <f t="shared" si="30"/>
        <v>0</v>
      </c>
      <c r="Z17" s="31" t="b">
        <f t="shared" si="30"/>
        <v>0</v>
      </c>
      <c r="AA17" s="31" t="b">
        <f t="shared" si="30"/>
        <v>0</v>
      </c>
      <c r="AB17" s="31" t="b">
        <f t="shared" si="30"/>
        <v>0</v>
      </c>
      <c r="AC17" s="31" t="b">
        <f t="shared" si="30"/>
        <v>0</v>
      </c>
      <c r="AD17" s="31" t="b">
        <f t="shared" si="30"/>
        <v>0</v>
      </c>
      <c r="AE17" s="31" t="b">
        <f t="shared" si="30"/>
        <v>0</v>
      </c>
      <c r="AF17" s="31" t="b">
        <f t="shared" si="30"/>
        <v>0</v>
      </c>
      <c r="AG17" s="31" t="b">
        <f t="shared" si="30"/>
        <v>0</v>
      </c>
      <c r="AH17" s="31" t="b">
        <f t="shared" si="30"/>
        <v>0</v>
      </c>
      <c r="AI17" s="31" t="b">
        <f t="shared" si="30"/>
        <v>0</v>
      </c>
      <c r="AJ17" s="31" t="b">
        <f t="shared" ref="AJ17" si="31">AJ8&gt;40</f>
        <v>0</v>
      </c>
      <c r="AK17" s="31" t="b">
        <f t="shared" ref="AK17" si="32">AK8&gt;40</f>
        <v>0</v>
      </c>
      <c r="AL17" s="31" t="b">
        <f t="shared" si="30"/>
        <v>0</v>
      </c>
      <c r="AM17" s="31" t="b">
        <f t="shared" si="30"/>
        <v>0</v>
      </c>
    </row>
    <row r="18" spans="1:39" x14ac:dyDescent="0.2">
      <c r="A18" s="1" t="s">
        <v>9</v>
      </c>
      <c r="B18" s="17">
        <v>7</v>
      </c>
      <c r="C18" s="18" t="b">
        <f>C8&gt;7</f>
        <v>1</v>
      </c>
      <c r="D18" s="18" t="b">
        <f t="shared" ref="D18:AM18" si="33">D8&gt;7</f>
        <v>1</v>
      </c>
      <c r="E18" s="18" t="b">
        <f t="shared" si="33"/>
        <v>1</v>
      </c>
      <c r="F18" s="18" t="b">
        <f t="shared" si="33"/>
        <v>1</v>
      </c>
      <c r="G18" s="18" t="b">
        <f t="shared" si="33"/>
        <v>1</v>
      </c>
      <c r="H18" s="18" t="b">
        <f t="shared" si="33"/>
        <v>1</v>
      </c>
      <c r="I18" s="18" t="b">
        <f t="shared" si="33"/>
        <v>1</v>
      </c>
      <c r="J18" s="21" t="b">
        <f t="shared" si="1"/>
        <v>1</v>
      </c>
      <c r="K18" s="21" t="b">
        <f t="shared" si="1"/>
        <v>1</v>
      </c>
      <c r="L18" s="18" t="b">
        <f t="shared" ref="L18" si="34">L8&gt;7</f>
        <v>1</v>
      </c>
      <c r="M18" s="18" t="b">
        <f t="shared" si="33"/>
        <v>1</v>
      </c>
      <c r="N18" s="18" t="b">
        <f t="shared" si="33"/>
        <v>1</v>
      </c>
      <c r="O18" s="18" t="b">
        <f t="shared" si="33"/>
        <v>1</v>
      </c>
      <c r="P18" s="18" t="b">
        <f t="shared" si="33"/>
        <v>1</v>
      </c>
      <c r="Q18" s="18" t="b">
        <f t="shared" si="33"/>
        <v>1</v>
      </c>
      <c r="R18" s="31" t="b">
        <f t="shared" si="33"/>
        <v>0</v>
      </c>
      <c r="S18" s="31" t="b">
        <f t="shared" si="33"/>
        <v>0</v>
      </c>
      <c r="T18" s="31" t="b">
        <f t="shared" si="33"/>
        <v>0</v>
      </c>
      <c r="U18" s="31" t="b">
        <f t="shared" si="33"/>
        <v>0</v>
      </c>
      <c r="V18" s="31" t="b">
        <f t="shared" si="33"/>
        <v>0</v>
      </c>
      <c r="W18" s="31" t="b">
        <f t="shared" si="33"/>
        <v>0</v>
      </c>
      <c r="X18" s="31" t="b">
        <f t="shared" si="33"/>
        <v>0</v>
      </c>
      <c r="Y18" s="31" t="b">
        <f t="shared" si="33"/>
        <v>0</v>
      </c>
      <c r="Z18" s="31" t="b">
        <f t="shared" si="33"/>
        <v>0</v>
      </c>
      <c r="AA18" s="31" t="b">
        <f t="shared" si="33"/>
        <v>0</v>
      </c>
      <c r="AB18" s="31" t="b">
        <f t="shared" si="33"/>
        <v>0</v>
      </c>
      <c r="AC18" s="31" t="b">
        <f t="shared" si="33"/>
        <v>0</v>
      </c>
      <c r="AD18" s="31" t="b">
        <f t="shared" si="33"/>
        <v>0</v>
      </c>
      <c r="AE18" s="31" t="b">
        <f t="shared" si="33"/>
        <v>0</v>
      </c>
      <c r="AF18" s="31" t="b">
        <f t="shared" si="33"/>
        <v>0</v>
      </c>
      <c r="AG18" s="31" t="b">
        <f t="shared" si="33"/>
        <v>0</v>
      </c>
      <c r="AH18" s="31" t="b">
        <f t="shared" si="33"/>
        <v>0</v>
      </c>
      <c r="AI18" s="31" t="b">
        <f t="shared" si="33"/>
        <v>0</v>
      </c>
      <c r="AJ18" s="31" t="b">
        <f t="shared" ref="AJ18" si="35">AJ8&gt;7</f>
        <v>0</v>
      </c>
      <c r="AK18" s="31" t="b">
        <f t="shared" ref="AK18" si="36">AK8&gt;7</f>
        <v>0</v>
      </c>
      <c r="AL18" s="31" t="b">
        <f t="shared" si="33"/>
        <v>0</v>
      </c>
      <c r="AM18" s="31" t="b">
        <f t="shared" si="33"/>
        <v>0</v>
      </c>
    </row>
    <row r="19" spans="1:39" x14ac:dyDescent="0.2">
      <c r="A19" s="1" t="s">
        <v>10</v>
      </c>
      <c r="B19" s="17">
        <v>0.15</v>
      </c>
      <c r="C19" s="18" t="b">
        <f>C8&gt;0.15</f>
        <v>1</v>
      </c>
      <c r="D19" s="18" t="b">
        <f t="shared" ref="D19:AM19" si="37">D8&gt;0.15</f>
        <v>1</v>
      </c>
      <c r="E19" s="18" t="b">
        <f t="shared" si="37"/>
        <v>1</v>
      </c>
      <c r="F19" s="18" t="b">
        <f t="shared" si="37"/>
        <v>1</v>
      </c>
      <c r="G19" s="18" t="b">
        <f t="shared" si="37"/>
        <v>1</v>
      </c>
      <c r="H19" s="18" t="b">
        <f t="shared" si="37"/>
        <v>1</v>
      </c>
      <c r="I19" s="18" t="b">
        <f t="shared" si="37"/>
        <v>1</v>
      </c>
      <c r="J19" s="21" t="b">
        <f t="shared" si="1"/>
        <v>1</v>
      </c>
      <c r="K19" s="21" t="b">
        <f t="shared" si="1"/>
        <v>1</v>
      </c>
      <c r="L19" s="18" t="b">
        <f t="shared" ref="L19" si="38">L8&gt;0.15</f>
        <v>1</v>
      </c>
      <c r="M19" s="18" t="b">
        <f t="shared" si="37"/>
        <v>1</v>
      </c>
      <c r="N19" s="18" t="b">
        <f t="shared" si="37"/>
        <v>1</v>
      </c>
      <c r="O19" s="18" t="b">
        <f t="shared" si="37"/>
        <v>1</v>
      </c>
      <c r="P19" s="18" t="b">
        <f t="shared" si="37"/>
        <v>1</v>
      </c>
      <c r="Q19" s="18" t="b">
        <f t="shared" si="37"/>
        <v>1</v>
      </c>
      <c r="R19" s="18" t="b">
        <f t="shared" si="37"/>
        <v>1</v>
      </c>
      <c r="S19" s="18" t="b">
        <f t="shared" si="37"/>
        <v>1</v>
      </c>
      <c r="T19" s="18" t="b">
        <f t="shared" si="37"/>
        <v>1</v>
      </c>
      <c r="U19" s="18" t="b">
        <f t="shared" si="37"/>
        <v>1</v>
      </c>
      <c r="V19" s="18" t="b">
        <f t="shared" si="37"/>
        <v>1</v>
      </c>
      <c r="W19" s="18" t="b">
        <f t="shared" si="37"/>
        <v>1</v>
      </c>
      <c r="X19" s="18" t="b">
        <f t="shared" si="37"/>
        <v>1</v>
      </c>
      <c r="Y19" s="18" t="b">
        <f t="shared" si="37"/>
        <v>1</v>
      </c>
      <c r="Z19" s="18" t="b">
        <f t="shared" si="37"/>
        <v>1</v>
      </c>
      <c r="AA19" s="18" t="b">
        <f t="shared" si="37"/>
        <v>1</v>
      </c>
      <c r="AB19" s="18" t="b">
        <f t="shared" si="37"/>
        <v>1</v>
      </c>
      <c r="AC19" s="18" t="b">
        <f t="shared" si="37"/>
        <v>1</v>
      </c>
      <c r="AD19" s="18" t="b">
        <f t="shared" si="37"/>
        <v>1</v>
      </c>
      <c r="AE19" s="18" t="b">
        <f t="shared" si="37"/>
        <v>1</v>
      </c>
      <c r="AF19" s="18" t="b">
        <f t="shared" si="37"/>
        <v>1</v>
      </c>
      <c r="AG19" s="18" t="b">
        <f t="shared" si="37"/>
        <v>1</v>
      </c>
      <c r="AH19" s="18" t="b">
        <f t="shared" si="37"/>
        <v>1</v>
      </c>
      <c r="AI19" s="18" t="b">
        <f t="shared" si="37"/>
        <v>1</v>
      </c>
      <c r="AJ19" s="18" t="b">
        <f t="shared" ref="AJ19" si="39">AJ8&gt;0.15</f>
        <v>1</v>
      </c>
      <c r="AK19" s="18" t="b">
        <f t="shared" ref="AK19" si="40">AK8&gt;0.15</f>
        <v>1</v>
      </c>
      <c r="AL19" s="18" t="b">
        <f t="shared" si="37"/>
        <v>1</v>
      </c>
      <c r="AM19" s="31" t="b">
        <f t="shared" si="37"/>
        <v>0</v>
      </c>
    </row>
    <row r="20" spans="1:39" x14ac:dyDescent="0.2">
      <c r="A20" s="1" t="s">
        <v>3</v>
      </c>
      <c r="B20" s="17" t="s">
        <v>18</v>
      </c>
      <c r="C20" s="18" t="b">
        <f>C8&gt;0.67</f>
        <v>1</v>
      </c>
      <c r="D20" s="18" t="b">
        <f t="shared" ref="D20:AM20" si="41">D8&gt;0.67</f>
        <v>1</v>
      </c>
      <c r="E20" s="18" t="b">
        <f t="shared" si="41"/>
        <v>1</v>
      </c>
      <c r="F20" s="18" t="b">
        <f t="shared" si="41"/>
        <v>1</v>
      </c>
      <c r="G20" s="18" t="b">
        <f t="shared" si="41"/>
        <v>1</v>
      </c>
      <c r="H20" s="18" t="b">
        <f t="shared" si="41"/>
        <v>1</v>
      </c>
      <c r="I20" s="18" t="b">
        <f t="shared" si="41"/>
        <v>1</v>
      </c>
      <c r="J20" s="21" t="b">
        <f t="shared" si="1"/>
        <v>1</v>
      </c>
      <c r="K20" s="21" t="b">
        <f t="shared" si="1"/>
        <v>1</v>
      </c>
      <c r="L20" s="18" t="b">
        <f t="shared" ref="L20" si="42">L8&gt;0.67</f>
        <v>1</v>
      </c>
      <c r="M20" s="18" t="b">
        <f t="shared" si="41"/>
        <v>1</v>
      </c>
      <c r="N20" s="18" t="b">
        <f t="shared" si="41"/>
        <v>1</v>
      </c>
      <c r="O20" s="18" t="b">
        <f t="shared" si="41"/>
        <v>1</v>
      </c>
      <c r="P20" s="18" t="b">
        <f t="shared" si="41"/>
        <v>1</v>
      </c>
      <c r="Q20" s="18" t="b">
        <f t="shared" si="41"/>
        <v>1</v>
      </c>
      <c r="R20" s="18" t="b">
        <f t="shared" si="41"/>
        <v>1</v>
      </c>
      <c r="S20" s="18" t="b">
        <f t="shared" si="41"/>
        <v>1</v>
      </c>
      <c r="T20" s="18" t="b">
        <f t="shared" si="41"/>
        <v>1</v>
      </c>
      <c r="U20" s="18" t="b">
        <f t="shared" si="41"/>
        <v>1</v>
      </c>
      <c r="V20" s="18" t="b">
        <f t="shared" si="41"/>
        <v>1</v>
      </c>
      <c r="W20" s="18" t="b">
        <f t="shared" si="41"/>
        <v>1</v>
      </c>
      <c r="X20" s="18" t="b">
        <f t="shared" si="41"/>
        <v>1</v>
      </c>
      <c r="Y20" s="18" t="b">
        <f t="shared" si="41"/>
        <v>1</v>
      </c>
      <c r="Z20" s="18" t="b">
        <f t="shared" si="41"/>
        <v>1</v>
      </c>
      <c r="AA20" s="18" t="b">
        <f t="shared" si="41"/>
        <v>1</v>
      </c>
      <c r="AB20" s="18" t="b">
        <f t="shared" si="41"/>
        <v>1</v>
      </c>
      <c r="AC20" s="18" t="b">
        <f t="shared" si="41"/>
        <v>1</v>
      </c>
      <c r="AD20" s="18" t="b">
        <f t="shared" si="41"/>
        <v>1</v>
      </c>
      <c r="AE20" s="18" t="b">
        <f t="shared" si="41"/>
        <v>1</v>
      </c>
      <c r="AF20" s="18" t="b">
        <f t="shared" si="41"/>
        <v>1</v>
      </c>
      <c r="AG20" s="18" t="b">
        <f t="shared" si="41"/>
        <v>1</v>
      </c>
      <c r="AH20" s="18" t="b">
        <f t="shared" si="41"/>
        <v>1</v>
      </c>
      <c r="AI20" s="31" t="b">
        <f t="shared" si="41"/>
        <v>0</v>
      </c>
      <c r="AJ20" s="31" t="b">
        <f t="shared" ref="AJ20" si="43">AJ8&gt;0.67</f>
        <v>0</v>
      </c>
      <c r="AK20" s="31" t="b">
        <f t="shared" ref="AK20" si="44">AK8&gt;0.67</f>
        <v>0</v>
      </c>
      <c r="AL20" s="31" t="b">
        <f t="shared" si="41"/>
        <v>0</v>
      </c>
      <c r="AM20" s="31" t="b">
        <f t="shared" si="41"/>
        <v>0</v>
      </c>
    </row>
    <row r="21" spans="1:39" x14ac:dyDescent="0.2">
      <c r="A21" s="1" t="s">
        <v>49</v>
      </c>
      <c r="B21" s="17">
        <v>0.19</v>
      </c>
      <c r="C21" s="18" t="b">
        <f>C8&gt;0.19</f>
        <v>1</v>
      </c>
      <c r="D21" s="18" t="b">
        <f t="shared" ref="D21:AM21" si="45">D8&gt;0.19</f>
        <v>1</v>
      </c>
      <c r="E21" s="18" t="b">
        <f t="shared" si="45"/>
        <v>1</v>
      </c>
      <c r="F21" s="18" t="b">
        <f t="shared" si="45"/>
        <v>1</v>
      </c>
      <c r="G21" s="18" t="b">
        <f t="shared" si="45"/>
        <v>1</v>
      </c>
      <c r="H21" s="18" t="b">
        <f t="shared" si="45"/>
        <v>1</v>
      </c>
      <c r="I21" s="18" t="b">
        <f t="shared" si="45"/>
        <v>1</v>
      </c>
      <c r="J21" s="18" t="b">
        <f t="shared" si="45"/>
        <v>1</v>
      </c>
      <c r="K21" s="18" t="b">
        <f t="shared" si="45"/>
        <v>1</v>
      </c>
      <c r="L21" s="18" t="b">
        <f t="shared" si="45"/>
        <v>1</v>
      </c>
      <c r="M21" s="18" t="b">
        <f t="shared" si="45"/>
        <v>1</v>
      </c>
      <c r="N21" s="18" t="b">
        <f t="shared" si="45"/>
        <v>1</v>
      </c>
      <c r="O21" s="18" t="b">
        <f t="shared" si="45"/>
        <v>1</v>
      </c>
      <c r="P21" s="18" t="b">
        <f t="shared" si="45"/>
        <v>1</v>
      </c>
      <c r="Q21" s="18" t="b">
        <f t="shared" si="45"/>
        <v>1</v>
      </c>
      <c r="R21" s="18" t="b">
        <f t="shared" si="45"/>
        <v>1</v>
      </c>
      <c r="S21" s="18" t="b">
        <f t="shared" si="45"/>
        <v>1</v>
      </c>
      <c r="T21" s="18" t="b">
        <f t="shared" si="45"/>
        <v>1</v>
      </c>
      <c r="U21" s="18" t="b">
        <f t="shared" si="45"/>
        <v>1</v>
      </c>
      <c r="V21" s="18" t="b">
        <f t="shared" si="45"/>
        <v>1</v>
      </c>
      <c r="W21" s="18" t="b">
        <f t="shared" si="45"/>
        <v>1</v>
      </c>
      <c r="X21" s="18" t="b">
        <f t="shared" si="45"/>
        <v>1</v>
      </c>
      <c r="Y21" s="18" t="b">
        <f t="shared" si="45"/>
        <v>1</v>
      </c>
      <c r="Z21" s="18" t="b">
        <f t="shared" si="45"/>
        <v>1</v>
      </c>
      <c r="AA21" s="18" t="b">
        <f t="shared" si="45"/>
        <v>1</v>
      </c>
      <c r="AB21" s="18" t="b">
        <f t="shared" si="45"/>
        <v>1</v>
      </c>
      <c r="AC21" s="18" t="b">
        <f t="shared" si="45"/>
        <v>1</v>
      </c>
      <c r="AD21" s="18" t="b">
        <f t="shared" si="45"/>
        <v>1</v>
      </c>
      <c r="AE21" s="18" t="b">
        <f t="shared" si="45"/>
        <v>1</v>
      </c>
      <c r="AF21" s="18" t="b">
        <f t="shared" si="45"/>
        <v>1</v>
      </c>
      <c r="AG21" s="18" t="b">
        <f t="shared" si="45"/>
        <v>1</v>
      </c>
      <c r="AH21" s="18" t="b">
        <f t="shared" si="45"/>
        <v>1</v>
      </c>
      <c r="AI21" s="18" t="b">
        <f t="shared" si="45"/>
        <v>1</v>
      </c>
      <c r="AJ21" s="18" t="b">
        <f t="shared" ref="AJ21" si="46">AJ8&gt;0.19</f>
        <v>1</v>
      </c>
      <c r="AK21" s="18" t="b">
        <f t="shared" ref="AK21" si="47">AK8&gt;0.19</f>
        <v>1</v>
      </c>
      <c r="AL21" s="18" t="b">
        <f t="shared" si="45"/>
        <v>1</v>
      </c>
      <c r="AM21" s="31" t="b">
        <f t="shared" si="45"/>
        <v>0</v>
      </c>
    </row>
    <row r="22" spans="1:39" x14ac:dyDescent="0.2">
      <c r="A22" s="1" t="s">
        <v>52</v>
      </c>
      <c r="B22" s="17">
        <v>0.3</v>
      </c>
      <c r="C22" s="18" t="b">
        <f>C8&gt;0.3</f>
        <v>1</v>
      </c>
      <c r="D22" s="18" t="b">
        <f t="shared" ref="D22:AM22" si="48">D8&gt;0.3</f>
        <v>1</v>
      </c>
      <c r="E22" s="18" t="b">
        <f t="shared" si="48"/>
        <v>1</v>
      </c>
      <c r="F22" s="18" t="b">
        <f t="shared" si="48"/>
        <v>1</v>
      </c>
      <c r="G22" s="18" t="b">
        <f t="shared" si="48"/>
        <v>1</v>
      </c>
      <c r="H22" s="18" t="b">
        <f t="shared" si="48"/>
        <v>1</v>
      </c>
      <c r="I22" s="18" t="b">
        <f t="shared" si="48"/>
        <v>1</v>
      </c>
      <c r="J22" s="18" t="b">
        <f t="shared" si="48"/>
        <v>1</v>
      </c>
      <c r="K22" s="18" t="b">
        <f t="shared" si="48"/>
        <v>1</v>
      </c>
      <c r="L22" s="18" t="b">
        <f t="shared" si="48"/>
        <v>1</v>
      </c>
      <c r="M22" s="18" t="b">
        <f t="shared" si="48"/>
        <v>1</v>
      </c>
      <c r="N22" s="18" t="b">
        <f t="shared" si="48"/>
        <v>1</v>
      </c>
      <c r="O22" s="18" t="b">
        <f t="shared" si="48"/>
        <v>1</v>
      </c>
      <c r="P22" s="18" t="b">
        <f t="shared" si="48"/>
        <v>1</v>
      </c>
      <c r="Q22" s="18" t="b">
        <f t="shared" si="48"/>
        <v>1</v>
      </c>
      <c r="R22" s="18" t="b">
        <f t="shared" si="48"/>
        <v>1</v>
      </c>
      <c r="S22" s="18" t="b">
        <f t="shared" si="48"/>
        <v>1</v>
      </c>
      <c r="T22" s="18" t="b">
        <f t="shared" si="48"/>
        <v>1</v>
      </c>
      <c r="U22" s="18" t="b">
        <f t="shared" si="48"/>
        <v>1</v>
      </c>
      <c r="V22" s="18" t="b">
        <f t="shared" si="48"/>
        <v>1</v>
      </c>
      <c r="W22" s="18" t="b">
        <f t="shared" si="48"/>
        <v>1</v>
      </c>
      <c r="X22" s="18" t="b">
        <f t="shared" si="48"/>
        <v>1</v>
      </c>
      <c r="Y22" s="18" t="b">
        <f t="shared" si="48"/>
        <v>1</v>
      </c>
      <c r="Z22" s="18" t="b">
        <f t="shared" si="48"/>
        <v>1</v>
      </c>
      <c r="AA22" s="18" t="b">
        <f t="shared" si="48"/>
        <v>1</v>
      </c>
      <c r="AB22" s="18" t="b">
        <f t="shared" si="48"/>
        <v>1</v>
      </c>
      <c r="AC22" s="18" t="b">
        <f t="shared" si="48"/>
        <v>1</v>
      </c>
      <c r="AD22" s="18" t="b">
        <f t="shared" si="48"/>
        <v>1</v>
      </c>
      <c r="AE22" s="18" t="b">
        <f t="shared" si="48"/>
        <v>1</v>
      </c>
      <c r="AF22" s="18" t="b">
        <f t="shared" si="48"/>
        <v>1</v>
      </c>
      <c r="AG22" s="18" t="b">
        <f t="shared" si="48"/>
        <v>1</v>
      </c>
      <c r="AH22" s="18" t="b">
        <f t="shared" si="48"/>
        <v>1</v>
      </c>
      <c r="AI22" s="18" t="b">
        <f t="shared" si="48"/>
        <v>1</v>
      </c>
      <c r="AJ22" s="18" t="b">
        <f t="shared" ref="AJ22" si="49">AJ8&gt;0.3</f>
        <v>1</v>
      </c>
      <c r="AK22" s="31" t="b">
        <f t="shared" ref="AK22" si="50">AK8&gt;0.3</f>
        <v>0</v>
      </c>
      <c r="AL22" s="31" t="b">
        <f t="shared" si="48"/>
        <v>0</v>
      </c>
      <c r="AM22" s="31" t="b">
        <f t="shared" si="48"/>
        <v>0</v>
      </c>
    </row>
    <row r="23" spans="1:39" x14ac:dyDescent="0.2">
      <c r="A23" s="1" t="s">
        <v>11</v>
      </c>
      <c r="B23" s="16" t="s">
        <v>12</v>
      </c>
      <c r="C23" s="18" t="b">
        <f>C8&gt;5</f>
        <v>1</v>
      </c>
      <c r="D23" s="18" t="b">
        <f t="shared" ref="D23:AM23" si="51">D8&gt;5</f>
        <v>1</v>
      </c>
      <c r="E23" s="18" t="b">
        <f t="shared" si="51"/>
        <v>1</v>
      </c>
      <c r="F23" s="18" t="b">
        <f t="shared" si="51"/>
        <v>1</v>
      </c>
      <c r="G23" s="18" t="b">
        <f t="shared" si="51"/>
        <v>1</v>
      </c>
      <c r="H23" s="18" t="b">
        <f t="shared" si="51"/>
        <v>1</v>
      </c>
      <c r="I23" s="18" t="b">
        <f t="shared" si="51"/>
        <v>1</v>
      </c>
      <c r="J23" s="21" t="b">
        <f>J19&gt;5</f>
        <v>1</v>
      </c>
      <c r="K23" s="21" t="b">
        <f>K19&gt;5</f>
        <v>1</v>
      </c>
      <c r="L23" s="18" t="b">
        <f t="shared" ref="L23" si="52">L8&gt;5</f>
        <v>1</v>
      </c>
      <c r="M23" s="18" t="b">
        <f t="shared" si="51"/>
        <v>1</v>
      </c>
      <c r="N23" s="18" t="b">
        <f t="shared" si="51"/>
        <v>1</v>
      </c>
      <c r="O23" s="18" t="b">
        <f t="shared" si="51"/>
        <v>1</v>
      </c>
      <c r="P23" s="18" t="b">
        <f t="shared" si="51"/>
        <v>1</v>
      </c>
      <c r="Q23" s="18" t="b">
        <f t="shared" si="51"/>
        <v>1</v>
      </c>
      <c r="R23" s="18" t="b">
        <f t="shared" si="51"/>
        <v>1</v>
      </c>
      <c r="S23" s="18" t="b">
        <f t="shared" si="51"/>
        <v>1</v>
      </c>
      <c r="T23" s="18" t="b">
        <f t="shared" si="51"/>
        <v>1</v>
      </c>
      <c r="U23" s="31" t="b">
        <f t="shared" si="51"/>
        <v>0</v>
      </c>
      <c r="V23" s="31" t="b">
        <f t="shared" si="51"/>
        <v>0</v>
      </c>
      <c r="W23" s="31" t="b">
        <f t="shared" si="51"/>
        <v>0</v>
      </c>
      <c r="X23" s="31" t="b">
        <f t="shared" si="51"/>
        <v>0</v>
      </c>
      <c r="Y23" s="31" t="b">
        <f t="shared" si="51"/>
        <v>0</v>
      </c>
      <c r="Z23" s="31" t="b">
        <f t="shared" si="51"/>
        <v>0</v>
      </c>
      <c r="AA23" s="31" t="b">
        <f t="shared" si="51"/>
        <v>0</v>
      </c>
      <c r="AB23" s="31" t="b">
        <f t="shared" si="51"/>
        <v>0</v>
      </c>
      <c r="AC23" s="31" t="b">
        <f t="shared" si="51"/>
        <v>0</v>
      </c>
      <c r="AD23" s="31" t="b">
        <f t="shared" si="51"/>
        <v>0</v>
      </c>
      <c r="AE23" s="31" t="b">
        <f t="shared" si="51"/>
        <v>0</v>
      </c>
      <c r="AF23" s="31" t="b">
        <f t="shared" si="51"/>
        <v>0</v>
      </c>
      <c r="AG23" s="31" t="b">
        <f t="shared" si="51"/>
        <v>0</v>
      </c>
      <c r="AH23" s="31" t="b">
        <f t="shared" si="51"/>
        <v>0</v>
      </c>
      <c r="AI23" s="31" t="b">
        <f t="shared" si="51"/>
        <v>0</v>
      </c>
      <c r="AJ23" s="31" t="b">
        <f t="shared" ref="AJ23" si="53">AJ8&gt;5</f>
        <v>0</v>
      </c>
      <c r="AK23" s="31" t="b">
        <f t="shared" ref="AK23" si="54">AK8&gt;5</f>
        <v>0</v>
      </c>
      <c r="AL23" s="31" t="b">
        <f t="shared" si="51"/>
        <v>0</v>
      </c>
      <c r="AM23" s="31" t="b">
        <f t="shared" si="51"/>
        <v>0</v>
      </c>
    </row>
    <row r="24" spans="1:39" x14ac:dyDescent="0.2">
      <c r="A24" s="1" t="s">
        <v>4</v>
      </c>
      <c r="B24" s="17">
        <v>10</v>
      </c>
      <c r="C24" s="18" t="b">
        <f>C8&gt;10</f>
        <v>1</v>
      </c>
      <c r="D24" s="18" t="b">
        <f t="shared" ref="D24:AM24" si="55">D8&gt;10</f>
        <v>1</v>
      </c>
      <c r="E24" s="18" t="b">
        <f t="shared" si="55"/>
        <v>1</v>
      </c>
      <c r="F24" s="18" t="b">
        <f t="shared" si="55"/>
        <v>1</v>
      </c>
      <c r="G24" s="18" t="b">
        <f t="shared" si="55"/>
        <v>1</v>
      </c>
      <c r="H24" s="18" t="b">
        <f t="shared" si="55"/>
        <v>1</v>
      </c>
      <c r="I24" s="18" t="b">
        <f t="shared" si="55"/>
        <v>1</v>
      </c>
      <c r="J24" s="21" t="b">
        <f>J20&gt;5</f>
        <v>1</v>
      </c>
      <c r="K24" s="21" t="b">
        <f>K20&gt;5</f>
        <v>1</v>
      </c>
      <c r="L24" s="18" t="b">
        <f t="shared" ref="L24" si="56">L8&gt;10</f>
        <v>1</v>
      </c>
      <c r="M24" s="18" t="b">
        <f t="shared" si="55"/>
        <v>1</v>
      </c>
      <c r="N24" s="18" t="b">
        <f t="shared" si="55"/>
        <v>1</v>
      </c>
      <c r="O24" s="18" t="b">
        <f t="shared" si="55"/>
        <v>1</v>
      </c>
      <c r="P24" s="31" t="b">
        <f t="shared" si="55"/>
        <v>0</v>
      </c>
      <c r="Q24" s="31" t="b">
        <f t="shared" si="55"/>
        <v>0</v>
      </c>
      <c r="R24" s="31" t="b">
        <f t="shared" si="55"/>
        <v>0</v>
      </c>
      <c r="S24" s="31" t="b">
        <f t="shared" si="55"/>
        <v>0</v>
      </c>
      <c r="T24" s="31" t="b">
        <f t="shared" si="55"/>
        <v>0</v>
      </c>
      <c r="U24" s="31" t="b">
        <f t="shared" si="55"/>
        <v>0</v>
      </c>
      <c r="V24" s="31" t="b">
        <f t="shared" si="55"/>
        <v>0</v>
      </c>
      <c r="W24" s="31" t="b">
        <f t="shared" si="55"/>
        <v>0</v>
      </c>
      <c r="X24" s="31" t="b">
        <f t="shared" si="55"/>
        <v>0</v>
      </c>
      <c r="Y24" s="31" t="b">
        <f t="shared" si="55"/>
        <v>0</v>
      </c>
      <c r="Z24" s="31" t="b">
        <f t="shared" si="55"/>
        <v>0</v>
      </c>
      <c r="AA24" s="31" t="b">
        <f t="shared" si="55"/>
        <v>0</v>
      </c>
      <c r="AB24" s="31" t="b">
        <f t="shared" si="55"/>
        <v>0</v>
      </c>
      <c r="AC24" s="31" t="b">
        <f t="shared" si="55"/>
        <v>0</v>
      </c>
      <c r="AD24" s="31" t="b">
        <f t="shared" si="55"/>
        <v>0</v>
      </c>
      <c r="AE24" s="31" t="b">
        <f t="shared" si="55"/>
        <v>0</v>
      </c>
      <c r="AF24" s="31" t="b">
        <f t="shared" si="55"/>
        <v>0</v>
      </c>
      <c r="AG24" s="31" t="b">
        <f t="shared" si="55"/>
        <v>0</v>
      </c>
      <c r="AH24" s="31" t="b">
        <f t="shared" si="55"/>
        <v>0</v>
      </c>
      <c r="AI24" s="31" t="b">
        <f t="shared" si="55"/>
        <v>0</v>
      </c>
      <c r="AJ24" s="31" t="b">
        <f t="shared" ref="AJ24" si="57">AJ8&gt;10</f>
        <v>0</v>
      </c>
      <c r="AK24" s="31" t="b">
        <f t="shared" ref="AK24" si="58">AK8&gt;10</f>
        <v>0</v>
      </c>
      <c r="AL24" s="31" t="b">
        <f t="shared" si="55"/>
        <v>0</v>
      </c>
      <c r="AM24" s="31" t="b">
        <f t="shared" si="55"/>
        <v>0</v>
      </c>
    </row>
    <row r="25" spans="1:39" x14ac:dyDescent="0.2">
      <c r="A25" s="1" t="s">
        <v>19</v>
      </c>
      <c r="B25" s="17">
        <v>3</v>
      </c>
      <c r="C25" s="18" t="b">
        <f>C8&gt;3</f>
        <v>1</v>
      </c>
      <c r="D25" s="18" t="b">
        <f t="shared" ref="D25:AM25" si="59">D8&gt;3</f>
        <v>1</v>
      </c>
      <c r="E25" s="18" t="b">
        <f t="shared" si="59"/>
        <v>1</v>
      </c>
      <c r="F25" s="18" t="b">
        <f t="shared" si="59"/>
        <v>1</v>
      </c>
      <c r="G25" s="18" t="b">
        <f t="shared" si="59"/>
        <v>1</v>
      </c>
      <c r="H25" s="18" t="b">
        <f t="shared" si="59"/>
        <v>1</v>
      </c>
      <c r="I25" s="18" t="b">
        <f t="shared" si="59"/>
        <v>1</v>
      </c>
      <c r="J25" s="21" t="b">
        <f t="shared" si="1"/>
        <v>1</v>
      </c>
      <c r="K25" s="21" t="b">
        <f t="shared" si="1"/>
        <v>1</v>
      </c>
      <c r="L25" s="18" t="b">
        <f t="shared" ref="L25" si="60">L8&gt;3</f>
        <v>1</v>
      </c>
      <c r="M25" s="18" t="b">
        <f t="shared" si="59"/>
        <v>1</v>
      </c>
      <c r="N25" s="18" t="b">
        <f t="shared" si="59"/>
        <v>1</v>
      </c>
      <c r="O25" s="18" t="b">
        <f t="shared" si="59"/>
        <v>1</v>
      </c>
      <c r="P25" s="18" t="b">
        <f t="shared" si="59"/>
        <v>1</v>
      </c>
      <c r="Q25" s="18" t="b">
        <f t="shared" si="59"/>
        <v>1</v>
      </c>
      <c r="R25" s="18" t="b">
        <f t="shared" si="59"/>
        <v>1</v>
      </c>
      <c r="S25" s="18" t="b">
        <f t="shared" si="59"/>
        <v>1</v>
      </c>
      <c r="T25" s="18" t="b">
        <f t="shared" si="59"/>
        <v>1</v>
      </c>
      <c r="U25" s="18" t="b">
        <f t="shared" si="59"/>
        <v>1</v>
      </c>
      <c r="V25" s="18" t="b">
        <f t="shared" si="59"/>
        <v>1</v>
      </c>
      <c r="W25" s="18" t="b">
        <f t="shared" si="59"/>
        <v>1</v>
      </c>
      <c r="X25" s="31" t="b">
        <f t="shared" si="59"/>
        <v>0</v>
      </c>
      <c r="Y25" s="31" t="b">
        <f t="shared" si="59"/>
        <v>0</v>
      </c>
      <c r="Z25" s="31" t="b">
        <f t="shared" si="59"/>
        <v>0</v>
      </c>
      <c r="AA25" s="31" t="b">
        <f t="shared" si="59"/>
        <v>0</v>
      </c>
      <c r="AB25" s="31" t="b">
        <f t="shared" si="59"/>
        <v>0</v>
      </c>
      <c r="AC25" s="31" t="b">
        <f t="shared" si="59"/>
        <v>0</v>
      </c>
      <c r="AD25" s="31" t="b">
        <f t="shared" si="59"/>
        <v>0</v>
      </c>
      <c r="AE25" s="31" t="b">
        <f t="shared" si="59"/>
        <v>0</v>
      </c>
      <c r="AF25" s="31" t="b">
        <f t="shared" si="59"/>
        <v>0</v>
      </c>
      <c r="AG25" s="31" t="b">
        <f t="shared" si="59"/>
        <v>0</v>
      </c>
      <c r="AH25" s="31" t="b">
        <f t="shared" si="59"/>
        <v>0</v>
      </c>
      <c r="AI25" s="31" t="b">
        <f t="shared" si="59"/>
        <v>0</v>
      </c>
      <c r="AJ25" s="31" t="b">
        <f t="shared" ref="AJ25" si="61">AJ8&gt;3</f>
        <v>0</v>
      </c>
      <c r="AK25" s="31" t="b">
        <f t="shared" ref="AK25" si="62">AK8&gt;3</f>
        <v>0</v>
      </c>
      <c r="AL25" s="31" t="b">
        <f t="shared" si="59"/>
        <v>0</v>
      </c>
      <c r="AM25" s="31" t="b">
        <f t="shared" si="59"/>
        <v>0</v>
      </c>
    </row>
    <row r="26" spans="1:39" x14ac:dyDescent="0.2">
      <c r="A26" s="1" t="s">
        <v>20</v>
      </c>
      <c r="B26" s="17">
        <v>5</v>
      </c>
      <c r="C26" s="18" t="b">
        <f>C8&gt;5</f>
        <v>1</v>
      </c>
      <c r="D26" s="18" t="b">
        <f t="shared" ref="D26:AM26" si="63">D8&gt;5</f>
        <v>1</v>
      </c>
      <c r="E26" s="18" t="b">
        <f t="shared" si="63"/>
        <v>1</v>
      </c>
      <c r="F26" s="18" t="b">
        <f t="shared" si="63"/>
        <v>1</v>
      </c>
      <c r="G26" s="18" t="b">
        <f t="shared" si="63"/>
        <v>1</v>
      </c>
      <c r="H26" s="18" t="b">
        <f t="shared" si="63"/>
        <v>1</v>
      </c>
      <c r="I26" s="18" t="b">
        <f t="shared" si="63"/>
        <v>1</v>
      </c>
      <c r="J26" s="21" t="b">
        <f t="shared" si="1"/>
        <v>1</v>
      </c>
      <c r="K26" s="21" t="b">
        <f t="shared" si="1"/>
        <v>1</v>
      </c>
      <c r="L26" s="18" t="b">
        <f t="shared" ref="L26" si="64">L8&gt;5</f>
        <v>1</v>
      </c>
      <c r="M26" s="18" t="b">
        <f t="shared" si="63"/>
        <v>1</v>
      </c>
      <c r="N26" s="18" t="b">
        <f t="shared" si="63"/>
        <v>1</v>
      </c>
      <c r="O26" s="18" t="b">
        <f t="shared" si="63"/>
        <v>1</v>
      </c>
      <c r="P26" s="18" t="b">
        <f t="shared" si="63"/>
        <v>1</v>
      </c>
      <c r="Q26" s="18" t="b">
        <f t="shared" si="63"/>
        <v>1</v>
      </c>
      <c r="R26" s="18" t="b">
        <f t="shared" si="63"/>
        <v>1</v>
      </c>
      <c r="S26" s="18" t="b">
        <f t="shared" si="63"/>
        <v>1</v>
      </c>
      <c r="T26" s="18" t="b">
        <f t="shared" si="63"/>
        <v>1</v>
      </c>
      <c r="U26" s="31" t="b">
        <f t="shared" si="63"/>
        <v>0</v>
      </c>
      <c r="V26" s="31" t="b">
        <f t="shared" si="63"/>
        <v>0</v>
      </c>
      <c r="W26" s="31" t="b">
        <f t="shared" si="63"/>
        <v>0</v>
      </c>
      <c r="X26" s="31" t="b">
        <f t="shared" si="63"/>
        <v>0</v>
      </c>
      <c r="Y26" s="31" t="b">
        <f t="shared" si="63"/>
        <v>0</v>
      </c>
      <c r="Z26" s="31" t="b">
        <f t="shared" si="63"/>
        <v>0</v>
      </c>
      <c r="AA26" s="31" t="b">
        <f t="shared" si="63"/>
        <v>0</v>
      </c>
      <c r="AB26" s="31" t="b">
        <f t="shared" si="63"/>
        <v>0</v>
      </c>
      <c r="AC26" s="31" t="b">
        <f t="shared" si="63"/>
        <v>0</v>
      </c>
      <c r="AD26" s="31" t="b">
        <f t="shared" si="63"/>
        <v>0</v>
      </c>
      <c r="AE26" s="31" t="b">
        <f t="shared" si="63"/>
        <v>0</v>
      </c>
      <c r="AF26" s="31" t="b">
        <f t="shared" si="63"/>
        <v>0</v>
      </c>
      <c r="AG26" s="31" t="b">
        <f t="shared" si="63"/>
        <v>0</v>
      </c>
      <c r="AH26" s="31" t="b">
        <f t="shared" si="63"/>
        <v>0</v>
      </c>
      <c r="AI26" s="31" t="b">
        <f t="shared" si="63"/>
        <v>0</v>
      </c>
      <c r="AJ26" s="31" t="b">
        <f t="shared" ref="AJ26" si="65">AJ8&gt;5</f>
        <v>0</v>
      </c>
      <c r="AK26" s="31" t="b">
        <f t="shared" ref="AK26" si="66">AK8&gt;5</f>
        <v>0</v>
      </c>
      <c r="AL26" s="31" t="b">
        <f t="shared" si="63"/>
        <v>0</v>
      </c>
      <c r="AM26" s="31" t="b">
        <f t="shared" si="63"/>
        <v>0</v>
      </c>
    </row>
    <row r="27" spans="1:39" x14ac:dyDescent="0.2">
      <c r="A27" s="1" t="s">
        <v>5</v>
      </c>
      <c r="B27" s="17" t="s">
        <v>21</v>
      </c>
      <c r="C27" s="18" t="b">
        <f>C8&gt;8</f>
        <v>1</v>
      </c>
      <c r="D27" s="18" t="b">
        <f t="shared" ref="D27:AM27" si="67">D8&gt;8</f>
        <v>1</v>
      </c>
      <c r="E27" s="18" t="b">
        <f t="shared" si="67"/>
        <v>1</v>
      </c>
      <c r="F27" s="18" t="b">
        <f t="shared" si="67"/>
        <v>1</v>
      </c>
      <c r="G27" s="18" t="b">
        <f t="shared" si="67"/>
        <v>1</v>
      </c>
      <c r="H27" s="18" t="b">
        <f t="shared" si="67"/>
        <v>1</v>
      </c>
      <c r="I27" s="18" t="b">
        <f t="shared" si="67"/>
        <v>1</v>
      </c>
      <c r="J27" s="21" t="b">
        <f t="shared" si="1"/>
        <v>1</v>
      </c>
      <c r="K27" s="21" t="b">
        <f t="shared" si="1"/>
        <v>1</v>
      </c>
      <c r="L27" s="18" t="b">
        <f t="shared" ref="L27" si="68">L8&gt;8</f>
        <v>1</v>
      </c>
      <c r="M27" s="18" t="b">
        <f t="shared" si="67"/>
        <v>1</v>
      </c>
      <c r="N27" s="18" t="b">
        <f t="shared" si="67"/>
        <v>1</v>
      </c>
      <c r="O27" s="18" t="b">
        <f t="shared" si="67"/>
        <v>1</v>
      </c>
      <c r="P27" s="31" t="b">
        <f t="shared" si="67"/>
        <v>0</v>
      </c>
      <c r="Q27" s="31" t="b">
        <f t="shared" si="67"/>
        <v>0</v>
      </c>
      <c r="R27" s="31" t="b">
        <f t="shared" si="67"/>
        <v>0</v>
      </c>
      <c r="S27" s="31" t="b">
        <f t="shared" si="67"/>
        <v>0</v>
      </c>
      <c r="T27" s="31" t="b">
        <f t="shared" si="67"/>
        <v>0</v>
      </c>
      <c r="U27" s="31" t="b">
        <f t="shared" si="67"/>
        <v>0</v>
      </c>
      <c r="V27" s="31" t="b">
        <f t="shared" si="67"/>
        <v>0</v>
      </c>
      <c r="W27" s="31" t="b">
        <f t="shared" si="67"/>
        <v>0</v>
      </c>
      <c r="X27" s="31" t="b">
        <f t="shared" si="67"/>
        <v>0</v>
      </c>
      <c r="Y27" s="31" t="b">
        <f t="shared" si="67"/>
        <v>0</v>
      </c>
      <c r="Z27" s="31" t="b">
        <f t="shared" si="67"/>
        <v>0</v>
      </c>
      <c r="AA27" s="31" t="b">
        <f t="shared" si="67"/>
        <v>0</v>
      </c>
      <c r="AB27" s="31" t="b">
        <f t="shared" si="67"/>
        <v>0</v>
      </c>
      <c r="AC27" s="31" t="b">
        <f t="shared" si="67"/>
        <v>0</v>
      </c>
      <c r="AD27" s="31" t="b">
        <f t="shared" si="67"/>
        <v>0</v>
      </c>
      <c r="AE27" s="31" t="b">
        <f t="shared" si="67"/>
        <v>0</v>
      </c>
      <c r="AF27" s="31" t="b">
        <f t="shared" si="67"/>
        <v>0</v>
      </c>
      <c r="AG27" s="31" t="b">
        <f t="shared" si="67"/>
        <v>0</v>
      </c>
      <c r="AH27" s="31" t="b">
        <f t="shared" si="67"/>
        <v>0</v>
      </c>
      <c r="AI27" s="31" t="b">
        <f t="shared" si="67"/>
        <v>0</v>
      </c>
      <c r="AJ27" s="31" t="b">
        <f t="shared" ref="AJ27" si="69">AJ8&gt;8</f>
        <v>0</v>
      </c>
      <c r="AK27" s="31" t="b">
        <f t="shared" ref="AK27" si="70">AK8&gt;8</f>
        <v>0</v>
      </c>
      <c r="AL27" s="31" t="b">
        <f t="shared" si="67"/>
        <v>0</v>
      </c>
      <c r="AM27" s="31" t="b">
        <f t="shared" si="67"/>
        <v>0</v>
      </c>
    </row>
    <row r="28" spans="1:39" x14ac:dyDescent="0.2">
      <c r="A28" s="1" t="s">
        <v>6</v>
      </c>
      <c r="B28" s="17">
        <v>30</v>
      </c>
      <c r="C28" s="18" t="b">
        <f>C8&gt;30</f>
        <v>1</v>
      </c>
      <c r="D28" s="18" t="b">
        <f t="shared" ref="D28:AM28" si="71">D8&gt;30</f>
        <v>1</v>
      </c>
      <c r="E28" s="18" t="b">
        <f t="shared" si="71"/>
        <v>1</v>
      </c>
      <c r="F28" s="18" t="b">
        <f t="shared" si="71"/>
        <v>1</v>
      </c>
      <c r="G28" s="18" t="b">
        <f t="shared" si="71"/>
        <v>1</v>
      </c>
      <c r="H28" s="18" t="b">
        <f t="shared" si="71"/>
        <v>1</v>
      </c>
      <c r="I28" s="31" t="b">
        <f t="shared" si="71"/>
        <v>0</v>
      </c>
      <c r="J28" s="31" t="b">
        <f t="shared" si="71"/>
        <v>0</v>
      </c>
      <c r="K28" s="31" t="b">
        <f t="shared" si="71"/>
        <v>0</v>
      </c>
      <c r="L28" s="31" t="b">
        <f t="shared" si="71"/>
        <v>0</v>
      </c>
      <c r="M28" s="31" t="b">
        <f t="shared" si="71"/>
        <v>0</v>
      </c>
      <c r="N28" s="31" t="b">
        <f t="shared" si="71"/>
        <v>0</v>
      </c>
      <c r="O28" s="31" t="b">
        <f t="shared" si="71"/>
        <v>0</v>
      </c>
      <c r="P28" s="31" t="b">
        <f t="shared" si="71"/>
        <v>0</v>
      </c>
      <c r="Q28" s="31" t="b">
        <f t="shared" si="71"/>
        <v>0</v>
      </c>
      <c r="R28" s="31" t="b">
        <f t="shared" si="71"/>
        <v>0</v>
      </c>
      <c r="S28" s="31" t="b">
        <f t="shared" si="71"/>
        <v>0</v>
      </c>
      <c r="T28" s="31" t="b">
        <f t="shared" si="71"/>
        <v>0</v>
      </c>
      <c r="U28" s="31" t="b">
        <f t="shared" si="71"/>
        <v>0</v>
      </c>
      <c r="V28" s="31" t="b">
        <f t="shared" si="71"/>
        <v>0</v>
      </c>
      <c r="W28" s="31" t="b">
        <f t="shared" si="71"/>
        <v>0</v>
      </c>
      <c r="X28" s="31" t="b">
        <f t="shared" si="71"/>
        <v>0</v>
      </c>
      <c r="Y28" s="31" t="b">
        <f t="shared" si="71"/>
        <v>0</v>
      </c>
      <c r="Z28" s="31" t="b">
        <f t="shared" si="71"/>
        <v>0</v>
      </c>
      <c r="AA28" s="31" t="b">
        <f t="shared" si="71"/>
        <v>0</v>
      </c>
      <c r="AB28" s="31" t="b">
        <f t="shared" si="71"/>
        <v>0</v>
      </c>
      <c r="AC28" s="31" t="b">
        <f t="shared" si="71"/>
        <v>0</v>
      </c>
      <c r="AD28" s="31" t="b">
        <f t="shared" si="71"/>
        <v>0</v>
      </c>
      <c r="AE28" s="31" t="b">
        <f t="shared" si="71"/>
        <v>0</v>
      </c>
      <c r="AF28" s="31" t="b">
        <f t="shared" si="71"/>
        <v>0</v>
      </c>
      <c r="AG28" s="31" t="b">
        <f t="shared" si="71"/>
        <v>0</v>
      </c>
      <c r="AH28" s="31" t="b">
        <f t="shared" si="71"/>
        <v>0</v>
      </c>
      <c r="AI28" s="31" t="b">
        <f t="shared" si="71"/>
        <v>0</v>
      </c>
      <c r="AJ28" s="31" t="b">
        <f t="shared" ref="AJ28" si="72">AJ8&gt;30</f>
        <v>0</v>
      </c>
      <c r="AK28" s="31" t="b">
        <f t="shared" ref="AK28" si="73">AK8&gt;30</f>
        <v>0</v>
      </c>
      <c r="AL28" s="31" t="b">
        <f t="shared" si="71"/>
        <v>0</v>
      </c>
      <c r="AM28" s="31" t="b">
        <f t="shared" si="71"/>
        <v>0</v>
      </c>
    </row>
  </sheetData>
  <mergeCells count="5">
    <mergeCell ref="A2:AM2"/>
    <mergeCell ref="A6:B6"/>
    <mergeCell ref="A7:B7"/>
    <mergeCell ref="A8:B8"/>
    <mergeCell ref="A9:AM9"/>
  </mergeCells>
  <conditionalFormatting sqref="C10:J10 J11:J16 K10:K16 J18:K20 J23:K27 L10:AM10">
    <cfRule type="colorScale" priority="12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ignoredErrors>
    <ignoredError sqref="J17:K1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90% detonation 0.42</vt:lpstr>
      <vt:lpstr>50%  detonation 0.42</vt:lpstr>
      <vt:lpstr>25%  detonation 0.42</vt:lpstr>
      <vt:lpstr>10%  detonation 0.42</vt:lpstr>
      <vt:lpstr>Results</vt:lpstr>
      <vt:lpstr>Kingery  Bulmash Graphs</vt:lpstr>
      <vt:lpstr>Damage Table</vt:lpstr>
      <vt:lpstr>90%  detonation 0.2</vt:lpstr>
      <vt:lpstr>50% detonation 0.2</vt:lpstr>
      <vt:lpstr>25% detonation 0.2</vt:lpstr>
      <vt:lpstr>'Damage Table'!_ftn1</vt:lpstr>
      <vt:lpstr>'Damage Table'!_ftnref1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Gareth Collett</cp:lastModifiedBy>
  <dcterms:created xsi:type="dcterms:W3CDTF">2020-09-12T06:28:20Z</dcterms:created>
  <dcterms:modified xsi:type="dcterms:W3CDTF">2023-10-05T09:49:04Z</dcterms:modified>
</cp:coreProperties>
</file>