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C:\Users\Starw\OneDrive\Documents\"/>
    </mc:Choice>
  </mc:AlternateContent>
  <xr:revisionPtr revIDLastSave="0" documentId="13_ncr:1_{A77FEA4F-198F-40FE-BD88-3A0C831305FF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M3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H6" i="1"/>
  <c r="F17" i="1"/>
  <c r="F14" i="1"/>
  <c r="I14" i="1" s="1"/>
  <c r="J14" i="1" s="1"/>
  <c r="F7" i="1"/>
  <c r="I7" i="1" s="1"/>
  <c r="J7" i="1" s="1"/>
  <c r="F8" i="1"/>
  <c r="F9" i="1"/>
  <c r="F10" i="1"/>
  <c r="I10" i="1" s="1"/>
  <c r="J10" i="1" s="1"/>
  <c r="F11" i="1"/>
  <c r="F12" i="1"/>
  <c r="F13" i="1"/>
  <c r="F15" i="1"/>
  <c r="I15" i="1" s="1"/>
  <c r="J15" i="1" s="1"/>
  <c r="F16" i="1"/>
  <c r="F18" i="1"/>
  <c r="F19" i="1"/>
  <c r="F20" i="1"/>
  <c r="I20" i="1" s="1"/>
  <c r="J20" i="1" s="1"/>
  <c r="F21" i="1"/>
  <c r="F22" i="1"/>
  <c r="F23" i="1"/>
  <c r="F24" i="1"/>
  <c r="I24" i="1" s="1"/>
  <c r="J24" i="1" s="1"/>
  <c r="F25" i="1"/>
  <c r="F26" i="1"/>
  <c r="F27" i="1"/>
  <c r="F28" i="1"/>
  <c r="I28" i="1" s="1"/>
  <c r="J28" i="1" s="1"/>
  <c r="F29" i="1"/>
  <c r="F30" i="1"/>
  <c r="F31" i="1"/>
  <c r="F32" i="1"/>
  <c r="I32" i="1" s="1"/>
  <c r="J32" i="1" s="1"/>
  <c r="F33" i="1"/>
  <c r="F34" i="1"/>
  <c r="F35" i="1"/>
  <c r="F36" i="1"/>
  <c r="I36" i="1" s="1"/>
  <c r="J36" i="1" s="1"/>
  <c r="F37" i="1"/>
  <c r="F38" i="1"/>
  <c r="F39" i="1"/>
  <c r="F40" i="1"/>
  <c r="I40" i="1" s="1"/>
  <c r="J40" i="1" s="1"/>
  <c r="F41" i="1"/>
  <c r="F42" i="1"/>
  <c r="F43" i="1"/>
  <c r="F44" i="1"/>
  <c r="I44" i="1" s="1"/>
  <c r="J44" i="1" s="1"/>
  <c r="F45" i="1"/>
  <c r="F46" i="1"/>
  <c r="F47" i="1"/>
  <c r="F48" i="1"/>
  <c r="I48" i="1" s="1"/>
  <c r="J48" i="1" s="1"/>
  <c r="F49" i="1"/>
  <c r="F50" i="1"/>
  <c r="F51" i="1"/>
  <c r="F52" i="1"/>
  <c r="I52" i="1" s="1"/>
  <c r="J52" i="1" s="1"/>
  <c r="F53" i="1"/>
  <c r="F54" i="1"/>
  <c r="F55" i="1"/>
  <c r="F56" i="1"/>
  <c r="I56" i="1" s="1"/>
  <c r="J56" i="1" s="1"/>
  <c r="F57" i="1"/>
  <c r="F58" i="1"/>
  <c r="F59" i="1"/>
  <c r="F60" i="1"/>
  <c r="I60" i="1" s="1"/>
  <c r="J60" i="1" s="1"/>
  <c r="F61" i="1"/>
  <c r="F62" i="1"/>
  <c r="F63" i="1"/>
  <c r="F64" i="1"/>
  <c r="I64" i="1" s="1"/>
  <c r="J64" i="1" s="1"/>
  <c r="F65" i="1"/>
  <c r="F66" i="1"/>
  <c r="F67" i="1"/>
  <c r="F68" i="1"/>
  <c r="I68" i="1" s="1"/>
  <c r="J68" i="1" s="1"/>
  <c r="F69" i="1"/>
  <c r="F70" i="1"/>
  <c r="F71" i="1"/>
  <c r="F72" i="1"/>
  <c r="I72" i="1" s="1"/>
  <c r="J72" i="1" s="1"/>
  <c r="F73" i="1"/>
  <c r="F74" i="1"/>
  <c r="F75" i="1"/>
  <c r="F76" i="1"/>
  <c r="I76" i="1" s="1"/>
  <c r="J76" i="1" s="1"/>
  <c r="F77" i="1"/>
  <c r="F78" i="1"/>
  <c r="F79" i="1"/>
  <c r="F80" i="1"/>
  <c r="I80" i="1" s="1"/>
  <c r="J80" i="1" s="1"/>
  <c r="F81" i="1"/>
  <c r="F82" i="1"/>
  <c r="F83" i="1"/>
  <c r="F84" i="1"/>
  <c r="I84" i="1" s="1"/>
  <c r="J84" i="1" s="1"/>
  <c r="F85" i="1"/>
  <c r="F86" i="1"/>
  <c r="F87" i="1"/>
  <c r="F88" i="1"/>
  <c r="I88" i="1" s="1"/>
  <c r="J88" i="1" s="1"/>
  <c r="F89" i="1"/>
  <c r="F90" i="1"/>
  <c r="F91" i="1"/>
  <c r="F92" i="1"/>
  <c r="I92" i="1" s="1"/>
  <c r="J92" i="1" s="1"/>
  <c r="F93" i="1"/>
  <c r="F94" i="1"/>
  <c r="F95" i="1"/>
  <c r="F96" i="1"/>
  <c r="I96" i="1" s="1"/>
  <c r="J96" i="1" s="1"/>
  <c r="F6" i="1"/>
  <c r="I6" i="1" s="1"/>
  <c r="J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I43" i="1" l="1"/>
  <c r="J43" i="1" s="1"/>
  <c r="I39" i="1"/>
  <c r="J39" i="1" s="1"/>
  <c r="I35" i="1"/>
  <c r="J35" i="1" s="1"/>
  <c r="I31" i="1"/>
  <c r="J31" i="1" s="1"/>
  <c r="I27" i="1"/>
  <c r="J27" i="1" s="1"/>
  <c r="I23" i="1"/>
  <c r="J23" i="1" s="1"/>
  <c r="I19" i="1"/>
  <c r="J19" i="1" s="1"/>
  <c r="I13" i="1"/>
  <c r="J13" i="1" s="1"/>
  <c r="I9" i="1"/>
  <c r="J9" i="1" s="1"/>
  <c r="I17" i="1"/>
  <c r="J17" i="1" s="1"/>
  <c r="G6" i="1"/>
  <c r="I94" i="1"/>
  <c r="J94" i="1" s="1"/>
  <c r="I90" i="1"/>
  <c r="J90" i="1" s="1"/>
  <c r="I86" i="1"/>
  <c r="J86" i="1" s="1"/>
  <c r="I82" i="1"/>
  <c r="J82" i="1" s="1"/>
  <c r="I78" i="1"/>
  <c r="J78" i="1" s="1"/>
  <c r="I74" i="1"/>
  <c r="J74" i="1" s="1"/>
  <c r="I70" i="1"/>
  <c r="J70" i="1" s="1"/>
  <c r="I66" i="1"/>
  <c r="J66" i="1" s="1"/>
  <c r="I62" i="1"/>
  <c r="J62" i="1" s="1"/>
  <c r="I58" i="1"/>
  <c r="J58" i="1" s="1"/>
  <c r="I54" i="1"/>
  <c r="J54" i="1" s="1"/>
  <c r="I50" i="1"/>
  <c r="J50" i="1" s="1"/>
  <c r="I46" i="1"/>
  <c r="J46" i="1" s="1"/>
  <c r="I42" i="1"/>
  <c r="J42" i="1" s="1"/>
  <c r="I38" i="1"/>
  <c r="J38" i="1" s="1"/>
  <c r="I34" i="1"/>
  <c r="J34" i="1" s="1"/>
  <c r="I30" i="1"/>
  <c r="J30" i="1" s="1"/>
  <c r="I26" i="1"/>
  <c r="J26" i="1" s="1"/>
  <c r="I22" i="1"/>
  <c r="J22" i="1" s="1"/>
  <c r="I18" i="1"/>
  <c r="J18" i="1" s="1"/>
  <c r="I12" i="1"/>
  <c r="J12" i="1" s="1"/>
  <c r="I8" i="1"/>
  <c r="J8" i="1" s="1"/>
  <c r="I95" i="1"/>
  <c r="J95" i="1" s="1"/>
  <c r="I91" i="1"/>
  <c r="J91" i="1" s="1"/>
  <c r="I87" i="1"/>
  <c r="J87" i="1" s="1"/>
  <c r="I83" i="1"/>
  <c r="J83" i="1" s="1"/>
  <c r="I79" i="1"/>
  <c r="J79" i="1" s="1"/>
  <c r="I75" i="1"/>
  <c r="J75" i="1" s="1"/>
  <c r="I71" i="1"/>
  <c r="J71" i="1" s="1"/>
  <c r="I67" i="1"/>
  <c r="J67" i="1" s="1"/>
  <c r="I63" i="1"/>
  <c r="J63" i="1" s="1"/>
  <c r="I59" i="1"/>
  <c r="J59" i="1" s="1"/>
  <c r="I55" i="1"/>
  <c r="J55" i="1" s="1"/>
  <c r="I51" i="1"/>
  <c r="J51" i="1" s="1"/>
  <c r="I47" i="1"/>
  <c r="J47" i="1" s="1"/>
  <c r="I93" i="1"/>
  <c r="J93" i="1" s="1"/>
  <c r="I89" i="1"/>
  <c r="J89" i="1" s="1"/>
  <c r="I85" i="1"/>
  <c r="J85" i="1" s="1"/>
  <c r="I81" i="1"/>
  <c r="J81" i="1" s="1"/>
  <c r="I77" i="1"/>
  <c r="J77" i="1" s="1"/>
  <c r="I73" i="1"/>
  <c r="J73" i="1" s="1"/>
  <c r="I69" i="1"/>
  <c r="J69" i="1" s="1"/>
  <c r="I65" i="1"/>
  <c r="J65" i="1" s="1"/>
  <c r="I61" i="1"/>
  <c r="J61" i="1" s="1"/>
  <c r="I57" i="1"/>
  <c r="J57" i="1" s="1"/>
  <c r="I53" i="1"/>
  <c r="J53" i="1" s="1"/>
  <c r="I49" i="1"/>
  <c r="J49" i="1" s="1"/>
  <c r="I45" i="1"/>
  <c r="J45" i="1" s="1"/>
  <c r="I41" i="1"/>
  <c r="J41" i="1" s="1"/>
  <c r="I37" i="1"/>
  <c r="J37" i="1" s="1"/>
  <c r="I33" i="1"/>
  <c r="J33" i="1" s="1"/>
  <c r="I29" i="1"/>
  <c r="J29" i="1" s="1"/>
  <c r="I25" i="1"/>
  <c r="J25" i="1" s="1"/>
  <c r="I21" i="1"/>
  <c r="J21" i="1" s="1"/>
  <c r="I16" i="1"/>
  <c r="J16" i="1" s="1"/>
  <c r="I11" i="1"/>
  <c r="J11" i="1" s="1"/>
</calcChain>
</file>

<file path=xl/sharedStrings.xml><?xml version="1.0" encoding="utf-8"?>
<sst xmlns="http://schemas.openxmlformats.org/spreadsheetml/2006/main" count="38" uniqueCount="35">
  <si>
    <t>Radius arm</t>
  </si>
  <si>
    <t>Baro</t>
  </si>
  <si>
    <t>Humidity</t>
  </si>
  <si>
    <t>Ambient temp</t>
  </si>
  <si>
    <t>M</t>
  </si>
  <si>
    <t>mBar</t>
  </si>
  <si>
    <t>%</t>
  </si>
  <si>
    <t>Deg C</t>
  </si>
  <si>
    <t>Load</t>
  </si>
  <si>
    <t>Dyno Speed</t>
  </si>
  <si>
    <t>Fuel Flow Rate</t>
  </si>
  <si>
    <t>Lambda</t>
  </si>
  <si>
    <t>Torque</t>
  </si>
  <si>
    <t>Newtons</t>
  </si>
  <si>
    <t>rpm</t>
  </si>
  <si>
    <t>l/min</t>
  </si>
  <si>
    <t>Nm</t>
  </si>
  <si>
    <t>Power</t>
  </si>
  <si>
    <t>kw</t>
  </si>
  <si>
    <t>hp</t>
  </si>
  <si>
    <t>Power kw</t>
  </si>
  <si>
    <t>Fuel/flow rate</t>
  </si>
  <si>
    <t>Fuel mass</t>
  </si>
  <si>
    <t>kg/L</t>
  </si>
  <si>
    <t>SFC</t>
  </si>
  <si>
    <t>Power W</t>
  </si>
  <si>
    <t>W</t>
  </si>
  <si>
    <t>Power Kw</t>
  </si>
  <si>
    <t>Kw</t>
  </si>
  <si>
    <t>Temp</t>
  </si>
  <si>
    <t>Kelvin</t>
  </si>
  <si>
    <t>Corrected w</t>
  </si>
  <si>
    <t>Corrected Kw</t>
  </si>
  <si>
    <t>Kg/Kw.hr</t>
  </si>
  <si>
    <t>kg/hr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</si>
</sst>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Sheet1!$I$4</c:f>
              <c:strCache>
                <c:ptCount val="1"/>
                <c:pt idx="0">
                  <c:v>Power kw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Sheet1!$I$6:$I$96</c:f>
              <c:numCache>
                <c:formatCode>0.0</c:formatCode>
                <c:ptCount val="91"/>
                <c:pt idx="0">
                  <c:v>8.7374060529898419</c:v>
                </c:pt>
                <c:pt idx="1">
                  <c:v>9.2174230378887856</c:v>
                </c:pt>
                <c:pt idx="2">
                  <c:v>9.7440252833176242</c:v>
                </c:pt>
                <c:pt idx="3">
                  <c:v>10.238022972206513</c:v>
                </c:pt>
                <c:pt idx="4">
                  <c:v>10.847386030285893</c:v>
                </c:pt>
                <c:pt idx="5">
                  <c:v>11.480793507173527</c:v>
                </c:pt>
                <c:pt idx="6">
                  <c:v>12.159701277034243</c:v>
                </c:pt>
                <c:pt idx="7">
                  <c:v>12.893681829217718</c:v>
                </c:pt>
                <c:pt idx="8">
                  <c:v>13.666763928704576</c:v>
                </c:pt>
                <c:pt idx="9">
                  <c:v>14.34253212709184</c:v>
                </c:pt>
                <c:pt idx="10">
                  <c:v>14.99113342130066</c:v>
                </c:pt>
                <c:pt idx="11">
                  <c:v>15.597168960770761</c:v>
                </c:pt>
                <c:pt idx="12">
                  <c:v>16.19366191157189</c:v>
                </c:pt>
                <c:pt idx="13">
                  <c:v>16.742142912221176</c:v>
                </c:pt>
                <c:pt idx="14">
                  <c:v>17.232633678416587</c:v>
                </c:pt>
                <c:pt idx="15">
                  <c:v>17.770124043145877</c:v>
                </c:pt>
                <c:pt idx="16">
                  <c:v>18.389021146842598</c:v>
                </c:pt>
                <c:pt idx="17">
                  <c:v>18.955143549104616</c:v>
                </c:pt>
                <c:pt idx="18">
                  <c:v>19.506725677495027</c:v>
                </c:pt>
                <c:pt idx="19">
                  <c:v>20.148667662959472</c:v>
                </c:pt>
                <c:pt idx="20">
                  <c:v>20.871871155513663</c:v>
                </c:pt>
                <c:pt idx="21">
                  <c:v>21.514159134569063</c:v>
                </c:pt>
                <c:pt idx="22">
                  <c:v>22.209508007288722</c:v>
                </c:pt>
                <c:pt idx="23">
                  <c:v>22.921614075777565</c:v>
                </c:pt>
                <c:pt idx="24">
                  <c:v>23.519140735825736</c:v>
                </c:pt>
                <c:pt idx="25">
                  <c:v>24.22493348916117</c:v>
                </c:pt>
                <c:pt idx="26">
                  <c:v>24.8874471429469</c:v>
                </c:pt>
                <c:pt idx="27">
                  <c:v>25.461002000125667</c:v>
                </c:pt>
                <c:pt idx="28">
                  <c:v>25.975661059377945</c:v>
                </c:pt>
                <c:pt idx="29">
                  <c:v>26.487936607225887</c:v>
                </c:pt>
                <c:pt idx="30">
                  <c:v>27.004159044926169</c:v>
                </c:pt>
                <c:pt idx="31">
                  <c:v>27.500890510336159</c:v>
                </c:pt>
                <c:pt idx="32">
                  <c:v>28.022798348895172</c:v>
                </c:pt>
                <c:pt idx="33">
                  <c:v>28.490611584542879</c:v>
                </c:pt>
                <c:pt idx="34">
                  <c:v>28.812270292931196</c:v>
                </c:pt>
                <c:pt idx="35">
                  <c:v>29.114655876845742</c:v>
                </c:pt>
                <c:pt idx="36">
                  <c:v>29.587082360372808</c:v>
                </c:pt>
                <c:pt idx="37">
                  <c:v>30.042380025384855</c:v>
                </c:pt>
                <c:pt idx="38">
                  <c:v>30.353898131490201</c:v>
                </c:pt>
                <c:pt idx="39">
                  <c:v>30.705363547010158</c:v>
                </c:pt>
                <c:pt idx="40">
                  <c:v>31.192988119384228</c:v>
                </c:pt>
                <c:pt idx="41">
                  <c:v>31.560181292952137</c:v>
                </c:pt>
                <c:pt idx="42">
                  <c:v>32.077826148748557</c:v>
                </c:pt>
                <c:pt idx="43">
                  <c:v>32.521744468991514</c:v>
                </c:pt>
                <c:pt idx="44">
                  <c:v>32.968251333877895</c:v>
                </c:pt>
                <c:pt idx="45">
                  <c:v>33.551126660383289</c:v>
                </c:pt>
                <c:pt idx="46">
                  <c:v>34.290860957838518</c:v>
                </c:pt>
                <c:pt idx="47">
                  <c:v>34.967252798994657</c:v>
                </c:pt>
                <c:pt idx="48">
                  <c:v>35.707580838538064</c:v>
                </c:pt>
                <c:pt idx="49">
                  <c:v>36.392438843857995</c:v>
                </c:pt>
                <c:pt idx="50">
                  <c:v>36.905812173840189</c:v>
                </c:pt>
                <c:pt idx="51">
                  <c:v>37.668685326631056</c:v>
                </c:pt>
                <c:pt idx="52">
                  <c:v>38.156480760037695</c:v>
                </c:pt>
                <c:pt idx="53">
                  <c:v>38.65556156464551</c:v>
                </c:pt>
                <c:pt idx="54">
                  <c:v>39.137043682898728</c:v>
                </c:pt>
                <c:pt idx="55">
                  <c:v>39.650545158655348</c:v>
                </c:pt>
                <c:pt idx="56">
                  <c:v>40.09546301593884</c:v>
                </c:pt>
                <c:pt idx="57">
                  <c:v>40.347739330526757</c:v>
                </c:pt>
                <c:pt idx="58">
                  <c:v>40.700148753251639</c:v>
                </c:pt>
                <c:pt idx="59">
                  <c:v>40.893606157377732</c:v>
                </c:pt>
                <c:pt idx="60">
                  <c:v>41.008014704785836</c:v>
                </c:pt>
                <c:pt idx="61">
                  <c:v>41.081203028086712</c:v>
                </c:pt>
                <c:pt idx="62">
                  <c:v>41.13583584325059</c:v>
                </c:pt>
                <c:pt idx="63">
                  <c:v>41.303518860613678</c:v>
                </c:pt>
                <c:pt idx="64">
                  <c:v>41.596989770153932</c:v>
                </c:pt>
                <c:pt idx="65">
                  <c:v>41.766509543617126</c:v>
                </c:pt>
                <c:pt idx="66">
                  <c:v>42.021673409655463</c:v>
                </c:pt>
                <c:pt idx="67">
                  <c:v>42.370938989381081</c:v>
                </c:pt>
                <c:pt idx="68">
                  <c:v>42.803456607225883</c:v>
                </c:pt>
                <c:pt idx="69">
                  <c:v>43.33319842412817</c:v>
                </c:pt>
                <c:pt idx="70">
                  <c:v>43.559055351555138</c:v>
                </c:pt>
                <c:pt idx="71">
                  <c:v>43.952864402471462</c:v>
                </c:pt>
                <c:pt idx="72">
                  <c:v>44.090433162844263</c:v>
                </c:pt>
                <c:pt idx="73">
                  <c:v>44.119193346151427</c:v>
                </c:pt>
                <c:pt idx="74">
                  <c:v>44.156735786532614</c:v>
                </c:pt>
                <c:pt idx="75">
                  <c:v>44.091244752748977</c:v>
                </c:pt>
                <c:pt idx="76">
                  <c:v>43.908278216022609</c:v>
                </c:pt>
                <c:pt idx="77">
                  <c:v>43.604931538799867</c:v>
                </c:pt>
                <c:pt idx="78">
                  <c:v>43.381342791580266</c:v>
                </c:pt>
                <c:pt idx="79">
                  <c:v>43.275532825636184</c:v>
                </c:pt>
                <c:pt idx="80">
                  <c:v>43.187688897266725</c:v>
                </c:pt>
                <c:pt idx="81">
                  <c:v>42.84684206776835</c:v>
                </c:pt>
                <c:pt idx="82">
                  <c:v>42.51583341652529</c:v>
                </c:pt>
                <c:pt idx="83">
                  <c:v>42.170236223168914</c:v>
                </c:pt>
                <c:pt idx="84">
                  <c:v>42.115293295230906</c:v>
                </c:pt>
                <c:pt idx="85">
                  <c:v>41.755224172415957</c:v>
                </c:pt>
                <c:pt idx="86">
                  <c:v>41.560201681231547</c:v>
                </c:pt>
                <c:pt idx="87">
                  <c:v>41.406191817999783</c:v>
                </c:pt>
                <c:pt idx="88">
                  <c:v>41.351954546126294</c:v>
                </c:pt>
                <c:pt idx="89">
                  <c:v>41.403431558018646</c:v>
                </c:pt>
                <c:pt idx="90">
                  <c:v>41.652562320996964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8C-4DBC-92FD-D1FE504FC3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775520"/>
        <c:axId val="311766880"/>
      </c:lineChart>
      <c:catAx>
        <c:axId val="3117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766880"/>
        <c:crosses val="autoZero"/>
        <c:auto val="1"/>
        <c:lblAlgn val="ctr"/>
        <c:lblOffset val="100"/>
        <c:noMultiLvlLbl val="0"/>
      </c:catAx>
      <c:valAx>
        <c:axId val="31176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7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Sheet1!$F$4:$F$5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Sheet1!$F$6:$F$96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DA-4EA7-8C14-B22F9D3EBF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0720976"/>
        <c:axId val="720726256"/>
      </c:lineChart>
      <c:catAx>
        <c:axId val="72072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726256"/>
        <c:crosses val="autoZero"/>
        <c:auto val="1"/>
        <c:lblAlgn val="ctr"/>
        <c:lblOffset val="100"/>
        <c:noMultiLvlLbl val="0"/>
      </c:catAx>
      <c:valAx>
        <c:axId val="720726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72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RPM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Sheet1!$M$6:$M$96</c:f>
              <c:numCache>
                <c:formatCode>0.00</c:formatCode>
                <c:ptCount val="91"/>
                <c:pt idx="0">
                  <c:v>0.36033235455660539</c:v>
                </c:pt>
                <c:pt idx="1">
                  <c:v>0.35127089369214454</c:v>
                </c:pt>
                <c:pt idx="2">
                  <c:v>0.3382534269152645</c:v>
                </c:pt>
                <c:pt idx="3">
                  <c:v>0.31800093664074269</c:v>
                </c:pt>
                <c:pt idx="4">
                  <c:v>0.30673332275949711</c:v>
                </c:pt>
                <c:pt idx="5">
                  <c:v>0.30753414944928531</c:v>
                </c:pt>
                <c:pt idx="6">
                  <c:v>0.29054760837018284</c:v>
                </c:pt>
                <c:pt idx="7">
                  <c:v>0.27608908544272442</c:v>
                </c:pt>
                <c:pt idx="8">
                  <c:v>0.27323347294346551</c:v>
                </c:pt>
                <c:pt idx="9">
                  <c:v>0.2641013970150719</c:v>
                </c:pt>
                <c:pt idx="10">
                  <c:v>0.26445841460474728</c:v>
                </c:pt>
                <c:pt idx="11">
                  <c:v>0.26722879607931027</c:v>
                </c:pt>
                <c:pt idx="12">
                  <c:v>0.26484187798979553</c:v>
                </c:pt>
                <c:pt idx="13">
                  <c:v>0.26377836928204784</c:v>
                </c:pt>
                <c:pt idx="14">
                  <c:v>0.25964415858558615</c:v>
                </c:pt>
                <c:pt idx="15">
                  <c:v>0.25934068658478754</c:v>
                </c:pt>
                <c:pt idx="16">
                  <c:v>0.26581205271055341</c:v>
                </c:pt>
                <c:pt idx="17">
                  <c:v>0.26931587729221457</c:v>
                </c:pt>
                <c:pt idx="18">
                  <c:v>0.26926615205477561</c:v>
                </c:pt>
                <c:pt idx="19">
                  <c:v>0.26756789419339877</c:v>
                </c:pt>
                <c:pt idx="20">
                  <c:v>0.26901001669725405</c:v>
                </c:pt>
                <c:pt idx="21">
                  <c:v>0.26575991440759594</c:v>
                </c:pt>
                <c:pt idx="22">
                  <c:v>0.26358083416076383</c:v>
                </c:pt>
                <c:pt idx="23">
                  <c:v>0.26212328024363701</c:v>
                </c:pt>
                <c:pt idx="24">
                  <c:v>0.26183373983506208</c:v>
                </c:pt>
                <c:pt idx="25">
                  <c:v>0.26038958934345885</c:v>
                </c:pt>
                <c:pt idx="26">
                  <c:v>0.26046596879956035</c:v>
                </c:pt>
                <c:pt idx="27">
                  <c:v>0.26320514585624216</c:v>
                </c:pt>
                <c:pt idx="28">
                  <c:v>0.26461860658676634</c:v>
                </c:pt>
                <c:pt idx="29">
                  <c:v>0.26279319570569809</c:v>
                </c:pt>
                <c:pt idx="30">
                  <c:v>0.26431106789940251</c:v>
                </c:pt>
                <c:pt idx="31">
                  <c:v>0.26441549631117894</c:v>
                </c:pt>
                <c:pt idx="32">
                  <c:v>0.26818848978418419</c:v>
                </c:pt>
                <c:pt idx="33">
                  <c:v>0.26912177405592502</c:v>
                </c:pt>
                <c:pt idx="34">
                  <c:v>0.27108421466924709</c:v>
                </c:pt>
                <c:pt idx="35">
                  <c:v>0.27402886271249027</c:v>
                </c:pt>
                <c:pt idx="36">
                  <c:v>0.27214734674555452</c:v>
                </c:pt>
                <c:pt idx="37">
                  <c:v>0.27256314287035643</c:v>
                </c:pt>
                <c:pt idx="38">
                  <c:v>0.27683782425780523</c:v>
                </c:pt>
                <c:pt idx="39">
                  <c:v>0.2804415758113884</c:v>
                </c:pt>
                <c:pt idx="40">
                  <c:v>0.28530489052490199</c:v>
                </c:pt>
                <c:pt idx="41">
                  <c:v>0.29197539127710004</c:v>
                </c:pt>
                <c:pt idx="42">
                  <c:v>0.29284032224502743</c:v>
                </c:pt>
                <c:pt idx="43">
                  <c:v>0.29709377835903883</c:v>
                </c:pt>
                <c:pt idx="44">
                  <c:v>0.29564741120368115</c:v>
                </c:pt>
                <c:pt idx="45">
                  <c:v>0.29730912487752692</c:v>
                </c:pt>
                <c:pt idx="46">
                  <c:v>0.29409069009610855</c:v>
                </c:pt>
                <c:pt idx="47">
                  <c:v>0.29223875607907124</c:v>
                </c:pt>
                <c:pt idx="48">
                  <c:v>0.29331858564714169</c:v>
                </c:pt>
                <c:pt idx="49">
                  <c:v>0.29007210291896585</c:v>
                </c:pt>
                <c:pt idx="50">
                  <c:v>0.29318650664039519</c:v>
                </c:pt>
                <c:pt idx="51">
                  <c:v>0.29140412340542332</c:v>
                </c:pt>
                <c:pt idx="52">
                  <c:v>0.29893043580340328</c:v>
                </c:pt>
                <c:pt idx="53">
                  <c:v>0.29796323921963314</c:v>
                </c:pt>
                <c:pt idx="54">
                  <c:v>0.30218205748493582</c:v>
                </c:pt>
                <c:pt idx="55">
                  <c:v>0.29900171850159007</c:v>
                </c:pt>
                <c:pt idx="56">
                  <c:v>0.30036839916116159</c:v>
                </c:pt>
                <c:pt idx="57">
                  <c:v>0.30342268072883594</c:v>
                </c:pt>
                <c:pt idx="58">
                  <c:v>0.30315785357461988</c:v>
                </c:pt>
                <c:pt idx="59">
                  <c:v>0.30932419586939491</c:v>
                </c:pt>
                <c:pt idx="60">
                  <c:v>0.31031513997609489</c:v>
                </c:pt>
                <c:pt idx="61">
                  <c:v>0.31253823769764877</c:v>
                </c:pt>
                <c:pt idx="62">
                  <c:v>0.31413439618644651</c:v>
                </c:pt>
                <c:pt idx="63">
                  <c:v>0.31729833430459703</c:v>
                </c:pt>
                <c:pt idx="64">
                  <c:v>0.3170487087072984</c:v>
                </c:pt>
                <c:pt idx="65">
                  <c:v>0.31817105766668008</c:v>
                </c:pt>
                <c:pt idx="66">
                  <c:v>0.32161347487904807</c:v>
                </c:pt>
                <c:pt idx="67">
                  <c:v>0.32302595178633026</c:v>
                </c:pt>
                <c:pt idx="68">
                  <c:v>0.32305298834466573</c:v>
                </c:pt>
                <c:pt idx="69">
                  <c:v>0.3198261353591223</c:v>
                </c:pt>
                <c:pt idx="70">
                  <c:v>0.3228392024838484</c:v>
                </c:pt>
                <c:pt idx="71">
                  <c:v>0.3226429488427599</c:v>
                </c:pt>
                <c:pt idx="72">
                  <c:v>0.32396915698808515</c:v>
                </c:pt>
                <c:pt idx="73">
                  <c:v>0.32492366058433536</c:v>
                </c:pt>
                <c:pt idx="74">
                  <c:v>0.32479932502967707</c:v>
                </c:pt>
                <c:pt idx="75">
                  <c:v>0.32949105655556266</c:v>
                </c:pt>
                <c:pt idx="76">
                  <c:v>0.33055849735635368</c:v>
                </c:pt>
                <c:pt idx="77">
                  <c:v>0.33403753418775445</c:v>
                </c:pt>
                <c:pt idx="78">
                  <c:v>0.33782094326406387</c:v>
                </c:pt>
                <c:pt idx="79">
                  <c:v>0.33942197952122966</c:v>
                </c:pt>
                <c:pt idx="80">
                  <c:v>0.34037124197625362</c:v>
                </c:pt>
                <c:pt idx="81">
                  <c:v>0.34427920325537426</c:v>
                </c:pt>
                <c:pt idx="82">
                  <c:v>0.34680182156441347</c:v>
                </c:pt>
                <c:pt idx="83">
                  <c:v>0.35096957611338425</c:v>
                </c:pt>
                <c:pt idx="84">
                  <c:v>0.35445378833482966</c:v>
                </c:pt>
                <c:pt idx="85">
                  <c:v>0.3548327816134989</c:v>
                </c:pt>
                <c:pt idx="86">
                  <c:v>0.35768150830349377</c:v>
                </c:pt>
                <c:pt idx="87">
                  <c:v>0.35728380484620736</c:v>
                </c:pt>
                <c:pt idx="88">
                  <c:v>0.3664042305205466</c:v>
                </c:pt>
                <c:pt idx="89">
                  <c:v>0.37134933840244161</c:v>
                </c:pt>
                <c:pt idx="90">
                  <c:v>0.37449659464202212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83-4F63-9794-6BA1CBCF2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9701568"/>
        <c:axId val="709687168"/>
      </c:scatterChart>
      <c:valAx>
        <c:axId val="709701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687168"/>
        <c:crosses val="autoZero"/>
        <c:crossBetween val="midCat"/>
      </c:valAx>
      <c:valAx>
        <c:axId val="70968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Kg/Kw.hr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9701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106363</xdr:colOff>
      <xdr:row>3</xdr:row>
      <xdr:rowOff>176212</xdr:rowOff>
    </xdr:from>
    <xdr:to>
      <xdr:col>22</xdr:col>
      <xdr:colOff>404812</xdr:colOff>
      <xdr:row>24</xdr:row>
      <xdr:rowOff>15875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E0C1C5C-087C-31C8-F608-D1C8C66F3F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107156</xdr:colOff>
      <xdr:row>24</xdr:row>
      <xdr:rowOff>49213</xdr:rowOff>
    </xdr:from>
    <xdr:to>
      <xdr:col>22</xdr:col>
      <xdr:colOff>400844</xdr:colOff>
      <xdr:row>39</xdr:row>
      <xdr:rowOff>53975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3CF0FB1-5AB5-BC4F-ABA0-DC5578FFC9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361157</xdr:colOff>
      <xdr:row>43</xdr:row>
      <xdr:rowOff>9525</xdr:rowOff>
    </xdr:from>
    <xdr:to>
      <xdr:col>22</xdr:col>
      <xdr:colOff>43657</xdr:colOff>
      <xdr:row>58</xdr:row>
      <xdr:rowOff>14288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0CD4D71-F5AA-36DE-ADFE-EE8E28957D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topLeftCell="A27" zoomScale="50" zoomScaleNormal="50" workbookViewId="0">
      <selection activeCell="Q42" sqref="Q42"/>
    </sheetView>
  </sheetViews>
  <sheetFormatPr defaultRowHeight="14.5" x14ac:dyDescent="0.35"/>
  <cols>
    <col min="1" max="1" width="9.1796875" style="1"/>
    <col min="2" max="2" width="13.453125" style="1" customWidth="1"/>
    <col min="3" max="4" width="14.54296875" customWidth="1"/>
    <col min="5" max="5" width="10.54296875" style="4" customWidth="1"/>
    <col min="6" max="8" width="8.7265625" style="4"/>
    <col min="9" max="9" width="10.54296875" bestFit="1" customWidth="1"/>
    <col min="10" max="10" width="9.1796875" style="1"/>
    <col min="11" max="11" width="11.08984375" style="11" customWidth="1"/>
    <col min="12" max="12" width="15.26953125" style="1" customWidth="1"/>
    <col min="13" max="13" width="12.26953125" bestFit="1" customWidth="1"/>
  </cols>
  <sheetData>
    <row r="1" spans="1:13" x14ac:dyDescent="0.35">
      <c r="A1"/>
      <c r="B1"/>
      <c r="F1" s="4" t="s">
        <v>22</v>
      </c>
      <c r="I1" t="s">
        <v>0</v>
      </c>
      <c r="J1" s="2" t="s">
        <v>1</v>
      </c>
      <c r="K1" s="9" t="s">
        <v>2</v>
      </c>
      <c r="L1" s="2" t="s">
        <v>3</v>
      </c>
      <c r="M1" s="2" t="s">
        <v>29</v>
      </c>
    </row>
    <row r="2" spans="1:13" x14ac:dyDescent="0.35">
      <c r="C2" s="1"/>
      <c r="D2" s="1"/>
      <c r="F2" s="4" t="s">
        <v>23</v>
      </c>
      <c r="I2" t="s">
        <v>4</v>
      </c>
      <c r="J2" s="2" t="s">
        <v>5</v>
      </c>
      <c r="K2" s="9" t="s">
        <v>6</v>
      </c>
      <c r="L2" s="2" t="s">
        <v>7</v>
      </c>
      <c r="M2" s="2" t="s">
        <v>30</v>
      </c>
    </row>
    <row r="3" spans="1:13" x14ac:dyDescent="0.35">
      <c r="C3" s="1"/>
      <c r="D3" s="1"/>
      <c r="F3" s="4">
        <v>0.75</v>
      </c>
      <c r="I3">
        <v>0.81577599999999995</v>
      </c>
      <c r="J3" s="3">
        <v>1018.9</v>
      </c>
      <c r="K3" s="10">
        <v>46</v>
      </c>
      <c r="L3" s="3">
        <v>27</v>
      </c>
      <c r="M3">
        <f>L3+273</f>
        <v>300</v>
      </c>
    </row>
    <row r="4" spans="1:13" x14ac:dyDescent="0.35">
      <c r="A4" s="2" t="s">
        <v>8</v>
      </c>
      <c r="B4" s="2" t="s">
        <v>9</v>
      </c>
      <c r="C4" s="2" t="s">
        <v>10</v>
      </c>
      <c r="D4" s="2" t="s">
        <v>21</v>
      </c>
      <c r="E4" s="5" t="s">
        <v>11</v>
      </c>
      <c r="F4" s="5" t="s">
        <v>12</v>
      </c>
      <c r="G4" s="5" t="s">
        <v>25</v>
      </c>
      <c r="H4" s="5" t="s">
        <v>27</v>
      </c>
      <c r="I4" s="2" t="s">
        <v>20</v>
      </c>
      <c r="J4" s="2" t="s">
        <v>17</v>
      </c>
      <c r="K4" s="9" t="s">
        <v>31</v>
      </c>
      <c r="L4" s="2" t="s">
        <v>32</v>
      </c>
      <c r="M4" s="2" t="s">
        <v>24</v>
      </c>
    </row>
    <row r="5" spans="1:13" x14ac:dyDescent="0.35">
      <c r="A5" s="2" t="s">
        <v>13</v>
      </c>
      <c r="B5" s="2" t="s">
        <v>14</v>
      </c>
      <c r="C5" s="2" t="s">
        <v>15</v>
      </c>
      <c r="D5" s="2" t="s">
        <v>34</v>
      </c>
      <c r="E5" s="5" t="s">
        <v>11</v>
      </c>
      <c r="F5" s="5" t="s">
        <v>16</v>
      </c>
      <c r="G5" s="5" t="s">
        <v>26</v>
      </c>
      <c r="H5" s="5" t="s">
        <v>28</v>
      </c>
      <c r="I5" s="6" t="s">
        <v>18</v>
      </c>
      <c r="J5" s="2" t="s">
        <v>19</v>
      </c>
      <c r="K5" s="9" t="s">
        <v>26</v>
      </c>
      <c r="L5" s="2" t="s">
        <v>28</v>
      </c>
      <c r="M5" s="2" t="s">
        <v>33</v>
      </c>
    </row>
    <row r="6" spans="1:13" x14ac:dyDescent="0.35">
      <c r="A6" s="1">
        <v>102.27500000000001</v>
      </c>
      <c r="B6" s="1">
        <v>1000</v>
      </c>
      <c r="C6" s="1">
        <v>7.0400000000000004E-2</v>
      </c>
      <c r="D6" s="4">
        <f>C6*$F$3*60</f>
        <v>3.1680000000000001</v>
      </c>
      <c r="E6" s="4">
        <v>1.2658</v>
      </c>
      <c r="F6" s="4">
        <f>A6*$I$3</f>
        <v>83.433490399999997</v>
      </c>
      <c r="G6" s="4">
        <f>((2*3.1416)*B6*F6/60)</f>
        <v>8737.1551146879992</v>
      </c>
      <c r="H6" s="4">
        <f>G6/1000</f>
        <v>8.7371551146879991</v>
      </c>
      <c r="I6" s="7">
        <f>(F6*B6)/9549</f>
        <v>8.7374060529898419</v>
      </c>
      <c r="J6" s="8">
        <f>I6*1.34</f>
        <v>11.70812411100639</v>
      </c>
      <c r="K6" s="9">
        <f>(1.01325/($J$3/1000)*(SQRT($M$3/293))*G6)</f>
        <v>8791.8832709271246</v>
      </c>
      <c r="L6" s="5">
        <f>K6/1000</f>
        <v>8.7918832709271246</v>
      </c>
      <c r="M6" s="4">
        <f>D6/L6</f>
        <v>0.36033235455660539</v>
      </c>
    </row>
    <row r="7" spans="1:13" x14ac:dyDescent="0.35">
      <c r="A7" s="1">
        <v>102.756</v>
      </c>
      <c r="B7" s="1">
        <f t="shared" ref="B7:B70" si="0">B6+50</f>
        <v>1050</v>
      </c>
      <c r="C7" s="1">
        <v>7.2400000000000006E-2</v>
      </c>
      <c r="D7" s="4">
        <f t="shared" ref="D7:D70" si="1">C7*$F$3*60</f>
        <v>3.258</v>
      </c>
      <c r="E7" s="4">
        <v>1.26783</v>
      </c>
      <c r="F7" s="4">
        <f>A7*$I$3</f>
        <v>83.825878656</v>
      </c>
      <c r="G7" s="4">
        <f t="shared" ref="G7:G70" si="2">((2*3.1416)*B7*F7/60)</f>
        <v>9217.1583134991342</v>
      </c>
      <c r="H7" s="4">
        <f t="shared" ref="H7:H70" si="3">G7/1000</f>
        <v>9.2171583134991337</v>
      </c>
      <c r="I7" s="7">
        <f t="shared" ref="I7:I70" si="4">(F7*B7)/9549</f>
        <v>9.2174230378887856</v>
      </c>
      <c r="J7" s="8">
        <f t="shared" ref="J7:J70" si="5">I7*1.34</f>
        <v>12.351346870770973</v>
      </c>
      <c r="K7" s="9">
        <f t="shared" ref="K7:K70" si="6">(1.01325/($J$3/1000)*(SQRT($M$3/293))*G7)</f>
        <v>9274.8931337742051</v>
      </c>
      <c r="L7" s="5">
        <f t="shared" ref="L7:L70" si="7">K7/1000</f>
        <v>9.2748931337742047</v>
      </c>
      <c r="M7" s="4">
        <f t="shared" ref="M7:M70" si="8">D7/L7</f>
        <v>0.35127089369214454</v>
      </c>
    </row>
    <row r="8" spans="1:13" x14ac:dyDescent="0.35">
      <c r="A8" s="1">
        <v>103.68899999999999</v>
      </c>
      <c r="B8" s="1">
        <f t="shared" si="0"/>
        <v>1100</v>
      </c>
      <c r="C8" s="1">
        <v>7.3700000000000002E-2</v>
      </c>
      <c r="D8" s="4">
        <f t="shared" si="1"/>
        <v>3.3165000000000004</v>
      </c>
      <c r="E8" s="4">
        <v>1.2734399999999999</v>
      </c>
      <c r="F8" s="4">
        <f>A8*$I$3</f>
        <v>84.586997663999995</v>
      </c>
      <c r="G8" s="4">
        <f t="shared" si="2"/>
        <v>9743.7454349114869</v>
      </c>
      <c r="H8" s="4">
        <f t="shared" si="3"/>
        <v>9.7437454349114869</v>
      </c>
      <c r="I8" s="7">
        <f t="shared" si="4"/>
        <v>9.7440252833176242</v>
      </c>
      <c r="J8" s="8">
        <f t="shared" si="5"/>
        <v>13.056993879645617</v>
      </c>
      <c r="K8" s="9">
        <f t="shared" si="6"/>
        <v>9804.7787135378039</v>
      </c>
      <c r="L8" s="5">
        <f t="shared" si="7"/>
        <v>9.8047787135378037</v>
      </c>
      <c r="M8" s="4">
        <f t="shared" si="8"/>
        <v>0.3382534269152645</v>
      </c>
    </row>
    <row r="9" spans="1:13" x14ac:dyDescent="0.35">
      <c r="A9" s="1">
        <v>104.209</v>
      </c>
      <c r="B9" s="1">
        <f t="shared" si="0"/>
        <v>1150</v>
      </c>
      <c r="C9" s="1">
        <v>7.2800000000000004E-2</v>
      </c>
      <c r="D9" s="4">
        <f t="shared" si="1"/>
        <v>3.2760000000000002</v>
      </c>
      <c r="E9" s="4">
        <v>1.2847599999999999</v>
      </c>
      <c r="F9" s="4">
        <f>A9*$I$3</f>
        <v>85.011201184000001</v>
      </c>
      <c r="G9" s="4">
        <f t="shared" si="2"/>
        <v>10237.728936186753</v>
      </c>
      <c r="H9" s="4">
        <f t="shared" si="3"/>
        <v>10.237728936186754</v>
      </c>
      <c r="I9" s="7">
        <f t="shared" si="4"/>
        <v>10.238022972206513</v>
      </c>
      <c r="J9" s="8">
        <f t="shared" si="5"/>
        <v>13.718950782756728</v>
      </c>
      <c r="K9" s="9">
        <f t="shared" si="6"/>
        <v>10301.856449250077</v>
      </c>
      <c r="L9" s="5">
        <f t="shared" si="7"/>
        <v>10.301856449250078</v>
      </c>
      <c r="M9" s="4">
        <f t="shared" si="8"/>
        <v>0.31800093664074269</v>
      </c>
    </row>
    <row r="10" spans="1:13" x14ac:dyDescent="0.35">
      <c r="A10" s="1">
        <v>105.81100000000001</v>
      </c>
      <c r="B10" s="1">
        <f t="shared" si="0"/>
        <v>1200</v>
      </c>
      <c r="C10" s="1">
        <v>7.4399999999999994E-2</v>
      </c>
      <c r="D10" s="4">
        <f t="shared" si="1"/>
        <v>3.3479999999999999</v>
      </c>
      <c r="E10" s="4">
        <v>1.2918099999999999</v>
      </c>
      <c r="F10" s="4">
        <f>A10*$I$3</f>
        <v>86.318074335999995</v>
      </c>
      <c r="G10" s="4">
        <f t="shared" si="2"/>
        <v>10847.074493359103</v>
      </c>
      <c r="H10" s="4">
        <f t="shared" si="3"/>
        <v>10.847074493359104</v>
      </c>
      <c r="I10" s="7">
        <f t="shared" si="4"/>
        <v>10.847386030285893</v>
      </c>
      <c r="J10" s="8">
        <f t="shared" si="5"/>
        <v>14.535497280583098</v>
      </c>
      <c r="K10" s="9">
        <f t="shared" si="6"/>
        <v>10915.018850511698</v>
      </c>
      <c r="L10" s="5">
        <f t="shared" si="7"/>
        <v>10.915018850511698</v>
      </c>
      <c r="M10" s="4">
        <f t="shared" si="8"/>
        <v>0.30673332275949711</v>
      </c>
    </row>
    <row r="11" spans="1:13" x14ac:dyDescent="0.35">
      <c r="A11" s="1">
        <v>107.51</v>
      </c>
      <c r="B11" s="1">
        <f t="shared" si="0"/>
        <v>1250</v>
      </c>
      <c r="C11" s="1">
        <v>7.8950000000000006E-2</v>
      </c>
      <c r="D11" s="4">
        <f t="shared" si="1"/>
        <v>3.5527500000000001</v>
      </c>
      <c r="E11" s="4">
        <v>1.2972900000000001</v>
      </c>
      <c r="F11" s="4">
        <f>A11*$I$3</f>
        <v>87.704077760000004</v>
      </c>
      <c r="G11" s="4">
        <f t="shared" si="2"/>
        <v>11480.463778784</v>
      </c>
      <c r="H11" s="4">
        <f t="shared" si="3"/>
        <v>11.480463778783999</v>
      </c>
      <c r="I11" s="7">
        <f t="shared" si="4"/>
        <v>11.480793507173527</v>
      </c>
      <c r="J11" s="8">
        <f t="shared" si="5"/>
        <v>15.384263299612526</v>
      </c>
      <c r="K11" s="9">
        <f t="shared" si="6"/>
        <v>11552.375586132672</v>
      </c>
      <c r="L11" s="5">
        <f t="shared" si="7"/>
        <v>11.552375586132671</v>
      </c>
      <c r="M11" s="4">
        <f t="shared" si="8"/>
        <v>0.30753414944928531</v>
      </c>
    </row>
    <row r="12" spans="1:13" x14ac:dyDescent="0.35">
      <c r="A12" s="1">
        <v>109.488</v>
      </c>
      <c r="B12" s="1">
        <f t="shared" si="0"/>
        <v>1300</v>
      </c>
      <c r="C12" s="1">
        <v>7.9000000000000001E-2</v>
      </c>
      <c r="D12" s="4">
        <f t="shared" si="1"/>
        <v>3.5549999999999997</v>
      </c>
      <c r="E12" s="4">
        <v>1.29895</v>
      </c>
      <c r="F12" s="4">
        <f>A12*$I$3</f>
        <v>89.317682687999991</v>
      </c>
      <c r="G12" s="4">
        <f t="shared" si="2"/>
        <v>12159.352050413565</v>
      </c>
      <c r="H12" s="4">
        <f t="shared" si="3"/>
        <v>12.159352050413565</v>
      </c>
      <c r="I12" s="7">
        <f t="shared" si="4"/>
        <v>12.159701277034243</v>
      </c>
      <c r="J12" s="8">
        <f t="shared" si="5"/>
        <v>16.293999711225887</v>
      </c>
      <c r="K12" s="9">
        <f t="shared" si="6"/>
        <v>12235.516306403808</v>
      </c>
      <c r="L12" s="5">
        <f t="shared" si="7"/>
        <v>12.235516306403808</v>
      </c>
      <c r="M12" s="4">
        <f t="shared" si="8"/>
        <v>0.29054760837018284</v>
      </c>
    </row>
    <row r="13" spans="1:13" x14ac:dyDescent="0.35">
      <c r="A13" s="1">
        <v>111.797</v>
      </c>
      <c r="B13" s="1">
        <f t="shared" si="0"/>
        <v>1350</v>
      </c>
      <c r="C13" s="1">
        <v>7.9600000000000004E-2</v>
      </c>
      <c r="D13" s="4">
        <f t="shared" si="1"/>
        <v>3.5820000000000003</v>
      </c>
      <c r="E13" s="4">
        <v>1.2946899999999999</v>
      </c>
      <c r="F13" s="4">
        <f>A13*$I$3</f>
        <v>91.201309471999991</v>
      </c>
      <c r="G13" s="4">
        <f t="shared" si="2"/>
        <v>12893.311522675584</v>
      </c>
      <c r="H13" s="4">
        <f t="shared" si="3"/>
        <v>12.893311522675583</v>
      </c>
      <c r="I13" s="7">
        <f t="shared" si="4"/>
        <v>12.893681829217718</v>
      </c>
      <c r="J13" s="8">
        <f t="shared" si="5"/>
        <v>17.277533651151742</v>
      </c>
      <c r="K13" s="9">
        <f t="shared" si="6"/>
        <v>12974.073184588449</v>
      </c>
      <c r="L13" s="5">
        <f t="shared" si="7"/>
        <v>12.97407318458845</v>
      </c>
      <c r="M13" s="4">
        <f t="shared" si="8"/>
        <v>0.27608908544272442</v>
      </c>
    </row>
    <row r="14" spans="1:13" x14ac:dyDescent="0.35">
      <c r="A14" s="1">
        <v>114.268</v>
      </c>
      <c r="B14" s="1">
        <f t="shared" si="0"/>
        <v>1400</v>
      </c>
      <c r="C14" s="1">
        <v>8.3500000000000005E-2</v>
      </c>
      <c r="D14" s="4">
        <f t="shared" si="1"/>
        <v>3.7574999999999998</v>
      </c>
      <c r="E14" s="4">
        <v>1.2855000000000001</v>
      </c>
      <c r="F14" s="4">
        <f>A14*$I$3</f>
        <v>93.217091967999991</v>
      </c>
      <c r="G14" s="4">
        <f t="shared" si="2"/>
        <v>13666.371419244542</v>
      </c>
      <c r="H14" s="4">
        <f t="shared" si="3"/>
        <v>13.666371419244543</v>
      </c>
      <c r="I14" s="7">
        <f t="shared" si="4"/>
        <v>13.666763928704576</v>
      </c>
      <c r="J14" s="8">
        <f t="shared" si="5"/>
        <v>18.313463664464134</v>
      </c>
      <c r="K14" s="9">
        <f t="shared" si="6"/>
        <v>13751.975405946916</v>
      </c>
      <c r="L14" s="5">
        <f t="shared" si="7"/>
        <v>13.751975405946917</v>
      </c>
      <c r="M14" s="4">
        <f t="shared" si="8"/>
        <v>0.27323347294346551</v>
      </c>
    </row>
    <row r="15" spans="1:13" x14ac:dyDescent="0.35">
      <c r="A15" s="1">
        <v>115.783</v>
      </c>
      <c r="B15" s="1">
        <f t="shared" si="0"/>
        <v>1450</v>
      </c>
      <c r="C15" s="1">
        <v>8.4699999999999998E-2</v>
      </c>
      <c r="D15" s="4">
        <f t="shared" si="1"/>
        <v>3.8114999999999997</v>
      </c>
      <c r="E15" s="4">
        <v>1.2781800000000001</v>
      </c>
      <c r="F15" s="4">
        <f>A15*$I$3</f>
        <v>94.452992607999988</v>
      </c>
      <c r="G15" s="4">
        <f t="shared" si="2"/>
        <v>14342.120209569148</v>
      </c>
      <c r="H15" s="4">
        <f t="shared" si="3"/>
        <v>14.342120209569147</v>
      </c>
      <c r="I15" s="7">
        <f t="shared" si="4"/>
        <v>14.34253212709184</v>
      </c>
      <c r="J15" s="8">
        <f t="shared" si="5"/>
        <v>19.218993050303066</v>
      </c>
      <c r="K15" s="9">
        <f t="shared" si="6"/>
        <v>14431.956979699289</v>
      </c>
      <c r="L15" s="5">
        <f t="shared" si="7"/>
        <v>14.431956979699288</v>
      </c>
      <c r="M15" s="4">
        <f t="shared" si="8"/>
        <v>0.2641013970150719</v>
      </c>
    </row>
    <row r="16" spans="1:13" x14ac:dyDescent="0.35">
      <c r="A16" s="1">
        <v>116.985</v>
      </c>
      <c r="B16" s="1">
        <f t="shared" si="0"/>
        <v>1500</v>
      </c>
      <c r="C16" s="1">
        <v>8.8650000000000007E-2</v>
      </c>
      <c r="D16" s="4">
        <f t="shared" si="1"/>
        <v>3.9892500000000002</v>
      </c>
      <c r="E16" s="4">
        <v>1.2795000000000001</v>
      </c>
      <c r="F16" s="4">
        <f>A16*$I$3</f>
        <v>95.43355536</v>
      </c>
      <c r="G16" s="4">
        <f t="shared" si="2"/>
        <v>14990.702875948798</v>
      </c>
      <c r="H16" s="4">
        <f t="shared" si="3"/>
        <v>14.990702875948799</v>
      </c>
      <c r="I16" s="7">
        <f t="shared" si="4"/>
        <v>14.99113342130066</v>
      </c>
      <c r="J16" s="8">
        <f t="shared" si="5"/>
        <v>20.088118784542885</v>
      </c>
      <c r="K16" s="9">
        <f t="shared" si="6"/>
        <v>15084.60226520767</v>
      </c>
      <c r="L16" s="5">
        <f t="shared" si="7"/>
        <v>15.084602265207669</v>
      </c>
      <c r="M16" s="4">
        <f t="shared" si="8"/>
        <v>0.26445841460474728</v>
      </c>
    </row>
    <row r="17" spans="1:13" x14ac:dyDescent="0.35">
      <c r="A17" s="1">
        <v>117.788</v>
      </c>
      <c r="B17" s="1">
        <f t="shared" si="0"/>
        <v>1550</v>
      </c>
      <c r="C17" s="1">
        <v>9.3200000000000005E-2</v>
      </c>
      <c r="D17" s="4">
        <f t="shared" si="1"/>
        <v>4.194</v>
      </c>
      <c r="E17" s="4">
        <v>1.27766</v>
      </c>
      <c r="F17" s="4">
        <f>A17*$I$3</f>
        <v>96.088623487999996</v>
      </c>
      <c r="G17" s="4">
        <f t="shared" si="2"/>
        <v>15596.721010078207</v>
      </c>
      <c r="H17" s="4">
        <f t="shared" si="3"/>
        <v>15.596721010078207</v>
      </c>
      <c r="I17" s="7">
        <f t="shared" si="4"/>
        <v>15.597168960770761</v>
      </c>
      <c r="J17" s="8">
        <f t="shared" si="5"/>
        <v>20.900206407432819</v>
      </c>
      <c r="K17" s="9">
        <f t="shared" si="6"/>
        <v>15694.416400975257</v>
      </c>
      <c r="L17" s="5">
        <f t="shared" si="7"/>
        <v>15.694416400975257</v>
      </c>
      <c r="M17" s="4">
        <f t="shared" si="8"/>
        <v>0.26722879607931027</v>
      </c>
    </row>
    <row r="18" spans="1:13" x14ac:dyDescent="0.35">
      <c r="A18" s="1">
        <v>118.471</v>
      </c>
      <c r="B18" s="1">
        <f t="shared" si="0"/>
        <v>1600</v>
      </c>
      <c r="C18" s="1">
        <v>9.5899999999999999E-2</v>
      </c>
      <c r="D18" s="4">
        <f t="shared" si="1"/>
        <v>4.3155000000000001</v>
      </c>
      <c r="E18" s="4">
        <v>1.2823500000000001</v>
      </c>
      <c r="F18" s="4">
        <f>A18*$I$3</f>
        <v>96.645798495999998</v>
      </c>
      <c r="G18" s="4">
        <f t="shared" si="2"/>
        <v>16193.196829601791</v>
      </c>
      <c r="H18" s="4">
        <f t="shared" si="3"/>
        <v>16.193196829601792</v>
      </c>
      <c r="I18" s="7">
        <f t="shared" si="4"/>
        <v>16.19366191157189</v>
      </c>
      <c r="J18" s="8">
        <f t="shared" si="5"/>
        <v>21.699506961506334</v>
      </c>
      <c r="K18" s="9">
        <f t="shared" si="6"/>
        <v>16294.628450589214</v>
      </c>
      <c r="L18" s="5">
        <f t="shared" si="7"/>
        <v>16.294628450589215</v>
      </c>
      <c r="M18" s="4">
        <f t="shared" si="8"/>
        <v>0.26484187798979553</v>
      </c>
    </row>
    <row r="19" spans="1:13" x14ac:dyDescent="0.35">
      <c r="A19" s="1">
        <v>118.77200000000001</v>
      </c>
      <c r="B19" s="1">
        <f t="shared" si="0"/>
        <v>1650</v>
      </c>
      <c r="C19" s="1">
        <v>9.8750000000000004E-2</v>
      </c>
      <c r="D19" s="4">
        <f t="shared" si="1"/>
        <v>4.4437500000000005</v>
      </c>
      <c r="E19" s="4">
        <v>1.2902800000000001</v>
      </c>
      <c r="F19" s="4">
        <f>A19*$I$3</f>
        <v>96.891347072000002</v>
      </c>
      <c r="G19" s="4">
        <f t="shared" si="2"/>
        <v>16741.662077876736</v>
      </c>
      <c r="H19" s="4">
        <f t="shared" si="3"/>
        <v>16.741662077876736</v>
      </c>
      <c r="I19" s="7">
        <f t="shared" si="4"/>
        <v>16.742142912221176</v>
      </c>
      <c r="J19" s="8">
        <f t="shared" si="5"/>
        <v>22.434471502376379</v>
      </c>
      <c r="K19" s="9">
        <f t="shared" si="6"/>
        <v>16846.529198337994</v>
      </c>
      <c r="L19" s="5">
        <f t="shared" si="7"/>
        <v>16.846529198337993</v>
      </c>
      <c r="M19" s="4">
        <f t="shared" si="8"/>
        <v>0.26377836928204784</v>
      </c>
    </row>
    <row r="20" spans="1:13" x14ac:dyDescent="0.35">
      <c r="A20" s="1">
        <v>118.65600000000001</v>
      </c>
      <c r="B20" s="1">
        <f t="shared" si="0"/>
        <v>1700</v>
      </c>
      <c r="C20" s="1">
        <v>0.10005</v>
      </c>
      <c r="D20" s="4">
        <f t="shared" si="1"/>
        <v>4.5022500000000001</v>
      </c>
      <c r="E20" s="4">
        <v>1.29942</v>
      </c>
      <c r="F20" s="4">
        <f>A20*$I$3</f>
        <v>96.796717055999991</v>
      </c>
      <c r="G20" s="4">
        <f t="shared" si="2"/>
        <v>17232.138757177345</v>
      </c>
      <c r="H20" s="4">
        <f t="shared" si="3"/>
        <v>17.232138757177346</v>
      </c>
      <c r="I20" s="7">
        <f t="shared" si="4"/>
        <v>17.232633678416587</v>
      </c>
      <c r="J20" s="8">
        <f t="shared" si="5"/>
        <v>23.091729129078228</v>
      </c>
      <c r="K20" s="9">
        <f t="shared" si="6"/>
        <v>17340.078145898013</v>
      </c>
      <c r="L20" s="5">
        <f t="shared" si="7"/>
        <v>17.340078145898012</v>
      </c>
      <c r="M20" s="4">
        <f t="shared" si="8"/>
        <v>0.25964415858558615</v>
      </c>
    </row>
    <row r="21" spans="1:13" x14ac:dyDescent="0.35">
      <c r="A21" s="1">
        <v>118.861</v>
      </c>
      <c r="B21" s="1">
        <f t="shared" si="0"/>
        <v>1750</v>
      </c>
      <c r="C21" s="1">
        <v>0.10305</v>
      </c>
      <c r="D21" s="4">
        <f t="shared" si="1"/>
        <v>4.6372500000000008</v>
      </c>
      <c r="E21" s="4">
        <v>1.31053</v>
      </c>
      <c r="F21" s="4">
        <f>A21*$I$3</f>
        <v>96.963951135999991</v>
      </c>
      <c r="G21" s="4">
        <f t="shared" si="2"/>
        <v>17769.613685183358</v>
      </c>
      <c r="H21" s="4">
        <f t="shared" si="3"/>
        <v>17.769613685183359</v>
      </c>
      <c r="I21" s="7">
        <f t="shared" si="4"/>
        <v>17.770124043145877</v>
      </c>
      <c r="J21" s="8">
        <f t="shared" si="5"/>
        <v>23.811966217815478</v>
      </c>
      <c r="K21" s="9">
        <f t="shared" si="6"/>
        <v>17880.919731751852</v>
      </c>
      <c r="L21" s="5">
        <f t="shared" si="7"/>
        <v>17.880919731751852</v>
      </c>
      <c r="M21" s="4">
        <f t="shared" si="8"/>
        <v>0.25934068658478754</v>
      </c>
    </row>
    <row r="22" spans="1:13" x14ac:dyDescent="0.35">
      <c r="A22" s="1">
        <v>119.584</v>
      </c>
      <c r="B22" s="1">
        <f t="shared" si="0"/>
        <v>1800</v>
      </c>
      <c r="C22" s="1">
        <v>0.10929999999999999</v>
      </c>
      <c r="D22" s="4">
        <f t="shared" si="1"/>
        <v>4.9184999999999999</v>
      </c>
      <c r="E22" s="4">
        <v>1.3149</v>
      </c>
      <c r="F22" s="4">
        <f>A22*$I$3</f>
        <v>97.553757183999991</v>
      </c>
      <c r="G22" s="4">
        <f t="shared" si="2"/>
        <v>18388.493014155261</v>
      </c>
      <c r="H22" s="4">
        <f t="shared" si="3"/>
        <v>18.388493014155262</v>
      </c>
      <c r="I22" s="7">
        <f t="shared" si="4"/>
        <v>18.389021146842598</v>
      </c>
      <c r="J22" s="8">
        <f t="shared" si="5"/>
        <v>24.641288336769083</v>
      </c>
      <c r="K22" s="9">
        <f t="shared" si="6"/>
        <v>18503.675622850049</v>
      </c>
      <c r="L22" s="5">
        <f t="shared" si="7"/>
        <v>18.50367562285005</v>
      </c>
      <c r="M22" s="4">
        <f t="shared" si="8"/>
        <v>0.26581205271055341</v>
      </c>
    </row>
    <row r="23" spans="1:13" x14ac:dyDescent="0.35">
      <c r="A23" s="1">
        <v>119.934</v>
      </c>
      <c r="B23" s="1">
        <f t="shared" si="0"/>
        <v>1850</v>
      </c>
      <c r="C23" s="1">
        <v>0.11415</v>
      </c>
      <c r="D23" s="4">
        <f t="shared" si="1"/>
        <v>5.1367500000000001</v>
      </c>
      <c r="E23" s="4">
        <v>1.3184899999999999</v>
      </c>
      <c r="F23" s="4">
        <f>A23*$I$3</f>
        <v>97.839278783999987</v>
      </c>
      <c r="G23" s="4">
        <f t="shared" si="2"/>
        <v>18954.599157381883</v>
      </c>
      <c r="H23" s="4">
        <f t="shared" si="3"/>
        <v>18.954599157381882</v>
      </c>
      <c r="I23" s="7">
        <f t="shared" si="4"/>
        <v>18.955143549104616</v>
      </c>
      <c r="J23" s="8">
        <f t="shared" si="5"/>
        <v>25.399892355800187</v>
      </c>
      <c r="K23" s="9">
        <f t="shared" si="6"/>
        <v>19073.327765323305</v>
      </c>
      <c r="L23" s="5">
        <f t="shared" si="7"/>
        <v>19.073327765323306</v>
      </c>
      <c r="M23" s="4">
        <f t="shared" si="8"/>
        <v>0.26931587729221457</v>
      </c>
    </row>
    <row r="24" spans="1:13" x14ac:dyDescent="0.35">
      <c r="A24" s="1">
        <v>120.176</v>
      </c>
      <c r="B24" s="1">
        <f t="shared" si="0"/>
        <v>1900</v>
      </c>
      <c r="C24" s="1">
        <v>0.11745</v>
      </c>
      <c r="D24" s="4">
        <f t="shared" si="1"/>
        <v>5.2852499999999996</v>
      </c>
      <c r="E24" s="4">
        <v>1.3189200000000001</v>
      </c>
      <c r="F24" s="4">
        <f>A24*$I$3</f>
        <v>98.036696575999997</v>
      </c>
      <c r="G24" s="4">
        <f t="shared" si="2"/>
        <v>19506.165444333568</v>
      </c>
      <c r="H24" s="4">
        <f t="shared" si="3"/>
        <v>19.506165444333568</v>
      </c>
      <c r="I24" s="7">
        <f t="shared" si="4"/>
        <v>19.506725677495027</v>
      </c>
      <c r="J24" s="8">
        <f t="shared" si="5"/>
        <v>26.139012407843339</v>
      </c>
      <c r="K24" s="9">
        <f t="shared" si="6"/>
        <v>19628.348976164092</v>
      </c>
      <c r="L24" s="5">
        <f t="shared" si="7"/>
        <v>19.628348976164091</v>
      </c>
      <c r="M24" s="4">
        <f t="shared" si="8"/>
        <v>0.26926615205477561</v>
      </c>
    </row>
    <row r="25" spans="1:13" x14ac:dyDescent="0.35">
      <c r="A25" s="1">
        <v>120.94799999999999</v>
      </c>
      <c r="B25" s="1">
        <f t="shared" si="0"/>
        <v>1950</v>
      </c>
      <c r="C25" s="1">
        <v>0.12055</v>
      </c>
      <c r="D25" s="4">
        <f t="shared" si="1"/>
        <v>5.4247500000000004</v>
      </c>
      <c r="E25" s="4">
        <v>1.31484</v>
      </c>
      <c r="F25" s="4">
        <f>A25*$I$3</f>
        <v>98.666475647999988</v>
      </c>
      <c r="G25" s="4">
        <f t="shared" si="2"/>
        <v>20148.088993224188</v>
      </c>
      <c r="H25" s="4">
        <f t="shared" si="3"/>
        <v>20.148088993224189</v>
      </c>
      <c r="I25" s="7">
        <f t="shared" si="4"/>
        <v>20.148667662959472</v>
      </c>
      <c r="J25" s="8">
        <f t="shared" si="5"/>
        <v>26.999214668365696</v>
      </c>
      <c r="K25" s="9">
        <f t="shared" si="6"/>
        <v>20274.293432525865</v>
      </c>
      <c r="L25" s="5">
        <f t="shared" si="7"/>
        <v>20.274293432525866</v>
      </c>
      <c r="M25" s="4">
        <f t="shared" si="8"/>
        <v>0.26756789419339877</v>
      </c>
    </row>
    <row r="26" spans="1:13" x14ac:dyDescent="0.35">
      <c r="A26" s="1">
        <v>122.157</v>
      </c>
      <c r="B26" s="1">
        <f t="shared" si="0"/>
        <v>2000</v>
      </c>
      <c r="C26" s="1">
        <v>0.12554999999999999</v>
      </c>
      <c r="D26" s="4">
        <f t="shared" si="1"/>
        <v>5.64975</v>
      </c>
      <c r="E26" s="4">
        <v>1.31653</v>
      </c>
      <c r="F26" s="4">
        <f>A26*$I$3</f>
        <v>99.652748831999986</v>
      </c>
      <c r="G26" s="4">
        <f t="shared" si="2"/>
        <v>20871.271715374078</v>
      </c>
      <c r="H26" s="4">
        <f t="shared" si="3"/>
        <v>20.871271715374078</v>
      </c>
      <c r="I26" s="7">
        <f t="shared" si="4"/>
        <v>20.871871155513663</v>
      </c>
      <c r="J26" s="8">
        <f t="shared" si="5"/>
        <v>27.968307348388311</v>
      </c>
      <c r="K26" s="9">
        <f t="shared" si="6"/>
        <v>21002.006056742015</v>
      </c>
      <c r="L26" s="5">
        <f t="shared" si="7"/>
        <v>21.002006056742015</v>
      </c>
      <c r="M26" s="4">
        <f t="shared" si="8"/>
        <v>0.26901001669725405</v>
      </c>
    </row>
    <row r="27" spans="1:13" x14ac:dyDescent="0.35">
      <c r="A27" s="1">
        <v>122.845</v>
      </c>
      <c r="B27" s="1">
        <f t="shared" si="0"/>
        <v>2050</v>
      </c>
      <c r="C27" s="1">
        <v>0.12784999999999999</v>
      </c>
      <c r="D27" s="4">
        <f t="shared" si="1"/>
        <v>5.7532499999999995</v>
      </c>
      <c r="E27" s="4">
        <v>1.32098</v>
      </c>
      <c r="F27" s="4">
        <f>A27*$I$3</f>
        <v>100.21400272</v>
      </c>
      <c r="G27" s="4">
        <f t="shared" si="2"/>
        <v>21513.541247918718</v>
      </c>
      <c r="H27" s="4">
        <f t="shared" si="3"/>
        <v>21.513541247918717</v>
      </c>
      <c r="I27" s="7">
        <f t="shared" si="4"/>
        <v>21.514159134569063</v>
      </c>
      <c r="J27" s="8">
        <f t="shared" si="5"/>
        <v>28.828973240322547</v>
      </c>
      <c r="K27" s="9">
        <f t="shared" si="6"/>
        <v>21648.298663944632</v>
      </c>
      <c r="L27" s="5">
        <f t="shared" si="7"/>
        <v>21.648298663944633</v>
      </c>
      <c r="M27" s="4">
        <f t="shared" si="8"/>
        <v>0.26575991440759594</v>
      </c>
    </row>
    <row r="28" spans="1:13" x14ac:dyDescent="0.35">
      <c r="A28" s="1">
        <v>123.79600000000001</v>
      </c>
      <c r="B28" s="1">
        <f t="shared" si="0"/>
        <v>2100</v>
      </c>
      <c r="C28" s="1">
        <v>0.13089999999999999</v>
      </c>
      <c r="D28" s="4">
        <f t="shared" si="1"/>
        <v>5.8904999999999994</v>
      </c>
      <c r="E28" s="4">
        <v>1.32287</v>
      </c>
      <c r="F28" s="4">
        <f>A28*$I$3</f>
        <v>100.989805696</v>
      </c>
      <c r="G28" s="4">
        <f t="shared" si="2"/>
        <v>22208.870150218754</v>
      </c>
      <c r="H28" s="4">
        <f t="shared" si="3"/>
        <v>22.208870150218754</v>
      </c>
      <c r="I28" s="7">
        <f t="shared" si="4"/>
        <v>22.209508007288722</v>
      </c>
      <c r="J28" s="8">
        <f t="shared" si="5"/>
        <v>29.760740729766891</v>
      </c>
      <c r="K28" s="9">
        <f t="shared" si="6"/>
        <v>22347.982996393628</v>
      </c>
      <c r="L28" s="5">
        <f t="shared" si="7"/>
        <v>22.347982996393629</v>
      </c>
      <c r="M28" s="4">
        <f t="shared" si="8"/>
        <v>0.26358083416076383</v>
      </c>
    </row>
    <row r="29" spans="1:13" x14ac:dyDescent="0.35">
      <c r="A29" s="1">
        <v>124.794</v>
      </c>
      <c r="B29" s="1">
        <f t="shared" si="0"/>
        <v>2150</v>
      </c>
      <c r="C29" s="1">
        <v>0.13435</v>
      </c>
      <c r="D29" s="4">
        <f t="shared" si="1"/>
        <v>6.04575</v>
      </c>
      <c r="E29" s="4">
        <v>1.3216399999999999</v>
      </c>
      <c r="F29" s="4">
        <f>A29*$I$3</f>
        <v>101.80395014399998</v>
      </c>
      <c r="G29" s="4">
        <f t="shared" si="2"/>
        <v>22920.955767021307</v>
      </c>
      <c r="H29" s="4">
        <f t="shared" si="3"/>
        <v>22.920955767021308</v>
      </c>
      <c r="I29" s="7">
        <f t="shared" si="4"/>
        <v>22.921614075777565</v>
      </c>
      <c r="J29" s="8">
        <f t="shared" si="5"/>
        <v>30.714962861541938</v>
      </c>
      <c r="K29" s="9">
        <f t="shared" si="6"/>
        <v>23064.52900475161</v>
      </c>
      <c r="L29" s="5">
        <f t="shared" si="7"/>
        <v>23.064529004751609</v>
      </c>
      <c r="M29" s="4">
        <f t="shared" si="8"/>
        <v>0.26212328024363701</v>
      </c>
    </row>
    <row r="30" spans="1:13" x14ac:dyDescent="0.35">
      <c r="A30" s="1">
        <v>125.137</v>
      </c>
      <c r="B30" s="1">
        <f t="shared" si="0"/>
        <v>2200</v>
      </c>
      <c r="C30" s="1">
        <v>0.13769999999999999</v>
      </c>
      <c r="D30" s="4">
        <f t="shared" si="1"/>
        <v>6.1964999999999995</v>
      </c>
      <c r="E30" s="4">
        <v>1.3165199999999999</v>
      </c>
      <c r="F30" s="4">
        <f>A30*$I$3</f>
        <v>102.08376131199999</v>
      </c>
      <c r="G30" s="4">
        <f t="shared" si="2"/>
        <v>23518.465266103805</v>
      </c>
      <c r="H30" s="4">
        <f t="shared" si="3"/>
        <v>23.518465266103806</v>
      </c>
      <c r="I30" s="7">
        <f t="shared" si="4"/>
        <v>23.519140735825736</v>
      </c>
      <c r="J30" s="8">
        <f t="shared" si="5"/>
        <v>31.515648586006488</v>
      </c>
      <c r="K30" s="9">
        <f t="shared" si="6"/>
        <v>23665.781208729568</v>
      </c>
      <c r="L30" s="5">
        <f t="shared" si="7"/>
        <v>23.66578120872957</v>
      </c>
      <c r="M30" s="4">
        <f t="shared" si="8"/>
        <v>0.26183373983506208</v>
      </c>
    </row>
    <row r="31" spans="1:13" x14ac:dyDescent="0.35">
      <c r="A31" s="1">
        <v>126.02800000000001</v>
      </c>
      <c r="B31" s="1">
        <f t="shared" si="0"/>
        <v>2250</v>
      </c>
      <c r="C31" s="1">
        <v>0.14105000000000001</v>
      </c>
      <c r="D31" s="4">
        <f t="shared" si="1"/>
        <v>6.3472500000000007</v>
      </c>
      <c r="E31" s="4">
        <v>1.3046500000000001</v>
      </c>
      <c r="F31" s="4">
        <f>A31*$I$3</f>
        <v>102.810617728</v>
      </c>
      <c r="G31" s="4">
        <f t="shared" si="2"/>
        <v>24224.237749071359</v>
      </c>
      <c r="H31" s="4">
        <f t="shared" si="3"/>
        <v>24.22423774907136</v>
      </c>
      <c r="I31" s="7">
        <f t="shared" si="4"/>
        <v>24.22493348916117</v>
      </c>
      <c r="J31" s="8">
        <f t="shared" si="5"/>
        <v>32.46141087547597</v>
      </c>
      <c r="K31" s="9">
        <f t="shared" si="6"/>
        <v>24375.974538781797</v>
      </c>
      <c r="L31" s="5">
        <f t="shared" si="7"/>
        <v>24.375974538781797</v>
      </c>
      <c r="M31" s="4">
        <f t="shared" si="8"/>
        <v>0.26038958934345885</v>
      </c>
    </row>
    <row r="32" spans="1:13" x14ac:dyDescent="0.35">
      <c r="A32" s="1">
        <v>126.66</v>
      </c>
      <c r="B32" s="1">
        <f t="shared" si="0"/>
        <v>2300</v>
      </c>
      <c r="C32" s="1">
        <v>0.14495</v>
      </c>
      <c r="D32" s="4">
        <f t="shared" si="1"/>
        <v>6.5227499999999994</v>
      </c>
      <c r="E32" s="4">
        <v>1.2964599999999999</v>
      </c>
      <c r="F32" s="4">
        <f>A32*$I$3</f>
        <v>103.32618815999999</v>
      </c>
      <c r="G32" s="4">
        <f t="shared" si="2"/>
        <v>24886.732375464959</v>
      </c>
      <c r="H32" s="4">
        <f t="shared" si="3"/>
        <v>24.886732375464959</v>
      </c>
      <c r="I32" s="7">
        <f t="shared" si="4"/>
        <v>24.8874471429469</v>
      </c>
      <c r="J32" s="8">
        <f t="shared" si="5"/>
        <v>33.349179171548847</v>
      </c>
      <c r="K32" s="9">
        <f t="shared" si="6"/>
        <v>25042.618926618903</v>
      </c>
      <c r="L32" s="5">
        <f t="shared" si="7"/>
        <v>25.042618926618903</v>
      </c>
      <c r="M32" s="4">
        <f t="shared" si="8"/>
        <v>0.26046596879956035</v>
      </c>
    </row>
    <row r="33" spans="1:13" x14ac:dyDescent="0.35">
      <c r="A33" s="1">
        <v>126.822</v>
      </c>
      <c r="B33" s="1">
        <f t="shared" si="0"/>
        <v>2350</v>
      </c>
      <c r="C33" s="1">
        <v>0.14985000000000001</v>
      </c>
      <c r="D33" s="4">
        <f t="shared" si="1"/>
        <v>6.7432499999999997</v>
      </c>
      <c r="E33" s="4">
        <v>1.2822899999999999</v>
      </c>
      <c r="F33" s="4">
        <f>A33*$I$3</f>
        <v>103.458343872</v>
      </c>
      <c r="G33" s="4">
        <f t="shared" si="2"/>
        <v>25460.270760148225</v>
      </c>
      <c r="H33" s="4">
        <f t="shared" si="3"/>
        <v>25.460270760148227</v>
      </c>
      <c r="I33" s="7">
        <f t="shared" si="4"/>
        <v>25.461002000125667</v>
      </c>
      <c r="J33" s="8">
        <f t="shared" si="5"/>
        <v>34.117742680168398</v>
      </c>
      <c r="K33" s="9">
        <f t="shared" si="6"/>
        <v>25619.749864932503</v>
      </c>
      <c r="L33" s="5">
        <f t="shared" si="7"/>
        <v>25.619749864932501</v>
      </c>
      <c r="M33" s="4">
        <f t="shared" si="8"/>
        <v>0.26320514585624216</v>
      </c>
    </row>
    <row r="34" spans="1:13" x14ac:dyDescent="0.35">
      <c r="A34" s="1">
        <v>126.69</v>
      </c>
      <c r="B34" s="1">
        <f t="shared" si="0"/>
        <v>2400</v>
      </c>
      <c r="C34" s="1">
        <v>0.1537</v>
      </c>
      <c r="D34" s="4">
        <f t="shared" si="1"/>
        <v>6.9165000000000001</v>
      </c>
      <c r="E34" s="4">
        <v>1.2730399999999999</v>
      </c>
      <c r="F34" s="4">
        <f>A34*$I$3</f>
        <v>103.35066144</v>
      </c>
      <c r="G34" s="4">
        <f t="shared" si="2"/>
        <v>25974.915038392319</v>
      </c>
      <c r="H34" s="4">
        <f t="shared" si="3"/>
        <v>25.974915038392318</v>
      </c>
      <c r="I34" s="7">
        <f t="shared" si="4"/>
        <v>25.975661059377945</v>
      </c>
      <c r="J34" s="8">
        <f t="shared" si="5"/>
        <v>34.807385819566449</v>
      </c>
      <c r="K34" s="9">
        <f t="shared" si="6"/>
        <v>26137.617793449208</v>
      </c>
      <c r="L34" s="5">
        <f t="shared" si="7"/>
        <v>26.137617793449209</v>
      </c>
      <c r="M34" s="4">
        <f t="shared" si="8"/>
        <v>0.26461860658676634</v>
      </c>
    </row>
    <row r="35" spans="1:13" x14ac:dyDescent="0.35">
      <c r="A35" s="1">
        <v>126.55200000000001</v>
      </c>
      <c r="B35" s="1">
        <f t="shared" si="0"/>
        <v>2450</v>
      </c>
      <c r="C35" s="1">
        <v>0.15565000000000001</v>
      </c>
      <c r="D35" s="4">
        <f t="shared" si="1"/>
        <v>7.0042500000000008</v>
      </c>
      <c r="E35" s="4">
        <v>1.2698400000000001</v>
      </c>
      <c r="F35" s="4">
        <f>A35*$I$3</f>
        <v>103.238084352</v>
      </c>
      <c r="G35" s="4">
        <f t="shared" si="2"/>
        <v>26487.175873686527</v>
      </c>
      <c r="H35" s="4">
        <f t="shared" si="3"/>
        <v>26.487175873686528</v>
      </c>
      <c r="I35" s="7">
        <f t="shared" si="4"/>
        <v>26.487936607225887</v>
      </c>
      <c r="J35" s="8">
        <f t="shared" si="5"/>
        <v>35.493835053682687</v>
      </c>
      <c r="K35" s="9">
        <f t="shared" si="6"/>
        <v>26653.087349506775</v>
      </c>
      <c r="L35" s="5">
        <f t="shared" si="7"/>
        <v>26.653087349506777</v>
      </c>
      <c r="M35" s="4">
        <f t="shared" si="8"/>
        <v>0.26279319570569809</v>
      </c>
    </row>
    <row r="36" spans="1:13" x14ac:dyDescent="0.35">
      <c r="A36" s="1">
        <v>126.438</v>
      </c>
      <c r="B36" s="1">
        <f t="shared" si="0"/>
        <v>2500</v>
      </c>
      <c r="C36" s="1">
        <v>0.15959999999999999</v>
      </c>
      <c r="D36" s="4">
        <f t="shared" si="1"/>
        <v>7.1820000000000004</v>
      </c>
      <c r="E36" s="4">
        <v>1.2744599999999999</v>
      </c>
      <c r="F36" s="4">
        <f>A36*$I$3</f>
        <v>103.145085888</v>
      </c>
      <c r="G36" s="4">
        <f t="shared" si="2"/>
        <v>27003.3834854784</v>
      </c>
      <c r="H36" s="4">
        <f t="shared" si="3"/>
        <v>27.003383485478398</v>
      </c>
      <c r="I36" s="7">
        <f t="shared" si="4"/>
        <v>27.004159044926169</v>
      </c>
      <c r="J36" s="8">
        <f t="shared" si="5"/>
        <v>36.18557312020107</v>
      </c>
      <c r="K36" s="9">
        <f t="shared" si="6"/>
        <v>27172.528404045072</v>
      </c>
      <c r="L36" s="5">
        <f t="shared" si="7"/>
        <v>27.172528404045071</v>
      </c>
      <c r="M36" s="4">
        <f t="shared" si="8"/>
        <v>0.26431106789940251</v>
      </c>
    </row>
    <row r="37" spans="1:13" x14ac:dyDescent="0.35">
      <c r="A37" s="1">
        <v>126.239</v>
      </c>
      <c r="B37" s="1">
        <f t="shared" si="0"/>
        <v>2550</v>
      </c>
      <c r="C37" s="1">
        <v>0.16259999999999999</v>
      </c>
      <c r="D37" s="4">
        <f t="shared" si="1"/>
        <v>7.3170000000000002</v>
      </c>
      <c r="E37" s="4">
        <v>1.2787599999999999</v>
      </c>
      <c r="F37" s="4">
        <f>A37*$I$3</f>
        <v>102.982746464</v>
      </c>
      <c r="G37" s="4">
        <f t="shared" si="2"/>
        <v>27500.100684760706</v>
      </c>
      <c r="H37" s="4">
        <f t="shared" si="3"/>
        <v>27.500100684760707</v>
      </c>
      <c r="I37" s="7">
        <f t="shared" si="4"/>
        <v>27.500890510336159</v>
      </c>
      <c r="J37" s="8">
        <f t="shared" si="5"/>
        <v>36.851193283850456</v>
      </c>
      <c r="K37" s="9">
        <f t="shared" si="6"/>
        <v>27672.356961215861</v>
      </c>
      <c r="L37" s="5">
        <f t="shared" si="7"/>
        <v>27.672356961215861</v>
      </c>
      <c r="M37" s="4">
        <f t="shared" si="8"/>
        <v>0.26441549631117894</v>
      </c>
    </row>
    <row r="38" spans="1:13" x14ac:dyDescent="0.35">
      <c r="A38" s="1">
        <v>126.161</v>
      </c>
      <c r="B38" s="1">
        <f t="shared" si="0"/>
        <v>2600</v>
      </c>
      <c r="C38" s="1">
        <v>0.16805</v>
      </c>
      <c r="D38" s="4">
        <f t="shared" si="1"/>
        <v>7.5622499999999997</v>
      </c>
      <c r="E38" s="4">
        <v>1.27634</v>
      </c>
      <c r="F38" s="4">
        <f>A38*$I$3</f>
        <v>102.919115936</v>
      </c>
      <c r="G38" s="4">
        <f t="shared" si="2"/>
        <v>28021.993534126592</v>
      </c>
      <c r="H38" s="4">
        <f t="shared" si="3"/>
        <v>28.02199353412659</v>
      </c>
      <c r="I38" s="7">
        <f t="shared" si="4"/>
        <v>28.022798348895172</v>
      </c>
      <c r="J38" s="8">
        <f t="shared" si="5"/>
        <v>37.550549787519536</v>
      </c>
      <c r="K38" s="9">
        <f t="shared" si="6"/>
        <v>28197.518864756163</v>
      </c>
      <c r="L38" s="5">
        <f t="shared" si="7"/>
        <v>28.197518864756162</v>
      </c>
      <c r="M38" s="4">
        <f t="shared" si="8"/>
        <v>0.26818848978418419</v>
      </c>
    </row>
    <row r="39" spans="1:13" x14ac:dyDescent="0.35">
      <c r="A39" s="1">
        <v>125.84699999999999</v>
      </c>
      <c r="B39" s="1">
        <f t="shared" si="0"/>
        <v>2650</v>
      </c>
      <c r="C39" s="1">
        <v>0.17144999999999999</v>
      </c>
      <c r="D39" s="4">
        <f t="shared" si="1"/>
        <v>7.7152499999999993</v>
      </c>
      <c r="E39" s="4">
        <v>1.28027</v>
      </c>
      <c r="F39" s="4">
        <f>A39*$I$3</f>
        <v>102.66296227199999</v>
      </c>
      <c r="G39" s="4">
        <f t="shared" si="2"/>
        <v>28489.793334178172</v>
      </c>
      <c r="H39" s="4">
        <f t="shared" si="3"/>
        <v>28.48979333417817</v>
      </c>
      <c r="I39" s="7">
        <f t="shared" si="4"/>
        <v>28.490611584542879</v>
      </c>
      <c r="J39" s="8">
        <f t="shared" si="5"/>
        <v>38.177419523287462</v>
      </c>
      <c r="K39" s="9">
        <f t="shared" si="6"/>
        <v>28668.248888686085</v>
      </c>
      <c r="L39" s="5">
        <f t="shared" si="7"/>
        <v>28.668248888686083</v>
      </c>
      <c r="M39" s="4">
        <f t="shared" si="8"/>
        <v>0.26912177405592502</v>
      </c>
    </row>
    <row r="40" spans="1:13" x14ac:dyDescent="0.35">
      <c r="A40" s="1">
        <v>124.911</v>
      </c>
      <c r="B40" s="1">
        <f t="shared" si="0"/>
        <v>2700</v>
      </c>
      <c r="C40" s="1">
        <v>0.17465</v>
      </c>
      <c r="D40" s="4">
        <f t="shared" si="1"/>
        <v>7.8592500000000003</v>
      </c>
      <c r="E40" s="4">
        <v>1.2837099999999999</v>
      </c>
      <c r="F40" s="4">
        <f>A40*$I$3</f>
        <v>101.89939593599999</v>
      </c>
      <c r="G40" s="4">
        <f t="shared" si="2"/>
        <v>28811.442804528382</v>
      </c>
      <c r="H40" s="4">
        <f t="shared" si="3"/>
        <v>28.811442804528383</v>
      </c>
      <c r="I40" s="7">
        <f t="shared" si="4"/>
        <v>28.812270292931196</v>
      </c>
      <c r="J40" s="8">
        <f t="shared" si="5"/>
        <v>38.608442192527804</v>
      </c>
      <c r="K40" s="9">
        <f t="shared" si="6"/>
        <v>28991.913120390134</v>
      </c>
      <c r="L40" s="5">
        <f t="shared" si="7"/>
        <v>28.991913120390134</v>
      </c>
      <c r="M40" s="4">
        <f t="shared" si="8"/>
        <v>0.27108421466924709</v>
      </c>
    </row>
    <row r="41" spans="1:13" x14ac:dyDescent="0.35">
      <c r="A41" s="1">
        <v>123.92700000000001</v>
      </c>
      <c r="B41" s="1">
        <f t="shared" si="0"/>
        <v>2750</v>
      </c>
      <c r="C41" s="1">
        <v>0.1784</v>
      </c>
      <c r="D41" s="4">
        <f t="shared" si="1"/>
        <v>8.0280000000000005</v>
      </c>
      <c r="E41" s="4">
        <v>1.2811999999999999</v>
      </c>
      <c r="F41" s="4">
        <f>A41*$I$3</f>
        <v>101.096672352</v>
      </c>
      <c r="G41" s="4">
        <f t="shared" si="2"/>
        <v>29113.819703928959</v>
      </c>
      <c r="H41" s="4">
        <f t="shared" si="3"/>
        <v>29.113819703928957</v>
      </c>
      <c r="I41" s="7">
        <f t="shared" si="4"/>
        <v>29.114655876845742</v>
      </c>
      <c r="J41" s="8">
        <f t="shared" si="5"/>
        <v>39.013638874973296</v>
      </c>
      <c r="K41" s="9">
        <f t="shared" si="6"/>
        <v>29296.184060811644</v>
      </c>
      <c r="L41" s="5">
        <f t="shared" si="7"/>
        <v>29.296184060811644</v>
      </c>
      <c r="M41" s="4">
        <f t="shared" si="8"/>
        <v>0.27402886271249027</v>
      </c>
    </row>
    <row r="42" spans="1:13" x14ac:dyDescent="0.35">
      <c r="A42" s="1">
        <v>123.68899999999999</v>
      </c>
      <c r="B42" s="1">
        <f t="shared" si="0"/>
        <v>2800</v>
      </c>
      <c r="C42" s="1">
        <v>0.18004999999999999</v>
      </c>
      <c r="D42" s="4">
        <f t="shared" si="1"/>
        <v>8.102249999999998</v>
      </c>
      <c r="E42" s="4">
        <v>1.2744800000000001</v>
      </c>
      <c r="F42" s="4">
        <f>A42*$I$3</f>
        <v>100.90251766399999</v>
      </c>
      <c r="G42" s="4">
        <f t="shared" si="2"/>
        <v>29586.23261936742</v>
      </c>
      <c r="H42" s="4">
        <f t="shared" si="3"/>
        <v>29.586232619367419</v>
      </c>
      <c r="I42" s="7">
        <f t="shared" si="4"/>
        <v>29.587082360372808</v>
      </c>
      <c r="J42" s="8">
        <f t="shared" si="5"/>
        <v>39.646690362899562</v>
      </c>
      <c r="K42" s="9">
        <f t="shared" si="6"/>
        <v>29771.556095952816</v>
      </c>
      <c r="L42" s="5">
        <f t="shared" si="7"/>
        <v>29.771556095952814</v>
      </c>
      <c r="M42" s="4">
        <f t="shared" si="8"/>
        <v>0.27214734674555452</v>
      </c>
    </row>
    <row r="43" spans="1:13" x14ac:dyDescent="0.35">
      <c r="A43" s="1">
        <v>123.389</v>
      </c>
      <c r="B43" s="1">
        <f t="shared" si="0"/>
        <v>2850</v>
      </c>
      <c r="C43" s="1">
        <v>0.18310000000000001</v>
      </c>
      <c r="D43" s="4">
        <f t="shared" si="1"/>
        <v>8.2394999999999996</v>
      </c>
      <c r="E43" s="4">
        <v>1.2603599999999999</v>
      </c>
      <c r="F43" s="4">
        <f>A43*$I$3</f>
        <v>100.65778486399999</v>
      </c>
      <c r="G43" s="4">
        <f t="shared" si="2"/>
        <v>30041.517208230522</v>
      </c>
      <c r="H43" s="4">
        <f t="shared" si="3"/>
        <v>30.041517208230523</v>
      </c>
      <c r="I43" s="7">
        <f t="shared" si="4"/>
        <v>30.042380025384855</v>
      </c>
      <c r="J43" s="8">
        <f t="shared" si="5"/>
        <v>40.256789234015706</v>
      </c>
      <c r="K43" s="9">
        <f t="shared" si="6"/>
        <v>30229.692515392973</v>
      </c>
      <c r="L43" s="5">
        <f t="shared" si="7"/>
        <v>30.229692515392973</v>
      </c>
      <c r="M43" s="4">
        <f t="shared" si="8"/>
        <v>0.27256314287035643</v>
      </c>
    </row>
    <row r="44" spans="1:13" x14ac:dyDescent="0.35">
      <c r="A44" s="1">
        <v>122.51900000000001</v>
      </c>
      <c r="B44" s="1">
        <f t="shared" si="0"/>
        <v>2900</v>
      </c>
      <c r="C44" s="1">
        <v>0.18790000000000001</v>
      </c>
      <c r="D44" s="4">
        <f t="shared" si="1"/>
        <v>8.4555000000000007</v>
      </c>
      <c r="E44" s="4">
        <v>1.2531000000000001</v>
      </c>
      <c r="F44" s="4">
        <f>A44*$I$3</f>
        <v>99.948059743999991</v>
      </c>
      <c r="G44" s="4">
        <f t="shared" si="2"/>
        <v>30353.026367535869</v>
      </c>
      <c r="H44" s="4">
        <f t="shared" si="3"/>
        <v>30.353026367535868</v>
      </c>
      <c r="I44" s="7">
        <f t="shared" si="4"/>
        <v>30.353898131490201</v>
      </c>
      <c r="J44" s="8">
        <f t="shared" si="5"/>
        <v>40.674223496196873</v>
      </c>
      <c r="K44" s="9">
        <f t="shared" si="6"/>
        <v>30543.152918749343</v>
      </c>
      <c r="L44" s="5">
        <f t="shared" si="7"/>
        <v>30.543152918749342</v>
      </c>
      <c r="M44" s="4">
        <f t="shared" si="8"/>
        <v>0.27683782425780523</v>
      </c>
    </row>
    <row r="45" spans="1:13" x14ac:dyDescent="0.35">
      <c r="A45" s="1">
        <v>121.837</v>
      </c>
      <c r="B45" s="1">
        <f t="shared" si="0"/>
        <v>2950</v>
      </c>
      <c r="C45" s="1">
        <v>0.19255</v>
      </c>
      <c r="D45" s="4">
        <f t="shared" si="1"/>
        <v>8.6647499999999997</v>
      </c>
      <c r="E45" s="4">
        <v>1.23943</v>
      </c>
      <c r="F45" s="4">
        <f>A45*$I$3</f>
        <v>99.391700512</v>
      </c>
      <c r="G45" s="4">
        <f t="shared" si="2"/>
        <v>30704.481688969085</v>
      </c>
      <c r="H45" s="4">
        <f t="shared" si="3"/>
        <v>30.704481688969086</v>
      </c>
      <c r="I45" s="7">
        <f t="shared" si="4"/>
        <v>30.705363547010158</v>
      </c>
      <c r="J45" s="8">
        <f t="shared" si="5"/>
        <v>41.145187152993614</v>
      </c>
      <c r="K45" s="9">
        <f t="shared" si="6"/>
        <v>30896.809700668266</v>
      </c>
      <c r="L45" s="5">
        <f t="shared" si="7"/>
        <v>30.896809700668264</v>
      </c>
      <c r="M45" s="4">
        <f t="shared" si="8"/>
        <v>0.2804415758113884</v>
      </c>
    </row>
    <row r="46" spans="1:13" x14ac:dyDescent="0.35">
      <c r="A46" s="1">
        <v>121.709</v>
      </c>
      <c r="B46" s="1">
        <f t="shared" si="0"/>
        <v>3000</v>
      </c>
      <c r="C46" s="1">
        <v>0.19900000000000001</v>
      </c>
      <c r="D46" s="4">
        <f t="shared" si="1"/>
        <v>8.9550000000000001</v>
      </c>
      <c r="E46" s="4">
        <v>1.2273499999999999</v>
      </c>
      <c r="F46" s="4">
        <f>A46*$I$3</f>
        <v>99.287281183999994</v>
      </c>
      <c r="G46" s="4">
        <f t="shared" si="2"/>
        <v>31192.092256765438</v>
      </c>
      <c r="H46" s="4">
        <f t="shared" si="3"/>
        <v>31.192092256765438</v>
      </c>
      <c r="I46" s="7">
        <f t="shared" si="4"/>
        <v>31.192988119384228</v>
      </c>
      <c r="J46" s="8">
        <f t="shared" si="5"/>
        <v>41.798604079974872</v>
      </c>
      <c r="K46" s="9">
        <f t="shared" si="6"/>
        <v>31387.474583855372</v>
      </c>
      <c r="L46" s="5">
        <f t="shared" si="7"/>
        <v>31.387474583855372</v>
      </c>
      <c r="M46" s="4">
        <f t="shared" si="8"/>
        <v>0.28530489052490199</v>
      </c>
    </row>
    <row r="47" spans="1:13" x14ac:dyDescent="0.35">
      <c r="A47" s="1">
        <v>121.123</v>
      </c>
      <c r="B47" s="1">
        <f t="shared" si="0"/>
        <v>3050</v>
      </c>
      <c r="C47" s="1">
        <v>0.20605000000000001</v>
      </c>
      <c r="D47" s="4">
        <f t="shared" si="1"/>
        <v>9.2722499999999997</v>
      </c>
      <c r="E47" s="4">
        <v>1.2193000000000001</v>
      </c>
      <c r="F47" s="4">
        <f>A47*$I$3</f>
        <v>98.809236447999993</v>
      </c>
      <c r="G47" s="4">
        <f t="shared" si="2"/>
        <v>31559.274884545404</v>
      </c>
      <c r="H47" s="4">
        <f t="shared" si="3"/>
        <v>31.559274884545406</v>
      </c>
      <c r="I47" s="7">
        <f t="shared" si="4"/>
        <v>31.560181292952137</v>
      </c>
      <c r="J47" s="8">
        <f t="shared" si="5"/>
        <v>42.290642932555869</v>
      </c>
      <c r="K47" s="9">
        <f t="shared" si="6"/>
        <v>31756.957185477815</v>
      </c>
      <c r="L47" s="5">
        <f t="shared" si="7"/>
        <v>31.756957185477816</v>
      </c>
      <c r="M47" s="4">
        <f t="shared" si="8"/>
        <v>0.29197539127710004</v>
      </c>
    </row>
    <row r="48" spans="1:13" x14ac:dyDescent="0.35">
      <c r="A48" s="1">
        <v>121.124</v>
      </c>
      <c r="B48" s="1">
        <f t="shared" si="0"/>
        <v>3100</v>
      </c>
      <c r="C48" s="1">
        <v>0.21004999999999999</v>
      </c>
      <c r="D48" s="4">
        <f t="shared" si="1"/>
        <v>9.4522499999999994</v>
      </c>
      <c r="E48" s="4">
        <v>1.20692</v>
      </c>
      <c r="F48" s="4">
        <f>A48*$I$3</f>
        <v>98.810052223999989</v>
      </c>
      <c r="G48" s="4">
        <f t="shared" si="2"/>
        <v>32076.90487358156</v>
      </c>
      <c r="H48" s="4">
        <f t="shared" si="3"/>
        <v>32.076904873581562</v>
      </c>
      <c r="I48" s="7">
        <f t="shared" si="4"/>
        <v>32.077826148748557</v>
      </c>
      <c r="J48" s="8">
        <f t="shared" si="5"/>
        <v>42.984287039323071</v>
      </c>
      <c r="K48" s="9">
        <f t="shared" si="6"/>
        <v>32277.829526806239</v>
      </c>
      <c r="L48" s="5">
        <f t="shared" si="7"/>
        <v>32.277829526806237</v>
      </c>
      <c r="M48" s="4">
        <f t="shared" si="8"/>
        <v>0.29284032224502743</v>
      </c>
    </row>
    <row r="49" spans="1:13" x14ac:dyDescent="0.35">
      <c r="A49" s="1">
        <v>120.851</v>
      </c>
      <c r="B49" s="1">
        <f t="shared" si="0"/>
        <v>3150</v>
      </c>
      <c r="C49" s="1">
        <v>0.21604999999999999</v>
      </c>
      <c r="D49" s="4">
        <f t="shared" si="1"/>
        <v>9.7222500000000007</v>
      </c>
      <c r="E49" s="4">
        <v>1.1927399999999999</v>
      </c>
      <c r="F49" s="4">
        <f>A49*$I$3</f>
        <v>98.587345375999988</v>
      </c>
      <c r="G49" s="4">
        <f t="shared" si="2"/>
        <v>32520.810444490358</v>
      </c>
      <c r="H49" s="4">
        <f t="shared" si="3"/>
        <v>32.520810444490358</v>
      </c>
      <c r="I49" s="7">
        <f t="shared" si="4"/>
        <v>32.521744468991514</v>
      </c>
      <c r="J49" s="8">
        <f t="shared" si="5"/>
        <v>43.579137588448631</v>
      </c>
      <c r="K49" s="9">
        <f t="shared" si="6"/>
        <v>32724.515651925332</v>
      </c>
      <c r="L49" s="5">
        <f t="shared" si="7"/>
        <v>32.72451565192533</v>
      </c>
      <c r="M49" s="4">
        <f t="shared" si="8"/>
        <v>0.29709377835903883</v>
      </c>
    </row>
    <row r="50" spans="1:13" x14ac:dyDescent="0.35">
      <c r="A50" s="1">
        <v>120.596</v>
      </c>
      <c r="B50" s="1">
        <f t="shared" si="0"/>
        <v>3200</v>
      </c>
      <c r="C50" s="1">
        <v>0.21795</v>
      </c>
      <c r="D50" s="4">
        <f t="shared" si="1"/>
        <v>9.8077500000000004</v>
      </c>
      <c r="E50" s="4">
        <v>1.1848099999999999</v>
      </c>
      <c r="F50" s="4">
        <f>A50*$I$3</f>
        <v>98.379322496</v>
      </c>
      <c r="G50" s="4">
        <f t="shared" si="2"/>
        <v>32967.304485699584</v>
      </c>
      <c r="H50" s="4">
        <f t="shared" si="3"/>
        <v>32.967304485699586</v>
      </c>
      <c r="I50" s="7">
        <f t="shared" si="4"/>
        <v>32.968251333877895</v>
      </c>
      <c r="J50" s="8">
        <f t="shared" si="5"/>
        <v>44.17745678739638</v>
      </c>
      <c r="K50" s="9">
        <f t="shared" si="6"/>
        <v>33173.806461112967</v>
      </c>
      <c r="L50" s="5">
        <f t="shared" si="7"/>
        <v>33.173806461112967</v>
      </c>
      <c r="M50" s="4">
        <f t="shared" si="8"/>
        <v>0.29564741120368115</v>
      </c>
    </row>
    <row r="51" spans="1:13" x14ac:dyDescent="0.35">
      <c r="A51" s="1">
        <v>120.84</v>
      </c>
      <c r="B51" s="1">
        <f t="shared" si="0"/>
        <v>3250</v>
      </c>
      <c r="C51" s="1">
        <v>0.22305</v>
      </c>
      <c r="D51" s="4">
        <f t="shared" si="1"/>
        <v>10.03725</v>
      </c>
      <c r="E51" s="4">
        <v>1.17378</v>
      </c>
      <c r="F51" s="4">
        <f>A51*$I$3</f>
        <v>98.578371840000003</v>
      </c>
      <c r="G51" s="4">
        <f t="shared" si="2"/>
        <v>33550.163072025607</v>
      </c>
      <c r="H51" s="4">
        <f t="shared" si="3"/>
        <v>33.550163072025605</v>
      </c>
      <c r="I51" s="7">
        <f t="shared" si="4"/>
        <v>33.551126660383289</v>
      </c>
      <c r="J51" s="8">
        <f t="shared" si="5"/>
        <v>44.958509724913611</v>
      </c>
      <c r="K51" s="9">
        <f t="shared" si="6"/>
        <v>33760.315981336695</v>
      </c>
      <c r="L51" s="5">
        <f t="shared" si="7"/>
        <v>33.760315981336696</v>
      </c>
      <c r="M51" s="4">
        <f t="shared" si="8"/>
        <v>0.29730912487752692</v>
      </c>
    </row>
    <row r="52" spans="1:13" x14ac:dyDescent="0.35">
      <c r="A52" s="1">
        <v>121.633</v>
      </c>
      <c r="B52" s="1">
        <f t="shared" si="0"/>
        <v>3300</v>
      </c>
      <c r="C52" s="1">
        <v>0.22550000000000001</v>
      </c>
      <c r="D52" s="4">
        <f t="shared" si="1"/>
        <v>10.147499999999999</v>
      </c>
      <c r="E52" s="4">
        <v>1.1611800000000001</v>
      </c>
      <c r="F52" s="4">
        <f>A52*$I$3</f>
        <v>99.225282207999996</v>
      </c>
      <c r="G52" s="4">
        <f t="shared" si="2"/>
        <v>34289.876124311806</v>
      </c>
      <c r="H52" s="4">
        <f t="shared" si="3"/>
        <v>34.289876124311803</v>
      </c>
      <c r="I52" s="7">
        <f t="shared" si="4"/>
        <v>34.290860957838518</v>
      </c>
      <c r="J52" s="8">
        <f t="shared" si="5"/>
        <v>45.949753683503616</v>
      </c>
      <c r="K52" s="9">
        <f t="shared" si="6"/>
        <v>34504.662479059793</v>
      </c>
      <c r="L52" s="5">
        <f t="shared" si="7"/>
        <v>34.504662479059796</v>
      </c>
      <c r="M52" s="4">
        <f t="shared" si="8"/>
        <v>0.29409069009610855</v>
      </c>
    </row>
    <row r="53" spans="1:13" x14ac:dyDescent="0.35">
      <c r="A53" s="1">
        <v>122.181</v>
      </c>
      <c r="B53" s="1">
        <f t="shared" si="0"/>
        <v>3350</v>
      </c>
      <c r="C53" s="1">
        <v>0.22850000000000001</v>
      </c>
      <c r="D53" s="4">
        <f t="shared" si="1"/>
        <v>10.282500000000001</v>
      </c>
      <c r="E53" s="4">
        <v>1.1510400000000001</v>
      </c>
      <c r="F53" s="4">
        <f>A53*$I$3</f>
        <v>99.672327455999991</v>
      </c>
      <c r="G53" s="4">
        <f t="shared" si="2"/>
        <v>34966.248539494271</v>
      </c>
      <c r="H53" s="4">
        <f t="shared" si="3"/>
        <v>34.966248539494273</v>
      </c>
      <c r="I53" s="7">
        <f t="shared" si="4"/>
        <v>34.967252798994657</v>
      </c>
      <c r="J53" s="8">
        <f t="shared" si="5"/>
        <v>46.856118750652847</v>
      </c>
      <c r="K53" s="9">
        <f t="shared" si="6"/>
        <v>35185.271583957394</v>
      </c>
      <c r="L53" s="5">
        <f t="shared" si="7"/>
        <v>35.185271583957395</v>
      </c>
      <c r="M53" s="4">
        <f t="shared" si="8"/>
        <v>0.29223875607907124</v>
      </c>
    </row>
    <row r="54" spans="1:13" x14ac:dyDescent="0.35">
      <c r="A54" s="1">
        <v>122.93300000000001</v>
      </c>
      <c r="B54" s="1">
        <f t="shared" si="0"/>
        <v>3400</v>
      </c>
      <c r="C54" s="1">
        <v>0.23419999999999999</v>
      </c>
      <c r="D54" s="4">
        <f t="shared" si="1"/>
        <v>10.539</v>
      </c>
      <c r="E54" s="4">
        <v>1.14117</v>
      </c>
      <c r="F54" s="4">
        <f>A54*$I$3</f>
        <v>100.285791008</v>
      </c>
      <c r="G54" s="4">
        <f t="shared" si="2"/>
        <v>35706.55531681639</v>
      </c>
      <c r="H54" s="4">
        <f t="shared" si="3"/>
        <v>35.706555316816392</v>
      </c>
      <c r="I54" s="7">
        <f t="shared" si="4"/>
        <v>35.707580838538064</v>
      </c>
      <c r="J54" s="8">
        <f t="shared" si="5"/>
        <v>47.848158323641009</v>
      </c>
      <c r="K54" s="9">
        <f t="shared" si="6"/>
        <v>35930.215525716034</v>
      </c>
      <c r="L54" s="5">
        <f t="shared" si="7"/>
        <v>35.930215525716036</v>
      </c>
      <c r="M54" s="4">
        <f t="shared" si="8"/>
        <v>0.29331858564714169</v>
      </c>
    </row>
    <row r="55" spans="1:13" x14ac:dyDescent="0.35">
      <c r="A55" s="1">
        <v>123.47499999999999</v>
      </c>
      <c r="B55" s="1">
        <f t="shared" si="0"/>
        <v>3450</v>
      </c>
      <c r="C55" s="1">
        <v>0.23605000000000001</v>
      </c>
      <c r="D55" s="4">
        <f t="shared" si="1"/>
        <v>10.622250000000001</v>
      </c>
      <c r="E55" s="4">
        <v>1.12669</v>
      </c>
      <c r="F55" s="4">
        <f>A55*$I$3</f>
        <v>100.72794159999999</v>
      </c>
      <c r="G55" s="4">
        <f t="shared" si="2"/>
        <v>36391.393653014406</v>
      </c>
      <c r="H55" s="4">
        <f t="shared" si="3"/>
        <v>36.391393653014404</v>
      </c>
      <c r="I55" s="7">
        <f t="shared" si="4"/>
        <v>36.392438843857995</v>
      </c>
      <c r="J55" s="8">
        <f t="shared" si="5"/>
        <v>48.765868050769718</v>
      </c>
      <c r="K55" s="9">
        <f t="shared" si="6"/>
        <v>36619.343580817971</v>
      </c>
      <c r="L55" s="5">
        <f t="shared" si="7"/>
        <v>36.619343580817969</v>
      </c>
      <c r="M55" s="4">
        <f t="shared" si="8"/>
        <v>0.29007210291896585</v>
      </c>
    </row>
    <row r="56" spans="1:13" x14ac:dyDescent="0.35">
      <c r="A56" s="1">
        <v>123.428</v>
      </c>
      <c r="B56" s="1">
        <f t="shared" si="0"/>
        <v>3500</v>
      </c>
      <c r="C56" s="1">
        <v>0.24195</v>
      </c>
      <c r="D56" s="4">
        <f t="shared" si="1"/>
        <v>10.88775</v>
      </c>
      <c r="E56" s="4">
        <v>1.11975</v>
      </c>
      <c r="F56" s="4">
        <f>A56*$I$3</f>
        <v>100.689600128</v>
      </c>
      <c r="G56" s="4">
        <f t="shared" si="2"/>
        <v>36904.75223891456</v>
      </c>
      <c r="H56" s="4">
        <f t="shared" si="3"/>
        <v>36.904752238914561</v>
      </c>
      <c r="I56" s="7">
        <f t="shared" si="4"/>
        <v>36.905812173840189</v>
      </c>
      <c r="J56" s="8">
        <f t="shared" si="5"/>
        <v>49.453788312945854</v>
      </c>
      <c r="K56" s="9">
        <f t="shared" si="6"/>
        <v>37135.917763617465</v>
      </c>
      <c r="L56" s="5">
        <f t="shared" si="7"/>
        <v>37.135917763617464</v>
      </c>
      <c r="M56" s="4">
        <f t="shared" si="8"/>
        <v>0.29318650664039519</v>
      </c>
    </row>
    <row r="57" spans="1:13" x14ac:dyDescent="0.35">
      <c r="A57" s="1">
        <v>124.205</v>
      </c>
      <c r="B57" s="1">
        <f t="shared" si="0"/>
        <v>3550</v>
      </c>
      <c r="C57" s="1">
        <v>0.24545</v>
      </c>
      <c r="D57" s="4">
        <f t="shared" si="1"/>
        <v>11.045250000000001</v>
      </c>
      <c r="E57" s="4">
        <v>1.10622</v>
      </c>
      <c r="F57" s="4">
        <f>A57*$I$3</f>
        <v>101.32345807999999</v>
      </c>
      <c r="G57" s="4">
        <f t="shared" si="2"/>
        <v>37667.603481988474</v>
      </c>
      <c r="H57" s="4">
        <f t="shared" si="3"/>
        <v>37.667603481988472</v>
      </c>
      <c r="I57" s="7">
        <f t="shared" si="4"/>
        <v>37.668685326631056</v>
      </c>
      <c r="J57" s="8">
        <f t="shared" si="5"/>
        <v>50.476038337685615</v>
      </c>
      <c r="K57" s="9">
        <f t="shared" si="6"/>
        <v>37903.547386091785</v>
      </c>
      <c r="L57" s="5">
        <f t="shared" si="7"/>
        <v>37.903547386091788</v>
      </c>
      <c r="M57" s="4">
        <f t="shared" si="8"/>
        <v>0.29140412340542332</v>
      </c>
    </row>
    <row r="58" spans="1:13" x14ac:dyDescent="0.35">
      <c r="A58" s="1">
        <v>124.066</v>
      </c>
      <c r="B58" s="1">
        <f t="shared" si="0"/>
        <v>3600</v>
      </c>
      <c r="C58" s="1">
        <v>0.25505</v>
      </c>
      <c r="D58" s="4">
        <f t="shared" si="1"/>
        <v>11.47725</v>
      </c>
      <c r="E58" s="4">
        <v>1.09697</v>
      </c>
      <c r="F58" s="4">
        <f>A58*$I$3</f>
        <v>101.21006521599999</v>
      </c>
      <c r="G58" s="4">
        <f t="shared" si="2"/>
        <v>38155.384905910265</v>
      </c>
      <c r="H58" s="4">
        <f t="shared" si="3"/>
        <v>38.155384905910267</v>
      </c>
      <c r="I58" s="7">
        <f t="shared" si="4"/>
        <v>38.156480760037695</v>
      </c>
      <c r="J58" s="8">
        <f t="shared" si="5"/>
        <v>51.129684218450514</v>
      </c>
      <c r="K58" s="9">
        <f t="shared" si="6"/>
        <v>38394.384195620049</v>
      </c>
      <c r="L58" s="5">
        <f t="shared" si="7"/>
        <v>38.394384195620049</v>
      </c>
      <c r="M58" s="4">
        <f t="shared" si="8"/>
        <v>0.29893043580340328</v>
      </c>
    </row>
    <row r="59" spans="1:13" x14ac:dyDescent="0.35">
      <c r="A59" s="1">
        <v>123.967</v>
      </c>
      <c r="B59" s="1">
        <f t="shared" si="0"/>
        <v>3650</v>
      </c>
      <c r="C59" s="1">
        <v>0.25755</v>
      </c>
      <c r="D59" s="4">
        <f t="shared" si="1"/>
        <v>11.58975</v>
      </c>
      <c r="E59" s="4">
        <v>1.0940099999999999</v>
      </c>
      <c r="F59" s="4">
        <f>A59*$I$3</f>
        <v>101.129303392</v>
      </c>
      <c r="G59" s="4">
        <f t="shared" si="2"/>
        <v>38654.451376917379</v>
      </c>
      <c r="H59" s="4">
        <f t="shared" si="3"/>
        <v>38.654451376917379</v>
      </c>
      <c r="I59" s="7">
        <f t="shared" si="4"/>
        <v>38.65556156464551</v>
      </c>
      <c r="J59" s="8">
        <f t="shared" si="5"/>
        <v>51.798452496624989</v>
      </c>
      <c r="K59" s="9">
        <f t="shared" si="6"/>
        <v>38896.576739981756</v>
      </c>
      <c r="L59" s="5">
        <f t="shared" si="7"/>
        <v>38.896576739981754</v>
      </c>
      <c r="M59" s="4">
        <f t="shared" si="8"/>
        <v>0.29796323921963314</v>
      </c>
    </row>
    <row r="60" spans="1:13" x14ac:dyDescent="0.35">
      <c r="A60" s="1">
        <v>123.815</v>
      </c>
      <c r="B60" s="1">
        <f t="shared" si="0"/>
        <v>3700</v>
      </c>
      <c r="C60" s="1">
        <v>0.26445000000000002</v>
      </c>
      <c r="D60" s="4">
        <f t="shared" si="1"/>
        <v>11.90025</v>
      </c>
      <c r="E60" s="4">
        <v>1.09659</v>
      </c>
      <c r="F60" s="4">
        <f>A60*$I$3</f>
        <v>101.00530543999999</v>
      </c>
      <c r="G60" s="4">
        <f t="shared" si="2"/>
        <v>39135.919667004157</v>
      </c>
      <c r="H60" s="4">
        <f t="shared" si="3"/>
        <v>39.13591966700416</v>
      </c>
      <c r="I60" s="7">
        <f t="shared" si="4"/>
        <v>39.137043682898728</v>
      </c>
      <c r="J60" s="8">
        <f t="shared" si="5"/>
        <v>52.443638535084297</v>
      </c>
      <c r="K60" s="9">
        <f t="shared" si="6"/>
        <v>39381.060871204252</v>
      </c>
      <c r="L60" s="5">
        <f t="shared" si="7"/>
        <v>39.381060871204255</v>
      </c>
      <c r="M60" s="4">
        <f t="shared" si="8"/>
        <v>0.30218205748493582</v>
      </c>
    </row>
    <row r="61" spans="1:13" x14ac:dyDescent="0.35">
      <c r="A61" s="1">
        <v>123.767</v>
      </c>
      <c r="B61" s="1">
        <f t="shared" si="0"/>
        <v>3750</v>
      </c>
      <c r="C61" s="1">
        <v>0.2651</v>
      </c>
      <c r="D61" s="4">
        <f t="shared" si="1"/>
        <v>11.929500000000001</v>
      </c>
      <c r="E61" s="4">
        <v>1.0980799999999999</v>
      </c>
      <c r="F61" s="4">
        <f>A61*$I$3</f>
        <v>100.96614819199999</v>
      </c>
      <c r="G61" s="4">
        <f t="shared" si="2"/>
        <v>39649.406394998397</v>
      </c>
      <c r="H61" s="4">
        <f t="shared" si="3"/>
        <v>39.649406394998394</v>
      </c>
      <c r="I61" s="7">
        <f t="shared" si="4"/>
        <v>39.650545158655348</v>
      </c>
      <c r="J61" s="8">
        <f t="shared" si="5"/>
        <v>53.131730512598168</v>
      </c>
      <c r="K61" s="9">
        <f t="shared" si="6"/>
        <v>39897.763998759627</v>
      </c>
      <c r="L61" s="5">
        <f t="shared" si="7"/>
        <v>39.897763998759629</v>
      </c>
      <c r="M61" s="4">
        <f t="shared" si="8"/>
        <v>0.29900171850159007</v>
      </c>
    </row>
    <row r="62" spans="1:13" x14ac:dyDescent="0.35">
      <c r="A62" s="1">
        <v>123.509</v>
      </c>
      <c r="B62" s="1">
        <f t="shared" si="0"/>
        <v>3800</v>
      </c>
      <c r="C62" s="1">
        <v>0.26929999999999998</v>
      </c>
      <c r="D62" s="4">
        <f t="shared" si="1"/>
        <v>12.118499999999999</v>
      </c>
      <c r="E62" s="4">
        <v>1.09907</v>
      </c>
      <c r="F62" s="4">
        <f>A62*$I$3</f>
        <v>100.75567798399999</v>
      </c>
      <c r="G62" s="4">
        <f t="shared" si="2"/>
        <v>40094.311474241018</v>
      </c>
      <c r="H62" s="4">
        <f t="shared" si="3"/>
        <v>40.094311474241017</v>
      </c>
      <c r="I62" s="7">
        <f t="shared" si="4"/>
        <v>40.09546301593884</v>
      </c>
      <c r="J62" s="8">
        <f t="shared" si="5"/>
        <v>53.727920441358052</v>
      </c>
      <c r="K62" s="9">
        <f t="shared" si="6"/>
        <v>40345.455892974482</v>
      </c>
      <c r="L62" s="5">
        <f t="shared" si="7"/>
        <v>40.345455892974485</v>
      </c>
      <c r="M62" s="4">
        <f t="shared" si="8"/>
        <v>0.30036839916116159</v>
      </c>
    </row>
    <row r="63" spans="1:13" x14ac:dyDescent="0.35">
      <c r="A63" s="1">
        <v>122.672</v>
      </c>
      <c r="B63" s="1">
        <f t="shared" si="0"/>
        <v>3850</v>
      </c>
      <c r="C63" s="1">
        <v>0.27374999999999999</v>
      </c>
      <c r="D63" s="4">
        <f t="shared" si="1"/>
        <v>12.318750000000001</v>
      </c>
      <c r="E63" s="4">
        <v>1.1053299999999999</v>
      </c>
      <c r="F63" s="4">
        <f>A63*$I$3</f>
        <v>100.072873472</v>
      </c>
      <c r="G63" s="4">
        <f t="shared" si="2"/>
        <v>40346.580543453187</v>
      </c>
      <c r="H63" s="4">
        <f t="shared" si="3"/>
        <v>40.346580543453186</v>
      </c>
      <c r="I63" s="7">
        <f t="shared" si="4"/>
        <v>40.347739330526757</v>
      </c>
      <c r="J63" s="8">
        <f t="shared" si="5"/>
        <v>54.065970702905858</v>
      </c>
      <c r="K63" s="9">
        <f t="shared" si="6"/>
        <v>40599.305135693117</v>
      </c>
      <c r="L63" s="5">
        <f t="shared" si="7"/>
        <v>40.599305135693115</v>
      </c>
      <c r="M63" s="4">
        <f t="shared" si="8"/>
        <v>0.30342268072883594</v>
      </c>
    </row>
    <row r="64" spans="1:13" x14ac:dyDescent="0.35">
      <c r="A64" s="1">
        <v>122.157</v>
      </c>
      <c r="B64" s="1">
        <f t="shared" si="0"/>
        <v>3900</v>
      </c>
      <c r="C64" s="1">
        <v>0.27589999999999998</v>
      </c>
      <c r="D64" s="4">
        <f t="shared" si="1"/>
        <v>12.415499999999998</v>
      </c>
      <c r="E64" s="4">
        <v>1.11704</v>
      </c>
      <c r="F64" s="4">
        <f>A64*$I$3</f>
        <v>99.652748831999986</v>
      </c>
      <c r="G64" s="4">
        <f t="shared" si="2"/>
        <v>40698.979844979454</v>
      </c>
      <c r="H64" s="4">
        <f t="shared" si="3"/>
        <v>40.698979844979455</v>
      </c>
      <c r="I64" s="7">
        <f t="shared" si="4"/>
        <v>40.700148753251639</v>
      </c>
      <c r="J64" s="8">
        <f t="shared" si="5"/>
        <v>54.538199329357198</v>
      </c>
      <c r="K64" s="9">
        <f t="shared" si="6"/>
        <v>40953.911810646932</v>
      </c>
      <c r="L64" s="5">
        <f t="shared" si="7"/>
        <v>40.953911810646929</v>
      </c>
      <c r="M64" s="4">
        <f t="shared" si="8"/>
        <v>0.30315785357461988</v>
      </c>
    </row>
    <row r="65" spans="1:13" x14ac:dyDescent="0.35">
      <c r="A65" s="1">
        <v>121.184</v>
      </c>
      <c r="B65" s="1">
        <f t="shared" si="0"/>
        <v>3950</v>
      </c>
      <c r="C65" s="1">
        <v>0.28284999999999999</v>
      </c>
      <c r="D65" s="4">
        <f t="shared" si="1"/>
        <v>12.728249999999999</v>
      </c>
      <c r="E65" s="4">
        <v>1.12259</v>
      </c>
      <c r="F65" s="4">
        <f>A65*$I$3</f>
        <v>98.858998783999994</v>
      </c>
      <c r="G65" s="4">
        <f t="shared" si="2"/>
        <v>40892.43169300889</v>
      </c>
      <c r="H65" s="4">
        <f t="shared" si="3"/>
        <v>40.892431693008888</v>
      </c>
      <c r="I65" s="7">
        <f t="shared" si="4"/>
        <v>40.893606157377732</v>
      </c>
      <c r="J65" s="8">
        <f t="shared" si="5"/>
        <v>54.797432250886168</v>
      </c>
      <c r="K65" s="9">
        <f t="shared" si="6"/>
        <v>41148.575410422185</v>
      </c>
      <c r="L65" s="5">
        <f t="shared" si="7"/>
        <v>41.148575410422183</v>
      </c>
      <c r="M65" s="4">
        <f t="shared" si="8"/>
        <v>0.30932419586939491</v>
      </c>
    </row>
    <row r="66" spans="1:13" x14ac:dyDescent="0.35">
      <c r="A66" s="1">
        <v>120.004</v>
      </c>
      <c r="B66" s="1">
        <f t="shared" si="0"/>
        <v>4000</v>
      </c>
      <c r="C66" s="1">
        <v>0.28455000000000003</v>
      </c>
      <c r="D66" s="4">
        <f t="shared" si="1"/>
        <v>12.80475</v>
      </c>
      <c r="E66" s="4">
        <v>1.1246100000000001</v>
      </c>
      <c r="F66" s="4">
        <f>A66*$I$3</f>
        <v>97.896383103999995</v>
      </c>
      <c r="G66" s="4">
        <f t="shared" si="2"/>
        <v>41006.836954603517</v>
      </c>
      <c r="H66" s="4">
        <f t="shared" si="3"/>
        <v>41.006836954603514</v>
      </c>
      <c r="I66" s="7">
        <f t="shared" si="4"/>
        <v>41.008014704785836</v>
      </c>
      <c r="J66" s="8">
        <f t="shared" si="5"/>
        <v>54.950739704413024</v>
      </c>
      <c r="K66" s="9">
        <f t="shared" si="6"/>
        <v>41263.697288461059</v>
      </c>
      <c r="L66" s="5">
        <f t="shared" si="7"/>
        <v>41.26369728846106</v>
      </c>
      <c r="M66" s="4">
        <f t="shared" si="8"/>
        <v>0.31031513997609489</v>
      </c>
    </row>
    <row r="67" spans="1:13" x14ac:dyDescent="0.35">
      <c r="A67" s="1">
        <v>118.73399999999999</v>
      </c>
      <c r="B67" s="1">
        <f t="shared" si="0"/>
        <v>4050</v>
      </c>
      <c r="C67" s="1">
        <v>0.28710000000000002</v>
      </c>
      <c r="D67" s="4">
        <f t="shared" si="1"/>
        <v>12.919500000000001</v>
      </c>
      <c r="E67" s="4">
        <v>1.1222000000000001</v>
      </c>
      <c r="F67" s="4">
        <f>A67*$I$3</f>
        <v>96.860347583999996</v>
      </c>
      <c r="G67" s="4">
        <f t="shared" si="2"/>
        <v>41080.023175935741</v>
      </c>
      <c r="H67" s="4">
        <f t="shared" si="3"/>
        <v>41.080023175935743</v>
      </c>
      <c r="I67" s="7">
        <f t="shared" si="4"/>
        <v>41.081203028086712</v>
      </c>
      <c r="J67" s="8">
        <f t="shared" si="5"/>
        <v>55.048812057636198</v>
      </c>
      <c r="K67" s="9">
        <f t="shared" si="6"/>
        <v>41337.341936695753</v>
      </c>
      <c r="L67" s="5">
        <f t="shared" si="7"/>
        <v>41.337341936695751</v>
      </c>
      <c r="M67" s="4">
        <f t="shared" si="8"/>
        <v>0.31253823769764877</v>
      </c>
    </row>
    <row r="68" spans="1:13" x14ac:dyDescent="0.35">
      <c r="A68" s="1">
        <v>117.44199999999999</v>
      </c>
      <c r="B68" s="1">
        <f t="shared" si="0"/>
        <v>4100</v>
      </c>
      <c r="C68" s="1">
        <v>0.28894999999999998</v>
      </c>
      <c r="D68" s="4">
        <f t="shared" si="1"/>
        <v>13.002749999999999</v>
      </c>
      <c r="E68" s="4">
        <v>1.1239399999999999</v>
      </c>
      <c r="F68" s="4">
        <f>A68*$I$3</f>
        <v>95.806364991999985</v>
      </c>
      <c r="G68" s="4">
        <f t="shared" si="2"/>
        <v>41134.654422045176</v>
      </c>
      <c r="H68" s="4">
        <f t="shared" si="3"/>
        <v>41.134654422045173</v>
      </c>
      <c r="I68" s="7">
        <f t="shared" si="4"/>
        <v>41.13583584325059</v>
      </c>
      <c r="J68" s="8">
        <f t="shared" si="5"/>
        <v>55.122020029955792</v>
      </c>
      <c r="K68" s="9">
        <f t="shared" si="6"/>
        <v>41392.315384280766</v>
      </c>
      <c r="L68" s="5">
        <f t="shared" si="7"/>
        <v>41.392315384280764</v>
      </c>
      <c r="M68" s="4">
        <f t="shared" si="8"/>
        <v>0.31413439618644651</v>
      </c>
    </row>
    <row r="69" spans="1:13" x14ac:dyDescent="0.35">
      <c r="A69" s="1">
        <v>116.5</v>
      </c>
      <c r="B69" s="1">
        <f t="shared" si="0"/>
        <v>4150</v>
      </c>
      <c r="C69" s="1">
        <v>0.29304999999999998</v>
      </c>
      <c r="D69" s="4">
        <f t="shared" si="1"/>
        <v>13.187249999999999</v>
      </c>
      <c r="E69" s="4">
        <v>1.12233</v>
      </c>
      <c r="F69" s="4">
        <f>A69*$I$3</f>
        <v>95.037903999999997</v>
      </c>
      <c r="G69" s="4">
        <f t="shared" si="2"/>
        <v>41302.332623551993</v>
      </c>
      <c r="H69" s="4">
        <f t="shared" si="3"/>
        <v>41.30233262355199</v>
      </c>
      <c r="I69" s="7">
        <f t="shared" si="4"/>
        <v>41.303518860613678</v>
      </c>
      <c r="J69" s="8">
        <f t="shared" si="5"/>
        <v>55.34671527322233</v>
      </c>
      <c r="K69" s="9">
        <f t="shared" si="6"/>
        <v>41561.043895492461</v>
      </c>
      <c r="L69" s="5">
        <f t="shared" si="7"/>
        <v>41.56104389549246</v>
      </c>
      <c r="M69" s="4">
        <f t="shared" si="8"/>
        <v>0.31729833430459703</v>
      </c>
    </row>
    <row r="70" spans="1:13" x14ac:dyDescent="0.35">
      <c r="A70" s="1">
        <v>115.931</v>
      </c>
      <c r="B70" s="1">
        <f t="shared" si="0"/>
        <v>4200</v>
      </c>
      <c r="C70" s="1">
        <v>0.2949</v>
      </c>
      <c r="D70" s="4">
        <f t="shared" si="1"/>
        <v>13.2705</v>
      </c>
      <c r="E70" s="4">
        <v>1.1217900000000001</v>
      </c>
      <c r="F70" s="4">
        <f>A70*$I$3</f>
        <v>94.573727455999986</v>
      </c>
      <c r="G70" s="4">
        <f t="shared" si="2"/>
        <v>41595.795104607736</v>
      </c>
      <c r="H70" s="4">
        <f t="shared" si="3"/>
        <v>41.595795104607738</v>
      </c>
      <c r="I70" s="7">
        <f t="shared" si="4"/>
        <v>41.596989770153932</v>
      </c>
      <c r="J70" s="8">
        <f t="shared" si="5"/>
        <v>55.739966292006272</v>
      </c>
      <c r="K70" s="9">
        <f t="shared" si="6"/>
        <v>41856.344579064091</v>
      </c>
      <c r="L70" s="5">
        <f t="shared" si="7"/>
        <v>41.856344579064093</v>
      </c>
      <c r="M70" s="4">
        <f t="shared" si="8"/>
        <v>0.3170487087072984</v>
      </c>
    </row>
    <row r="71" spans="1:13" x14ac:dyDescent="0.35">
      <c r="A71" s="1">
        <v>115.03400000000001</v>
      </c>
      <c r="B71" s="1">
        <f t="shared" ref="B71:B96" si="9">B70+50</f>
        <v>4250</v>
      </c>
      <c r="C71" s="1">
        <v>0.29715000000000003</v>
      </c>
      <c r="D71" s="4">
        <f t="shared" ref="D71:D96" si="10">C71*$F$3*60</f>
        <v>13.37175</v>
      </c>
      <c r="E71" s="4">
        <v>1.12456</v>
      </c>
      <c r="F71" s="4">
        <f t="shared" ref="F71:F96" si="11">A71*$I$3</f>
        <v>93.841976383999992</v>
      </c>
      <c r="G71" s="4">
        <f t="shared" ref="G71:G96" si="12">((2*3.1416)*B71*F71/60)</f>
        <v>41765.310009463028</v>
      </c>
      <c r="H71" s="4">
        <f t="shared" ref="H71:H96" si="13">G71/1000</f>
        <v>41.765310009463029</v>
      </c>
      <c r="I71" s="7">
        <f t="shared" ref="I71:I96" si="14">(F71*B71)/9549</f>
        <v>41.766509543617126</v>
      </c>
      <c r="J71" s="8">
        <f t="shared" ref="J71:J96" si="15">I71*1.34</f>
        <v>55.96712278844695</v>
      </c>
      <c r="K71" s="9">
        <f t="shared" ref="K71:K96" si="16">(1.01325/($J$3/1000)*(SQRT($M$3/293))*G71)</f>
        <v>42026.921298443216</v>
      </c>
      <c r="L71" s="5">
        <f t="shared" ref="L71:L96" si="17">K71/1000</f>
        <v>42.026921298443213</v>
      </c>
      <c r="M71" s="4">
        <f t="shared" ref="M71:M96" si="18">D71/L71</f>
        <v>0.31817105766668008</v>
      </c>
    </row>
    <row r="72" spans="1:13" x14ac:dyDescent="0.35">
      <c r="A72" s="1">
        <v>114.39100000000001</v>
      </c>
      <c r="B72" s="1">
        <f t="shared" si="9"/>
        <v>4300</v>
      </c>
      <c r="C72" s="1">
        <v>0.30220000000000002</v>
      </c>
      <c r="D72" s="4">
        <f t="shared" si="10"/>
        <v>13.599</v>
      </c>
      <c r="E72" s="4">
        <v>1.1227799999999999</v>
      </c>
      <c r="F72" s="4">
        <f t="shared" si="11"/>
        <v>93.317432416000003</v>
      </c>
      <c r="G72" s="4">
        <f t="shared" si="12"/>
        <v>42020.46654719513</v>
      </c>
      <c r="H72" s="4">
        <f t="shared" si="13"/>
        <v>42.020466547195127</v>
      </c>
      <c r="I72" s="7">
        <f t="shared" si="14"/>
        <v>42.021673409655463</v>
      </c>
      <c r="J72" s="8">
        <f t="shared" si="15"/>
        <v>56.309042368938321</v>
      </c>
      <c r="K72" s="9">
        <f t="shared" si="16"/>
        <v>42283.676096327414</v>
      </c>
      <c r="L72" s="5">
        <f t="shared" si="17"/>
        <v>42.283676096327412</v>
      </c>
      <c r="M72" s="4">
        <f t="shared" si="18"/>
        <v>0.32161347487904807</v>
      </c>
    </row>
    <row r="73" spans="1:13" x14ac:dyDescent="0.35">
      <c r="A73" s="1">
        <v>114.01600000000001</v>
      </c>
      <c r="B73" s="1">
        <f t="shared" si="9"/>
        <v>4350</v>
      </c>
      <c r="C73" s="1">
        <v>0.30604999999999999</v>
      </c>
      <c r="D73" s="4">
        <f t="shared" si="10"/>
        <v>13.77225</v>
      </c>
      <c r="E73" s="4">
        <v>1.1194299999999999</v>
      </c>
      <c r="F73" s="4">
        <f t="shared" si="11"/>
        <v>93.011516415999992</v>
      </c>
      <c r="G73" s="4">
        <f t="shared" si="12"/>
        <v>42369.722096013305</v>
      </c>
      <c r="H73" s="4">
        <f t="shared" si="13"/>
        <v>42.369722096013305</v>
      </c>
      <c r="I73" s="7">
        <f t="shared" si="14"/>
        <v>42.370938989381081</v>
      </c>
      <c r="J73" s="8">
        <f t="shared" si="15"/>
        <v>56.777058245770654</v>
      </c>
      <c r="K73" s="9">
        <f t="shared" si="16"/>
        <v>42635.119326603934</v>
      </c>
      <c r="L73" s="5">
        <f t="shared" si="17"/>
        <v>42.635119326603935</v>
      </c>
      <c r="M73" s="4">
        <f t="shared" si="18"/>
        <v>0.32302595178633026</v>
      </c>
    </row>
    <row r="74" spans="1:13" x14ac:dyDescent="0.35">
      <c r="A74" s="1">
        <v>113.871</v>
      </c>
      <c r="B74" s="1">
        <f t="shared" si="9"/>
        <v>4400</v>
      </c>
      <c r="C74" s="1">
        <v>0.30919999999999997</v>
      </c>
      <c r="D74" s="4">
        <f t="shared" si="10"/>
        <v>13.914</v>
      </c>
      <c r="E74" s="4">
        <v>1.1198600000000001</v>
      </c>
      <c r="F74" s="4">
        <f t="shared" si="11"/>
        <v>92.893228895999997</v>
      </c>
      <c r="G74" s="4">
        <f t="shared" si="12"/>
        <v>42802.22729195212</v>
      </c>
      <c r="H74" s="4">
        <f t="shared" si="13"/>
        <v>42.802227291952121</v>
      </c>
      <c r="I74" s="7">
        <f t="shared" si="14"/>
        <v>42.803456607225883</v>
      </c>
      <c r="J74" s="8">
        <f t="shared" si="15"/>
        <v>57.356631853682686</v>
      </c>
      <c r="K74" s="9">
        <f t="shared" si="16"/>
        <v>43070.333666609309</v>
      </c>
      <c r="L74" s="5">
        <f t="shared" si="17"/>
        <v>43.070333666609308</v>
      </c>
      <c r="M74" s="4">
        <f t="shared" si="18"/>
        <v>0.32305298834466573</v>
      </c>
    </row>
    <row r="75" spans="1:13" x14ac:dyDescent="0.35">
      <c r="A75" s="1">
        <v>113.985</v>
      </c>
      <c r="B75" s="1">
        <f t="shared" si="9"/>
        <v>4450</v>
      </c>
      <c r="C75" s="1">
        <v>0.30990000000000001</v>
      </c>
      <c r="D75" s="4">
        <f t="shared" si="10"/>
        <v>13.945499999999999</v>
      </c>
      <c r="E75" s="4">
        <v>1.11873</v>
      </c>
      <c r="F75" s="4">
        <f t="shared" si="11"/>
        <v>92.986227359999987</v>
      </c>
      <c r="G75" s="4">
        <f t="shared" si="12"/>
        <v>43331.95389466943</v>
      </c>
      <c r="H75" s="4">
        <f t="shared" si="13"/>
        <v>43.331953894669432</v>
      </c>
      <c r="I75" s="7">
        <f t="shared" si="14"/>
        <v>43.33319842412817</v>
      </c>
      <c r="J75" s="8">
        <f t="shared" si="15"/>
        <v>58.066485888331755</v>
      </c>
      <c r="K75" s="9">
        <f t="shared" si="16"/>
        <v>43603.378392891667</v>
      </c>
      <c r="L75" s="5">
        <f t="shared" si="17"/>
        <v>43.603378392891671</v>
      </c>
      <c r="M75" s="4">
        <f t="shared" si="18"/>
        <v>0.3198261353591223</v>
      </c>
    </row>
    <row r="76" spans="1:13" x14ac:dyDescent="0.35">
      <c r="A76" s="1">
        <v>113.306</v>
      </c>
      <c r="B76" s="1">
        <f t="shared" si="9"/>
        <v>4500</v>
      </c>
      <c r="C76" s="1">
        <v>0.31445000000000001</v>
      </c>
      <c r="D76" s="4">
        <f t="shared" si="10"/>
        <v>14.15025</v>
      </c>
      <c r="E76" s="4">
        <v>1.1156299999999999</v>
      </c>
      <c r="F76" s="4">
        <f t="shared" si="11"/>
        <v>92.432315455999998</v>
      </c>
      <c r="G76" s="4">
        <f t="shared" si="12"/>
        <v>43557.804335485438</v>
      </c>
      <c r="H76" s="4">
        <f t="shared" si="13"/>
        <v>43.557804335485436</v>
      </c>
      <c r="I76" s="7">
        <f t="shared" si="14"/>
        <v>43.559055351555138</v>
      </c>
      <c r="J76" s="8">
        <f t="shared" si="15"/>
        <v>58.369134171083886</v>
      </c>
      <c r="K76" s="9">
        <f t="shared" si="16"/>
        <v>43830.64352510887</v>
      </c>
      <c r="L76" s="5">
        <f t="shared" si="17"/>
        <v>43.830643525108869</v>
      </c>
      <c r="M76" s="4">
        <f t="shared" si="18"/>
        <v>0.3228392024838484</v>
      </c>
    </row>
    <row r="77" spans="1:13" x14ac:dyDescent="0.35">
      <c r="A77" s="1">
        <v>113.074</v>
      </c>
      <c r="B77" s="1">
        <f t="shared" si="9"/>
        <v>4550</v>
      </c>
      <c r="C77" s="1">
        <v>0.31709999999999999</v>
      </c>
      <c r="D77" s="4">
        <f t="shared" si="10"/>
        <v>14.269500000000001</v>
      </c>
      <c r="E77" s="4">
        <v>1.1095299999999999</v>
      </c>
      <c r="F77" s="4">
        <f t="shared" si="11"/>
        <v>92.243055423999991</v>
      </c>
      <c r="G77" s="4">
        <f t="shared" si="12"/>
        <v>43951.602076205818</v>
      </c>
      <c r="H77" s="4">
        <f t="shared" si="13"/>
        <v>43.951602076205816</v>
      </c>
      <c r="I77" s="7">
        <f t="shared" si="14"/>
        <v>43.952864402471462</v>
      </c>
      <c r="J77" s="8">
        <f t="shared" si="15"/>
        <v>58.89683829931176</v>
      </c>
      <c r="K77" s="9">
        <f t="shared" si="16"/>
        <v>44226.907952525078</v>
      </c>
      <c r="L77" s="5">
        <f t="shared" si="17"/>
        <v>44.226907952525082</v>
      </c>
      <c r="M77" s="4">
        <f t="shared" si="18"/>
        <v>0.3226429488427599</v>
      </c>
    </row>
    <row r="78" spans="1:13" x14ac:dyDescent="0.35">
      <c r="A78" s="1">
        <v>112.19499999999999</v>
      </c>
      <c r="B78" s="1">
        <f t="shared" si="9"/>
        <v>4600</v>
      </c>
      <c r="C78" s="1">
        <v>0.31940000000000002</v>
      </c>
      <c r="D78" s="4">
        <f t="shared" si="10"/>
        <v>14.373000000000001</v>
      </c>
      <c r="E78" s="4">
        <v>1.1056900000000001</v>
      </c>
      <c r="F78" s="4">
        <f t="shared" si="11"/>
        <v>91.525988319999982</v>
      </c>
      <c r="G78" s="4">
        <f t="shared" si="12"/>
        <v>44089.16688560383</v>
      </c>
      <c r="H78" s="4">
        <f t="shared" si="13"/>
        <v>44.089166885603831</v>
      </c>
      <c r="I78" s="7">
        <f t="shared" si="14"/>
        <v>44.090433162844263</v>
      </c>
      <c r="J78" s="8">
        <f t="shared" si="15"/>
        <v>59.081180438211319</v>
      </c>
      <c r="K78" s="9">
        <f t="shared" si="16"/>
        <v>44365.334446107801</v>
      </c>
      <c r="L78" s="5">
        <f t="shared" si="17"/>
        <v>44.365334446107802</v>
      </c>
      <c r="M78" s="4">
        <f t="shared" si="18"/>
        <v>0.32396915698808515</v>
      </c>
    </row>
    <row r="79" spans="1:13" x14ac:dyDescent="0.35">
      <c r="A79" s="1">
        <v>111.06100000000001</v>
      </c>
      <c r="B79" s="1">
        <f t="shared" si="9"/>
        <v>4650</v>
      </c>
      <c r="C79" s="1">
        <v>0.32055</v>
      </c>
      <c r="D79" s="4">
        <f t="shared" si="10"/>
        <v>14.42475</v>
      </c>
      <c r="E79" s="4">
        <v>1.09782</v>
      </c>
      <c r="F79" s="4">
        <f t="shared" si="11"/>
        <v>90.600898336</v>
      </c>
      <c r="G79" s="4">
        <f t="shared" si="12"/>
        <v>44117.926242918526</v>
      </c>
      <c r="H79" s="4">
        <f t="shared" si="13"/>
        <v>44.117926242918529</v>
      </c>
      <c r="I79" s="7">
        <f t="shared" si="14"/>
        <v>44.119193346151427</v>
      </c>
      <c r="J79" s="8">
        <f t="shared" si="15"/>
        <v>59.119719083842917</v>
      </c>
      <c r="K79" s="9">
        <f t="shared" si="16"/>
        <v>44394.273947483096</v>
      </c>
      <c r="L79" s="5">
        <f t="shared" si="17"/>
        <v>44.394273947483093</v>
      </c>
      <c r="M79" s="4">
        <f t="shared" si="18"/>
        <v>0.32492366058433536</v>
      </c>
    </row>
    <row r="80" spans="1:13" x14ac:dyDescent="0.35">
      <c r="A80" s="1">
        <v>109.973</v>
      </c>
      <c r="B80" s="1">
        <f t="shared" si="9"/>
        <v>4700</v>
      </c>
      <c r="C80" s="1">
        <v>0.32069999999999999</v>
      </c>
      <c r="D80" s="4">
        <f t="shared" si="10"/>
        <v>14.4315</v>
      </c>
      <c r="E80" s="4">
        <v>1.09558</v>
      </c>
      <c r="F80" s="4">
        <f t="shared" si="11"/>
        <v>89.713334047999993</v>
      </c>
      <c r="G80" s="4">
        <f t="shared" si="12"/>
        <v>44155.467605080827</v>
      </c>
      <c r="H80" s="4">
        <f t="shared" si="13"/>
        <v>44.15546760508083</v>
      </c>
      <c r="I80" s="7">
        <f t="shared" si="14"/>
        <v>44.156735786532614</v>
      </c>
      <c r="J80" s="8">
        <f t="shared" si="15"/>
        <v>59.170025953953704</v>
      </c>
      <c r="K80" s="9">
        <f t="shared" si="16"/>
        <v>44432.050462793864</v>
      </c>
      <c r="L80" s="5">
        <f t="shared" si="17"/>
        <v>44.432050462793867</v>
      </c>
      <c r="M80" s="4">
        <f t="shared" si="18"/>
        <v>0.32479932502967707</v>
      </c>
    </row>
    <row r="81" spans="1:13" x14ac:dyDescent="0.35">
      <c r="A81" s="1">
        <v>108.654</v>
      </c>
      <c r="B81" s="1">
        <f t="shared" si="9"/>
        <v>4750</v>
      </c>
      <c r="C81" s="1">
        <v>0.32485000000000003</v>
      </c>
      <c r="D81" s="4">
        <f t="shared" si="10"/>
        <v>14.61825</v>
      </c>
      <c r="E81" s="4">
        <v>1.0882700000000001</v>
      </c>
      <c r="F81" s="4">
        <f t="shared" si="11"/>
        <v>88.637325503999989</v>
      </c>
      <c r="G81" s="4">
        <f t="shared" si="12"/>
        <v>44089.978452199677</v>
      </c>
      <c r="H81" s="4">
        <f t="shared" si="13"/>
        <v>44.089978452199674</v>
      </c>
      <c r="I81" s="7">
        <f t="shared" si="14"/>
        <v>44.091244752748977</v>
      </c>
      <c r="J81" s="8">
        <f t="shared" si="15"/>
        <v>59.082267968683631</v>
      </c>
      <c r="K81" s="9">
        <f t="shared" si="16"/>
        <v>44366.151096228306</v>
      </c>
      <c r="L81" s="5">
        <f t="shared" si="17"/>
        <v>44.366151096228307</v>
      </c>
      <c r="M81" s="4">
        <f t="shared" si="18"/>
        <v>0.32949105655556266</v>
      </c>
    </row>
    <row r="82" spans="1:13" x14ac:dyDescent="0.35">
      <c r="A82" s="1">
        <v>107.07599999999999</v>
      </c>
      <c r="B82" s="1">
        <f t="shared" si="9"/>
        <v>4800</v>
      </c>
      <c r="C82" s="1">
        <v>0.32455000000000001</v>
      </c>
      <c r="D82" s="4">
        <f t="shared" si="10"/>
        <v>14.604750000000001</v>
      </c>
      <c r="E82" s="4">
        <v>1.08396</v>
      </c>
      <c r="F82" s="4">
        <f t="shared" si="11"/>
        <v>87.350030975999985</v>
      </c>
      <c r="G82" s="4">
        <f t="shared" si="12"/>
        <v>43907.017170272251</v>
      </c>
      <c r="H82" s="4">
        <f t="shared" si="13"/>
        <v>43.907017170272248</v>
      </c>
      <c r="I82" s="7">
        <f t="shared" si="14"/>
        <v>43.908278216022609</v>
      </c>
      <c r="J82" s="8">
        <f t="shared" si="15"/>
        <v>58.837092809470299</v>
      </c>
      <c r="K82" s="9">
        <f t="shared" si="16"/>
        <v>44182.043773800098</v>
      </c>
      <c r="L82" s="5">
        <f t="shared" si="17"/>
        <v>44.182043773800096</v>
      </c>
      <c r="M82" s="4">
        <f t="shared" si="18"/>
        <v>0.33055849735635368</v>
      </c>
    </row>
    <row r="83" spans="1:13" x14ac:dyDescent="0.35">
      <c r="A83" s="1">
        <v>105.24</v>
      </c>
      <c r="B83" s="1">
        <f t="shared" si="9"/>
        <v>4850</v>
      </c>
      <c r="C83" s="1">
        <v>0.32569999999999999</v>
      </c>
      <c r="D83" s="4">
        <f t="shared" si="10"/>
        <v>14.656499999999999</v>
      </c>
      <c r="E83" s="4">
        <v>1.0822099999999999</v>
      </c>
      <c r="F83" s="4">
        <f t="shared" si="11"/>
        <v>85.852266239999992</v>
      </c>
      <c r="G83" s="4">
        <f t="shared" si="12"/>
        <v>43603.679205166074</v>
      </c>
      <c r="H83" s="4">
        <f t="shared" si="13"/>
        <v>43.603679205166074</v>
      </c>
      <c r="I83" s="7">
        <f t="shared" si="14"/>
        <v>43.604931538799867</v>
      </c>
      <c r="J83" s="8">
        <f t="shared" si="15"/>
        <v>58.430608261991829</v>
      </c>
      <c r="K83" s="9">
        <f t="shared" si="16"/>
        <v>43876.805747709579</v>
      </c>
      <c r="L83" s="5">
        <f t="shared" si="17"/>
        <v>43.876805747709582</v>
      </c>
      <c r="M83" s="4">
        <f t="shared" si="18"/>
        <v>0.33403753418775445</v>
      </c>
    </row>
    <row r="84" spans="1:13" x14ac:dyDescent="0.35">
      <c r="A84" s="1">
        <v>103.63200000000001</v>
      </c>
      <c r="B84" s="1">
        <f t="shared" si="9"/>
        <v>4900</v>
      </c>
      <c r="C84" s="1">
        <v>0.32769999999999999</v>
      </c>
      <c r="D84" s="4">
        <f t="shared" si="10"/>
        <v>14.746499999999999</v>
      </c>
      <c r="E84" s="4">
        <v>1.0846</v>
      </c>
      <c r="F84" s="4">
        <f t="shared" si="11"/>
        <v>84.540498431999993</v>
      </c>
      <c r="G84" s="4">
        <f t="shared" si="12"/>
        <v>43380.096879415294</v>
      </c>
      <c r="H84" s="4">
        <f t="shared" si="13"/>
        <v>43.380096879415291</v>
      </c>
      <c r="I84" s="7">
        <f t="shared" si="14"/>
        <v>43.381342791580266</v>
      </c>
      <c r="J84" s="8">
        <f t="shared" si="15"/>
        <v>58.130999340717558</v>
      </c>
      <c r="K84" s="9">
        <f t="shared" si="16"/>
        <v>43651.822937671248</v>
      </c>
      <c r="L84" s="5">
        <f t="shared" si="17"/>
        <v>43.651822937671248</v>
      </c>
      <c r="M84" s="4">
        <f t="shared" si="18"/>
        <v>0.33782094326406387</v>
      </c>
    </row>
    <row r="85" spans="1:13" x14ac:dyDescent="0.35">
      <c r="A85" s="1">
        <v>102.33499999999999</v>
      </c>
      <c r="B85" s="1">
        <f t="shared" si="9"/>
        <v>4950</v>
      </c>
      <c r="C85" s="1">
        <v>0.32845000000000002</v>
      </c>
      <c r="D85" s="4">
        <f t="shared" si="10"/>
        <v>14.780250000000001</v>
      </c>
      <c r="E85" s="4">
        <v>1.08823</v>
      </c>
      <c r="F85" s="4">
        <f t="shared" si="11"/>
        <v>83.482436959999987</v>
      </c>
      <c r="G85" s="4">
        <f t="shared" si="12"/>
        <v>43274.289952333434</v>
      </c>
      <c r="H85" s="4">
        <f t="shared" si="13"/>
        <v>43.274289952333433</v>
      </c>
      <c r="I85" s="7">
        <f t="shared" si="14"/>
        <v>43.275532825636184</v>
      </c>
      <c r="J85" s="8">
        <f t="shared" si="15"/>
        <v>57.989213986352489</v>
      </c>
      <c r="K85" s="9">
        <f t="shared" si="16"/>
        <v>43545.353252751112</v>
      </c>
      <c r="L85" s="5">
        <f t="shared" si="17"/>
        <v>43.545353252751113</v>
      </c>
      <c r="M85" s="4">
        <f t="shared" si="18"/>
        <v>0.33942197952122966</v>
      </c>
    </row>
    <row r="86" spans="1:13" x14ac:dyDescent="0.35">
      <c r="A86" s="1">
        <v>101.10599999999999</v>
      </c>
      <c r="B86" s="1">
        <f t="shared" si="9"/>
        <v>5000</v>
      </c>
      <c r="C86" s="1">
        <v>0.32869999999999999</v>
      </c>
      <c r="D86" s="4">
        <f t="shared" si="10"/>
        <v>14.791499999999999</v>
      </c>
      <c r="E86" s="4">
        <v>1.08687</v>
      </c>
      <c r="F86" s="4">
        <f t="shared" si="11"/>
        <v>82.479848255999997</v>
      </c>
      <c r="G86" s="4">
        <f t="shared" si="12"/>
        <v>43186.448546841602</v>
      </c>
      <c r="H86" s="4">
        <f t="shared" si="13"/>
        <v>43.186448546841604</v>
      </c>
      <c r="I86" s="7">
        <f t="shared" si="14"/>
        <v>43.187688897266725</v>
      </c>
      <c r="J86" s="8">
        <f t="shared" si="15"/>
        <v>57.871503122337415</v>
      </c>
      <c r="K86" s="9">
        <f t="shared" si="16"/>
        <v>43456.961622603667</v>
      </c>
      <c r="L86" s="5">
        <f t="shared" si="17"/>
        <v>43.456961622603664</v>
      </c>
      <c r="M86" s="4">
        <f t="shared" si="18"/>
        <v>0.34037124197625362</v>
      </c>
    </row>
    <row r="87" spans="1:13" x14ac:dyDescent="0.35">
      <c r="A87" s="1">
        <v>99.314899999999994</v>
      </c>
      <c r="B87" s="1">
        <f t="shared" si="9"/>
        <v>5050</v>
      </c>
      <c r="C87" s="1">
        <v>0.32984999999999998</v>
      </c>
      <c r="D87" s="4">
        <f t="shared" si="10"/>
        <v>14.843249999999999</v>
      </c>
      <c r="E87" s="4">
        <v>1.0891</v>
      </c>
      <c r="F87" s="4">
        <f t="shared" si="11"/>
        <v>81.018711862399996</v>
      </c>
      <c r="G87" s="4">
        <f t="shared" si="12"/>
        <v>42845.611506464164</v>
      </c>
      <c r="H87" s="4">
        <f t="shared" si="13"/>
        <v>42.845611506464166</v>
      </c>
      <c r="I87" s="7">
        <f t="shared" si="14"/>
        <v>42.84684206776835</v>
      </c>
      <c r="J87" s="8">
        <f t="shared" si="15"/>
        <v>57.41476837080959</v>
      </c>
      <c r="K87" s="9">
        <f t="shared" si="16"/>
        <v>43113.98963297181</v>
      </c>
      <c r="L87" s="5">
        <f t="shared" si="17"/>
        <v>43.113989632971808</v>
      </c>
      <c r="M87" s="4">
        <f t="shared" si="18"/>
        <v>0.34427920325537426</v>
      </c>
    </row>
    <row r="88" spans="1:13" x14ac:dyDescent="0.35">
      <c r="A88" s="1">
        <v>97.581500000000005</v>
      </c>
      <c r="B88" s="1">
        <f t="shared" si="9"/>
        <v>5100</v>
      </c>
      <c r="C88" s="1">
        <v>0.32969999999999999</v>
      </c>
      <c r="D88" s="4">
        <f t="shared" si="10"/>
        <v>14.836499999999999</v>
      </c>
      <c r="E88" s="4">
        <v>1.09185</v>
      </c>
      <c r="F88" s="4">
        <f t="shared" si="11"/>
        <v>79.604645743999995</v>
      </c>
      <c r="G88" s="4">
        <f t="shared" si="12"/>
        <v>42514.612361789565</v>
      </c>
      <c r="H88" s="4">
        <f t="shared" si="13"/>
        <v>42.514612361789567</v>
      </c>
      <c r="I88" s="7">
        <f t="shared" si="14"/>
        <v>42.51583341652529</v>
      </c>
      <c r="J88" s="8">
        <f t="shared" si="15"/>
        <v>56.971216778143891</v>
      </c>
      <c r="K88" s="9">
        <f t="shared" si="16"/>
        <v>42780.917162063786</v>
      </c>
      <c r="L88" s="5">
        <f t="shared" si="17"/>
        <v>42.780917162063787</v>
      </c>
      <c r="M88" s="4">
        <f t="shared" si="18"/>
        <v>0.34680182156441347</v>
      </c>
    </row>
    <row r="89" spans="1:13" x14ac:dyDescent="0.35">
      <c r="A89" s="1">
        <v>95.848600000000005</v>
      </c>
      <c r="B89" s="1">
        <f t="shared" si="9"/>
        <v>5150</v>
      </c>
      <c r="C89" s="1">
        <v>0.33095000000000002</v>
      </c>
      <c r="D89" s="4">
        <f t="shared" si="10"/>
        <v>14.892749999999999</v>
      </c>
      <c r="E89" s="4">
        <v>1.0940700000000001</v>
      </c>
      <c r="F89" s="4">
        <f t="shared" si="11"/>
        <v>78.190987513599993</v>
      </c>
      <c r="G89" s="4">
        <f t="shared" si="12"/>
        <v>42169.025093984579</v>
      </c>
      <c r="H89" s="4">
        <f t="shared" si="13"/>
        <v>42.16902509398458</v>
      </c>
      <c r="I89" s="7">
        <f t="shared" si="14"/>
        <v>42.170236223168914</v>
      </c>
      <c r="J89" s="8">
        <f t="shared" si="15"/>
        <v>56.508116539046348</v>
      </c>
      <c r="K89" s="9">
        <f t="shared" si="16"/>
        <v>42433.1651903319</v>
      </c>
      <c r="L89" s="5">
        <f t="shared" si="17"/>
        <v>42.433165190331898</v>
      </c>
      <c r="M89" s="4">
        <f t="shared" si="18"/>
        <v>0.35096957611338425</v>
      </c>
    </row>
    <row r="90" spans="1:13" x14ac:dyDescent="0.35">
      <c r="A90" s="1">
        <v>94.803299999999993</v>
      </c>
      <c r="B90" s="1">
        <f t="shared" si="9"/>
        <v>5200</v>
      </c>
      <c r="C90" s="1">
        <v>0.33379999999999999</v>
      </c>
      <c r="D90" s="4">
        <f t="shared" si="10"/>
        <v>15.020999999999997</v>
      </c>
      <c r="E90" s="4">
        <v>1.0934600000000001</v>
      </c>
      <c r="F90" s="4">
        <f t="shared" si="11"/>
        <v>77.338256860799987</v>
      </c>
      <c r="G90" s="4">
        <f t="shared" si="12"/>
        <v>42114.083744007468</v>
      </c>
      <c r="H90" s="4">
        <f t="shared" si="13"/>
        <v>42.114083744007466</v>
      </c>
      <c r="I90" s="7">
        <f t="shared" si="14"/>
        <v>42.115293295230906</v>
      </c>
      <c r="J90" s="8">
        <f t="shared" si="15"/>
        <v>56.434493015609419</v>
      </c>
      <c r="K90" s="9">
        <f t="shared" si="16"/>
        <v>42377.879696437682</v>
      </c>
      <c r="L90" s="5">
        <f t="shared" si="17"/>
        <v>42.377879696437681</v>
      </c>
      <c r="M90" s="4">
        <f t="shared" si="18"/>
        <v>0.35445378833482966</v>
      </c>
    </row>
    <row r="91" spans="1:13" x14ac:dyDescent="0.35">
      <c r="A91" s="1">
        <v>93.0976</v>
      </c>
      <c r="B91" s="1">
        <f t="shared" si="9"/>
        <v>5250</v>
      </c>
      <c r="C91" s="1">
        <v>0.33129999999999998</v>
      </c>
      <c r="D91" s="4">
        <f t="shared" si="10"/>
        <v>14.9085</v>
      </c>
      <c r="E91" s="4">
        <v>1.0880399999999999</v>
      </c>
      <c r="F91" s="4">
        <f t="shared" si="11"/>
        <v>75.94678773759999</v>
      </c>
      <c r="G91" s="4">
        <f t="shared" si="12"/>
        <v>41754.024962377727</v>
      </c>
      <c r="H91" s="4">
        <f t="shared" si="13"/>
        <v>41.754024962377727</v>
      </c>
      <c r="I91" s="7">
        <f t="shared" si="14"/>
        <v>41.755224172415957</v>
      </c>
      <c r="J91" s="8">
        <f t="shared" si="15"/>
        <v>55.952000391037387</v>
      </c>
      <c r="K91" s="9">
        <f t="shared" si="16"/>
        <v>42015.565563609794</v>
      </c>
      <c r="L91" s="5">
        <f t="shared" si="17"/>
        <v>42.015565563609798</v>
      </c>
      <c r="M91" s="4">
        <f t="shared" si="18"/>
        <v>0.3548327816134989</v>
      </c>
    </row>
    <row r="92" spans="1:13" x14ac:dyDescent="0.35">
      <c r="A92" s="1">
        <v>91.788600000000002</v>
      </c>
      <c r="B92" s="1">
        <f t="shared" si="9"/>
        <v>5300</v>
      </c>
      <c r="C92" s="1">
        <v>0.33239999999999997</v>
      </c>
      <c r="D92" s="4">
        <f t="shared" si="10"/>
        <v>14.957999999999998</v>
      </c>
      <c r="E92" s="4">
        <v>1.0833900000000001</v>
      </c>
      <c r="F92" s="4">
        <f t="shared" si="11"/>
        <v>74.878936953600004</v>
      </c>
      <c r="G92" s="4">
        <f t="shared" si="12"/>
        <v>41559.008072239259</v>
      </c>
      <c r="H92" s="4">
        <f t="shared" si="13"/>
        <v>41.559008072239259</v>
      </c>
      <c r="I92" s="7">
        <f t="shared" si="14"/>
        <v>41.560201681231547</v>
      </c>
      <c r="J92" s="8">
        <f t="shared" si="15"/>
        <v>55.690670252850275</v>
      </c>
      <c r="K92" s="9">
        <f t="shared" si="16"/>
        <v>41819.32711854954</v>
      </c>
      <c r="L92" s="5">
        <f t="shared" si="17"/>
        <v>41.819327118549538</v>
      </c>
      <c r="M92" s="4">
        <f t="shared" si="18"/>
        <v>0.35768150830349377</v>
      </c>
    </row>
    <row r="93" spans="1:13" x14ac:dyDescent="0.35">
      <c r="A93" s="1">
        <v>90.593800000000002</v>
      </c>
      <c r="B93" s="1">
        <f t="shared" si="9"/>
        <v>5350</v>
      </c>
      <c r="C93" s="1">
        <v>0.33079999999999998</v>
      </c>
      <c r="D93" s="4">
        <f t="shared" si="10"/>
        <v>14.885999999999999</v>
      </c>
      <c r="E93" s="4">
        <v>1.0800700000000001</v>
      </c>
      <c r="F93" s="4">
        <f t="shared" si="11"/>
        <v>73.904247788799992</v>
      </c>
      <c r="G93" s="4">
        <f t="shared" si="12"/>
        <v>41405.002632170777</v>
      </c>
      <c r="H93" s="4">
        <f t="shared" si="13"/>
        <v>41.405002632170778</v>
      </c>
      <c r="I93" s="7">
        <f t="shared" si="14"/>
        <v>41.406191817999783</v>
      </c>
      <c r="J93" s="8">
        <f t="shared" si="15"/>
        <v>55.484297036119713</v>
      </c>
      <c r="K93" s="9">
        <f t="shared" si="16"/>
        <v>41664.357012788954</v>
      </c>
      <c r="L93" s="5">
        <f t="shared" si="17"/>
        <v>41.664357012788955</v>
      </c>
      <c r="M93" s="4">
        <f t="shared" si="18"/>
        <v>0.35728380484620736</v>
      </c>
    </row>
    <row r="94" spans="1:13" x14ac:dyDescent="0.35">
      <c r="A94" s="1">
        <v>89.6374</v>
      </c>
      <c r="B94" s="1">
        <f t="shared" si="9"/>
        <v>5400</v>
      </c>
      <c r="C94" s="1">
        <v>0.33879999999999999</v>
      </c>
      <c r="D94" s="4">
        <f t="shared" si="10"/>
        <v>15.245999999999999</v>
      </c>
      <c r="E94" s="4">
        <v>1.0789500000000001</v>
      </c>
      <c r="F94" s="4">
        <f t="shared" si="11"/>
        <v>73.124039622399991</v>
      </c>
      <c r="G94" s="4">
        <f t="shared" si="12"/>
        <v>41350.766917991721</v>
      </c>
      <c r="H94" s="4">
        <f t="shared" si="13"/>
        <v>41.35076691799172</v>
      </c>
      <c r="I94" s="7">
        <f t="shared" si="14"/>
        <v>41.351954546126294</v>
      </c>
      <c r="J94" s="8">
        <f t="shared" si="15"/>
        <v>55.411619091809236</v>
      </c>
      <c r="K94" s="9">
        <f t="shared" si="16"/>
        <v>41609.7815746837</v>
      </c>
      <c r="L94" s="5">
        <f t="shared" si="17"/>
        <v>41.609781574683701</v>
      </c>
      <c r="M94" s="4">
        <f t="shared" si="18"/>
        <v>0.3664042305205466</v>
      </c>
    </row>
    <row r="95" spans="1:13" x14ac:dyDescent="0.35">
      <c r="A95" s="1">
        <v>88.925600000000003</v>
      </c>
      <c r="B95" s="1">
        <f t="shared" si="9"/>
        <v>5450</v>
      </c>
      <c r="C95" s="1">
        <v>0.34379999999999999</v>
      </c>
      <c r="D95" s="4">
        <f t="shared" si="10"/>
        <v>15.471000000000002</v>
      </c>
      <c r="E95" s="4">
        <v>1.0792299999999999</v>
      </c>
      <c r="F95" s="4">
        <f t="shared" si="11"/>
        <v>72.543370265600004</v>
      </c>
      <c r="G95" s="4">
        <f t="shared" si="12"/>
        <v>41402.242451464299</v>
      </c>
      <c r="H95" s="4">
        <f t="shared" si="13"/>
        <v>41.402242451464296</v>
      </c>
      <c r="I95" s="7">
        <f t="shared" si="14"/>
        <v>41.403431558018646</v>
      </c>
      <c r="J95" s="8">
        <f t="shared" si="15"/>
        <v>55.480598287744989</v>
      </c>
      <c r="K95" s="9">
        <f t="shared" si="16"/>
        <v>41661.57954274756</v>
      </c>
      <c r="L95" s="5">
        <f t="shared" si="17"/>
        <v>41.66157954274756</v>
      </c>
      <c r="M95" s="4">
        <f t="shared" si="18"/>
        <v>0.37134933840244161</v>
      </c>
    </row>
    <row r="96" spans="1:13" x14ac:dyDescent="0.35">
      <c r="A96" s="1">
        <v>88.647400000000005</v>
      </c>
      <c r="B96" s="1">
        <f t="shared" si="9"/>
        <v>5500</v>
      </c>
      <c r="C96" s="1">
        <v>0.3488</v>
      </c>
      <c r="D96" s="4">
        <f t="shared" si="10"/>
        <v>15.696</v>
      </c>
      <c r="E96" s="4">
        <v>1.0836600000000001</v>
      </c>
      <c r="F96" s="4">
        <f t="shared" si="11"/>
        <v>72.316421382399994</v>
      </c>
      <c r="G96" s="4">
        <f t="shared" si="12"/>
        <v>41651.366059407104</v>
      </c>
      <c r="H96" s="4">
        <f t="shared" si="13"/>
        <v>41.651366059407103</v>
      </c>
      <c r="I96" s="7">
        <f t="shared" si="14"/>
        <v>41.652562320996964</v>
      </c>
      <c r="J96" s="8">
        <f t="shared" si="15"/>
        <v>55.814433510135935</v>
      </c>
      <c r="K96" s="9">
        <f t="shared" si="16"/>
        <v>41912.263621525482</v>
      </c>
      <c r="L96" s="5">
        <f t="shared" si="17"/>
        <v>41.912263621525483</v>
      </c>
      <c r="M96" s="4">
        <f t="shared" si="18"/>
        <v>0.37449659464202212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Niall Hindmarch (2316600)</cp:lastModifiedBy>
  <cp:revision/>
  <dcterms:created xsi:type="dcterms:W3CDTF">2025-03-20T10:25:08Z</dcterms:created>
  <dcterms:modified xsi:type="dcterms:W3CDTF">2025-03-30T17:28:17Z</dcterms:modified>
  <cp:category/>
  <cp:contentStatus/>
</cp:coreProperties>
</file>