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785" documentId="8_{644EBCB2-3CB2-4C35-B608-2B2B5BFF2898}" xr6:coauthVersionLast="47" xr6:coauthVersionMax="47" xr10:uidLastSave="{0E981F1C-0042-4AD7-8614-455F9DFDFB50}"/>
  <bookViews>
    <workbookView xWindow="-108" yWindow="-108" windowWidth="23256" windowHeight="12456" tabRatio="840" activeTab="1" xr2:uid="{00000000-000D-0000-FFFF-FFFF00000000}"/>
  </bookViews>
  <sheets>
    <sheet name="Cover page" sheetId="62" r:id="rId1"/>
    <sheet name="Public Sector Value" sheetId="44" r:id="rId2"/>
    <sheet name="Private Sector Value" sheetId="46" r:id="rId3"/>
    <sheet name="Firm Size" sheetId="52" r:id="rId4"/>
    <sheet name="No. of Firms - Turnover" sheetId="61" r:id="rId5"/>
  </sheets>
  <definedNames>
    <definedName name="_xlnm.Print_Area" localSheetId="0">'Cover page'!$A$1:$A$14</definedName>
    <definedName name="_xlnm.Print_Area" localSheetId="1">'Public Sector Value'!$A$1:$O$51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4" i="61" l="1"/>
  <c r="B23" i="61"/>
  <c r="B22" i="61"/>
  <c r="B21" i="61"/>
  <c r="B20" i="61"/>
  <c r="C36" i="44"/>
  <c r="B26" i="52"/>
  <c r="C37" i="44"/>
  <c r="C35" i="44"/>
  <c r="C34" i="44"/>
  <c r="C33" i="44"/>
  <c r="B23" i="52"/>
  <c r="B25" i="52"/>
  <c r="B24" i="52"/>
  <c r="B27" i="52"/>
</calcChain>
</file>

<file path=xl/sharedStrings.xml><?xml version="1.0" encoding="utf-8"?>
<sst xmlns="http://schemas.openxmlformats.org/spreadsheetml/2006/main" count="135" uniqueCount="127">
  <si>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</si>
  <si>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</si>
  <si>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</si>
  <si>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</si>
  <si>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</si>
  <si>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</si>
  <si>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</si>
  <si>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</si>
  <si>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</si>
  <si>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</si>
  <si>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</si>
  <si>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</si>
  <si>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</si>
  <si>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</si>
  <si>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</si>
  <si>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</si>
  <si>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</si>
  <si>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</si>
  <si>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</si>
  <si>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</si>
  <si>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</si>
  <si>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</si>
  <si>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</si>
  <si>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</si>
  <si>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</si>
  <si>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</si>
  <si>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</si>
  <si>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</si>
  <si>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</si>
  <si>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</si>
  <si>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</si>
  <si>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</si>
  <si>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</si>
  <si>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</si>
  <si>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</si>
  <si>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</si>
  <si>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</si>
  <si>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</si>
  <si>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</si>
  <si>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</si>
  <si>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</si>
  <si>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</si>
  <si>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</si>
  <si>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</si>
  <si>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</si>
  <si>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</si>
  <si>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</si>
  <si>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</si>
  <si>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</si>
  <si>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</si>
  <si>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</si>
  <si>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</si>
  <si>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</si>
  <si>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</si>
  <si>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</si>
  <si>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</si>
  <si>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</si>
  <si>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</si>
  <si>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</si>
  <si>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</si>
  <si>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</si>
  <si>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</si>
  <si>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</si>
  <si>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</si>
  <si>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</si>
  <si>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</si>
  <si>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</si>
  <si>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</si>
  <si>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</si>
  <si>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</si>
  <si>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</si>
  <si>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</si>
  <si>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</si>
  <si>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</si>
  <si>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</si>
  <si>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</si>
  <si>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</si>
  <si>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</si>
  <si>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</si>
  <si>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</si>
  <si>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</si>
  <si>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</si>
  <si>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</si>
  <si>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</si>
  <si>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</si>
  <si>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</si>
  <si>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</si>
  <si>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</si>
  <si>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</si>
  <si>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</si>
  <si>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</si>
  <si>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</si>
  <si>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</si>
  <si>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</si>
  <si>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</si>
  <si>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</si>
  <si>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</si>
  <si>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</si>
  <si>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</si>
  <si>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</si>
  <si>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</si>
  <si>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</si>
  <si>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</si>
  <si>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</si>
  <si>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</si>
  <si>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Mean Average from 60-79</t>
  </si>
  <si>
    <t>Median range from 60-79</t>
  </si>
  <si>
    <t>Mode range from 60-79</t>
  </si>
  <si>
    <t>St. Dev. Range from 60-79</t>
  </si>
  <si>
    <t>Range max -min</t>
  </si>
  <si>
    <t>Mean Average Public other new work: factories</t>
  </si>
  <si>
    <t>Median range Public other new work: factories</t>
  </si>
  <si>
    <t>Mode range Public other new work: factories</t>
  </si>
  <si>
    <t>St. Dev. Range Public other new work: factories</t>
  </si>
  <si>
    <t>Range max -min Public other new work: factories</t>
  </si>
  <si>
    <t>Calculation</t>
  </si>
  <si>
    <t>Mean Average from £1000m +</t>
  </si>
  <si>
    <t>Median range from  £1000m +</t>
  </si>
  <si>
    <t>Mode range from £1000m +</t>
  </si>
  <si>
    <t>St. Dev. Range from  £1000m +</t>
  </si>
  <si>
    <t>Range max -min  £1000m +</t>
  </si>
  <si>
    <t>HNC / HND / BSc Quantity Surveying</t>
  </si>
  <si>
    <t>Lecturer – Hannah Williams</t>
  </si>
  <si>
    <t xml:space="preserve">Bibek Khatri    </t>
  </si>
  <si>
    <t>Student Id – 2503477</t>
  </si>
  <si>
    <r>
      <t xml:space="preserve">                              </t>
    </r>
    <r>
      <rPr>
        <b/>
        <u/>
        <sz val="20"/>
        <color rgb="FF0D0D0D"/>
        <rFont val="Arial"/>
        <family val="2"/>
      </rPr>
      <t xml:space="preserve"> ASSIGNMENT PART TWO</t>
    </r>
  </si>
  <si>
    <t>SKILLS FOR PROFESSIONAL PRACTISE (ACBA4027) (CONSTRUCTION STATISTICS)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</si>
</sst>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4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  <font>
      <b/>
      <u/>
      <sz val="12"/>
      <color theme="1"/>
      <name val="Calibri"/>
      <family val="2"/>
      <scheme val="minor"/>
    </font>
    <font>
      <b/>
      <u/>
      <sz val="20"/>
      <color rgb="FF0D0D0D"/>
      <name val="Arial"/>
      <family val="2"/>
    </font>
    <font>
      <b/>
      <sz val="20"/>
      <color rgb="FF0D0D0D"/>
      <name val="Arial"/>
      <family val="2"/>
    </font>
    <font>
      <b/>
      <u/>
      <sz val="28"/>
      <color rgb="FF262626"/>
      <name val="Arial"/>
      <family val="2"/>
    </font>
    <font>
      <b/>
      <sz val="28"/>
      <color rgb="FF262626"/>
      <name val="Arial"/>
      <family val="2"/>
    </font>
    <font>
      <b/>
      <sz val="22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7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64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0" fontId="15" fillId="0" borderId="20" xfId="0" applyFont="1" applyBorder="1" applyAlignment="1">
      <alignment vertical="center"/>
    </xf>
    <xf numFmtId="43" fontId="15" fillId="0" borderId="20" xfId="66" applyFont="1" applyBorder="1" applyAlignment="1">
      <alignment vertical="center"/>
    </xf>
    <xf numFmtId="43" fontId="15" fillId="0" borderId="20" xfId="66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32" fillId="0" borderId="6" xfId="0" applyFont="1" applyBorder="1" applyAlignment="1">
      <alignment horizontal="left" vertical="center"/>
    </xf>
    <xf numFmtId="0" fontId="32" fillId="0" borderId="7" xfId="0" applyFont="1" applyBorder="1" applyAlignment="1">
      <alignment horizontal="right" vertical="center" wrapText="1"/>
    </xf>
    <xf numFmtId="0" fontId="32" fillId="0" borderId="1" xfId="0" applyFont="1" applyBorder="1" applyAlignment="1">
      <alignment horizontal="right" vertical="center" wrapText="1"/>
    </xf>
    <xf numFmtId="0" fontId="32" fillId="0" borderId="6" xfId="0" applyFont="1" applyBorder="1" applyAlignment="1">
      <alignment horizontal="right" vertical="center" wrapText="1"/>
    </xf>
    <xf numFmtId="37" fontId="2" fillId="0" borderId="7" xfId="0" applyNumberFormat="1" applyFont="1" applyBorder="1" applyAlignment="1">
      <alignment horizontal="right" vertical="center" wrapText="1"/>
    </xf>
    <xf numFmtId="37" fontId="2" fillId="0" borderId="18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43" fontId="15" fillId="0" borderId="20" xfId="66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32" fillId="0" borderId="0" xfId="0" applyFont="1" applyAlignment="1">
      <alignment horizontal="right" vertical="center" wrapText="1"/>
    </xf>
    <xf numFmtId="37" fontId="2" fillId="0" borderId="0" xfId="0" applyNumberFormat="1" applyFont="1" applyAlignment="1">
      <alignment horizontal="right" vertical="center" wrapText="1"/>
    </xf>
    <xf numFmtId="43" fontId="15" fillId="0" borderId="0" xfId="66" applyFont="1" applyBorder="1" applyAlignment="1">
      <alignment horizontal="left" vertical="center" wrapText="1"/>
    </xf>
    <xf numFmtId="0" fontId="38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40" fillId="0" borderId="0" xfId="0" applyFont="1" applyAlignment="1">
      <alignment horizontal="justify" vertical="center"/>
    </xf>
    <xf numFmtId="0" fontId="39" fillId="0" borderId="0" xfId="0" applyFont="1" applyAlignment="1">
      <alignment horizontal="justify" vertical="center"/>
    </xf>
    <xf numFmtId="0" fontId="4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36" fillId="0" borderId="0" xfId="0" applyFont="1" applyAlignment="1">
      <alignment horizontal="center" vertical="center"/>
    </xf>
    <xf numFmtId="0" fontId="15" fillId="0" borderId="22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  <xf numFmtId="0" fontId="36" fillId="0" borderId="20" xfId="0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 wrapText="1"/>
    </xf>
  </cellXfs>
  <cellStyles count="67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" xfId="66" builtinId="3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 u="sng"/>
              <a:t>Comparision</a:t>
            </a:r>
            <a:r>
              <a:rPr lang="en-GB" b="1" u="sng" baseline="0"/>
              <a:t> of houses built in year from 1998 to 2023 (public housing , public infrastructure and all public sector) </a:t>
            </a:r>
            <a:endParaRPr lang="en-GB" b="1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'Public Sector Value'!$B$4</c:f>
              <c:strCache>
                <c:ptCount val="1"/>
                <c:pt idx="0">
                  <c:v>Total public new housing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  <c:numCache>
                <c:formatCode>#,##0</c:formatCode>
                <c:ptCount val="26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2D5-4B7F-A9D7-352F0C40BBC8}"/>
            </c:ext>
          </c:extLst>
        </c:ser>
        <c:ser>
          <c:idx val="2"/>
          <c:order val="1"/>
          <c:tx>
            <c:strRef>
              <c:f>'Public Sector Value'!$C$4</c:f>
              <c:strCache>
                <c:ptCount val="1"/>
                <c:pt idx="0">
                  <c:v>Total public infrastructure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Value'!$C$5:$C$30</c:f>
              <c:numCache>
                <c:formatCode>#,##0</c:formatCode>
                <c:ptCount val="26"/>
                <c:pt idx="0">
                  <c:v>2779</c:v>
                </c:pt>
                <c:pt idx="1">
                  <c:v>2803</c:v>
                </c:pt>
                <c:pt idx="2">
                  <c:v>2636</c:v>
                </c:pt>
                <c:pt idx="3">
                  <c:v>3031</c:v>
                </c:pt>
                <c:pt idx="4">
                  <c:v>3999</c:v>
                </c:pt>
                <c:pt idx="5">
                  <c:v>3939</c:v>
                </c:pt>
                <c:pt idx="6">
                  <c:v>3143</c:v>
                </c:pt>
                <c:pt idx="7">
                  <c:v>3081</c:v>
                </c:pt>
                <c:pt idx="8">
                  <c:v>2873</c:v>
                </c:pt>
                <c:pt idx="9">
                  <c:v>3061</c:v>
                </c:pt>
                <c:pt idx="10">
                  <c:v>3393</c:v>
                </c:pt>
                <c:pt idx="11">
                  <c:v>4291</c:v>
                </c:pt>
                <c:pt idx="12">
                  <c:v>5005</c:v>
                </c:pt>
                <c:pt idx="13">
                  <c:v>4907</c:v>
                </c:pt>
                <c:pt idx="14">
                  <c:v>4108</c:v>
                </c:pt>
                <c:pt idx="15">
                  <c:v>5566</c:v>
                </c:pt>
                <c:pt idx="16">
                  <c:v>5415</c:v>
                </c:pt>
                <c:pt idx="17">
                  <c:v>6792</c:v>
                </c:pt>
                <c:pt idx="18">
                  <c:v>7248</c:v>
                </c:pt>
                <c:pt idx="19">
                  <c:v>7776</c:v>
                </c:pt>
                <c:pt idx="20">
                  <c:v>10386</c:v>
                </c:pt>
                <c:pt idx="21">
                  <c:v>11325</c:v>
                </c:pt>
                <c:pt idx="22">
                  <c:v>11665</c:v>
                </c:pt>
                <c:pt idx="23">
                  <c:v>15873</c:v>
                </c:pt>
                <c:pt idx="24">
                  <c:v>18975</c:v>
                </c:pt>
                <c:pt idx="25">
                  <c:v>20053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2D5-4B7F-A9D7-352F0C40BBC8}"/>
            </c:ext>
          </c:extLst>
        </c:ser>
        <c:ser>
          <c:idx val="3"/>
          <c:order val="2"/>
          <c:tx>
            <c:strRef>
              <c:f>'Public Sector Value'!$O$4</c:f>
              <c:strCache>
                <c:ptCount val="1"/>
                <c:pt idx="0">
                  <c:v>All Public Sector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Value'!$O$5:$O$30</c:f>
              <c:numCache>
                <c:formatCode>#,##0</c:formatCode>
                <c:ptCount val="26"/>
                <c:pt idx="0">
                  <c:v>7003</c:v>
                </c:pt>
                <c:pt idx="1">
                  <c:v>7534</c:v>
                </c:pt>
                <c:pt idx="2">
                  <c:v>7574</c:v>
                </c:pt>
                <c:pt idx="3">
                  <c:v>8458</c:v>
                </c:pt>
                <c:pt idx="4">
                  <c:v>10927</c:v>
                </c:pt>
                <c:pt idx="5">
                  <c:v>12925</c:v>
                </c:pt>
                <c:pt idx="6">
                  <c:v>13991</c:v>
                </c:pt>
                <c:pt idx="7">
                  <c:v>13694</c:v>
                </c:pt>
                <c:pt idx="8">
                  <c:v>13773</c:v>
                </c:pt>
                <c:pt idx="9">
                  <c:v>14888</c:v>
                </c:pt>
                <c:pt idx="10">
                  <c:v>16680</c:v>
                </c:pt>
                <c:pt idx="11">
                  <c:v>19475</c:v>
                </c:pt>
                <c:pt idx="12">
                  <c:v>24270</c:v>
                </c:pt>
                <c:pt idx="13">
                  <c:v>23136</c:v>
                </c:pt>
                <c:pt idx="14">
                  <c:v>18984</c:v>
                </c:pt>
                <c:pt idx="15">
                  <c:v>20154</c:v>
                </c:pt>
                <c:pt idx="16">
                  <c:v>21788</c:v>
                </c:pt>
                <c:pt idx="17">
                  <c:v>22455</c:v>
                </c:pt>
                <c:pt idx="18">
                  <c:v>23562</c:v>
                </c:pt>
                <c:pt idx="19">
                  <c:v>25123</c:v>
                </c:pt>
                <c:pt idx="20">
                  <c:v>26844</c:v>
                </c:pt>
                <c:pt idx="21">
                  <c:v>29092</c:v>
                </c:pt>
                <c:pt idx="22">
                  <c:v>26397</c:v>
                </c:pt>
                <c:pt idx="23">
                  <c:v>31010</c:v>
                </c:pt>
                <c:pt idx="24">
                  <c:v>35033</c:v>
                </c:pt>
                <c:pt idx="25">
                  <c:v>38611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2D5-4B7F-A9D7-352F0C40BB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9559119"/>
        <c:axId val="1379557199"/>
      </c:barChart>
      <c:catAx>
        <c:axId val="1379559119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 u="sng"/>
                  <a:t>Time Period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9557199"/>
        <c:crosses val="autoZero"/>
        <c:auto val="1"/>
        <c:lblAlgn val="ctr"/>
        <c:lblOffset val="100"/>
        <c:noMultiLvlLbl val="0"/>
      </c:catAx>
      <c:valAx>
        <c:axId val="13795571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 u="sng"/>
                  <a:t>Number of Houses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9559119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u="sng"/>
              <a:t>Value of Construction Output by</a:t>
            </a:r>
            <a:r>
              <a:rPr lang="en-US" b="1" u="sng" baseline="0"/>
              <a:t> type of work in Great Britain, taken 6</a:t>
            </a:r>
            <a:r>
              <a:rPr lang="en-US" b="1" u="sng"/>
              <a:t> sector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8189407768665596E-2"/>
          <c:y val="7.7618397085610205E-2"/>
          <c:w val="0.88595130734090766"/>
          <c:h val="0.66714821507967237"/>
        </c:manualLayout>
      </c:layout>
      <c:lineChart>
        <c:grouping val="standard"/>
        <c:varyColors val="0"/>
        <c:ser>
          <c:idx val="1"/>
          <c:order val="0"/>
          <c:tx>
            <c:strRef>
              <c:f>'Private Sector Value'!$B$4</c:f>
              <c:strCache>
                <c:ptCount val="1"/>
                <c:pt idx="0">
                  <c:v>Total private new housing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Value'!$B$5:$B$30</c:f>
              <c:numCache>
                <c:formatCode>#,##0</c:formatCode>
                <c:ptCount val="26"/>
                <c:pt idx="0">
                  <c:v>8146</c:v>
                </c:pt>
                <c:pt idx="1">
                  <c:v>8079</c:v>
                </c:pt>
                <c:pt idx="2">
                  <c:v>9475</c:v>
                </c:pt>
                <c:pt idx="3">
                  <c:v>9639</c:v>
                </c:pt>
                <c:pt idx="4">
                  <c:v>11453</c:v>
                </c:pt>
                <c:pt idx="5">
                  <c:v>15017</c:v>
                </c:pt>
                <c:pt idx="6">
                  <c:v>18977</c:v>
                </c:pt>
                <c:pt idx="7">
                  <c:v>20715</c:v>
                </c:pt>
                <c:pt idx="8">
                  <c:v>21765</c:v>
                </c:pt>
                <c:pt idx="9">
                  <c:v>22146</c:v>
                </c:pt>
                <c:pt idx="10">
                  <c:v>18138</c:v>
                </c:pt>
                <c:pt idx="11">
                  <c:v>12592</c:v>
                </c:pt>
                <c:pt idx="12">
                  <c:v>14839</c:v>
                </c:pt>
                <c:pt idx="13">
                  <c:v>16334</c:v>
                </c:pt>
                <c:pt idx="14">
                  <c:v>16066</c:v>
                </c:pt>
                <c:pt idx="15">
                  <c:v>18088</c:v>
                </c:pt>
                <c:pt idx="16">
                  <c:v>23717</c:v>
                </c:pt>
                <c:pt idx="17">
                  <c:v>26261</c:v>
                </c:pt>
                <c:pt idx="18">
                  <c:v>30573</c:v>
                </c:pt>
                <c:pt idx="19">
                  <c:v>34406</c:v>
                </c:pt>
                <c:pt idx="20">
                  <c:v>37669</c:v>
                </c:pt>
                <c:pt idx="21">
                  <c:v>40668</c:v>
                </c:pt>
                <c:pt idx="22">
                  <c:v>33319</c:v>
                </c:pt>
                <c:pt idx="23">
                  <c:v>41031</c:v>
                </c:pt>
                <c:pt idx="24">
                  <c:v>50479</c:v>
                </c:pt>
                <c:pt idx="25">
                  <c:v>46255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AA-4A05-AE3B-6BDC52631121}"/>
            </c:ext>
          </c:extLst>
        </c:ser>
        <c:ser>
          <c:idx val="2"/>
          <c:order val="1"/>
          <c:tx>
            <c:strRef>
              <c:f>'Private Sector Value'!$C$4</c:f>
              <c:strCache>
                <c:ptCount val="1"/>
                <c:pt idx="0">
                  <c:v>Total private Infrastructure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Value'!$C$5:$C$30</c:f>
              <c:numCache>
                <c:formatCode>#,##0</c:formatCode>
                <c:ptCount val="26"/>
                <c:pt idx="0">
                  <c:v>4924</c:v>
                </c:pt>
                <c:pt idx="1">
                  <c:v>4807</c:v>
                </c:pt>
                <c:pt idx="2">
                  <c:v>5305</c:v>
                </c:pt>
                <c:pt idx="3">
                  <c:v>5782</c:v>
                </c:pt>
                <c:pt idx="4">
                  <c:v>6034</c:v>
                </c:pt>
                <c:pt idx="5">
                  <c:v>5395</c:v>
                </c:pt>
                <c:pt idx="6">
                  <c:v>5099</c:v>
                </c:pt>
                <c:pt idx="7">
                  <c:v>5160</c:v>
                </c:pt>
                <c:pt idx="8">
                  <c:v>5305</c:v>
                </c:pt>
                <c:pt idx="9">
                  <c:v>5582</c:v>
                </c:pt>
                <c:pt idx="10">
                  <c:v>6322</c:v>
                </c:pt>
                <c:pt idx="11">
                  <c:v>6448</c:v>
                </c:pt>
                <c:pt idx="12">
                  <c:v>8535</c:v>
                </c:pt>
                <c:pt idx="13">
                  <c:v>9710</c:v>
                </c:pt>
                <c:pt idx="14">
                  <c:v>9567</c:v>
                </c:pt>
                <c:pt idx="15">
                  <c:v>8896</c:v>
                </c:pt>
                <c:pt idx="16">
                  <c:v>9377</c:v>
                </c:pt>
                <c:pt idx="17">
                  <c:v>10979</c:v>
                </c:pt>
                <c:pt idx="18">
                  <c:v>10517</c:v>
                </c:pt>
                <c:pt idx="19">
                  <c:v>12331</c:v>
                </c:pt>
                <c:pt idx="20">
                  <c:v>11139</c:v>
                </c:pt>
                <c:pt idx="21">
                  <c:v>11937</c:v>
                </c:pt>
                <c:pt idx="22">
                  <c:v>10839</c:v>
                </c:pt>
                <c:pt idx="23">
                  <c:v>13836</c:v>
                </c:pt>
                <c:pt idx="24">
                  <c:v>14072</c:v>
                </c:pt>
                <c:pt idx="25">
                  <c:v>16643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4AA-4A05-AE3B-6BDC52631121}"/>
            </c:ext>
          </c:extLst>
        </c:ser>
        <c:ser>
          <c:idx val="3"/>
          <c:order val="2"/>
          <c:tx>
            <c:strRef>
              <c:f>'Private Sector Value'!$D$4</c:f>
              <c:strCache>
                <c:ptCount val="1"/>
                <c:pt idx="0">
                  <c:v>Private industrial: factories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Value'!$D$5:$D$30</c:f>
              <c:numCache>
                <c:formatCode>#,##0</c:formatCode>
                <c:ptCount val="26"/>
                <c:pt idx="0">
                  <c:v>3271</c:v>
                </c:pt>
                <c:pt idx="1">
                  <c:v>3296</c:v>
                </c:pt>
                <c:pt idx="2">
                  <c:v>2819</c:v>
                </c:pt>
                <c:pt idx="3">
                  <c:v>2884</c:v>
                </c:pt>
                <c:pt idx="4">
                  <c:v>2636</c:v>
                </c:pt>
                <c:pt idx="5">
                  <c:v>2870</c:v>
                </c:pt>
                <c:pt idx="6">
                  <c:v>2936</c:v>
                </c:pt>
                <c:pt idx="7">
                  <c:v>2728</c:v>
                </c:pt>
                <c:pt idx="8">
                  <c:v>3078</c:v>
                </c:pt>
                <c:pt idx="9">
                  <c:v>3176</c:v>
                </c:pt>
                <c:pt idx="10">
                  <c:v>2923</c:v>
                </c:pt>
                <c:pt idx="11">
                  <c:v>1947</c:v>
                </c:pt>
                <c:pt idx="12">
                  <c:v>1998</c:v>
                </c:pt>
                <c:pt idx="13">
                  <c:v>1658</c:v>
                </c:pt>
                <c:pt idx="14">
                  <c:v>2045</c:v>
                </c:pt>
                <c:pt idx="15">
                  <c:v>2027</c:v>
                </c:pt>
                <c:pt idx="16">
                  <c:v>2238</c:v>
                </c:pt>
                <c:pt idx="17">
                  <c:v>2645</c:v>
                </c:pt>
                <c:pt idx="18">
                  <c:v>2416</c:v>
                </c:pt>
                <c:pt idx="19">
                  <c:v>2711</c:v>
                </c:pt>
                <c:pt idx="20">
                  <c:v>2614</c:v>
                </c:pt>
                <c:pt idx="21">
                  <c:v>2136</c:v>
                </c:pt>
                <c:pt idx="22">
                  <c:v>1926</c:v>
                </c:pt>
                <c:pt idx="23">
                  <c:v>2296</c:v>
                </c:pt>
                <c:pt idx="24">
                  <c:v>3296</c:v>
                </c:pt>
                <c:pt idx="25">
                  <c:v>3384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4AA-4A05-AE3B-6BDC52631121}"/>
            </c:ext>
          </c:extLst>
        </c:ser>
        <c:ser>
          <c:idx val="4"/>
          <c:order val="3"/>
          <c:tx>
            <c:strRef>
              <c:f>'Private Sector Value'!$E$4</c:f>
              <c:strCache>
                <c:ptCount val="1"/>
                <c:pt idx="0">
                  <c:v>Private industrial: warehouses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Value'!$E$5:$E$30</c:f>
              <c:numCache>
                <c:formatCode>#,##0</c:formatCode>
                <c:ptCount val="26"/>
                <c:pt idx="0">
                  <c:v>1492</c:v>
                </c:pt>
                <c:pt idx="1">
                  <c:v>1600</c:v>
                </c:pt>
                <c:pt idx="2">
                  <c:v>1828</c:v>
                </c:pt>
                <c:pt idx="3">
                  <c:v>1761</c:v>
                </c:pt>
                <c:pt idx="4">
                  <c:v>1616</c:v>
                </c:pt>
                <c:pt idx="5">
                  <c:v>1765</c:v>
                </c:pt>
                <c:pt idx="6">
                  <c:v>2096</c:v>
                </c:pt>
                <c:pt idx="7">
                  <c:v>2666</c:v>
                </c:pt>
                <c:pt idx="8">
                  <c:v>2987</c:v>
                </c:pt>
                <c:pt idx="9">
                  <c:v>3082</c:v>
                </c:pt>
                <c:pt idx="10">
                  <c:v>2174</c:v>
                </c:pt>
                <c:pt idx="11">
                  <c:v>1392</c:v>
                </c:pt>
                <c:pt idx="12">
                  <c:v>1384</c:v>
                </c:pt>
                <c:pt idx="13">
                  <c:v>1417</c:v>
                </c:pt>
                <c:pt idx="14">
                  <c:v>1295</c:v>
                </c:pt>
                <c:pt idx="15">
                  <c:v>1157</c:v>
                </c:pt>
                <c:pt idx="16">
                  <c:v>1749</c:v>
                </c:pt>
                <c:pt idx="17">
                  <c:v>2010</c:v>
                </c:pt>
                <c:pt idx="18">
                  <c:v>2120</c:v>
                </c:pt>
                <c:pt idx="19">
                  <c:v>2041</c:v>
                </c:pt>
                <c:pt idx="20">
                  <c:v>2850</c:v>
                </c:pt>
                <c:pt idx="21">
                  <c:v>3812</c:v>
                </c:pt>
                <c:pt idx="22">
                  <c:v>2942</c:v>
                </c:pt>
                <c:pt idx="23">
                  <c:v>2789</c:v>
                </c:pt>
                <c:pt idx="24">
                  <c:v>4614</c:v>
                </c:pt>
                <c:pt idx="25">
                  <c:v>4686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4AA-4A05-AE3B-6BDC52631121}"/>
            </c:ext>
          </c:extLst>
        </c:ser>
        <c:ser>
          <c:idx val="5"/>
          <c:order val="4"/>
          <c:tx>
            <c:strRef>
              <c:f>'Private Sector Value'!$O$4</c:f>
              <c:strCache>
                <c:ptCount val="1"/>
                <c:pt idx="0">
                  <c:v>All private commercial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Value'!$O$5:$O$30</c:f>
              <c:numCache>
                <c:formatCode>#,##0</c:formatCode>
                <c:ptCount val="26"/>
                <c:pt idx="0">
                  <c:v>14747</c:v>
                </c:pt>
                <c:pt idx="1">
                  <c:v>17713</c:v>
                </c:pt>
                <c:pt idx="2">
                  <c:v>18608</c:v>
                </c:pt>
                <c:pt idx="3">
                  <c:v>19988</c:v>
                </c:pt>
                <c:pt idx="4">
                  <c:v>22220</c:v>
                </c:pt>
                <c:pt idx="5">
                  <c:v>22893</c:v>
                </c:pt>
                <c:pt idx="6">
                  <c:v>25509</c:v>
                </c:pt>
                <c:pt idx="7">
                  <c:v>26325</c:v>
                </c:pt>
                <c:pt idx="8">
                  <c:v>30121</c:v>
                </c:pt>
                <c:pt idx="9">
                  <c:v>34404</c:v>
                </c:pt>
                <c:pt idx="10">
                  <c:v>35190</c:v>
                </c:pt>
                <c:pt idx="11">
                  <c:v>25558</c:v>
                </c:pt>
                <c:pt idx="12">
                  <c:v>23710</c:v>
                </c:pt>
                <c:pt idx="13">
                  <c:v>24031</c:v>
                </c:pt>
                <c:pt idx="14">
                  <c:v>22332</c:v>
                </c:pt>
                <c:pt idx="15">
                  <c:v>23502</c:v>
                </c:pt>
                <c:pt idx="16">
                  <c:v>25868</c:v>
                </c:pt>
                <c:pt idx="17">
                  <c:v>26846</c:v>
                </c:pt>
                <c:pt idx="18">
                  <c:v>29751</c:v>
                </c:pt>
                <c:pt idx="19">
                  <c:v>32370</c:v>
                </c:pt>
                <c:pt idx="20">
                  <c:v>31114</c:v>
                </c:pt>
                <c:pt idx="21">
                  <c:v>31572</c:v>
                </c:pt>
                <c:pt idx="22">
                  <c:v>24871</c:v>
                </c:pt>
                <c:pt idx="23">
                  <c:v>23750</c:v>
                </c:pt>
                <c:pt idx="24">
                  <c:v>25646</c:v>
                </c:pt>
                <c:pt idx="25">
                  <c:v>29010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4AA-4A05-AE3B-6BDC52631121}"/>
            </c:ext>
          </c:extLst>
        </c:ser>
        <c:ser>
          <c:idx val="6"/>
          <c:order val="5"/>
          <c:tx>
            <c:strRef>
              <c:f>'Private Sector Value'!$P$4</c:f>
              <c:strCache>
                <c:ptCount val="1"/>
                <c:pt idx="0">
                  <c:v>All Private Sector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Value'!$P$5:$P$30</c:f>
              <c:numCache>
                <c:formatCode>#,##0</c:formatCode>
                <c:ptCount val="26"/>
                <c:pt idx="0">
                  <c:v>32710</c:v>
                </c:pt>
                <c:pt idx="1">
                  <c:v>35629</c:v>
                </c:pt>
                <c:pt idx="2">
                  <c:v>38105</c:v>
                </c:pt>
                <c:pt idx="3">
                  <c:v>40118</c:v>
                </c:pt>
                <c:pt idx="4">
                  <c:v>44030</c:v>
                </c:pt>
                <c:pt idx="5">
                  <c:v>48070</c:v>
                </c:pt>
                <c:pt idx="6">
                  <c:v>54795</c:v>
                </c:pt>
                <c:pt idx="7">
                  <c:v>57810</c:v>
                </c:pt>
                <c:pt idx="8">
                  <c:v>63499</c:v>
                </c:pt>
                <c:pt idx="9">
                  <c:v>68570</c:v>
                </c:pt>
                <c:pt idx="10">
                  <c:v>64989</c:v>
                </c:pt>
                <c:pt idx="11">
                  <c:v>48113</c:v>
                </c:pt>
                <c:pt idx="12">
                  <c:v>50635</c:v>
                </c:pt>
                <c:pt idx="13">
                  <c:v>53424</c:v>
                </c:pt>
                <c:pt idx="14">
                  <c:v>51653</c:v>
                </c:pt>
                <c:pt idx="15">
                  <c:v>53975</c:v>
                </c:pt>
                <c:pt idx="16">
                  <c:v>63147</c:v>
                </c:pt>
                <c:pt idx="17">
                  <c:v>68814</c:v>
                </c:pt>
                <c:pt idx="18">
                  <c:v>75429</c:v>
                </c:pt>
                <c:pt idx="19">
                  <c:v>83933</c:v>
                </c:pt>
                <c:pt idx="20">
                  <c:v>85443</c:v>
                </c:pt>
                <c:pt idx="21">
                  <c:v>90138</c:v>
                </c:pt>
                <c:pt idx="22">
                  <c:v>73931</c:v>
                </c:pt>
                <c:pt idx="23">
                  <c:v>83818</c:v>
                </c:pt>
                <c:pt idx="24">
                  <c:v>98367</c:v>
                </c:pt>
                <c:pt idx="25">
                  <c:v>100418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4AA-4A05-AE3B-6BDC526311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5467631"/>
        <c:axId val="2115470511"/>
      </c:lineChart>
      <c:catAx>
        <c:axId val="21154676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="1" u="sng"/>
                  <a:t>Time</a:t>
                </a:r>
                <a:r>
                  <a:rPr lang="en-US" sz="1200" b="1" u="sng" baseline="0"/>
                  <a:t> Period</a:t>
                </a:r>
                <a:endParaRPr lang="en-US" sz="1200" b="1" u="sng"/>
              </a:p>
            </c:rich>
          </c:tx>
          <c:layout>
            <c:manualLayout>
              <c:xMode val="edge"/>
              <c:yMode val="edge"/>
              <c:x val="0.49696527985904865"/>
              <c:y val="0.7981824505543364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5470511"/>
        <c:crosses val="autoZero"/>
        <c:auto val="1"/>
        <c:lblAlgn val="ctr"/>
        <c:lblOffset val="100"/>
        <c:noMultiLvlLbl val="0"/>
      </c:catAx>
      <c:valAx>
        <c:axId val="2115470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 u="sng"/>
                  <a:t>Current Prices in £ million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54676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0876847033394183"/>
          <c:y val="0.8706556659925706"/>
          <c:w val="0.64301657902623766"/>
          <c:h val="0.1148935788764109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 u="sng"/>
              <a:t>Pie chart</a:t>
            </a:r>
            <a:r>
              <a:rPr lang="en-GB" b="1" u="sng" baseline="0"/>
              <a:t> showing n</a:t>
            </a:r>
            <a:r>
              <a:rPr lang="en-GB" b="1" u="sng"/>
              <a:t>umber of Firms</a:t>
            </a:r>
            <a:r>
              <a:rPr lang="en-GB" b="1" u="sng" baseline="0"/>
              <a:t> and number of staff (in range from 1 to over 1200) in the year 2000 </a:t>
            </a:r>
            <a:endParaRPr lang="en-GB" b="1" u="sng"/>
          </a:p>
        </c:rich>
      </c:tx>
      <c:layout>
        <c:manualLayout>
          <c:xMode val="edge"/>
          <c:yMode val="edge"/>
          <c:x val="0.10302149979465433"/>
          <c:y val="0.899155489319423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3"/>
          <c:order val="3"/>
          <c:tx>
            <c:strRef>
              <c:f>'Firm Size'!$E$3</c:f>
              <c:strCache>
                <c:ptCount val="1"/>
                <c:pt idx="0">
                  <c:v>2000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9-F750-4D6F-9022-AE5F2C66A76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A-F750-4D6F-9022-AE5F2C66A76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F750-4D6F-9022-AE5F2C66A76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C-F750-4D6F-9022-AE5F2C66A76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F750-4D6F-9022-AE5F2C66A76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E-F750-4D6F-9022-AE5F2C66A76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F-F750-4D6F-9022-AE5F2C66A76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0-F750-4D6F-9022-AE5F2C66A76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1-F750-4D6F-9022-AE5F2C66A76F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2-F750-4D6F-9022-AE5F2C66A76F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3-F750-4D6F-9022-AE5F2C66A76F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4-F750-4D6F-9022-AE5F2C66A76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5-F750-4D6F-9022-AE5F2C66A76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Size'!$E$4:$E$16</c:f>
              <c:numCache>
                <c:formatCode>#,##0</c:formatCode>
                <c:ptCount val="13"/>
                <c:pt idx="0">
                  <c:v>87712</c:v>
                </c:pt>
                <c:pt idx="1">
                  <c:v>48773</c:v>
                </c:pt>
                <c:pt idx="2">
                  <c:v>16584</c:v>
                </c:pt>
                <c:pt idx="3">
                  <c:v>3790</c:v>
                </c:pt>
                <c:pt idx="4">
                  <c:v>3104</c:v>
                </c:pt>
                <c:pt idx="5">
                  <c:v>1201</c:v>
                </c:pt>
                <c:pt idx="6">
                  <c:v>1109</c:v>
                </c:pt>
                <c:pt idx="7">
                  <c:v>364</c:v>
                </c:pt>
                <c:pt idx="8">
                  <c:v>271</c:v>
                </c:pt>
                <c:pt idx="9">
                  <c:v>341</c:v>
                </c:pt>
                <c:pt idx="10">
                  <c:v>91</c:v>
                </c:pt>
                <c:pt idx="11">
                  <c:v>51</c:v>
                </c:pt>
                <c:pt idx="12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750-4D6F-9022-AE5F2C66A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'Firm Size'!$B$3</c15:sqref>
                        </c15:formulaRef>
                      </c:ext>
                    </c:extLst>
                    <c:strCache>
                      <c:ptCount val="1"/>
                      <c:pt idx="0">
                        <c:v>1997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6-F750-4D6F-9022-AE5F2C66A76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7-F750-4D6F-9022-AE5F2C66A76F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8-F750-4D6F-9022-AE5F2C66A76F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9-F750-4D6F-9022-AE5F2C66A76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A-F750-4D6F-9022-AE5F2C66A76F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B-F750-4D6F-9022-AE5F2C66A76F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C-F750-4D6F-9022-AE5F2C66A76F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D-F750-4D6F-9022-AE5F2C66A76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E-F750-4D6F-9022-AE5F2C66A76F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1F-F750-4D6F-9022-AE5F2C66A76F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20-F750-4D6F-9022-AE5F2C66A76F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21-F750-4D6F-9022-AE5F2C66A76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>
                    <c:ext xmlns:c16="http://schemas.microsoft.com/office/drawing/2014/chart" uri="{C3380CC4-5D6E-409C-BE32-E72D297353CC}">
                      <c16:uniqueId val="{00000022-F750-4D6F-9022-AE5F2C66A76F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'Firm Size'!$B$4:$B$16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86269</c:v>
                      </c:pt>
                      <c:pt idx="1">
                        <c:v>47644</c:v>
                      </c:pt>
                      <c:pt idx="2">
                        <c:v>15737</c:v>
                      </c:pt>
                      <c:pt idx="3">
                        <c:v>3787</c:v>
                      </c:pt>
                      <c:pt idx="4">
                        <c:v>3101</c:v>
                      </c:pt>
                      <c:pt idx="5">
                        <c:v>1176</c:v>
                      </c:pt>
                      <c:pt idx="6">
                        <c:v>1156</c:v>
                      </c:pt>
                      <c:pt idx="7">
                        <c:v>396</c:v>
                      </c:pt>
                      <c:pt idx="8">
                        <c:v>296</c:v>
                      </c:pt>
                      <c:pt idx="9">
                        <c:v>381</c:v>
                      </c:pt>
                      <c:pt idx="10">
                        <c:v>107</c:v>
                      </c:pt>
                      <c:pt idx="11">
                        <c:v>60</c:v>
                      </c:pt>
                      <c:pt idx="12">
                        <c:v>38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750-4D6F-9022-AE5F2C66A76F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Size'!$C$3</c15:sqref>
                        </c15:formulaRef>
                      </c:ext>
                    </c:extLst>
                    <c:strCache>
                      <c:ptCount val="1"/>
                      <c:pt idx="0">
                        <c:v>1998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F750-4D6F-9022-AE5F2C66A76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4-F750-4D6F-9022-AE5F2C66A76F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F750-4D6F-9022-AE5F2C66A76F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6-F750-4D6F-9022-AE5F2C66A76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F750-4D6F-9022-AE5F2C66A76F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8-F750-4D6F-9022-AE5F2C66A76F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F750-4D6F-9022-AE5F2C66A76F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A-F750-4D6F-9022-AE5F2C66A76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B-F750-4D6F-9022-AE5F2C66A76F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C-F750-4D6F-9022-AE5F2C66A76F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F750-4D6F-9022-AE5F2C66A76F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E-F750-4D6F-9022-AE5F2C66A76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F750-4D6F-9022-AE5F2C66A76F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Size'!$C$4:$C$16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87837</c:v>
                      </c:pt>
                      <c:pt idx="1">
                        <c:v>47918</c:v>
                      </c:pt>
                      <c:pt idx="2">
                        <c:v>16391</c:v>
                      </c:pt>
                      <c:pt idx="3">
                        <c:v>3988</c:v>
                      </c:pt>
                      <c:pt idx="4">
                        <c:v>3274</c:v>
                      </c:pt>
                      <c:pt idx="5">
                        <c:v>1201</c:v>
                      </c:pt>
                      <c:pt idx="6">
                        <c:v>1263</c:v>
                      </c:pt>
                      <c:pt idx="7">
                        <c:v>419</c:v>
                      </c:pt>
                      <c:pt idx="8">
                        <c:v>319</c:v>
                      </c:pt>
                      <c:pt idx="9">
                        <c:v>405</c:v>
                      </c:pt>
                      <c:pt idx="10">
                        <c:v>125</c:v>
                      </c:pt>
                      <c:pt idx="11">
                        <c:v>56</c:v>
                      </c:pt>
                      <c:pt idx="12">
                        <c:v>40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750-4D6F-9022-AE5F2C66A76F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Size'!$D$3</c15:sqref>
                        </c15:formulaRef>
                      </c:ext>
                    </c:extLst>
                    <c:strCache>
                      <c:ptCount val="1"/>
                      <c:pt idx="0">
                        <c:v>1999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0-F750-4D6F-9022-AE5F2C66A76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F750-4D6F-9022-AE5F2C66A76F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2-F750-4D6F-9022-AE5F2C66A76F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F750-4D6F-9022-AE5F2C66A76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4-F750-4D6F-9022-AE5F2C66A76F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F750-4D6F-9022-AE5F2C66A76F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6-F750-4D6F-9022-AE5F2C66A76F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F750-4D6F-9022-AE5F2C66A76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8-F750-4D6F-9022-AE5F2C66A76F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F750-4D6F-9022-AE5F2C66A76F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A-F750-4D6F-9022-AE5F2C66A76F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F750-4D6F-9022-AE5F2C66A76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C-F750-4D6F-9022-AE5F2C66A76F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Size'!$D$4:$D$16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88018</c:v>
                      </c:pt>
                      <c:pt idx="1">
                        <c:v>49350</c:v>
                      </c:pt>
                      <c:pt idx="2">
                        <c:v>16969</c:v>
                      </c:pt>
                      <c:pt idx="3">
                        <c:v>4148</c:v>
                      </c:pt>
                      <c:pt idx="4">
                        <c:v>3271</c:v>
                      </c:pt>
                      <c:pt idx="5">
                        <c:v>1332</c:v>
                      </c:pt>
                      <c:pt idx="6">
                        <c:v>1188</c:v>
                      </c:pt>
                      <c:pt idx="7">
                        <c:v>397</c:v>
                      </c:pt>
                      <c:pt idx="8">
                        <c:v>304</c:v>
                      </c:pt>
                      <c:pt idx="9">
                        <c:v>379</c:v>
                      </c:pt>
                      <c:pt idx="10">
                        <c:v>105</c:v>
                      </c:pt>
                      <c:pt idx="11">
                        <c:v>58</c:v>
                      </c:pt>
                      <c:pt idx="12">
                        <c:v>42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750-4D6F-9022-AE5F2C66A76F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Size'!$F$3</c15:sqref>
                        </c15:formulaRef>
                      </c:ext>
                    </c:extLst>
                    <c:strCache>
                      <c:ptCount val="1"/>
                      <c:pt idx="0">
                        <c:v>2001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F750-4D6F-9022-AE5F2C66A76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E-F750-4D6F-9022-AE5F2C66A76F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F750-4D6F-9022-AE5F2C66A76F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0-F750-4D6F-9022-AE5F2C66A76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F750-4D6F-9022-AE5F2C66A76F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2-F750-4D6F-9022-AE5F2C66A76F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F750-4D6F-9022-AE5F2C66A76F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4-F750-4D6F-9022-AE5F2C66A76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F750-4D6F-9022-AE5F2C66A76F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6-F750-4D6F-9022-AE5F2C66A76F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F750-4D6F-9022-AE5F2C66A76F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8-F750-4D6F-9022-AE5F2C66A76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F750-4D6F-9022-AE5F2C66A76F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Size'!$F$4:$F$16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77926</c:v>
                      </c:pt>
                      <c:pt idx="1">
                        <c:v>50653</c:v>
                      </c:pt>
                      <c:pt idx="2">
                        <c:v>22455</c:v>
                      </c:pt>
                      <c:pt idx="3">
                        <c:v>8044</c:v>
                      </c:pt>
                      <c:pt idx="4">
                        <c:v>4920</c:v>
                      </c:pt>
                      <c:pt idx="5">
                        <c:v>1782</c:v>
                      </c:pt>
                      <c:pt idx="6">
                        <c:v>999</c:v>
                      </c:pt>
                      <c:pt idx="7">
                        <c:v>354</c:v>
                      </c:pt>
                      <c:pt idx="8">
                        <c:v>304</c:v>
                      </c:pt>
                      <c:pt idx="9">
                        <c:v>433</c:v>
                      </c:pt>
                      <c:pt idx="10">
                        <c:v>129</c:v>
                      </c:pt>
                      <c:pt idx="11">
                        <c:v>68</c:v>
                      </c:pt>
                      <c:pt idx="12">
                        <c:v>56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F750-4D6F-9022-AE5F2C66A76F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Size'!$G$3</c15:sqref>
                        </c15:formulaRef>
                      </c:ext>
                    </c:extLst>
                    <c:strCache>
                      <c:ptCount val="1"/>
                      <c:pt idx="0">
                        <c:v>2002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A-F750-4D6F-9022-AE5F2C66A76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F750-4D6F-9022-AE5F2C66A76F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C-F750-4D6F-9022-AE5F2C66A76F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F750-4D6F-9022-AE5F2C66A76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E-F750-4D6F-9022-AE5F2C66A76F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F750-4D6F-9022-AE5F2C66A76F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0-F750-4D6F-9022-AE5F2C66A76F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F750-4D6F-9022-AE5F2C66A76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2-F750-4D6F-9022-AE5F2C66A76F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F750-4D6F-9022-AE5F2C66A76F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4-F750-4D6F-9022-AE5F2C66A76F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5-F750-4D6F-9022-AE5F2C66A76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6-F750-4D6F-9022-AE5F2C66A76F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Size'!$G$4:$G$16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71431</c:v>
                      </c:pt>
                      <c:pt idx="1">
                        <c:v>50306</c:v>
                      </c:pt>
                      <c:pt idx="2">
                        <c:v>23963</c:v>
                      </c:pt>
                      <c:pt idx="3">
                        <c:v>9819</c:v>
                      </c:pt>
                      <c:pt idx="4">
                        <c:v>5427</c:v>
                      </c:pt>
                      <c:pt idx="5">
                        <c:v>1809</c:v>
                      </c:pt>
                      <c:pt idx="6">
                        <c:v>1782</c:v>
                      </c:pt>
                      <c:pt idx="7">
                        <c:v>457</c:v>
                      </c:pt>
                      <c:pt idx="8">
                        <c:v>425</c:v>
                      </c:pt>
                      <c:pt idx="9">
                        <c:v>520</c:v>
                      </c:pt>
                      <c:pt idx="10">
                        <c:v>123</c:v>
                      </c:pt>
                      <c:pt idx="11">
                        <c:v>62</c:v>
                      </c:pt>
                      <c:pt idx="12">
                        <c:v>57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F750-4D6F-9022-AE5F2C66A76F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Size'!$H$3</c15:sqref>
                        </c15:formulaRef>
                      </c:ext>
                    </c:extLst>
                    <c:strCache>
                      <c:ptCount val="1"/>
                      <c:pt idx="0">
                        <c:v>2003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7-F750-4D6F-9022-AE5F2C66A76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8-F750-4D6F-9022-AE5F2C66A76F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9-F750-4D6F-9022-AE5F2C66A76F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A-F750-4D6F-9022-AE5F2C66A76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B-F750-4D6F-9022-AE5F2C66A76F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C-F750-4D6F-9022-AE5F2C66A76F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D-F750-4D6F-9022-AE5F2C66A76F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E-F750-4D6F-9022-AE5F2C66A76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F-F750-4D6F-9022-AE5F2C66A76F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0-F750-4D6F-9022-AE5F2C66A76F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1-F750-4D6F-9022-AE5F2C66A76F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2-F750-4D6F-9022-AE5F2C66A76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3-F750-4D6F-9022-AE5F2C66A76F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Size'!$H$4:$H$16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70370</c:v>
                      </c:pt>
                      <c:pt idx="1">
                        <c:v>53022</c:v>
                      </c:pt>
                      <c:pt idx="2">
                        <c:v>25704</c:v>
                      </c:pt>
                      <c:pt idx="3">
                        <c:v>10508</c:v>
                      </c:pt>
                      <c:pt idx="4">
                        <c:v>5892</c:v>
                      </c:pt>
                      <c:pt idx="5">
                        <c:v>1932</c:v>
                      </c:pt>
                      <c:pt idx="6">
                        <c:v>1821</c:v>
                      </c:pt>
                      <c:pt idx="7">
                        <c:v>583</c:v>
                      </c:pt>
                      <c:pt idx="8">
                        <c:v>451</c:v>
                      </c:pt>
                      <c:pt idx="9">
                        <c:v>535</c:v>
                      </c:pt>
                      <c:pt idx="10">
                        <c:v>135</c:v>
                      </c:pt>
                      <c:pt idx="11">
                        <c:v>75</c:v>
                      </c:pt>
                      <c:pt idx="12">
                        <c:v>64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F750-4D6F-9022-AE5F2C66A76F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Size'!$I$3</c15:sqref>
                        </c15:formulaRef>
                      </c:ext>
                    </c:extLst>
                    <c:strCache>
                      <c:ptCount val="1"/>
                      <c:pt idx="0">
                        <c:v>2004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4-F750-4D6F-9022-AE5F2C66A76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5-F750-4D6F-9022-AE5F2C66A76F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6-F750-4D6F-9022-AE5F2C66A76F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7-F750-4D6F-9022-AE5F2C66A76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8-F750-4D6F-9022-AE5F2C66A76F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9-F750-4D6F-9022-AE5F2C66A76F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A-F750-4D6F-9022-AE5F2C66A76F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B-F750-4D6F-9022-AE5F2C66A76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C-F750-4D6F-9022-AE5F2C66A76F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D-F750-4D6F-9022-AE5F2C66A76F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E-F750-4D6F-9022-AE5F2C66A76F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F-F750-4D6F-9022-AE5F2C66A76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0-F750-4D6F-9022-AE5F2C66A76F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Size'!$I$4:$I$16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71620</c:v>
                      </c:pt>
                      <c:pt idx="1">
                        <c:v>55027</c:v>
                      </c:pt>
                      <c:pt idx="2">
                        <c:v>26865</c:v>
                      </c:pt>
                      <c:pt idx="3">
                        <c:v>10982</c:v>
                      </c:pt>
                      <c:pt idx="4">
                        <c:v>6161</c:v>
                      </c:pt>
                      <c:pt idx="5">
                        <c:v>1985</c:v>
                      </c:pt>
                      <c:pt idx="6">
                        <c:v>1906</c:v>
                      </c:pt>
                      <c:pt idx="7">
                        <c:v>550</c:v>
                      </c:pt>
                      <c:pt idx="8">
                        <c:v>464</c:v>
                      </c:pt>
                      <c:pt idx="9">
                        <c:v>560</c:v>
                      </c:pt>
                      <c:pt idx="10">
                        <c:v>148</c:v>
                      </c:pt>
                      <c:pt idx="11">
                        <c:v>75</c:v>
                      </c:pt>
                      <c:pt idx="12">
                        <c:v>60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F750-4D6F-9022-AE5F2C66A76F}"/>
                  </c:ext>
                </c:extLst>
              </c15:ser>
            </c15:filteredPieSeries>
            <c15:filteredPi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Size'!$J$3</c15:sqref>
                        </c15:formulaRef>
                      </c:ext>
                    </c:extLst>
                    <c:strCache>
                      <c:ptCount val="1"/>
                      <c:pt idx="0">
                        <c:v>2005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1-F750-4D6F-9022-AE5F2C66A76F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2-F750-4D6F-9022-AE5F2C66A76F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3-F750-4D6F-9022-AE5F2C66A76F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4-F750-4D6F-9022-AE5F2C66A76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5-F750-4D6F-9022-AE5F2C66A76F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6-F750-4D6F-9022-AE5F2C66A76F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7-F750-4D6F-9022-AE5F2C66A76F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8-F750-4D6F-9022-AE5F2C66A76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9-F750-4D6F-9022-AE5F2C66A76F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A-F750-4D6F-9022-AE5F2C66A76F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B-F750-4D6F-9022-AE5F2C66A76F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C-F750-4D6F-9022-AE5F2C66A76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  <a:sp3d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D-F750-4D6F-9022-AE5F2C66A76F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'Firm Size'!$J$4:$J$16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73117</c:v>
                      </c:pt>
                      <c:pt idx="1">
                        <c:v>57320</c:v>
                      </c:pt>
                      <c:pt idx="2">
                        <c:v>28435</c:v>
                      </c:pt>
                      <c:pt idx="3">
                        <c:v>11599</c:v>
                      </c:pt>
                      <c:pt idx="4">
                        <c:v>6341</c:v>
                      </c:pt>
                      <c:pt idx="5">
                        <c:v>2037</c:v>
                      </c:pt>
                      <c:pt idx="6">
                        <c:v>1928</c:v>
                      </c:pt>
                      <c:pt idx="7">
                        <c:v>573</c:v>
                      </c:pt>
                      <c:pt idx="8">
                        <c:v>469</c:v>
                      </c:pt>
                      <c:pt idx="9">
                        <c:v>556</c:v>
                      </c:pt>
                      <c:pt idx="10">
                        <c:v>148</c:v>
                      </c:pt>
                      <c:pt idx="11">
                        <c:v>65</c:v>
                      </c:pt>
                      <c:pt idx="12">
                        <c:v>56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F750-4D6F-9022-AE5F2C66A76F}"/>
                  </c:ext>
                </c:extLst>
              </c15:ser>
            </c15:filteredPieSeries>
          </c:ext>
        </c:extLst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667702776231605"/>
          <c:y val="0.18121159599947967"/>
          <c:w val="0.12528691062147812"/>
          <c:h val="0.64960285576547838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sng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Stacked chart showing number of firms by turnove size band in Great Britain </a:t>
            </a:r>
          </a:p>
        </c:rich>
      </c:tx>
      <c:layout>
        <c:manualLayout>
          <c:xMode val="edge"/>
          <c:yMode val="edge"/>
          <c:x val="0.21054156484749753"/>
          <c:y val="2.01621401225317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'No. of Firms - Turnover'!$A$4</c:f>
              <c:strCache>
                <c:ptCount val="1"/>
                <c:pt idx="0">
                  <c:v>£0 - &lt;£500k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Turnover'!$B$4:$R$4</c:f>
              <c:numCache>
                <c:formatCode>#,##0</c:formatCode>
                <c:ptCount val="17"/>
                <c:pt idx="0">
                  <c:v>226445</c:v>
                </c:pt>
                <c:pt idx="1">
                  <c:v>225231</c:v>
                </c:pt>
                <c:pt idx="2">
                  <c:v>214342</c:v>
                </c:pt>
                <c:pt idx="3">
                  <c:v>210528</c:v>
                </c:pt>
                <c:pt idx="4">
                  <c:v>210995</c:v>
                </c:pt>
                <c:pt idx="5">
                  <c:v>206874</c:v>
                </c:pt>
                <c:pt idx="6">
                  <c:v>210552</c:v>
                </c:pt>
                <c:pt idx="7">
                  <c:v>218249</c:v>
                </c:pt>
                <c:pt idx="8">
                  <c:v>228603</c:v>
                </c:pt>
                <c:pt idx="9">
                  <c:v>246341</c:v>
                </c:pt>
                <c:pt idx="10">
                  <c:v>261028</c:v>
                </c:pt>
                <c:pt idx="11">
                  <c:v>269345</c:v>
                </c:pt>
                <c:pt idx="12">
                  <c:v>276931</c:v>
                </c:pt>
                <c:pt idx="13">
                  <c:v>280865</c:v>
                </c:pt>
                <c:pt idx="14">
                  <c:v>289655</c:v>
                </c:pt>
                <c:pt idx="15">
                  <c:v>312232</c:v>
                </c:pt>
                <c:pt idx="16">
                  <c:v>295172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D4-446C-81B3-BA9391A52B3B}"/>
            </c:ext>
          </c:extLst>
        </c:ser>
        <c:ser>
          <c:idx val="1"/>
          <c:order val="1"/>
          <c:tx>
            <c:strRef>
              <c:f>'No. of Firms - Turnover'!$A$5</c:f>
              <c:strCache>
                <c:ptCount val="1"/>
                <c:pt idx="0">
                  <c:v>£500k - &lt;£1m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Turnover'!$B$5:$R$5</c:f>
              <c:numCache>
                <c:formatCode>#,##0</c:formatCode>
                <c:ptCount val="17"/>
                <c:pt idx="0">
                  <c:v>24697</c:v>
                </c:pt>
                <c:pt idx="1">
                  <c:v>26126</c:v>
                </c:pt>
                <c:pt idx="2">
                  <c:v>24657</c:v>
                </c:pt>
                <c:pt idx="3">
                  <c:v>21714</c:v>
                </c:pt>
                <c:pt idx="4">
                  <c:v>20789</c:v>
                </c:pt>
                <c:pt idx="5">
                  <c:v>19138</c:v>
                </c:pt>
                <c:pt idx="6">
                  <c:v>19334</c:v>
                </c:pt>
                <c:pt idx="7">
                  <c:v>19728</c:v>
                </c:pt>
                <c:pt idx="8">
                  <c:v>21170</c:v>
                </c:pt>
                <c:pt idx="9">
                  <c:v>22939</c:v>
                </c:pt>
                <c:pt idx="10">
                  <c:v>24412</c:v>
                </c:pt>
                <c:pt idx="11">
                  <c:v>25917</c:v>
                </c:pt>
                <c:pt idx="12">
                  <c:v>27039</c:v>
                </c:pt>
                <c:pt idx="13">
                  <c:v>29377</c:v>
                </c:pt>
                <c:pt idx="14">
                  <c:v>30320</c:v>
                </c:pt>
                <c:pt idx="15">
                  <c:v>31107</c:v>
                </c:pt>
                <c:pt idx="16">
                  <c:v>33857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D4-446C-81B3-BA9391A52B3B}"/>
            </c:ext>
          </c:extLst>
        </c:ser>
        <c:ser>
          <c:idx val="2"/>
          <c:order val="2"/>
          <c:tx>
            <c:strRef>
              <c:f>'No. of Firms - Turnover'!$A$6</c:f>
              <c:strCache>
                <c:ptCount val="1"/>
                <c:pt idx="0">
                  <c:v>£1m - &lt;£5m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Turnover'!$B$6:$R$6</c:f>
              <c:numCache>
                <c:formatCode>#,##0</c:formatCode>
                <c:ptCount val="17"/>
                <c:pt idx="0">
                  <c:v>21412</c:v>
                </c:pt>
                <c:pt idx="1">
                  <c:v>22848</c:v>
                </c:pt>
                <c:pt idx="2">
                  <c:v>20762</c:v>
                </c:pt>
                <c:pt idx="3">
                  <c:v>17907</c:v>
                </c:pt>
                <c:pt idx="4">
                  <c:v>17366</c:v>
                </c:pt>
                <c:pt idx="5">
                  <c:v>17320</c:v>
                </c:pt>
                <c:pt idx="6">
                  <c:v>17776</c:v>
                </c:pt>
                <c:pt idx="7">
                  <c:v>18222</c:v>
                </c:pt>
                <c:pt idx="8">
                  <c:v>19391</c:v>
                </c:pt>
                <c:pt idx="9">
                  <c:v>21478</c:v>
                </c:pt>
                <c:pt idx="10">
                  <c:v>23292</c:v>
                </c:pt>
                <c:pt idx="11">
                  <c:v>24147</c:v>
                </c:pt>
                <c:pt idx="12">
                  <c:v>25161</c:v>
                </c:pt>
                <c:pt idx="13">
                  <c:v>25572</c:v>
                </c:pt>
                <c:pt idx="14">
                  <c:v>26675</c:v>
                </c:pt>
                <c:pt idx="15">
                  <c:v>25059</c:v>
                </c:pt>
                <c:pt idx="16">
                  <c:v>28512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9D4-446C-81B3-BA9391A52B3B}"/>
            </c:ext>
          </c:extLst>
        </c:ser>
        <c:ser>
          <c:idx val="3"/>
          <c:order val="3"/>
          <c:tx>
            <c:strRef>
              <c:f>'No. of Firms - Turnover'!$A$7</c:f>
              <c:strCache>
                <c:ptCount val="1"/>
                <c:pt idx="0">
                  <c:v>£5m - &lt;£10m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Turnover'!$B$7:$R$7</c:f>
              <c:numCache>
                <c:formatCode>#,##0</c:formatCode>
                <c:ptCount val="17"/>
                <c:pt idx="0">
                  <c:v>2552</c:v>
                </c:pt>
                <c:pt idx="1">
                  <c:v>2744</c:v>
                </c:pt>
                <c:pt idx="2">
                  <c:v>2545</c:v>
                </c:pt>
                <c:pt idx="3">
                  <c:v>2120</c:v>
                </c:pt>
                <c:pt idx="4">
                  <c:v>2066</c:v>
                </c:pt>
                <c:pt idx="5">
                  <c:v>2007</c:v>
                </c:pt>
                <c:pt idx="6">
                  <c:v>2235</c:v>
                </c:pt>
                <c:pt idx="7">
                  <c:v>2290</c:v>
                </c:pt>
                <c:pt idx="8">
                  <c:v>2526</c:v>
                </c:pt>
                <c:pt idx="9">
                  <c:v>2897</c:v>
                </c:pt>
                <c:pt idx="10">
                  <c:v>3200</c:v>
                </c:pt>
                <c:pt idx="11">
                  <c:v>3378</c:v>
                </c:pt>
                <c:pt idx="12">
                  <c:v>3494</c:v>
                </c:pt>
                <c:pt idx="13">
                  <c:v>3413</c:v>
                </c:pt>
                <c:pt idx="14">
                  <c:v>3551</c:v>
                </c:pt>
                <c:pt idx="15">
                  <c:v>3079</c:v>
                </c:pt>
                <c:pt idx="16">
                  <c:v>3686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9D4-446C-81B3-BA9391A52B3B}"/>
            </c:ext>
          </c:extLst>
        </c:ser>
        <c:ser>
          <c:idx val="4"/>
          <c:order val="4"/>
          <c:tx>
            <c:strRef>
              <c:f>'No. of Firms - Turnover'!$A$8</c:f>
              <c:strCache>
                <c:ptCount val="1"/>
                <c:pt idx="0">
                  <c:v>£10m - &lt;£20m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Turnover'!$B$8:$R$8</c:f>
              <c:numCache>
                <c:formatCode>#,##0</c:formatCode>
                <c:ptCount val="17"/>
                <c:pt idx="0">
                  <c:v>1104</c:v>
                </c:pt>
                <c:pt idx="1">
                  <c:v>1262</c:v>
                </c:pt>
                <c:pt idx="2">
                  <c:v>1258</c:v>
                </c:pt>
                <c:pt idx="3">
                  <c:v>1039</c:v>
                </c:pt>
                <c:pt idx="4">
                  <c:v>989</c:v>
                </c:pt>
                <c:pt idx="5">
                  <c:v>881</c:v>
                </c:pt>
                <c:pt idx="6">
                  <c:v>930</c:v>
                </c:pt>
                <c:pt idx="7">
                  <c:v>954</c:v>
                </c:pt>
                <c:pt idx="8">
                  <c:v>1029</c:v>
                </c:pt>
                <c:pt idx="9">
                  <c:v>1262</c:v>
                </c:pt>
                <c:pt idx="10">
                  <c:v>1348</c:v>
                </c:pt>
                <c:pt idx="11">
                  <c:v>1515</c:v>
                </c:pt>
                <c:pt idx="12">
                  <c:v>1597</c:v>
                </c:pt>
                <c:pt idx="13">
                  <c:v>1653</c:v>
                </c:pt>
                <c:pt idx="14">
                  <c:v>1668</c:v>
                </c:pt>
                <c:pt idx="15">
                  <c:v>1458</c:v>
                </c:pt>
                <c:pt idx="16">
                  <c:v>1718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9D4-446C-81B3-BA9391A52B3B}"/>
            </c:ext>
          </c:extLst>
        </c:ser>
        <c:ser>
          <c:idx val="5"/>
          <c:order val="5"/>
          <c:tx>
            <c:strRef>
              <c:f>'No. of Firms - Turnover'!$A$9</c:f>
              <c:strCache>
                <c:ptCount val="1"/>
                <c:pt idx="0">
                  <c:v>£20m - &lt;£30m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Turnover'!$B$9:$R$9</c:f>
              <c:numCache>
                <c:formatCode>#,##0</c:formatCode>
                <c:ptCount val="17"/>
                <c:pt idx="0">
                  <c:v>390</c:v>
                </c:pt>
                <c:pt idx="1">
                  <c:v>400</c:v>
                </c:pt>
                <c:pt idx="2">
                  <c:v>381</c:v>
                </c:pt>
                <c:pt idx="3">
                  <c:v>336</c:v>
                </c:pt>
                <c:pt idx="4">
                  <c:v>319</c:v>
                </c:pt>
                <c:pt idx="5">
                  <c:v>294</c:v>
                </c:pt>
                <c:pt idx="6">
                  <c:v>284</c:v>
                </c:pt>
                <c:pt idx="7">
                  <c:v>312</c:v>
                </c:pt>
                <c:pt idx="8">
                  <c:v>324</c:v>
                </c:pt>
                <c:pt idx="9">
                  <c:v>377</c:v>
                </c:pt>
                <c:pt idx="10">
                  <c:v>430</c:v>
                </c:pt>
                <c:pt idx="11">
                  <c:v>477</c:v>
                </c:pt>
                <c:pt idx="12">
                  <c:v>490</c:v>
                </c:pt>
                <c:pt idx="13">
                  <c:v>499</c:v>
                </c:pt>
                <c:pt idx="14">
                  <c:v>468</c:v>
                </c:pt>
                <c:pt idx="15">
                  <c:v>432</c:v>
                </c:pt>
                <c:pt idx="16">
                  <c:v>518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9D4-446C-81B3-BA9391A52B3B}"/>
            </c:ext>
          </c:extLst>
        </c:ser>
        <c:ser>
          <c:idx val="6"/>
          <c:order val="6"/>
          <c:tx>
            <c:strRef>
              <c:f>'No. of Firms - Turnover'!$A$10</c:f>
              <c:strCache>
                <c:ptCount val="1"/>
                <c:pt idx="0">
                  <c:v>£30m - &lt;£40m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Turnover'!$B$10:$R$10</c:f>
              <c:numCache>
                <c:formatCode>#,##0</c:formatCode>
                <c:ptCount val="17"/>
                <c:pt idx="0">
                  <c:v>160</c:v>
                </c:pt>
                <c:pt idx="1">
                  <c:v>174</c:v>
                </c:pt>
                <c:pt idx="2">
                  <c:v>162</c:v>
                </c:pt>
                <c:pt idx="3">
                  <c:v>143</c:v>
                </c:pt>
                <c:pt idx="4">
                  <c:v>135</c:v>
                </c:pt>
                <c:pt idx="5">
                  <c:v>142</c:v>
                </c:pt>
                <c:pt idx="6">
                  <c:v>155</c:v>
                </c:pt>
                <c:pt idx="7">
                  <c:v>134</c:v>
                </c:pt>
                <c:pt idx="8">
                  <c:v>180</c:v>
                </c:pt>
                <c:pt idx="9">
                  <c:v>186</c:v>
                </c:pt>
                <c:pt idx="10">
                  <c:v>216</c:v>
                </c:pt>
                <c:pt idx="11">
                  <c:v>243</c:v>
                </c:pt>
                <c:pt idx="12">
                  <c:v>287</c:v>
                </c:pt>
                <c:pt idx="13">
                  <c:v>278</c:v>
                </c:pt>
                <c:pt idx="14">
                  <c:v>256</c:v>
                </c:pt>
                <c:pt idx="15">
                  <c:v>243</c:v>
                </c:pt>
                <c:pt idx="16">
                  <c:v>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9D4-446C-81B3-BA9391A52B3B}"/>
            </c:ext>
          </c:extLst>
        </c:ser>
        <c:ser>
          <c:idx val="7"/>
          <c:order val="7"/>
          <c:tx>
            <c:strRef>
              <c:f>'No. of Firms - Turnover'!$A$11</c:f>
              <c:strCache>
                <c:ptCount val="1"/>
                <c:pt idx="0">
                  <c:v>£40m - &lt;£50m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Turnover'!$B$11:$R$11</c:f>
              <c:numCache>
                <c:formatCode>#,##0</c:formatCode>
                <c:ptCount val="17"/>
                <c:pt idx="0">
                  <c:v>114</c:v>
                </c:pt>
                <c:pt idx="1">
                  <c:v>117</c:v>
                </c:pt>
                <c:pt idx="2">
                  <c:v>112</c:v>
                </c:pt>
                <c:pt idx="3">
                  <c:v>98</c:v>
                </c:pt>
                <c:pt idx="4">
                  <c:v>91</c:v>
                </c:pt>
                <c:pt idx="5">
                  <c:v>78</c:v>
                </c:pt>
                <c:pt idx="6">
                  <c:v>84</c:v>
                </c:pt>
                <c:pt idx="7">
                  <c:v>98</c:v>
                </c:pt>
                <c:pt idx="8">
                  <c:v>123</c:v>
                </c:pt>
                <c:pt idx="9">
                  <c:v>113</c:v>
                </c:pt>
                <c:pt idx="10">
                  <c:v>129</c:v>
                </c:pt>
                <c:pt idx="11">
                  <c:v>152</c:v>
                </c:pt>
                <c:pt idx="12">
                  <c:v>141</c:v>
                </c:pt>
                <c:pt idx="13">
                  <c:v>149</c:v>
                </c:pt>
                <c:pt idx="14">
                  <c:v>176</c:v>
                </c:pt>
                <c:pt idx="15">
                  <c:v>170</c:v>
                </c:pt>
                <c:pt idx="16">
                  <c:v>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9D4-446C-81B3-BA9391A52B3B}"/>
            </c:ext>
          </c:extLst>
        </c:ser>
        <c:ser>
          <c:idx val="8"/>
          <c:order val="8"/>
          <c:tx>
            <c:strRef>
              <c:f>'No. of Firms - Turnover'!$A$12</c:f>
              <c:strCache>
                <c:ptCount val="1"/>
                <c:pt idx="0">
                  <c:v>£50m - &lt;£100m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Turnover'!$B$12:$R$12</c:f>
              <c:numCache>
                <c:formatCode>#,##0</c:formatCode>
                <c:ptCount val="17"/>
                <c:pt idx="0">
                  <c:v>203</c:v>
                </c:pt>
                <c:pt idx="1">
                  <c:v>224</c:v>
                </c:pt>
                <c:pt idx="2">
                  <c:v>227</c:v>
                </c:pt>
                <c:pt idx="3">
                  <c:v>195</c:v>
                </c:pt>
                <c:pt idx="4">
                  <c:v>186</c:v>
                </c:pt>
                <c:pt idx="5">
                  <c:v>189</c:v>
                </c:pt>
                <c:pt idx="6">
                  <c:v>194</c:v>
                </c:pt>
                <c:pt idx="7">
                  <c:v>197</c:v>
                </c:pt>
                <c:pt idx="8">
                  <c:v>201</c:v>
                </c:pt>
                <c:pt idx="9">
                  <c:v>262</c:v>
                </c:pt>
                <c:pt idx="10">
                  <c:v>273</c:v>
                </c:pt>
                <c:pt idx="11">
                  <c:v>283</c:v>
                </c:pt>
                <c:pt idx="12">
                  <c:v>306</c:v>
                </c:pt>
                <c:pt idx="13">
                  <c:v>353</c:v>
                </c:pt>
                <c:pt idx="14">
                  <c:v>292</c:v>
                </c:pt>
                <c:pt idx="15">
                  <c:v>276</c:v>
                </c:pt>
                <c:pt idx="16">
                  <c:v>330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9D4-446C-81B3-BA9391A52B3B}"/>
            </c:ext>
          </c:extLst>
        </c:ser>
        <c:ser>
          <c:idx val="9"/>
          <c:order val="9"/>
          <c:tx>
            <c:strRef>
              <c:f>'No. of Firms - Turnover'!$A$13</c:f>
              <c:strCache>
                <c:ptCount val="1"/>
                <c:pt idx="0">
                  <c:v>£100m - &lt;£500m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Turnover'!$B$13:$R$13</c:f>
              <c:numCache>
                <c:formatCode>#,##0</c:formatCode>
                <c:ptCount val="17"/>
                <c:pt idx="0">
                  <c:v>179</c:v>
                </c:pt>
                <c:pt idx="1">
                  <c:v>200</c:v>
                </c:pt>
                <c:pt idx="2">
                  <c:v>201</c:v>
                </c:pt>
                <c:pt idx="3">
                  <c:v>163</c:v>
                </c:pt>
                <c:pt idx="4">
                  <c:v>161</c:v>
                </c:pt>
                <c:pt idx="5">
                  <c:v>156</c:v>
                </c:pt>
                <c:pt idx="6">
                  <c:v>174</c:v>
                </c:pt>
                <c:pt idx="7">
                  <c:v>190</c:v>
                </c:pt>
                <c:pt idx="8">
                  <c:v>205</c:v>
                </c:pt>
                <c:pt idx="9">
                  <c:v>208</c:v>
                </c:pt>
                <c:pt idx="10">
                  <c:v>229</c:v>
                </c:pt>
                <c:pt idx="11">
                  <c:v>241</c:v>
                </c:pt>
                <c:pt idx="12">
                  <c:v>244</c:v>
                </c:pt>
                <c:pt idx="13">
                  <c:v>254</c:v>
                </c:pt>
                <c:pt idx="14">
                  <c:v>258</c:v>
                </c:pt>
                <c:pt idx="15">
                  <c:v>230</c:v>
                </c:pt>
                <c:pt idx="16">
                  <c:v>235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9D4-446C-81B3-BA9391A52B3B}"/>
            </c:ext>
          </c:extLst>
        </c:ser>
        <c:ser>
          <c:idx val="10"/>
          <c:order val="10"/>
          <c:tx>
            <c:strRef>
              <c:f>'No. of Firms - Turnover'!$A$14</c:f>
              <c:strCache>
                <c:ptCount val="1"/>
                <c:pt idx="0">
                  <c:v>£500m - &lt;£1000m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Turnover'!$B$14:$R$14</c:f>
              <c:numCache>
                <c:formatCode>#,##0</c:formatCode>
                <c:ptCount val="17"/>
                <c:pt idx="0">
                  <c:v>14</c:v>
                </c:pt>
                <c:pt idx="1">
                  <c:v>20</c:v>
                </c:pt>
                <c:pt idx="2">
                  <c:v>18</c:v>
                </c:pt>
                <c:pt idx="3">
                  <c:v>19</c:v>
                </c:pt>
                <c:pt idx="4">
                  <c:v>17</c:v>
                </c:pt>
                <c:pt idx="5">
                  <c:v>20</c:v>
                </c:pt>
                <c:pt idx="6">
                  <c:v>21</c:v>
                </c:pt>
                <c:pt idx="7">
                  <c:v>21</c:v>
                </c:pt>
                <c:pt idx="8">
                  <c:v>15</c:v>
                </c:pt>
                <c:pt idx="9">
                  <c:v>20</c:v>
                </c:pt>
                <c:pt idx="10">
                  <c:v>20</c:v>
                </c:pt>
                <c:pt idx="11">
                  <c:v>19</c:v>
                </c:pt>
                <c:pt idx="12">
                  <c:v>21</c:v>
                </c:pt>
                <c:pt idx="13">
                  <c:v>23</c:v>
                </c:pt>
                <c:pt idx="14">
                  <c:v>26</c:v>
                </c:pt>
                <c:pt idx="15">
                  <c:v>30</c:v>
                </c:pt>
                <c:pt idx="16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9D4-446C-81B3-BA9391A52B3B}"/>
            </c:ext>
          </c:extLst>
        </c:ser>
        <c:ser>
          <c:idx val="11"/>
          <c:order val="11"/>
          <c:tx>
            <c:strRef>
              <c:f>'No. of Firms - Turnover'!$A$15</c:f>
              <c:strCache>
                <c:ptCount val="1"/>
                <c:pt idx="0">
                  <c:v>£1000m +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Turnover'!$B$15:$R$15</c:f>
              <c:numCache>
                <c:formatCode>#,##0</c:formatCode>
                <c:ptCount val="17"/>
                <c:pt idx="0">
                  <c:v>10</c:v>
                </c:pt>
                <c:pt idx="1">
                  <c:v>10</c:v>
                </c:pt>
                <c:pt idx="2">
                  <c:v>14</c:v>
                </c:pt>
                <c:pt idx="3">
                  <c:v>8</c:v>
                </c:pt>
                <c:pt idx="4">
                  <c:v>7</c:v>
                </c:pt>
                <c:pt idx="5">
                  <c:v>6</c:v>
                </c:pt>
                <c:pt idx="6">
                  <c:v>8</c:v>
                </c:pt>
                <c:pt idx="7">
                  <c:v>9</c:v>
                </c:pt>
                <c:pt idx="8">
                  <c:v>8</c:v>
                </c:pt>
                <c:pt idx="9">
                  <c:v>10</c:v>
                </c:pt>
                <c:pt idx="10">
                  <c:v>13</c:v>
                </c:pt>
                <c:pt idx="11">
                  <c:v>19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16</c:v>
                </c:pt>
                <c:pt idx="16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9D4-446C-81B3-BA9391A52B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1790256"/>
        <c:axId val="1571787376"/>
      </c:barChart>
      <c:catAx>
        <c:axId val="157179025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 u="sng"/>
                  <a:t>Year from 2007 to 2023</a:t>
                </a:r>
              </a:p>
            </c:rich>
          </c:tx>
          <c:layout>
            <c:manualLayout>
              <c:xMode val="edge"/>
              <c:yMode val="edge"/>
              <c:x val="8.6206896551724137E-3"/>
              <c:y val="0.357225614114980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1787376"/>
        <c:crosses val="autoZero"/>
        <c:auto val="1"/>
        <c:lblAlgn val="ctr"/>
        <c:lblOffset val="100"/>
        <c:noMultiLvlLbl val="0"/>
      </c:catAx>
      <c:valAx>
        <c:axId val="1571787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 u="sng"/>
                  <a:t>Number of Staff incorporation with cost </a:t>
                </a:r>
              </a:p>
            </c:rich>
          </c:tx>
          <c:layout>
            <c:manualLayout>
              <c:xMode val="edge"/>
              <c:yMode val="edge"/>
              <c:x val="0.31326149425287358"/>
              <c:y val="0.946984980945976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17902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668103448275867"/>
          <c:y val="7.3872247139248823E-2"/>
          <c:w val="0.12447416055751652"/>
          <c:h val="0.723639799570508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0EA4A.2BD679A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271669</xdr:rowOff>
    </xdr:from>
    <xdr:to>
      <xdr:col>0</xdr:col>
      <xdr:colOff>3263900</xdr:colOff>
      <xdr:row>4</xdr:row>
      <xdr:rowOff>292100</xdr:rowOff>
    </xdr:to>
    <xdr:pic>
      <xdr:nvPicPr>
        <xdr:cNvPr id="3" name="Picture 2" descr="Discover University of Wales Trinity Saint David">
          <a:extLst>
            <a:ext uri="{FF2B5EF4-FFF2-40B4-BE49-F238E27FC236}">
              <a16:creationId xmlns:a16="http://schemas.microsoft.com/office/drawing/2014/main" id="{CCF1FF2D-9E28-F39A-695E-69362AA92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1669"/>
          <a:ext cx="3263900" cy="12904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72887</xdr:colOff>
      <xdr:row>30</xdr:row>
      <xdr:rowOff>106016</xdr:rowOff>
    </xdr:from>
    <xdr:to>
      <xdr:col>12</xdr:col>
      <xdr:colOff>357808</xdr:colOff>
      <xdr:row>50</xdr:row>
      <xdr:rowOff>33131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4B5C627-55F7-885C-483F-649A21126B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</xdr:colOff>
      <xdr:row>30</xdr:row>
      <xdr:rowOff>106680</xdr:rowOff>
    </xdr:from>
    <xdr:to>
      <xdr:col>13</xdr:col>
      <xdr:colOff>38100</xdr:colOff>
      <xdr:row>61</xdr:row>
      <xdr:rowOff>15240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06D2C6B-9303-2C8C-C111-B0FA7D5763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556260</xdr:colOff>
      <xdr:row>19</xdr:row>
      <xdr:rowOff>167640</xdr:rowOff>
    </xdr:from>
    <xdr:to>
      <xdr:col>19</xdr:col>
      <xdr:colOff>396240</xdr:colOff>
      <xdr:row>40</xdr:row>
      <xdr:rowOff>144780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9BD56796-1093-8A4F-D8F2-64543C5480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17</xdr:row>
      <xdr:rowOff>171450</xdr:rowOff>
    </xdr:from>
    <xdr:to>
      <xdr:col>18</xdr:col>
      <xdr:colOff>0</xdr:colOff>
      <xdr:row>44</xdr:row>
      <xdr:rowOff>83820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BFB3E3F-73F8-04E3-A11F-090895C204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456F0-621C-45B5-A210-B24B23AE4340}">
  <dimension ref="A1:O40"/>
  <sheetViews>
    <sheetView view="pageBreakPreview" topLeftCell="A2" zoomScaleNormal="115" zoomScaleSheetLayoutView="100" workbookViewId="0">
      <selection activeCell="A5" sqref="A5"/>
    </sheetView>
  </sheetViews>
  <sheetFormatPr defaultColWidth="8.77734375" defaultRowHeight="14.4"/>
  <cols>
    <col min="1" max="1" width="113.77734375" style="42" customWidth="1"/>
    <col min="2" max="2" width="12" style="42" customWidth="1"/>
    <col min="3" max="3" width="16" style="42" customWidth="1"/>
    <col min="4" max="4" width="12.21875" style="42" customWidth="1"/>
    <col min="5" max="5" width="12.5546875" style="42" customWidth="1"/>
    <col min="6" max="6" width="12.21875" style="42" customWidth="1"/>
    <col min="7" max="7" width="12.77734375" style="42" customWidth="1"/>
    <col min="8" max="8" width="12.21875" style="42" customWidth="1"/>
    <col min="9" max="9" width="11.77734375" style="42" customWidth="1"/>
    <col min="10" max="10" width="11.44140625" style="42" customWidth="1"/>
    <col min="11" max="11" width="13.44140625" style="42" customWidth="1"/>
    <col min="12" max="12" width="12.77734375" style="42" customWidth="1"/>
    <col min="13" max="13" width="14.77734375" style="42" customWidth="1"/>
    <col min="14" max="14" width="13.77734375" style="42" customWidth="1"/>
    <col min="15" max="15" width="16.88671875" style="42" customWidth="1"/>
    <col min="16" max="16384" width="8.77734375" style="42"/>
  </cols>
  <sheetData>
    <row r="1" spans="1:15" ht="24.6">
      <c r="A1" s="48"/>
    </row>
    <row r="2" spans="1:15" ht="24.6">
      <c r="A2" s="48"/>
    </row>
    <row r="3" spans="1:15" ht="24.6">
      <c r="A3" s="48"/>
    </row>
    <row r="4" spans="1:15" ht="24.6">
      <c r="A4" s="48"/>
    </row>
    <row r="5" spans="1:15" ht="24.6">
      <c r="A5" s="48"/>
    </row>
    <row r="6" spans="1:15" ht="24.6">
      <c r="A6" s="48"/>
    </row>
    <row r="7" spans="1:15" ht="54.6" customHeight="1">
      <c r="A7" s="48" t="s">
        <v>125</v>
      </c>
    </row>
    <row r="8" spans="1:15" ht="61.8" customHeight="1">
      <c r="A8" s="55" t="s">
        <v>126</v>
      </c>
    </row>
    <row r="9" spans="1:15" ht="58.2" customHeight="1">
      <c r="A9" s="50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6"/>
      <c r="O9" s="46"/>
    </row>
    <row r="10" spans="1:15" ht="31.8" customHeight="1">
      <c r="A10" s="49" t="s">
        <v>121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</row>
    <row r="11" spans="1:15" ht="33.6" customHeight="1">
      <c r="A11" s="49" t="s">
        <v>122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</row>
    <row r="12" spans="1:15" ht="35.4">
      <c r="A12" s="51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</row>
    <row r="13" spans="1:15" ht="28.8" customHeight="1">
      <c r="A13" s="52" t="s">
        <v>123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</row>
    <row r="14" spans="1:15" ht="51.6" customHeight="1">
      <c r="A14" s="52" t="s">
        <v>124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</row>
    <row r="15" spans="1:15" ht="28.2">
      <c r="A15" s="53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</row>
    <row r="16" spans="1:15" ht="28.2">
      <c r="A16" s="53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</row>
    <row r="17" spans="1:15">
      <c r="A17" s="54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</row>
    <row r="18" spans="1:15">
      <c r="A18" s="1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</row>
    <row r="19" spans="1:15">
      <c r="A19" s="1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</row>
    <row r="20" spans="1:15">
      <c r="A20" s="1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</row>
    <row r="21" spans="1:15">
      <c r="A21" s="1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</row>
    <row r="22" spans="1:15">
      <c r="A22" s="1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</row>
    <row r="23" spans="1:15">
      <c r="A23" s="1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 spans="1:15">
      <c r="A24" s="1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</row>
    <row r="25" spans="1:15">
      <c r="A25" s="1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</row>
    <row r="26" spans="1:15">
      <c r="A26" s="1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</row>
    <row r="27" spans="1:15">
      <c r="A27" s="1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</row>
    <row r="28" spans="1:15">
      <c r="A28" s="1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</row>
    <row r="29" spans="1:15">
      <c r="A29" s="1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</row>
    <row r="30" spans="1:15">
      <c r="A30" s="1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</row>
    <row r="31" spans="1:15">
      <c r="A31" s="1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</row>
    <row r="32" spans="1:15">
      <c r="A32" s="1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</row>
    <row r="33" spans="1:15">
      <c r="A33" s="1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</row>
    <row r="35" spans="1:15" ht="27.6" customHeight="1">
      <c r="A35" s="59"/>
      <c r="B35" s="59"/>
      <c r="C35" s="59"/>
      <c r="F35" s="56"/>
    </row>
    <row r="36" spans="1:15" s="57" customFormat="1" ht="34.200000000000003" customHeight="1">
      <c r="A36" s="58"/>
      <c r="B36" s="58"/>
      <c r="C36" s="47"/>
    </row>
    <row r="37" spans="1:15" s="57" customFormat="1" ht="34.200000000000003" customHeight="1">
      <c r="A37" s="58"/>
      <c r="B37" s="58"/>
      <c r="C37" s="47"/>
    </row>
    <row r="38" spans="1:15" s="57" customFormat="1" ht="34.200000000000003" customHeight="1">
      <c r="A38" s="58"/>
      <c r="B38" s="58"/>
      <c r="C38" s="47"/>
    </row>
    <row r="39" spans="1:15" s="57" customFormat="1" ht="34.200000000000003" customHeight="1">
      <c r="A39" s="58"/>
      <c r="B39" s="58"/>
      <c r="C39" s="47"/>
    </row>
    <row r="40" spans="1:15" s="57" customFormat="1" ht="34.200000000000003" customHeight="1">
      <c r="A40" s="58"/>
      <c r="B40" s="58"/>
      <c r="C40" s="47"/>
    </row>
  </sheetData>
  <mergeCells count="6">
    <mergeCell ref="A40:B40"/>
    <mergeCell ref="A35:C35"/>
    <mergeCell ref="A36:B36"/>
    <mergeCell ref="A37:B37"/>
    <mergeCell ref="A38:B38"/>
    <mergeCell ref="A39:B39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tabSelected="1" view="pageBreakPreview" topLeftCell="A20" zoomScaleNormal="115" zoomScaleSheetLayoutView="100" workbookViewId="0">
      <selection activeCell="D4" sqref="D4"/>
    </sheetView>
  </sheetViews>
  <sheetFormatPr defaultColWidth="8.77734375" defaultRowHeight="14.4"/>
  <cols>
    <col min="1" max="1" width="13" customWidth="1"/>
    <col min="2" max="2" width="12" customWidth="1"/>
    <col min="3" max="3" width="16" customWidth="1"/>
    <col min="4" max="4" width="12.21875" customWidth="1"/>
    <col min="5" max="5" width="12.5546875" customWidth="1"/>
    <col min="6" max="6" width="12.21875" customWidth="1"/>
    <col min="7" max="7" width="12.77734375" customWidth="1"/>
    <col min="8" max="8" width="12.21875" customWidth="1"/>
    <col min="9" max="9" width="11.77734375" customWidth="1"/>
    <col min="10" max="10" width="11.44140625" customWidth="1"/>
    <col min="11" max="11" width="13.44140625" customWidth="1"/>
    <col min="12" max="12" width="12.77734375" customWidth="1"/>
    <col min="13" max="13" width="14.77734375" customWidth="1"/>
    <col min="14" max="14" width="13.77734375" customWidth="1"/>
    <col min="15" max="15" width="16.88671875" customWidth="1"/>
  </cols>
  <sheetData>
    <row r="1" spans="1:17" ht="19.2">
      <c r="A1" s="4" t="s">
        <v>104</v>
      </c>
    </row>
    <row r="2" spans="1:17">
      <c r="A2" s="5" t="s">
        <v>29</v>
      </c>
    </row>
    <row r="3" spans="1:17">
      <c r="A3" s="5"/>
    </row>
    <row r="4" spans="1:17" s="42" customFormat="1" ht="58.2" customHeight="1">
      <c r="A4" s="36" t="s">
        <v>30</v>
      </c>
      <c r="B4" s="37" t="s">
        <v>46</v>
      </c>
      <c r="C4" s="37" t="s">
        <v>47</v>
      </c>
      <c r="D4" s="38" t="s">
        <v>31</v>
      </c>
      <c r="E4" s="38" t="s">
        <v>32</v>
      </c>
      <c r="F4" s="38" t="s">
        <v>33</v>
      </c>
      <c r="G4" s="38" t="s">
        <v>34</v>
      </c>
      <c r="H4" s="38" t="s">
        <v>35</v>
      </c>
      <c r="I4" s="38" t="s">
        <v>36</v>
      </c>
      <c r="J4" s="38" t="s">
        <v>37</v>
      </c>
      <c r="K4" s="38" t="s">
        <v>38</v>
      </c>
      <c r="L4" s="38" t="s">
        <v>39</v>
      </c>
      <c r="M4" s="39" t="s">
        <v>40</v>
      </c>
      <c r="N4" s="40" t="s">
        <v>41</v>
      </c>
      <c r="O4" s="41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 ht="27.6" customHeight="1">
      <c r="A32" s="62" t="s">
        <v>115</v>
      </c>
      <c r="B32" s="62"/>
      <c r="C32" s="62"/>
      <c r="F32" s="18"/>
    </row>
    <row r="33" spans="1:3" s="35" customFormat="1" ht="34.200000000000003" customHeight="1">
      <c r="A33" s="60" t="s">
        <v>110</v>
      </c>
      <c r="B33" s="61"/>
      <c r="C33" s="34">
        <f>AVERAGE(Table1.1[Public other new work: factories])</f>
        <v>103</v>
      </c>
    </row>
    <row r="34" spans="1:3" s="35" customFormat="1" ht="34.200000000000003" customHeight="1">
      <c r="A34" s="60" t="s">
        <v>111</v>
      </c>
      <c r="B34" s="61"/>
      <c r="C34" s="34">
        <f>MEDIAN(Table1.1[Public other new work: factories])</f>
        <v>88</v>
      </c>
    </row>
    <row r="35" spans="1:3" s="35" customFormat="1" ht="34.200000000000003" customHeight="1">
      <c r="A35" s="60" t="s">
        <v>112</v>
      </c>
      <c r="B35" s="61"/>
      <c r="C35" s="34">
        <f>_xlfn.MODE.SNGL(Table1.1[Public other new work: factories])</f>
        <v>77</v>
      </c>
    </row>
    <row r="36" spans="1:3" s="35" customFormat="1" ht="34.200000000000003" customHeight="1">
      <c r="A36" s="60" t="s">
        <v>113</v>
      </c>
      <c r="B36" s="61"/>
      <c r="C36" s="34">
        <f>_xlfn.STDEV.S(Table1.1[Public other new work: factories])</f>
        <v>54.568855586314072</v>
      </c>
    </row>
    <row r="37" spans="1:3" s="35" customFormat="1" ht="34.200000000000003" customHeight="1">
      <c r="A37" s="60" t="s">
        <v>114</v>
      </c>
      <c r="B37" s="61"/>
      <c r="C37" s="34">
        <f>MAX(Table1.1[Public other new work: factories])-MIN(Table1.1[Public other new work: factories])</f>
        <v>229</v>
      </c>
    </row>
  </sheetData>
  <mergeCells count="6">
    <mergeCell ref="A37:B37"/>
    <mergeCell ref="A32:C32"/>
    <mergeCell ref="A33:B33"/>
    <mergeCell ref="A34:B34"/>
    <mergeCell ref="A35:B35"/>
    <mergeCell ref="A36:B36"/>
  </mergeCells>
  <pageMargins left="0.7" right="0.7" top="0.75" bottom="0.75" header="0.3" footer="0.3"/>
  <pageSetup paperSize="9" scale="44" orientation="landscape" horizontalDpi="1200" verticalDpi="1200" r:id="rId1"/>
  <colBreaks count="1" manualBreakCount="1">
    <brk id="15" max="1048575" man="1"/>
  </colBreaks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0"/>
  <sheetViews>
    <sheetView view="pageBreakPreview" zoomScaleNormal="100" zoomScaleSheetLayoutView="100" workbookViewId="0">
      <selection activeCell="V44" sqref="V44"/>
    </sheetView>
  </sheetViews>
  <sheetFormatPr defaultColWidth="8.77734375" defaultRowHeight="14.4"/>
  <cols>
    <col min="1" max="1" width="13" customWidth="1"/>
    <col min="2" max="2" width="14.77734375" customWidth="1"/>
    <col min="3" max="3" width="14" customWidth="1"/>
    <col min="4" max="4" width="9.77734375" customWidth="1"/>
    <col min="5" max="5" width="11.21875" customWidth="1"/>
    <col min="6" max="6" width="10.77734375" customWidth="1"/>
    <col min="7" max="7" width="11.21875" customWidth="1"/>
    <col min="8" max="8" width="11.5546875" customWidth="1"/>
    <col min="9" max="9" width="11.77734375" customWidth="1"/>
    <col min="10" max="10" width="12.21875" customWidth="1"/>
    <col min="11" max="11" width="13.109375" customWidth="1"/>
    <col min="12" max="12" width="11.21875" customWidth="1"/>
    <col min="13" max="13" width="11.44140625" customWidth="1"/>
    <col min="14" max="14" width="13.77734375" customWidth="1"/>
    <col min="15" max="15" width="10.77734375" customWidth="1"/>
    <col min="16" max="16" width="15.5546875" customWidth="1"/>
  </cols>
  <sheetData>
    <row r="1" spans="1:16" ht="19.2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</sheetData>
  <pageMargins left="0.7" right="0.7" top="0.75" bottom="0.75" header="0.3" footer="0.3"/>
  <pageSetup paperSize="9" scale="44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27"/>
  <sheetViews>
    <sheetView view="pageBreakPreview" zoomScaleNormal="100" zoomScaleSheetLayoutView="100" workbookViewId="0">
      <selection activeCell="A11" sqref="A11"/>
    </sheetView>
  </sheetViews>
  <sheetFormatPr defaultColWidth="8.77734375" defaultRowHeight="14.4"/>
  <cols>
    <col min="1" max="1" width="21.77734375" customWidth="1"/>
    <col min="2" max="2" width="11.21875" customWidth="1"/>
    <col min="3" max="27" width="8.88671875" customWidth="1"/>
  </cols>
  <sheetData>
    <row r="1" spans="1:28" ht="19.2">
      <c r="A1" s="3" t="s">
        <v>102</v>
      </c>
    </row>
    <row r="2" spans="1:28" ht="19.2">
      <c r="A2" s="3"/>
    </row>
    <row r="3" spans="1:28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2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  <row r="22" spans="1:28" ht="23.4" customHeight="1">
      <c r="A22" s="62" t="s">
        <v>115</v>
      </c>
      <c r="B22" s="62"/>
      <c r="C22" s="62"/>
    </row>
    <row r="23" spans="1:28" ht="34.799999999999997" customHeight="1">
      <c r="A23" s="44" t="s">
        <v>105</v>
      </c>
      <c r="B23" s="33">
        <f>AVERAGE(B11:AB11)</f>
        <v>530.22222222222217</v>
      </c>
      <c r="C23" s="32"/>
    </row>
    <row r="24" spans="1:28" ht="34.799999999999997" customHeight="1">
      <c r="A24" s="44" t="s">
        <v>106</v>
      </c>
      <c r="B24" s="33">
        <f>MEDIAN(B11:AB11)</f>
        <v>549</v>
      </c>
      <c r="C24" s="32"/>
    </row>
    <row r="25" spans="1:28" ht="34.799999999999997" customHeight="1">
      <c r="A25" s="44" t="s">
        <v>107</v>
      </c>
      <c r="B25" s="33">
        <f>_xlfn.MODE.SNGL(B11:AB11)</f>
        <v>583</v>
      </c>
      <c r="C25" s="32"/>
    </row>
    <row r="26" spans="1:28" ht="34.799999999999997" customHeight="1">
      <c r="A26" s="44" t="s">
        <v>108</v>
      </c>
      <c r="B26" s="33">
        <f>_xlfn.STDEV.S(B11:AB11)</f>
        <v>80.279000670897503</v>
      </c>
      <c r="C26" s="32"/>
    </row>
    <row r="27" spans="1:28" ht="34.799999999999997" customHeight="1">
      <c r="A27" s="44" t="s">
        <v>109</v>
      </c>
      <c r="B27" s="33">
        <f>MAX(B11:AB11)-MIN(B11:AB11)</f>
        <v>293</v>
      </c>
      <c r="C27" s="32"/>
    </row>
  </sheetData>
  <mergeCells count="1">
    <mergeCell ref="A22:C22"/>
  </mergeCells>
  <phoneticPr fontId="33" type="noConversion"/>
  <pageMargins left="0.7" right="0.7" top="0.75" bottom="0.75" header="0.3" footer="0.3"/>
  <pageSetup paperSize="9" scale="33" orientation="landscape" horizontalDpi="1200" verticalDpi="120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24"/>
  <sheetViews>
    <sheetView view="pageBreakPreview" zoomScaleNormal="100" zoomScaleSheetLayoutView="100" workbookViewId="0">
      <selection activeCell="A7" sqref="A7"/>
    </sheetView>
  </sheetViews>
  <sheetFormatPr defaultRowHeight="14.4"/>
  <cols>
    <col min="1" max="1" width="35.21875" customWidth="1"/>
    <col min="5" max="5" width="10" bestFit="1" customWidth="1"/>
  </cols>
  <sheetData>
    <row r="1" spans="1:18" ht="19.2">
      <c r="A1" s="7" t="s">
        <v>101</v>
      </c>
    </row>
    <row r="2" spans="1:18" ht="19.2">
      <c r="A2" s="7"/>
    </row>
    <row r="3" spans="1:18" ht="28.2">
      <c r="A3" s="25" t="s">
        <v>89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91</v>
      </c>
      <c r="Q3" s="26" t="s">
        <v>92</v>
      </c>
      <c r="R3" s="26" t="s">
        <v>90</v>
      </c>
    </row>
    <row r="4" spans="1:18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19" spans="1:18" s="42" customFormat="1" ht="28.2" customHeight="1">
      <c r="A19" s="63" t="s">
        <v>115</v>
      </c>
      <c r="B19" s="63"/>
      <c r="C19" s="63"/>
    </row>
    <row r="20" spans="1:18" s="42" customFormat="1" ht="28.2" customHeight="1">
      <c r="A20" s="44" t="s">
        <v>116</v>
      </c>
      <c r="B20" s="43">
        <f>AVERAGE(B15:R15)</f>
        <v>13</v>
      </c>
      <c r="C20" s="44"/>
    </row>
    <row r="21" spans="1:18" s="42" customFormat="1" ht="28.2" customHeight="1">
      <c r="A21" s="44" t="s">
        <v>117</v>
      </c>
      <c r="B21" s="43">
        <f>MEDIAN(B15:R15)</f>
        <v>10</v>
      </c>
      <c r="C21" s="44"/>
    </row>
    <row r="22" spans="1:18" s="42" customFormat="1" ht="28.2" customHeight="1">
      <c r="A22" s="44" t="s">
        <v>118</v>
      </c>
      <c r="B22" s="43">
        <f>_xlfn.MODE.SNGL(B15:R15)</f>
        <v>10</v>
      </c>
      <c r="C22" s="44"/>
    </row>
    <row r="23" spans="1:18" s="42" customFormat="1" ht="28.2" customHeight="1">
      <c r="A23" s="44" t="s">
        <v>119</v>
      </c>
      <c r="B23" s="43">
        <f>_xlfn.STDEV.S(B15:R15)</f>
        <v>5.5677643628300215</v>
      </c>
      <c r="C23" s="44"/>
    </row>
    <row r="24" spans="1:18" s="42" customFormat="1" ht="28.2" customHeight="1">
      <c r="A24" s="44" t="s">
        <v>120</v>
      </c>
      <c r="B24" s="43">
        <f>MAX(B15:R15)-MIN(B15:R15)</f>
        <v>17</v>
      </c>
      <c r="C24" s="44"/>
    </row>
  </sheetData>
  <mergeCells count="1">
    <mergeCell ref="A19:C19"/>
  </mergeCells>
  <phoneticPr fontId="33" type="noConversion"/>
  <pageMargins left="0.7" right="0.7" top="0.75" bottom="0.75" header="0.3" footer="0.3"/>
  <pageSetup paperSize="9" scale="64" orientation="landscape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Props1.xml><?xml version="1.0" encoding="utf-8"?>
<ds:datastoreItem xmlns:ds="http://schemas.openxmlformats.org/officeDocument/2006/customXml" ds:itemID="{DBEBFE51-9879-41F6-A2DE-B6112C94AD66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C997A326-E008-416A-AF2D-E617052E0220}">
  <ds:schemaRefs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  <clbl:label id="{33de13fb-1d18-40bc-9677-d14788ccf24a}" enabled="0" method="" siteId="{33de13fb-1d18-40bc-9677-d14788ccf24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Cover page</vt:lpstr>
      <vt:lpstr>Public Sector Value</vt:lpstr>
      <vt:lpstr>Private Sector Value</vt:lpstr>
      <vt:lpstr>Firm Size</vt:lpstr>
      <vt:lpstr>No. of Firms - Turnover</vt:lpstr>
      <vt:lpstr>'Cover page'!Print_Area</vt:lpstr>
      <vt:lpstr>'Public Sector Value'!Print_Area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2025-12-04T12:09:06Z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