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1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2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EF9E4507-2310-4DCB-AFDF-AC3D2289B87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chart.v1.0" hidden="1">Sheet1!$B$2:$B$41</definedName>
    <definedName name="_xlchart.v1.1" hidden="1">Sheet1!$C$2:$C$41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7" i="1" l="1"/>
  <c r="O7" i="1"/>
  <c r="P6" i="1"/>
  <c r="O6" i="1"/>
  <c r="P5" i="1"/>
  <c r="O5" i="1"/>
  <c r="G13" i="1"/>
  <c r="F13" i="1"/>
  <c r="P4" i="1"/>
  <c r="O4" i="1"/>
  <c r="P3" i="1"/>
  <c r="O3" i="1"/>
  <c r="O15" i="1" l="1"/>
  <c r="P15" i="1"/>
  <c r="O11" i="1"/>
  <c r="P11" i="1"/>
  <c r="O12" i="1"/>
  <c r="P12" i="1"/>
  <c r="O14" i="1"/>
  <c r="P14" i="1"/>
  <c r="G14" i="1"/>
  <c r="F14" i="1"/>
  <c r="G10" i="1"/>
  <c r="F10" i="1"/>
  <c r="G9" i="1"/>
  <c r="F9" i="1"/>
  <c r="H25" i="1"/>
  <c r="H24" i="1"/>
  <c r="H22" i="1" l="1"/>
  <c r="H21" i="1"/>
  <c r="G6" i="1" l="1"/>
  <c r="F6" i="1"/>
  <c r="G5" i="1"/>
  <c r="F5" i="1"/>
  <c r="G4" i="1"/>
  <c r="F4" i="1"/>
  <c r="G3" i="1" a="1"/>
  <c r="G3" i="1" s="1"/>
  <c r="F3" i="1" a="1"/>
  <c r="F3" i="1" s="1"/>
  <c r="G2" i="1"/>
  <c r="F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<sst xmlns="http://schemas.openxmlformats.org/spreadsheetml/2006/main" count="48" uniqueCount="31">
  <si>
    <t>Days</t>
  </si>
  <si>
    <t>Old Website</t>
  </si>
  <si>
    <t>New Website</t>
  </si>
  <si>
    <t>Outliers</t>
  </si>
  <si>
    <t>Medium</t>
  </si>
  <si>
    <t>Mean</t>
  </si>
  <si>
    <t>Min</t>
  </si>
  <si>
    <t>Mode</t>
  </si>
  <si>
    <t>1st Q</t>
  </si>
  <si>
    <t>Variance</t>
  </si>
  <si>
    <t>Median</t>
  </si>
  <si>
    <t>Std.Dev</t>
  </si>
  <si>
    <t>Third Q</t>
  </si>
  <si>
    <t>Max</t>
  </si>
  <si>
    <t>First Q</t>
  </si>
  <si>
    <t>Hidden</t>
  </si>
  <si>
    <t>Lower</t>
  </si>
  <si>
    <t>Upper</t>
  </si>
  <si>
    <t>Whisker Top</t>
  </si>
  <si>
    <t>Whisker Bottom</t>
  </si>
  <si>
    <t xml:space="preserve">Hypothesis 1 </t>
  </si>
  <si>
    <t>1 Tail Equal</t>
  </si>
  <si>
    <t>Significance Levels</t>
  </si>
  <si>
    <t>1 Tail Unequal</t>
  </si>
  <si>
    <t>H1: M1≠M2</t>
  </si>
  <si>
    <t>Reject Null,Accept Alt</t>
  </si>
  <si>
    <t>Hypothesis 2</t>
  </si>
  <si>
    <t>2 Tail Equal</t>
  </si>
  <si>
    <t>Reject Alt</t>
  </si>
  <si>
    <t>Possible Outlier</t>
  </si>
  <si>
    <r>
      <t>H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>: M</t>
    </r>
    <r>
      <rPr>
        <b/>
        <vertAlign val="sub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>&lt;M</t>
    </r>
    <r>
      <rPr>
        <b/>
        <vertAlign val="subscript"/>
        <sz val="11"/>
        <color theme="1"/>
        <rFont val="Calibri"/>
        <family val="2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</si>
</sst>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badi"/>
      <family val="2"/>
    </font>
    <font>
      <sz val="12"/>
      <color theme="1"/>
      <name val="Abadi"/>
      <family val="2"/>
    </font>
    <font>
      <sz val="11"/>
      <color theme="1"/>
      <name val="Abadi"/>
      <family val="2"/>
    </font>
    <font>
      <b/>
      <vertAlign val="subscript"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2"/>
      <color rgb="FF9C0006"/>
      <name val="Abad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6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2" fillId="0" borderId="0" xfId="0" applyFont="1"/>
    <xf numFmtId="0" fontId="3" fillId="0" borderId="0" xfId="0" applyFont="1" applyAlignment="1">
      <alignment horizontal="center"/>
    </xf>
    <xf numFmtId="0" fontId="3" fillId="4" borderId="0" xfId="0" applyFont="1" applyFill="1"/>
    <xf numFmtId="0" fontId="0" fillId="4" borderId="0" xfId="0" applyFill="1"/>
    <xf numFmtId="0" fontId="3" fillId="5" borderId="0" xfId="0" applyFont="1" applyFill="1"/>
    <xf numFmtId="0" fontId="0" fillId="5" borderId="0" xfId="0" applyFill="1"/>
    <xf numFmtId="0" fontId="3" fillId="2" borderId="0" xfId="0" applyFont="1" applyFill="1"/>
    <xf numFmtId="0" fontId="3" fillId="3" borderId="0" xfId="0" applyFont="1" applyFill="1"/>
    <xf numFmtId="0" fontId="4" fillId="0" borderId="0" xfId="0" applyFont="1"/>
    <xf numFmtId="0" fontId="1" fillId="2" borderId="0" xfId="0" applyFont="1" applyFill="1"/>
    <xf numFmtId="0" fontId="1" fillId="3" borderId="0" xfId="0" applyFont="1" applyFill="1"/>
    <xf numFmtId="0" fontId="3" fillId="0" borderId="0" xfId="0" applyFont="1" applyAlignment="1">
      <alignment horizontal="center"/>
    </xf>
    <xf numFmtId="0" fontId="6" fillId="6" borderId="0" xfId="1" applyAlignment="1">
      <alignment horizontal="center"/>
    </xf>
    <xf numFmtId="0" fontId="6" fillId="6" borderId="0" xfId="1"/>
    <xf numFmtId="0" fontId="7" fillId="6" borderId="0" xfId="1" applyFont="1"/>
  </cellXfs>
  <cellStyles count="2">
    <cellStyle name="Bad" xfId="1" builtinId="27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Old Website</a:t>
            </a:r>
            <a:r>
              <a:rPr lang="en-GB" baseline="0"/>
              <a:t> vs New Website (Without Outlier)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Sheet1!$S$1</c:f>
              <c:strCache>
                <c:ptCount val="1"/>
                <c:pt idx="0">
                  <c:v>Old Website</c:v>
                </c:pt>
              </c:strCache>
            </c:strRef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Sheet1!$S$2:$S$40</c:f>
              <c:numCache>
                <c:formatCode>General</c:formatCode>
                <c:ptCount val="39"/>
                <c:pt idx="0">
                  <c:v>15</c:v>
                </c:pt>
                <c:pt idx="1">
                  <c:v>18</c:v>
                </c:pt>
                <c:pt idx="2">
                  <c:v>26</c:v>
                </c:pt>
                <c:pt idx="3">
                  <c:v>39</c:v>
                </c:pt>
                <c:pt idx="4">
                  <c:v>61</c:v>
                </c:pt>
                <c:pt idx="5">
                  <c:v>84</c:v>
                </c:pt>
                <c:pt idx="6">
                  <c:v>96</c:v>
                </c:pt>
                <c:pt idx="7">
                  <c:v>104</c:v>
                </c:pt>
                <c:pt idx="8">
                  <c:v>110</c:v>
                </c:pt>
                <c:pt idx="9">
                  <c:v>113</c:v>
                </c:pt>
                <c:pt idx="10">
                  <c:v>111</c:v>
                </c:pt>
                <c:pt idx="11">
                  <c:v>108</c:v>
                </c:pt>
                <c:pt idx="12">
                  <c:v>103</c:v>
                </c:pt>
                <c:pt idx="13">
                  <c:v>99</c:v>
                </c:pt>
                <c:pt idx="14">
                  <c:v>98</c:v>
                </c:pt>
                <c:pt idx="15">
                  <c:v>94</c:v>
                </c:pt>
                <c:pt idx="16">
                  <c:v>89</c:v>
                </c:pt>
                <c:pt idx="17">
                  <c:v>86</c:v>
                </c:pt>
                <c:pt idx="18">
                  <c:v>81</c:v>
                </c:pt>
                <c:pt idx="19">
                  <c:v>80</c:v>
                </c:pt>
                <c:pt idx="20">
                  <c:v>76</c:v>
                </c:pt>
                <c:pt idx="21">
                  <c:v>72</c:v>
                </c:pt>
                <c:pt idx="22">
                  <c:v>68</c:v>
                </c:pt>
                <c:pt idx="23">
                  <c:v>63</c:v>
                </c:pt>
                <c:pt idx="24">
                  <c:v>60</c:v>
                </c:pt>
                <c:pt idx="25">
                  <c:v>54</c:v>
                </c:pt>
                <c:pt idx="26">
                  <c:v>51</c:v>
                </c:pt>
                <c:pt idx="27">
                  <c:v>48</c:v>
                </c:pt>
                <c:pt idx="28">
                  <c:v>45</c:v>
                </c:pt>
                <c:pt idx="29">
                  <c:v>41</c:v>
                </c:pt>
                <c:pt idx="30">
                  <c:v>39</c:v>
                </c:pt>
                <c:pt idx="31">
                  <c:v>37</c:v>
                </c:pt>
                <c:pt idx="32">
                  <c:v>35</c:v>
                </c:pt>
                <c:pt idx="33">
                  <c:v>31</c:v>
                </c:pt>
                <c:pt idx="34">
                  <c:v>29</c:v>
                </c:pt>
                <c:pt idx="35">
                  <c:v>26</c:v>
                </c:pt>
                <c:pt idx="36">
                  <c:v>22</c:v>
                </c:pt>
                <c:pt idx="37">
                  <c:v>19</c:v>
                </c:pt>
                <c:pt idx="38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85-430E-90EE-B5732B147A16}"/>
            </c:ext>
          </c:extLst>
        </c:ser>
        <c:ser>
          <c:idx val="1"/>
          <c:order val="1"/>
          <c:tx>
            <c:strRef>
              <c:f>Sheet1!$T$1</c:f>
              <c:strCache>
                <c:ptCount val="1"/>
                <c:pt idx="0">
                  <c:v>New Website</c:v>
                </c:pt>
              </c:strCache>
            </c:strRef>
          </c:tx>
          <c:spPr>
            <a:ln w="22225" cap="rnd" cmpd="sng" algn="ctr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Sheet1!$T$2:$T$40</c:f>
              <c:numCache>
                <c:formatCode>General</c:formatCode>
                <c:ptCount val="39"/>
                <c:pt idx="0">
                  <c:v>15</c:v>
                </c:pt>
                <c:pt idx="1">
                  <c:v>17</c:v>
                </c:pt>
                <c:pt idx="2">
                  <c:v>24</c:v>
                </c:pt>
                <c:pt idx="3">
                  <c:v>37</c:v>
                </c:pt>
                <c:pt idx="4">
                  <c:v>59</c:v>
                </c:pt>
                <c:pt idx="5">
                  <c:v>83</c:v>
                </c:pt>
                <c:pt idx="6">
                  <c:v>99</c:v>
                </c:pt>
                <c:pt idx="7">
                  <c:v>112</c:v>
                </c:pt>
                <c:pt idx="8">
                  <c:v>126</c:v>
                </c:pt>
                <c:pt idx="9">
                  <c:v>130</c:v>
                </c:pt>
                <c:pt idx="10">
                  <c:v>128</c:v>
                </c:pt>
                <c:pt idx="11">
                  <c:v>125</c:v>
                </c:pt>
                <c:pt idx="12">
                  <c:v>119</c:v>
                </c:pt>
                <c:pt idx="13">
                  <c:v>116</c:v>
                </c:pt>
                <c:pt idx="14">
                  <c:v>113</c:v>
                </c:pt>
                <c:pt idx="15">
                  <c:v>110</c:v>
                </c:pt>
                <c:pt idx="16">
                  <c:v>106</c:v>
                </c:pt>
                <c:pt idx="17">
                  <c:v>104</c:v>
                </c:pt>
                <c:pt idx="18">
                  <c:v>101</c:v>
                </c:pt>
                <c:pt idx="19">
                  <c:v>99</c:v>
                </c:pt>
                <c:pt idx="20">
                  <c:v>95</c:v>
                </c:pt>
                <c:pt idx="21">
                  <c:v>91</c:v>
                </c:pt>
                <c:pt idx="22">
                  <c:v>89</c:v>
                </c:pt>
                <c:pt idx="23">
                  <c:v>85</c:v>
                </c:pt>
                <c:pt idx="24">
                  <c:v>82</c:v>
                </c:pt>
                <c:pt idx="25">
                  <c:v>80</c:v>
                </c:pt>
                <c:pt idx="26">
                  <c:v>76</c:v>
                </c:pt>
                <c:pt idx="27">
                  <c:v>74</c:v>
                </c:pt>
                <c:pt idx="28">
                  <c:v>72</c:v>
                </c:pt>
                <c:pt idx="29">
                  <c:v>68</c:v>
                </c:pt>
                <c:pt idx="30">
                  <c:v>62</c:v>
                </c:pt>
                <c:pt idx="31">
                  <c:v>61</c:v>
                </c:pt>
                <c:pt idx="32">
                  <c:v>57</c:v>
                </c:pt>
                <c:pt idx="33">
                  <c:v>55</c:v>
                </c:pt>
                <c:pt idx="34">
                  <c:v>52</c:v>
                </c:pt>
                <c:pt idx="35">
                  <c:v>48</c:v>
                </c:pt>
                <c:pt idx="36">
                  <c:v>44</c:v>
                </c:pt>
                <c:pt idx="37">
                  <c:v>43</c:v>
                </c:pt>
                <c:pt idx="38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85-430E-90EE-B5732B147A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8527319"/>
        <c:axId val="558540215"/>
      </c:lineChart>
      <c:catAx>
        <c:axId val="55852731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8540215"/>
        <c:crosses val="autoZero"/>
        <c:auto val="1"/>
        <c:lblAlgn val="ctr"/>
        <c:lblOffset val="100"/>
        <c:noMultiLvlLbl val="0"/>
      </c:catAx>
      <c:valAx>
        <c:axId val="558540215"/>
        <c:scaling>
          <c:orientation val="minMax"/>
        </c:scaling>
        <c:delete val="0"/>
        <c:axPos val="l"/>
        <c:majorGridlines>
          <c:spPr>
            <a:ln>
              <a:solidFill>
                <a:schemeClr val="dk1">
                  <a:lumMod val="15000"/>
                  <a:lumOff val="85000"/>
                </a:schemeClr>
              </a:solidFill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Visits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8527319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Old Website vs</a:t>
            </a:r>
            <a:r>
              <a:rPr lang="en-GB" baseline="0"/>
              <a:t> New Website (With Outlier)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Old Website</c:v>
                </c:pt>
              </c:strCache>
            </c:strRef>
          </c:tx>
          <c:spPr>
            <a:ln w="22225" cap="rnd" cmpd="sng" algn="ctr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Sheet1!$B$2:$B$41</c:f>
              <c:numCache>
                <c:formatCode>General</c:formatCode>
                <c:ptCount val="40"/>
                <c:pt idx="0">
                  <c:v>15</c:v>
                </c:pt>
                <c:pt idx="1">
                  <c:v>18</c:v>
                </c:pt>
                <c:pt idx="2">
                  <c:v>26</c:v>
                </c:pt>
                <c:pt idx="3">
                  <c:v>39</c:v>
                </c:pt>
                <c:pt idx="4">
                  <c:v>61</c:v>
                </c:pt>
                <c:pt idx="5">
                  <c:v>84</c:v>
                </c:pt>
                <c:pt idx="6">
                  <c:v>96</c:v>
                </c:pt>
                <c:pt idx="7">
                  <c:v>104</c:v>
                </c:pt>
                <c:pt idx="8">
                  <c:v>110</c:v>
                </c:pt>
                <c:pt idx="9">
                  <c:v>113</c:v>
                </c:pt>
                <c:pt idx="10">
                  <c:v>111</c:v>
                </c:pt>
                <c:pt idx="11">
                  <c:v>108</c:v>
                </c:pt>
                <c:pt idx="12">
                  <c:v>103</c:v>
                </c:pt>
                <c:pt idx="13">
                  <c:v>99</c:v>
                </c:pt>
                <c:pt idx="14">
                  <c:v>98</c:v>
                </c:pt>
                <c:pt idx="15">
                  <c:v>94</c:v>
                </c:pt>
                <c:pt idx="16">
                  <c:v>89</c:v>
                </c:pt>
                <c:pt idx="17">
                  <c:v>86</c:v>
                </c:pt>
                <c:pt idx="18">
                  <c:v>81</c:v>
                </c:pt>
                <c:pt idx="19">
                  <c:v>80</c:v>
                </c:pt>
                <c:pt idx="20">
                  <c:v>76</c:v>
                </c:pt>
                <c:pt idx="21">
                  <c:v>72</c:v>
                </c:pt>
                <c:pt idx="22">
                  <c:v>68</c:v>
                </c:pt>
                <c:pt idx="23">
                  <c:v>63</c:v>
                </c:pt>
                <c:pt idx="24">
                  <c:v>60</c:v>
                </c:pt>
                <c:pt idx="25">
                  <c:v>54</c:v>
                </c:pt>
                <c:pt idx="26">
                  <c:v>51</c:v>
                </c:pt>
                <c:pt idx="27">
                  <c:v>48</c:v>
                </c:pt>
                <c:pt idx="28">
                  <c:v>45</c:v>
                </c:pt>
                <c:pt idx="29">
                  <c:v>41</c:v>
                </c:pt>
                <c:pt idx="30">
                  <c:v>39</c:v>
                </c:pt>
                <c:pt idx="31">
                  <c:v>37</c:v>
                </c:pt>
                <c:pt idx="32">
                  <c:v>35</c:v>
                </c:pt>
                <c:pt idx="33">
                  <c:v>31</c:v>
                </c:pt>
                <c:pt idx="34">
                  <c:v>76</c:v>
                </c:pt>
                <c:pt idx="35">
                  <c:v>29</c:v>
                </c:pt>
                <c:pt idx="36">
                  <c:v>26</c:v>
                </c:pt>
                <c:pt idx="37">
                  <c:v>22</c:v>
                </c:pt>
                <c:pt idx="38">
                  <c:v>19</c:v>
                </c:pt>
                <c:pt idx="39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6F-42FD-8BB3-D2CB47E2F3E8}"/>
            </c:ext>
          </c:extLst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New Website</c:v>
                </c:pt>
              </c:strCache>
            </c:strRef>
          </c:tx>
          <c:spPr>
            <a:ln w="22225" cap="rnd" cmpd="sng" algn="ctr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Sheet1!$C$2:$C$41</c:f>
              <c:numCache>
                <c:formatCode>General</c:formatCode>
                <c:ptCount val="40"/>
                <c:pt idx="0">
                  <c:v>15</c:v>
                </c:pt>
                <c:pt idx="1">
                  <c:v>17</c:v>
                </c:pt>
                <c:pt idx="2">
                  <c:v>24</c:v>
                </c:pt>
                <c:pt idx="3">
                  <c:v>37</c:v>
                </c:pt>
                <c:pt idx="4">
                  <c:v>59</c:v>
                </c:pt>
                <c:pt idx="5">
                  <c:v>83</c:v>
                </c:pt>
                <c:pt idx="6">
                  <c:v>99</c:v>
                </c:pt>
                <c:pt idx="7">
                  <c:v>112</c:v>
                </c:pt>
                <c:pt idx="8">
                  <c:v>126</c:v>
                </c:pt>
                <c:pt idx="9">
                  <c:v>130</c:v>
                </c:pt>
                <c:pt idx="10">
                  <c:v>128</c:v>
                </c:pt>
                <c:pt idx="11">
                  <c:v>125</c:v>
                </c:pt>
                <c:pt idx="12">
                  <c:v>119</c:v>
                </c:pt>
                <c:pt idx="13">
                  <c:v>116</c:v>
                </c:pt>
                <c:pt idx="14">
                  <c:v>113</c:v>
                </c:pt>
                <c:pt idx="15">
                  <c:v>110</c:v>
                </c:pt>
                <c:pt idx="16">
                  <c:v>106</c:v>
                </c:pt>
                <c:pt idx="17">
                  <c:v>104</c:v>
                </c:pt>
                <c:pt idx="18">
                  <c:v>101</c:v>
                </c:pt>
                <c:pt idx="19">
                  <c:v>99</c:v>
                </c:pt>
                <c:pt idx="20">
                  <c:v>95</c:v>
                </c:pt>
                <c:pt idx="21">
                  <c:v>91</c:v>
                </c:pt>
                <c:pt idx="22">
                  <c:v>89</c:v>
                </c:pt>
                <c:pt idx="23">
                  <c:v>85</c:v>
                </c:pt>
                <c:pt idx="24">
                  <c:v>82</c:v>
                </c:pt>
                <c:pt idx="25">
                  <c:v>80</c:v>
                </c:pt>
                <c:pt idx="26">
                  <c:v>76</c:v>
                </c:pt>
                <c:pt idx="27">
                  <c:v>74</c:v>
                </c:pt>
                <c:pt idx="28">
                  <c:v>72</c:v>
                </c:pt>
                <c:pt idx="29">
                  <c:v>68</c:v>
                </c:pt>
                <c:pt idx="30">
                  <c:v>62</c:v>
                </c:pt>
                <c:pt idx="31">
                  <c:v>61</c:v>
                </c:pt>
                <c:pt idx="32">
                  <c:v>57</c:v>
                </c:pt>
                <c:pt idx="33">
                  <c:v>55</c:v>
                </c:pt>
                <c:pt idx="34">
                  <c:v>103</c:v>
                </c:pt>
                <c:pt idx="35">
                  <c:v>52</c:v>
                </c:pt>
                <c:pt idx="36">
                  <c:v>48</c:v>
                </c:pt>
                <c:pt idx="37">
                  <c:v>44</c:v>
                </c:pt>
                <c:pt idx="38">
                  <c:v>43</c:v>
                </c:pt>
                <c:pt idx="39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6F-42FD-8BB3-D2CB47E2F3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3326167"/>
        <c:axId val="2083330327"/>
      </c:lineChart>
      <c:catAx>
        <c:axId val="208332616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3330327"/>
        <c:crosses val="autoZero"/>
        <c:auto val="1"/>
        <c:lblAlgn val="ctr"/>
        <c:lblOffset val="100"/>
        <c:noMultiLvlLbl val="0"/>
      </c:catAx>
      <c:valAx>
        <c:axId val="2083330327"/>
        <c:scaling>
          <c:orientation val="minMax"/>
        </c:scaling>
        <c:delete val="0"/>
        <c:axPos val="l"/>
        <c:majorGridlines>
          <c:spPr>
            <a:ln>
              <a:solidFill>
                <a:schemeClr val="dk1">
                  <a:lumMod val="15000"/>
                  <a:lumOff val="85000"/>
                </a:schemeClr>
              </a:solidFill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Visits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3326167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_xlchart.v1.0</cx:f>
      </cx:numDim>
    </cx:data>
    <cx:data id="1">
      <cx:numDim type="val">
        <cx:f>_xlchart.v1.1</cx:f>
      </cx:numDim>
    </cx:data>
  </cx:chartData>
  <cx:chart>
    <cx:plotArea>
      <cx:plotAreaRegion>
        <cx:series layoutId="boxWhisker" uniqueId="{5B569AB1-2C29-4213-BBD9-3DBC84AC84C9}">
          <cx:dataLabels pos="r"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inclusive"/>
          </cx:layoutPr>
        </cx:series>
        <cx:series layoutId="boxWhisker" uniqueId="{BE6ABA3A-0094-48BB-A9AD-6D5F5A19B0DB}">
          <cx:dataLabels pos="r">
            <cx:visibility seriesName="0" categoryName="0" value="1"/>
          </cx:dataLabels>
          <cx:dataId val="1"/>
          <cx:layoutPr>
            <cx:visibility meanLine="0" meanMarker="1" nonoutliers="0" outliers="1"/>
            <cx:statistics quartileMethod="inclusive"/>
          </cx:layoutPr>
        </cx:series>
      </cx:plotAreaRegion>
      <cx:axis id="0">
        <cx:catScaling gapWidth="1.5"/>
        <cx:tickLabels/>
      </cx:axis>
      <cx:axis id="1">
        <cx:valScaling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0</xdr:row>
      <xdr:rowOff>33337</xdr:rowOff>
    </xdr:from>
    <xdr:to>
      <xdr:col>11</xdr:col>
      <xdr:colOff>1228725</xdr:colOff>
      <xdr:row>14</xdr:row>
      <xdr:rowOff>109537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D84F4A63-AEAC-4A2D-89BE-91AEB23A5F5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15100" y="33337"/>
              <a:ext cx="4572000" cy="2800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10</xdr:col>
      <xdr:colOff>866774</xdr:colOff>
      <xdr:row>26</xdr:row>
      <xdr:rowOff>95250</xdr:rowOff>
    </xdr:from>
    <xdr:to>
      <xdr:col>15</xdr:col>
      <xdr:colOff>800099</xdr:colOff>
      <xdr:row>40</xdr:row>
      <xdr:rowOff>171450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455DE60-7A23-4A07-A3D1-68B4CFB21BCD}"/>
            </a:ext>
            <a:ext uri="{147F2762-F138-4A5C-976F-8EAC2B608ADB}">
              <a16:predDERef xmlns:a16="http://schemas.microsoft.com/office/drawing/2014/main" pred="{D84F4A63-AEAC-4A2D-89BE-91AEB23A5F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323850</xdr:colOff>
      <xdr:row>26</xdr:row>
      <xdr:rowOff>114300</xdr:rowOff>
    </xdr:from>
    <xdr:to>
      <xdr:col>10</xdr:col>
      <xdr:colOff>552450</xdr:colOff>
      <xdr:row>41</xdr:row>
      <xdr:rowOff>0</xdr:rowOff>
    </xdr:to>
    <xdr:graphicFrame macro="">
      <xdr:nvGraphicFramePr>
        <xdr:cNvPr id="5" name="Chart 3">
          <a:extLst>
            <a:ext uri="{FF2B5EF4-FFF2-40B4-BE49-F238E27FC236}">
              <a16:creationId xmlns:a16="http://schemas.microsoft.com/office/drawing/2014/main" id="{E23C2BC8-670C-4FEB-97FC-80D5A17C2B08}"/>
            </a:ext>
            <a:ext uri="{147F2762-F138-4A5C-976F-8EAC2B608ADB}">
              <a16:predDERef xmlns:a16="http://schemas.microsoft.com/office/drawing/2014/main" pred="{4455DE60-7A23-4A07-A3D1-68B4CFB21B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2"/>
  <sheetViews>
    <sheetView tabSelected="1" topLeftCell="C16" workbookViewId="0">
      <selection activeCell="Q30" sqref="Q30"/>
    </sheetView>
  </sheetViews>
  <sheetFormatPr defaultRowHeight="15" x14ac:dyDescent="0.25"/>
  <cols>
    <col min="2" max="2" width="13.140625" bestFit="1" customWidth="1"/>
    <col min="3" max="3" width="14.140625" bestFit="1" customWidth="1"/>
    <col min="5" max="5" width="12.7109375" bestFit="1" customWidth="1"/>
    <col min="6" max="6" width="13.140625" bestFit="1" customWidth="1"/>
    <col min="7" max="7" width="14.140625" bestFit="1" customWidth="1"/>
    <col min="8" max="8" width="12" bestFit="1" customWidth="1"/>
    <col min="10" max="10" width="20.5703125" customWidth="1"/>
    <col min="11" max="12" width="20.5703125" bestFit="1" customWidth="1"/>
    <col min="14" max="14" width="15.42578125" bestFit="1" customWidth="1"/>
    <col min="15" max="15" width="15.7109375" bestFit="1" customWidth="1"/>
    <col min="16" max="16" width="16.5703125" bestFit="1" customWidth="1"/>
    <col min="17" max="17" width="17" bestFit="1" customWidth="1"/>
    <col min="18" max="18" width="20.5703125" bestFit="1" customWidth="1"/>
    <col min="20" max="20" width="11.7109375" customWidth="1"/>
  </cols>
  <sheetData>
    <row r="1" spans="1:20" ht="18.75" x14ac:dyDescent="0.3">
      <c r="A1" s="5" t="s">
        <v>0</v>
      </c>
      <c r="B1" s="6" t="s">
        <v>1</v>
      </c>
      <c r="C1" s="8" t="s">
        <v>2</v>
      </c>
      <c r="F1" s="6" t="s">
        <v>1</v>
      </c>
      <c r="G1" s="8" t="s">
        <v>2</v>
      </c>
      <c r="N1" s="4" t="s">
        <v>3</v>
      </c>
      <c r="R1" s="1" t="s">
        <v>0</v>
      </c>
      <c r="S1" s="7" t="s">
        <v>1</v>
      </c>
      <c r="T1" s="9" t="s">
        <v>2</v>
      </c>
    </row>
    <row r="2" spans="1:20" ht="15.75" x14ac:dyDescent="0.25">
      <c r="A2" s="1">
        <v>1</v>
      </c>
      <c r="B2" s="7">
        <v>15</v>
      </c>
      <c r="C2" s="9">
        <v>15</v>
      </c>
      <c r="E2" s="12" t="s">
        <v>4</v>
      </c>
      <c r="F2" s="7">
        <f>MEDIAN(B2:B41)</f>
        <v>62</v>
      </c>
      <c r="G2" s="9">
        <f>MEDIAN(C2:C41)</f>
        <v>82.5</v>
      </c>
      <c r="O2" s="6" t="s">
        <v>1</v>
      </c>
      <c r="P2" s="8" t="s">
        <v>2</v>
      </c>
      <c r="R2" s="1">
        <v>1</v>
      </c>
      <c r="S2" s="7">
        <v>15</v>
      </c>
      <c r="T2" s="9">
        <v>15</v>
      </c>
    </row>
    <row r="3" spans="1:20" x14ac:dyDescent="0.25">
      <c r="A3" s="1">
        <v>2</v>
      </c>
      <c r="B3" s="7">
        <v>18</v>
      </c>
      <c r="C3" s="9">
        <v>17</v>
      </c>
      <c r="E3" s="12" t="s">
        <v>5</v>
      </c>
      <c r="F3" s="7" cm="1">
        <f t="array" ref="F3">SUM(B2:B41/40)</f>
        <v>63.074999999999989</v>
      </c>
      <c r="G3" s="9" cm="1">
        <f t="array" ref="G3">SUM(C2:C41/40)</f>
        <v>80.025000000000006</v>
      </c>
      <c r="N3" t="s">
        <v>6</v>
      </c>
      <c r="O3" s="7">
        <f>MIN(B2:B41)</f>
        <v>15</v>
      </c>
      <c r="P3" s="9">
        <f>MIN(C2:C41)</f>
        <v>15</v>
      </c>
      <c r="R3" s="1">
        <v>2</v>
      </c>
      <c r="S3" s="7">
        <v>18</v>
      </c>
      <c r="T3" s="9">
        <v>17</v>
      </c>
    </row>
    <row r="4" spans="1:20" x14ac:dyDescent="0.25">
      <c r="A4" s="1">
        <v>3</v>
      </c>
      <c r="B4" s="7">
        <v>26</v>
      </c>
      <c r="C4" s="9">
        <v>24</v>
      </c>
      <c r="E4" s="12" t="s">
        <v>7</v>
      </c>
      <c r="F4" s="7">
        <f>MODE(B2:B41)</f>
        <v>26</v>
      </c>
      <c r="G4" s="9">
        <f>MODE(C2:C41)</f>
        <v>99</v>
      </c>
      <c r="N4" t="s">
        <v>8</v>
      </c>
      <c r="O4" s="7">
        <f>_xlfn.QUARTILE.INC(B2:B41,1)</f>
        <v>36.5</v>
      </c>
      <c r="P4" s="9">
        <f>_xlfn.QUARTILE.INC(C2:C41,1)</f>
        <v>56.5</v>
      </c>
      <c r="R4" s="1">
        <v>3</v>
      </c>
      <c r="S4" s="7">
        <v>26</v>
      </c>
      <c r="T4" s="9">
        <v>24</v>
      </c>
    </row>
    <row r="5" spans="1:20" x14ac:dyDescent="0.25">
      <c r="A5" s="1">
        <v>4</v>
      </c>
      <c r="B5" s="7">
        <v>39</v>
      </c>
      <c r="C5" s="9">
        <v>37</v>
      </c>
      <c r="E5" s="12" t="s">
        <v>9</v>
      </c>
      <c r="F5" s="7">
        <f>_xlfn.VAR.P(B2:B41)</f>
        <v>963.71937500000001</v>
      </c>
      <c r="G5" s="9">
        <f>_xlfn.VAR.P(C2:C41)</f>
        <v>997.42437500000005</v>
      </c>
      <c r="N5" t="s">
        <v>10</v>
      </c>
      <c r="O5" s="7">
        <f>MEDIAN(B2:B41)</f>
        <v>62</v>
      </c>
      <c r="P5" s="9">
        <f>MEDIAN(C2:C41)</f>
        <v>82.5</v>
      </c>
      <c r="R5" s="1">
        <v>4</v>
      </c>
      <c r="S5" s="7">
        <v>39</v>
      </c>
      <c r="T5" s="9">
        <v>37</v>
      </c>
    </row>
    <row r="6" spans="1:20" x14ac:dyDescent="0.25">
      <c r="A6" s="1">
        <v>5</v>
      </c>
      <c r="B6" s="7">
        <v>61</v>
      </c>
      <c r="C6" s="9">
        <v>59</v>
      </c>
      <c r="E6" s="12" t="s">
        <v>11</v>
      </c>
      <c r="F6" s="7">
        <f>_xlfn.STDEV.P(B2:B41)</f>
        <v>31.043829902252718</v>
      </c>
      <c r="G6" s="9">
        <f>_xlfn.STDEV.P(C2:C41)</f>
        <v>31.582026138295817</v>
      </c>
      <c r="N6" t="s">
        <v>12</v>
      </c>
      <c r="O6" s="7">
        <f>_xlfn.QUARTILE.INC(B2:B41,3)</f>
        <v>90.25</v>
      </c>
      <c r="P6" s="9">
        <f>_xlfn.QUARTILE.INC(C2:C41,3)</f>
        <v>104.5</v>
      </c>
      <c r="R6" s="1">
        <v>5</v>
      </c>
      <c r="S6" s="7">
        <v>61</v>
      </c>
      <c r="T6" s="9">
        <v>59</v>
      </c>
    </row>
    <row r="7" spans="1:20" x14ac:dyDescent="0.25">
      <c r="A7" s="1">
        <v>6</v>
      </c>
      <c r="B7" s="7">
        <v>84</v>
      </c>
      <c r="C7" s="9">
        <v>83</v>
      </c>
      <c r="E7" s="12"/>
      <c r="N7" t="s">
        <v>13</v>
      </c>
      <c r="O7" s="7">
        <f>MAX(B2:B41)</f>
        <v>113</v>
      </c>
      <c r="P7" s="9">
        <f>MAX(C2:C41)</f>
        <v>130</v>
      </c>
      <c r="R7" s="1">
        <v>6</v>
      </c>
      <c r="S7" s="7">
        <v>84</v>
      </c>
      <c r="T7" s="9">
        <v>83</v>
      </c>
    </row>
    <row r="8" spans="1:20" x14ac:dyDescent="0.25">
      <c r="A8" s="1">
        <v>7</v>
      </c>
      <c r="B8" s="7">
        <v>96</v>
      </c>
      <c r="C8" s="9">
        <v>99</v>
      </c>
      <c r="E8" s="12"/>
      <c r="R8" s="1">
        <v>7</v>
      </c>
      <c r="S8" s="7">
        <v>96</v>
      </c>
      <c r="T8" s="9">
        <v>99</v>
      </c>
    </row>
    <row r="9" spans="1:20" x14ac:dyDescent="0.25">
      <c r="A9" s="1">
        <v>8</v>
      </c>
      <c r="B9" s="7">
        <v>104</v>
      </c>
      <c r="C9" s="9">
        <v>112</v>
      </c>
      <c r="E9" s="12" t="s">
        <v>6</v>
      </c>
      <c r="F9" s="7">
        <f>MIN(B2:B41)</f>
        <v>15</v>
      </c>
      <c r="G9" s="9">
        <f>MIN(C2:C41)</f>
        <v>15</v>
      </c>
      <c r="R9" s="1">
        <v>8</v>
      </c>
      <c r="S9" s="7">
        <v>104</v>
      </c>
      <c r="T9" s="9">
        <v>112</v>
      </c>
    </row>
    <row r="10" spans="1:20" x14ac:dyDescent="0.25">
      <c r="A10" s="1">
        <v>9</v>
      </c>
      <c r="B10" s="7">
        <v>110</v>
      </c>
      <c r="C10" s="9">
        <v>126</v>
      </c>
      <c r="E10" s="12" t="s">
        <v>13</v>
      </c>
      <c r="F10" s="7">
        <f>MAX(B2:B41)</f>
        <v>113</v>
      </c>
      <c r="G10" s="9">
        <f>MAX(C2:C41)</f>
        <v>130</v>
      </c>
      <c r="N10" t="s">
        <v>15</v>
      </c>
      <c r="O10" s="7">
        <v>36.5</v>
      </c>
      <c r="P10" s="9">
        <v>56.5</v>
      </c>
      <c r="R10" s="1">
        <v>9</v>
      </c>
      <c r="S10" s="7">
        <v>110</v>
      </c>
      <c r="T10" s="9">
        <v>126</v>
      </c>
    </row>
    <row r="11" spans="1:20" x14ac:dyDescent="0.25">
      <c r="A11" s="1">
        <v>10</v>
      </c>
      <c r="B11" s="7">
        <v>113</v>
      </c>
      <c r="C11" s="9">
        <v>130</v>
      </c>
      <c r="E11" s="12"/>
      <c r="N11" t="s">
        <v>16</v>
      </c>
      <c r="O11" s="7">
        <f>SUM(O5-O4)</f>
        <v>25.5</v>
      </c>
      <c r="P11" s="9">
        <f>SUM(P5-P4)</f>
        <v>26</v>
      </c>
      <c r="R11" s="1">
        <v>10</v>
      </c>
      <c r="S11" s="7">
        <v>113</v>
      </c>
      <c r="T11" s="9">
        <v>130</v>
      </c>
    </row>
    <row r="12" spans="1:20" x14ac:dyDescent="0.25">
      <c r="A12" s="1">
        <v>11</v>
      </c>
      <c r="B12" s="7">
        <v>111</v>
      </c>
      <c r="C12" s="9">
        <v>128</v>
      </c>
      <c r="E12" s="12"/>
      <c r="N12" t="s">
        <v>17</v>
      </c>
      <c r="O12" s="7">
        <f>SUM(O6-O5)</f>
        <v>28.25</v>
      </c>
      <c r="P12" s="9">
        <f>SUM(P6-P5)</f>
        <v>22</v>
      </c>
      <c r="R12" s="1">
        <v>11</v>
      </c>
      <c r="S12" s="7">
        <v>111</v>
      </c>
      <c r="T12" s="9">
        <v>128</v>
      </c>
    </row>
    <row r="13" spans="1:20" x14ac:dyDescent="0.25">
      <c r="A13" s="1">
        <v>12</v>
      </c>
      <c r="B13" s="7">
        <v>108</v>
      </c>
      <c r="C13" s="9">
        <v>125</v>
      </c>
      <c r="E13" s="12" t="s">
        <v>14</v>
      </c>
      <c r="F13" s="7">
        <f>_xlfn.QUARTILE.INC(B2:B41,1)</f>
        <v>36.5</v>
      </c>
      <c r="G13" s="9">
        <f>_xlfn.QUARTILE.INC(C2:C41,1)</f>
        <v>56.5</v>
      </c>
      <c r="R13" s="1">
        <v>12</v>
      </c>
      <c r="S13" s="7">
        <v>108</v>
      </c>
      <c r="T13" s="9">
        <v>125</v>
      </c>
    </row>
    <row r="14" spans="1:20" x14ac:dyDescent="0.25">
      <c r="A14" s="1">
        <v>13</v>
      </c>
      <c r="B14" s="7">
        <v>103</v>
      </c>
      <c r="C14" s="9">
        <v>119</v>
      </c>
      <c r="E14" s="12" t="s">
        <v>12</v>
      </c>
      <c r="F14" s="7">
        <f>_xlfn.QUARTILE.INC(B2:B41,3 )</f>
        <v>90.25</v>
      </c>
      <c r="G14" s="9">
        <f>_xlfn.QUARTILE.INC(C2:C41,3 )</f>
        <v>104.5</v>
      </c>
      <c r="N14" t="s">
        <v>18</v>
      </c>
      <c r="O14" s="7">
        <f>SUM(O7-O6)</f>
        <v>22.75</v>
      </c>
      <c r="P14" s="9">
        <f>SUM(P7-P6)</f>
        <v>25.5</v>
      </c>
      <c r="R14" s="1">
        <v>13</v>
      </c>
      <c r="S14" s="7">
        <v>103</v>
      </c>
      <c r="T14" s="9">
        <v>119</v>
      </c>
    </row>
    <row r="15" spans="1:20" x14ac:dyDescent="0.25">
      <c r="A15" s="1">
        <v>14</v>
      </c>
      <c r="B15" s="7">
        <v>99</v>
      </c>
      <c r="C15" s="9">
        <v>116</v>
      </c>
      <c r="N15" t="s">
        <v>19</v>
      </c>
      <c r="O15" s="7">
        <f>SUM(O4-O3)</f>
        <v>21.5</v>
      </c>
      <c r="P15" s="9">
        <f>SUM(P4-P3)</f>
        <v>41.5</v>
      </c>
      <c r="R15" s="1">
        <v>14</v>
      </c>
      <c r="S15" s="7">
        <v>99</v>
      </c>
      <c r="T15" s="9">
        <v>116</v>
      </c>
    </row>
    <row r="16" spans="1:20" x14ac:dyDescent="0.25">
      <c r="A16" s="1">
        <v>15</v>
      </c>
      <c r="B16" s="7">
        <v>98</v>
      </c>
      <c r="C16" s="9">
        <v>113</v>
      </c>
      <c r="R16" s="1">
        <v>15</v>
      </c>
      <c r="S16" s="7">
        <v>98</v>
      </c>
      <c r="T16" s="9">
        <v>113</v>
      </c>
    </row>
    <row r="17" spans="1:20" x14ac:dyDescent="0.25">
      <c r="A17" s="1">
        <v>16</v>
      </c>
      <c r="B17" s="7">
        <v>94</v>
      </c>
      <c r="C17" s="9">
        <v>110</v>
      </c>
      <c r="R17" s="1">
        <v>16</v>
      </c>
      <c r="S17" s="7">
        <v>94</v>
      </c>
      <c r="T17" s="9">
        <v>110</v>
      </c>
    </row>
    <row r="18" spans="1:20" x14ac:dyDescent="0.25">
      <c r="A18" s="1">
        <v>17</v>
      </c>
      <c r="B18" s="7">
        <v>89</v>
      </c>
      <c r="C18" s="9">
        <v>106</v>
      </c>
      <c r="R18" s="1">
        <v>17</v>
      </c>
      <c r="S18" s="7">
        <v>89</v>
      </c>
      <c r="T18" s="9">
        <v>106</v>
      </c>
    </row>
    <row r="19" spans="1:20" x14ac:dyDescent="0.25">
      <c r="A19" s="1">
        <v>18</v>
      </c>
      <c r="B19" s="7">
        <v>86</v>
      </c>
      <c r="C19" s="9">
        <v>104</v>
      </c>
      <c r="R19" s="1">
        <v>18</v>
      </c>
      <c r="S19" s="7">
        <v>86</v>
      </c>
      <c r="T19" s="9">
        <v>104</v>
      </c>
    </row>
    <row r="20" spans="1:20" x14ac:dyDescent="0.25">
      <c r="A20" s="1">
        <v>19</v>
      </c>
      <c r="B20" s="7">
        <v>81</v>
      </c>
      <c r="C20" s="9">
        <v>101</v>
      </c>
      <c r="R20" s="1">
        <v>19</v>
      </c>
      <c r="S20" s="7">
        <v>81</v>
      </c>
      <c r="T20" s="9">
        <v>101</v>
      </c>
    </row>
    <row r="21" spans="1:20" ht="18" x14ac:dyDescent="0.35">
      <c r="A21" s="1">
        <v>20</v>
      </c>
      <c r="B21" s="7">
        <v>80</v>
      </c>
      <c r="C21" s="9">
        <v>99</v>
      </c>
      <c r="E21" s="10" t="s">
        <v>20</v>
      </c>
      <c r="F21" s="13" t="s">
        <v>30</v>
      </c>
      <c r="G21" t="s">
        <v>21</v>
      </c>
      <c r="H21">
        <f>TTEST(B2:B41,C2:C41,1,2)</f>
        <v>9.624153237362397E-3</v>
      </c>
      <c r="J21" s="15" t="s">
        <v>22</v>
      </c>
      <c r="K21" s="15"/>
      <c r="L21" s="15"/>
      <c r="R21" s="1">
        <v>20</v>
      </c>
      <c r="S21" s="7">
        <v>80</v>
      </c>
      <c r="T21" s="9">
        <v>99</v>
      </c>
    </row>
    <row r="22" spans="1:20" ht="18" x14ac:dyDescent="0.35">
      <c r="A22" s="1">
        <v>21</v>
      </c>
      <c r="B22" s="7">
        <v>76</v>
      </c>
      <c r="C22" s="9">
        <v>95</v>
      </c>
      <c r="G22" t="s">
        <v>23</v>
      </c>
      <c r="H22">
        <f>TTEST(B2:B41,C2:C41,1,3)</f>
        <v>9.6245173213914612E-3</v>
      </c>
      <c r="K22" s="13" t="s">
        <v>30</v>
      </c>
      <c r="L22" s="14" t="s">
        <v>24</v>
      </c>
      <c r="R22" s="1">
        <v>21</v>
      </c>
      <c r="S22" s="7">
        <v>76</v>
      </c>
      <c r="T22" s="9">
        <v>95</v>
      </c>
    </row>
    <row r="23" spans="1:20" x14ac:dyDescent="0.25">
      <c r="A23" s="1">
        <v>22</v>
      </c>
      <c r="B23" s="7">
        <v>72</v>
      </c>
      <c r="C23" s="9">
        <v>91</v>
      </c>
      <c r="J23">
        <v>0.1</v>
      </c>
      <c r="K23" s="2" t="s">
        <v>25</v>
      </c>
      <c r="L23" s="3" t="s">
        <v>25</v>
      </c>
      <c r="R23" s="1">
        <v>22</v>
      </c>
      <c r="S23" s="7">
        <v>72</v>
      </c>
      <c r="T23" s="9">
        <v>91</v>
      </c>
    </row>
    <row r="24" spans="1:20" ht="15.75" x14ac:dyDescent="0.25">
      <c r="A24" s="1">
        <v>23</v>
      </c>
      <c r="B24" s="7">
        <v>68</v>
      </c>
      <c r="C24" s="9">
        <v>89</v>
      </c>
      <c r="E24" s="11" t="s">
        <v>26</v>
      </c>
      <c r="F24" s="14" t="s">
        <v>24</v>
      </c>
      <c r="G24" t="s">
        <v>27</v>
      </c>
      <c r="H24">
        <f>TTEST(B2:B41,C2:C41,2,2)</f>
        <v>1.9248306474724794E-2</v>
      </c>
      <c r="J24">
        <v>0.05</v>
      </c>
      <c r="K24" s="2" t="s">
        <v>25</v>
      </c>
      <c r="L24" s="3" t="s">
        <v>25</v>
      </c>
      <c r="R24" s="1">
        <v>23</v>
      </c>
      <c r="S24" s="7">
        <v>68</v>
      </c>
      <c r="T24" s="9">
        <v>89</v>
      </c>
    </row>
    <row r="25" spans="1:20" x14ac:dyDescent="0.25">
      <c r="A25" s="1">
        <v>24</v>
      </c>
      <c r="B25" s="7">
        <v>63</v>
      </c>
      <c r="C25" s="9">
        <v>85</v>
      </c>
      <c r="G25" t="s">
        <v>27</v>
      </c>
      <c r="H25">
        <f>TTEST(B2:B41,C2:C41,2,3)</f>
        <v>1.9249034642782922E-2</v>
      </c>
      <c r="J25">
        <v>0.01</v>
      </c>
      <c r="K25" s="2" t="s">
        <v>25</v>
      </c>
      <c r="L25" s="3" t="s">
        <v>28</v>
      </c>
      <c r="R25" s="1">
        <v>24</v>
      </c>
      <c r="S25" s="7">
        <v>63</v>
      </c>
      <c r="T25" s="9">
        <v>85</v>
      </c>
    </row>
    <row r="26" spans="1:20" x14ac:dyDescent="0.25">
      <c r="A26" s="1">
        <v>25</v>
      </c>
      <c r="B26" s="7">
        <v>60</v>
      </c>
      <c r="C26" s="9">
        <v>82</v>
      </c>
      <c r="R26" s="1">
        <v>25</v>
      </c>
      <c r="S26" s="7">
        <v>60</v>
      </c>
      <c r="T26" s="9">
        <v>82</v>
      </c>
    </row>
    <row r="27" spans="1:20" x14ac:dyDescent="0.25">
      <c r="A27" s="1">
        <v>26</v>
      </c>
      <c r="B27" s="7">
        <v>54</v>
      </c>
      <c r="C27" s="9">
        <v>80</v>
      </c>
      <c r="R27" s="1">
        <v>26</v>
      </c>
      <c r="S27" s="7">
        <v>54</v>
      </c>
      <c r="T27" s="9">
        <v>80</v>
      </c>
    </row>
    <row r="28" spans="1:20" x14ac:dyDescent="0.25">
      <c r="A28" s="1">
        <v>27</v>
      </c>
      <c r="B28" s="7">
        <v>51</v>
      </c>
      <c r="C28" s="9">
        <v>76</v>
      </c>
      <c r="R28" s="1">
        <v>27</v>
      </c>
      <c r="S28" s="7">
        <v>51</v>
      </c>
      <c r="T28" s="9">
        <v>76</v>
      </c>
    </row>
    <row r="29" spans="1:20" x14ac:dyDescent="0.25">
      <c r="A29" s="1">
        <v>28</v>
      </c>
      <c r="B29" s="7">
        <v>48</v>
      </c>
      <c r="C29" s="9">
        <v>74</v>
      </c>
      <c r="R29" s="1">
        <v>28</v>
      </c>
      <c r="S29" s="7">
        <v>48</v>
      </c>
      <c r="T29" s="9">
        <v>74</v>
      </c>
    </row>
    <row r="30" spans="1:20" x14ac:dyDescent="0.25">
      <c r="A30" s="1">
        <v>29</v>
      </c>
      <c r="B30" s="7">
        <v>45</v>
      </c>
      <c r="C30" s="9">
        <v>72</v>
      </c>
      <c r="R30" s="1">
        <v>29</v>
      </c>
      <c r="S30" s="7">
        <v>45</v>
      </c>
      <c r="T30" s="9">
        <v>72</v>
      </c>
    </row>
    <row r="31" spans="1:20" x14ac:dyDescent="0.25">
      <c r="A31" s="1">
        <v>30</v>
      </c>
      <c r="B31" s="7">
        <v>41</v>
      </c>
      <c r="C31" s="9">
        <v>68</v>
      </c>
      <c r="R31" s="1">
        <v>30</v>
      </c>
      <c r="S31" s="7">
        <v>41</v>
      </c>
      <c r="T31" s="9">
        <v>68</v>
      </c>
    </row>
    <row r="32" spans="1:20" x14ac:dyDescent="0.25">
      <c r="A32" s="1">
        <v>31</v>
      </c>
      <c r="B32" s="7">
        <v>39</v>
      </c>
      <c r="C32" s="9">
        <v>62</v>
      </c>
      <c r="R32" s="1">
        <v>31</v>
      </c>
      <c r="S32" s="7">
        <v>39</v>
      </c>
      <c r="T32" s="9">
        <v>62</v>
      </c>
    </row>
    <row r="33" spans="1:20" x14ac:dyDescent="0.25">
      <c r="A33" s="1">
        <v>32</v>
      </c>
      <c r="B33" s="7">
        <v>37</v>
      </c>
      <c r="C33" s="9">
        <v>61</v>
      </c>
      <c r="R33" s="1">
        <v>32</v>
      </c>
      <c r="S33" s="7">
        <v>37</v>
      </c>
      <c r="T33" s="9">
        <v>61</v>
      </c>
    </row>
    <row r="34" spans="1:20" x14ac:dyDescent="0.25">
      <c r="A34" s="1">
        <v>33</v>
      </c>
      <c r="B34" s="7">
        <v>35</v>
      </c>
      <c r="C34" s="9">
        <v>57</v>
      </c>
      <c r="R34" s="1">
        <v>33</v>
      </c>
      <c r="S34" s="7">
        <v>35</v>
      </c>
      <c r="T34" s="9">
        <v>57</v>
      </c>
    </row>
    <row r="35" spans="1:20" x14ac:dyDescent="0.25">
      <c r="A35" s="1">
        <v>34</v>
      </c>
      <c r="B35" s="7">
        <v>31</v>
      </c>
      <c r="C35" s="9">
        <v>55</v>
      </c>
      <c r="R35" s="1">
        <v>34</v>
      </c>
      <c r="S35" s="7">
        <v>31</v>
      </c>
      <c r="T35" s="9">
        <v>55</v>
      </c>
    </row>
    <row r="36" spans="1:20" x14ac:dyDescent="0.25">
      <c r="A36" s="1">
        <v>35</v>
      </c>
      <c r="B36" s="7">
        <v>76</v>
      </c>
      <c r="C36" s="9">
        <v>103</v>
      </c>
      <c r="R36" s="1">
        <v>36</v>
      </c>
      <c r="S36" s="7">
        <v>29</v>
      </c>
      <c r="T36" s="9">
        <v>52</v>
      </c>
    </row>
    <row r="37" spans="1:20" x14ac:dyDescent="0.25">
      <c r="A37" s="1">
        <v>36</v>
      </c>
      <c r="B37" s="7">
        <v>29</v>
      </c>
      <c r="C37" s="9">
        <v>52</v>
      </c>
      <c r="R37" s="1">
        <v>37</v>
      </c>
      <c r="S37" s="7">
        <v>26</v>
      </c>
      <c r="T37" s="9">
        <v>48</v>
      </c>
    </row>
    <row r="38" spans="1:20" x14ac:dyDescent="0.25">
      <c r="A38" s="1">
        <v>37</v>
      </c>
      <c r="B38" s="7">
        <v>26</v>
      </c>
      <c r="C38" s="9">
        <v>48</v>
      </c>
      <c r="R38" s="1">
        <v>38</v>
      </c>
      <c r="S38" s="7">
        <v>22</v>
      </c>
      <c r="T38" s="9">
        <v>44</v>
      </c>
    </row>
    <row r="39" spans="1:20" x14ac:dyDescent="0.25">
      <c r="A39" s="1">
        <v>38</v>
      </c>
      <c r="B39" s="7">
        <v>22</v>
      </c>
      <c r="C39" s="9">
        <v>44</v>
      </c>
      <c r="R39" s="1">
        <v>39</v>
      </c>
      <c r="S39" s="7">
        <v>19</v>
      </c>
      <c r="T39" s="9">
        <v>43</v>
      </c>
    </row>
    <row r="40" spans="1:20" x14ac:dyDescent="0.25">
      <c r="A40" s="1">
        <v>39</v>
      </c>
      <c r="B40" s="7">
        <v>19</v>
      </c>
      <c r="C40" s="9">
        <v>43</v>
      </c>
      <c r="R40" s="1">
        <v>40</v>
      </c>
      <c r="S40" s="7">
        <v>16</v>
      </c>
      <c r="T40" s="9">
        <v>41</v>
      </c>
    </row>
    <row r="41" spans="1:20" x14ac:dyDescent="0.25">
      <c r="A41" s="1">
        <v>40</v>
      </c>
      <c r="B41" s="7">
        <v>16</v>
      </c>
      <c r="C41" s="9">
        <v>41</v>
      </c>
    </row>
    <row r="42" spans="1:20" ht="15.75" x14ac:dyDescent="0.25">
      <c r="Q42" s="18" t="s">
        <v>29</v>
      </c>
      <c r="R42" s="16">
        <v>35</v>
      </c>
      <c r="S42" s="17">
        <v>76</v>
      </c>
      <c r="T42" s="17">
        <v>103</v>
      </c>
    </row>
  </sheetData>
  <mergeCells count="1">
    <mergeCell ref="J21:L21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Michelle Wong</dc:creator>
  <cp:keywords/>
  <dc:description/>
  <cp:lastModifiedBy>Michelle Wong</cp:lastModifiedBy>
  <cp:revision/>
  <dcterms:created xsi:type="dcterms:W3CDTF">2020-04-17T12:33:23Z</dcterms:created>
  <dcterms:modified xsi:type="dcterms:W3CDTF">2020-05-12T15:37:55Z</dcterms:modified>
  <cp:category/>
  <cp:contentStatus/>
</cp:coreProperties>
</file>