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3e1dd85eaa2bcb0/Documents/1.UNI Work/Level 5/Estimating ^0 Measurement/Assessments/Assessment 2/"/>
    </mc:Choice>
  </mc:AlternateContent>
  <xr:revisionPtr revIDLastSave="48" documentId="13_ncr:1_{B8168877-0DAF-46BF-84D6-BA6CCA54D66C}" xr6:coauthVersionLast="47" xr6:coauthVersionMax="47" xr10:uidLastSave="{B51EE6F8-1BA5-4627-9BF7-9A7E7CE33C19}"/>
  <bookViews>
    <workbookView xWindow="28680" yWindow="-60" windowWidth="29040" windowHeight="15720" xr2:uid="{AC9D0252-5395-43FB-83FB-927D0225CBF0}"/>
  </bookViews>
  <sheets>
    <sheet name="Measurment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8" i="1" l="1"/>
  <c r="P87" i="1"/>
  <c r="E143" i="1"/>
  <c r="E146" i="1" s="1"/>
  <c r="E119" i="1"/>
  <c r="E140" i="1"/>
  <c r="F107" i="1"/>
  <c r="F106" i="1"/>
  <c r="F102" i="1"/>
  <c r="F101" i="1"/>
  <c r="F97" i="1"/>
  <c r="F99" i="1" s="1"/>
  <c r="F96" i="1"/>
  <c r="P89" i="1"/>
  <c r="P90" i="1" s="1"/>
  <c r="P91" i="1" s="1"/>
  <c r="P92" i="1" s="1"/>
  <c r="P93" i="1" s="1"/>
  <c r="T87" i="1"/>
  <c r="T88" i="1" s="1"/>
  <c r="T89" i="1" s="1"/>
  <c r="E134" i="1"/>
  <c r="E137" i="1"/>
  <c r="X86" i="1"/>
  <c r="Z86" i="1" s="1"/>
  <c r="AD86" i="1" s="1"/>
  <c r="F45" i="1"/>
  <c r="F12" i="1"/>
  <c r="D12" i="1"/>
  <c r="H9" i="1"/>
  <c r="H10" i="1"/>
  <c r="H8" i="1"/>
  <c r="F108" i="1" l="1"/>
  <c r="F103" i="1"/>
  <c r="H12" i="1"/>
  <c r="X88" i="1"/>
  <c r="Z88" i="1" s="1"/>
  <c r="AD88" i="1" s="1"/>
  <c r="X87" i="1"/>
  <c r="Z87" i="1" s="1"/>
  <c r="AD87" i="1" s="1"/>
  <c r="T90" i="1" l="1"/>
  <c r="X89" i="1"/>
  <c r="Z89" i="1" s="1"/>
  <c r="AD89" i="1" s="1"/>
  <c r="X90" i="1" l="1"/>
  <c r="Z90" i="1" s="1"/>
  <c r="AD90" i="1" s="1"/>
  <c r="T91" i="1"/>
  <c r="X91" i="1" l="1"/>
  <c r="Z91" i="1" s="1"/>
  <c r="AD91" i="1" s="1"/>
  <c r="T92" i="1"/>
  <c r="T93" i="1" l="1"/>
  <c r="X93" i="1" s="1"/>
  <c r="Z93" i="1" s="1"/>
  <c r="AD93" i="1" s="1"/>
  <c r="X92" i="1"/>
  <c r="Z92" i="1" s="1"/>
  <c r="AD92" i="1" s="1"/>
</calcChain>
</file>

<file path=xl/sharedStrings.xml><?xml version="1.0" encoding="utf-8"?>
<sst xmlns="http://schemas.openxmlformats.org/spreadsheetml/2006/main" count="182" uniqueCount="66">
  <si>
    <t>Assignment Estimating</t>
  </si>
  <si>
    <t>Length</t>
  </si>
  <si>
    <t>Width</t>
  </si>
  <si>
    <t>Measurement</t>
  </si>
  <si>
    <t>A</t>
  </si>
  <si>
    <t>B</t>
  </si>
  <si>
    <t>C</t>
  </si>
  <si>
    <t xml:space="preserve">Totals </t>
  </si>
  <si>
    <t>Total area</t>
  </si>
  <si>
    <r>
      <t>Gross Internal Floor - Exsisting Build</t>
    </r>
    <r>
      <rPr>
        <u/>
        <sz val="15"/>
        <color theme="1"/>
        <rFont val="Calibri"/>
        <family val="2"/>
        <scheme val="minor"/>
      </rPr>
      <t xml:space="preserve"> </t>
    </r>
  </si>
  <si>
    <t>x</t>
  </si>
  <si>
    <t>=</t>
  </si>
  <si>
    <t xml:space="preserve">x </t>
  </si>
  <si>
    <t>mm</t>
  </si>
  <si>
    <t>39.2m</t>
  </si>
  <si>
    <t>+</t>
  </si>
  <si>
    <t>7m</t>
  </si>
  <si>
    <t>5.6m</t>
  </si>
  <si>
    <t xml:space="preserve">Cost of building </t>
  </si>
  <si>
    <t xml:space="preserve">Cost building based on gross internal floor area for the exsisting and new building </t>
  </si>
  <si>
    <t xml:space="preserve">Measure the external envelope of the extension to the house ( inner skin 200mm blockwork insulation 75mm thick 30mm cavity and 200mm blockwork outer skin) </t>
  </si>
  <si>
    <t>200mm blockwork</t>
  </si>
  <si>
    <t>800mm</t>
  </si>
  <si>
    <t xml:space="preserve">75mm insulation </t>
  </si>
  <si>
    <t>300mm</t>
  </si>
  <si>
    <t xml:space="preserve">30mm cavity </t>
  </si>
  <si>
    <t>120mm</t>
  </si>
  <si>
    <t>0.8m</t>
  </si>
  <si>
    <t>centre of wall</t>
  </si>
  <si>
    <t>17.01m</t>
  </si>
  <si>
    <t xml:space="preserve">external evanolpe size ( length) </t>
  </si>
  <si>
    <t>price ( use spons architects for prices for blockwork + insulation + cavity)</t>
  </si>
  <si>
    <t xml:space="preserve">Prices for each element </t>
  </si>
  <si>
    <t xml:space="preserve">Measure the roof of the exsiting house for tiles </t>
  </si>
  <si>
    <t xml:space="preserve">Length </t>
  </si>
  <si>
    <t>m</t>
  </si>
  <si>
    <t xml:space="preserve">Area of roof </t>
  </si>
  <si>
    <t xml:space="preserve">BOQ </t>
  </si>
  <si>
    <t xml:space="preserve">Descripton </t>
  </si>
  <si>
    <t xml:space="preserve">Amount </t>
  </si>
  <si>
    <t xml:space="preserve">Unit </t>
  </si>
  <si>
    <t xml:space="preserve">Rate </t>
  </si>
  <si>
    <t xml:space="preserve">Total </t>
  </si>
  <si>
    <t>Blockwork</t>
  </si>
  <si>
    <t xml:space="preserve">Insulation </t>
  </si>
  <si>
    <t xml:space="preserve">Cavity </t>
  </si>
  <si>
    <t xml:space="preserve">Roof </t>
  </si>
  <si>
    <t>Amount of blockwork (outside)</t>
  </si>
  <si>
    <t>Amount of insulation (outside)</t>
  </si>
  <si>
    <t>Amount of cavity (outside)</t>
  </si>
  <si>
    <t>Amount of insulation (inside)</t>
  </si>
  <si>
    <t>Amount of cavity (inside)</t>
  </si>
  <si>
    <t xml:space="preserve">Produce a Bill of Quantites for the external envelope and tiles </t>
  </si>
  <si>
    <t xml:space="preserve">Amount of blockwork (inside) </t>
  </si>
  <si>
    <t xml:space="preserve">Exsiting walls </t>
  </si>
  <si>
    <t>Centre line calulations</t>
  </si>
  <si>
    <t xml:space="preserve">Gross internal floor area </t>
  </si>
  <si>
    <r>
      <t>23.1m</t>
    </r>
    <r>
      <rPr>
        <vertAlign val="superscript"/>
        <sz val="15"/>
        <color theme="1"/>
        <rFont val="Calibri"/>
        <family val="2"/>
        <scheme val="minor"/>
      </rPr>
      <t>2</t>
    </r>
  </si>
  <si>
    <r>
      <t>39.2m</t>
    </r>
    <r>
      <rPr>
        <vertAlign val="superscript"/>
        <sz val="15"/>
        <color theme="1"/>
        <rFont val="Calibri"/>
        <family val="2"/>
        <scheme val="minor"/>
      </rPr>
      <t>2</t>
    </r>
  </si>
  <si>
    <r>
      <t>Gross Internal Floor - New Build</t>
    </r>
    <r>
      <rPr>
        <u/>
        <sz val="15"/>
        <color theme="1"/>
        <rFont val="Calibri"/>
        <family val="2"/>
        <scheme val="minor"/>
      </rPr>
      <t xml:space="preserve"> </t>
    </r>
  </si>
  <si>
    <r>
      <t>mm</t>
    </r>
    <r>
      <rPr>
        <vertAlign val="superscript"/>
        <sz val="15"/>
        <color theme="1"/>
        <rFont val="Calibri"/>
        <family val="2"/>
        <scheme val="minor"/>
      </rPr>
      <t>2</t>
    </r>
  </si>
  <si>
    <r>
      <t>62.3m</t>
    </r>
    <r>
      <rPr>
        <vertAlign val="superscript"/>
        <sz val="15"/>
        <color theme="1"/>
        <rFont val="Calibri"/>
        <family val="2"/>
        <scheme val="minor"/>
      </rPr>
      <t>2</t>
    </r>
  </si>
  <si>
    <r>
      <t>mm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</si>
  <si>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1"/>
        <color theme="1"/>
        <rFont val="Calibri"/>
        <family val="2"/>
        <scheme val="minor"/>
      </rPr>
      <t>2</t>
    </r>
  </si>
  <si>
    <r>
      <t>m</t>
    </r>
    <r>
      <rPr>
        <vertAlign val="superscript"/>
        <sz val="14"/>
        <color theme="1"/>
        <rFont val="Calibri"/>
        <family val="2"/>
        <scheme val="minor"/>
      </rPr>
      <t>2</t>
    </r>
  </si>
  <si>
    <t xml:space="preserve">Width: 1.8 x 2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</si>
</sst>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&quot;£&quot;#,##0.00"/>
  </numFmts>
  <fonts count="11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5"/>
      <color theme="1"/>
      <name val="Calibri"/>
      <family val="2"/>
      <scheme val="minor"/>
    </font>
    <font>
      <u/>
      <sz val="15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vertAlign val="superscript"/>
      <sz val="15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perscript"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" fontId="1" fillId="0" borderId="1" xfId="0" applyNumberFormat="1" applyFont="1" applyBorder="1" applyAlignment="1">
      <alignment horizontal="center"/>
    </xf>
    <xf numFmtId="3" fontId="1" fillId="0" borderId="0" xfId="0" applyNumberFormat="1" applyFont="1" applyAlignment="1">
      <alignment horizontal="center"/>
    </xf>
    <xf numFmtId="3" fontId="1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5" fillId="0" borderId="0" xfId="0" applyFont="1"/>
    <xf numFmtId="0" fontId="2" fillId="0" borderId="0" xfId="0" applyFont="1"/>
    <xf numFmtId="3" fontId="1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/>
    <xf numFmtId="6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7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164" fontId="0" fillId="0" borderId="0" xfId="0" applyNumberFormat="1"/>
    <xf numFmtId="0" fontId="6" fillId="0" borderId="0" xfId="0" applyFont="1" applyAlignment="1">
      <alignment horizontal="center"/>
    </xf>
    <xf numFmtId="0" fontId="0" fillId="0" borderId="1" xfId="0" applyBorder="1"/>
    <xf numFmtId="0" fontId="6" fillId="0" borderId="2" xfId="0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7" xfId="0" applyBorder="1"/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0" fontId="0" fillId="0" borderId="12" xfId="0" applyBorder="1"/>
    <xf numFmtId="0" fontId="0" fillId="0" borderId="4" xfId="0" applyBorder="1"/>
    <xf numFmtId="0" fontId="0" fillId="0" borderId="5" xfId="0" applyBorder="1"/>
    <xf numFmtId="164" fontId="6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38100</xdr:rowOff>
    </xdr:from>
    <xdr:to>
      <xdr:col>6</xdr:col>
      <xdr:colOff>282636</xdr:colOff>
      <xdr:row>36</xdr:row>
      <xdr:rowOff>95660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F935B58-E162-9E25-BB0E-698750F84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055620"/>
          <a:ext cx="7681626" cy="473243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12</xdr:col>
      <xdr:colOff>248879</xdr:colOff>
      <xdr:row>70</xdr:row>
      <xdr:rowOff>38437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0EF0ED3-F3BB-86A5-98ED-731EE37DB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896600"/>
          <a:ext cx="12132091" cy="390177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AFE42-892D-4917-9232-EE0FB18EF437}">
  <dimension ref="A1:AD166"/>
  <sheetViews>
    <sheetView tabSelected="1" zoomScale="110" zoomScaleNormal="110" workbookViewId="0">
      <selection activeCell="H12" sqref="H12"/>
    </sheetView>
  </sheetViews>
  <sheetFormatPr defaultRowHeight="14.4" x14ac:dyDescent="0.3"/>
  <cols>
    <col min="1" max="1" width="43.33203125" bestFit="1" customWidth="1"/>
    <col min="2" max="2" width="13.5546875" bestFit="1" customWidth="1"/>
    <col min="3" max="3" width="10.6640625" bestFit="1" customWidth="1"/>
    <col min="4" max="4" width="11.44140625" bestFit="1" customWidth="1"/>
    <col min="5" max="5" width="17.109375" bestFit="1" customWidth="1"/>
    <col min="6" max="6" width="12.109375" bestFit="1" customWidth="1"/>
    <col min="7" max="8" width="14.21875" bestFit="1" customWidth="1"/>
    <col min="11" max="11" width="10.109375" customWidth="1"/>
    <col min="13" max="13" width="9.88671875" bestFit="1" customWidth="1"/>
    <col min="14" max="14" width="14.21875" bestFit="1" customWidth="1"/>
    <col min="20" max="20" width="8.109375" bestFit="1" customWidth="1"/>
    <col min="30" max="30" width="10.33203125" bestFit="1" customWidth="1"/>
  </cols>
  <sheetData>
    <row r="1" spans="1:14" ht="19.8" x14ac:dyDescent="0.4">
      <c r="A1" s="2" t="s">
        <v>0</v>
      </c>
      <c r="B1" s="1"/>
      <c r="C1" s="1"/>
      <c r="D1" s="1"/>
      <c r="E1" s="1"/>
    </row>
    <row r="3" spans="1:14" ht="25.8" x14ac:dyDescent="0.5">
      <c r="A3" s="11" t="s">
        <v>19</v>
      </c>
    </row>
    <row r="7" spans="1:14" ht="19.8" x14ac:dyDescent="0.4">
      <c r="A7" s="9" t="s">
        <v>59</v>
      </c>
      <c r="B7" s="1"/>
      <c r="C7" s="1"/>
      <c r="D7" s="3" t="s">
        <v>1</v>
      </c>
      <c r="E7" s="1"/>
      <c r="F7" s="3" t="s">
        <v>2</v>
      </c>
      <c r="G7" s="1"/>
      <c r="H7" s="3" t="s">
        <v>8</v>
      </c>
      <c r="I7" s="1"/>
      <c r="J7" s="1"/>
      <c r="K7" s="1"/>
      <c r="L7" s="1"/>
    </row>
    <row r="8" spans="1:14" ht="22.2" x14ac:dyDescent="0.4">
      <c r="A8" s="1" t="s">
        <v>3</v>
      </c>
      <c r="B8" s="5" t="s">
        <v>4</v>
      </c>
      <c r="C8" s="1"/>
      <c r="D8" s="4">
        <v>4686.4399999999996</v>
      </c>
      <c r="E8" s="5" t="s">
        <v>10</v>
      </c>
      <c r="F8" s="4">
        <v>1500.76</v>
      </c>
      <c r="G8" s="5" t="s">
        <v>11</v>
      </c>
      <c r="H8" s="7">
        <f>D8*F8</f>
        <v>7033221.6943999995</v>
      </c>
      <c r="I8" s="1" t="s">
        <v>60</v>
      </c>
      <c r="J8" s="1"/>
      <c r="K8" s="1"/>
      <c r="L8" s="1"/>
    </row>
    <row r="9" spans="1:14" ht="22.2" x14ac:dyDescent="0.4">
      <c r="A9" s="1" t="s">
        <v>3</v>
      </c>
      <c r="B9" s="5" t="s">
        <v>5</v>
      </c>
      <c r="C9" s="1"/>
      <c r="D9" s="4">
        <v>4354.1099999999997</v>
      </c>
      <c r="E9" s="5" t="s">
        <v>10</v>
      </c>
      <c r="F9" s="4">
        <v>3009.99</v>
      </c>
      <c r="G9" s="5" t="s">
        <v>11</v>
      </c>
      <c r="H9" s="7">
        <f>D9*F9</f>
        <v>13105827.558899999</v>
      </c>
      <c r="I9" s="1" t="s">
        <v>60</v>
      </c>
      <c r="J9" s="1"/>
      <c r="K9" s="1"/>
      <c r="L9" s="1"/>
    </row>
    <row r="10" spans="1:14" ht="22.2" x14ac:dyDescent="0.4">
      <c r="A10" s="1" t="s">
        <v>3</v>
      </c>
      <c r="B10" s="5" t="s">
        <v>6</v>
      </c>
      <c r="C10" s="1"/>
      <c r="D10" s="4">
        <v>1755.3</v>
      </c>
      <c r="E10" s="5" t="s">
        <v>10</v>
      </c>
      <c r="F10" s="4">
        <v>1703.97</v>
      </c>
      <c r="G10" s="5" t="s">
        <v>11</v>
      </c>
      <c r="H10" s="7">
        <f>D10*F10</f>
        <v>2990978.5410000002</v>
      </c>
      <c r="I10" s="1" t="s">
        <v>60</v>
      </c>
      <c r="J10" s="1"/>
      <c r="K10" s="1"/>
      <c r="L10" s="1"/>
    </row>
    <row r="11" spans="1:14" ht="19.8" x14ac:dyDescent="0.4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4" ht="22.8" thickBot="1" x14ac:dyDescent="0.45">
      <c r="A12" s="1" t="s">
        <v>7</v>
      </c>
      <c r="B12" s="1"/>
      <c r="C12" s="1"/>
      <c r="D12" s="6">
        <f>SUM(D8:D10)</f>
        <v>10795.849999999999</v>
      </c>
      <c r="E12" s="1"/>
      <c r="F12" s="6">
        <f>SUM(F8:F10)</f>
        <v>6214.72</v>
      </c>
      <c r="G12" s="1"/>
      <c r="H12" s="8">
        <f>SUM(H8:H10)</f>
        <v>23130027.794299997</v>
      </c>
      <c r="I12" s="1" t="s">
        <v>60</v>
      </c>
      <c r="J12" s="5" t="s">
        <v>11</v>
      </c>
      <c r="K12" s="1" t="s">
        <v>57</v>
      </c>
    </row>
    <row r="13" spans="1:14" ht="15" thickTop="1" x14ac:dyDescent="0.3"/>
    <row r="14" spans="1:14" ht="19.8" x14ac:dyDescent="0.4">
      <c r="K14" s="12"/>
      <c r="L14" s="1"/>
      <c r="M14" s="10"/>
      <c r="N14" s="13"/>
    </row>
    <row r="17" spans="1:8" ht="19.8" x14ac:dyDescent="0.4">
      <c r="D17" s="3"/>
      <c r="F17" s="3"/>
      <c r="H17" s="3"/>
    </row>
    <row r="18" spans="1:8" ht="19.8" x14ac:dyDescent="0.4">
      <c r="D18" s="4"/>
      <c r="E18" s="10"/>
      <c r="F18" s="4"/>
      <c r="G18" s="10"/>
      <c r="H18" s="7"/>
    </row>
    <row r="19" spans="1:8" ht="19.8" x14ac:dyDescent="0.4">
      <c r="A19" s="1"/>
      <c r="B19" s="5"/>
      <c r="C19" s="1"/>
      <c r="D19" s="4"/>
      <c r="E19" s="5"/>
      <c r="F19" s="4"/>
      <c r="G19" s="5"/>
      <c r="H19" s="7"/>
    </row>
    <row r="20" spans="1:8" ht="19.8" x14ac:dyDescent="0.4">
      <c r="A20" s="1"/>
      <c r="B20" s="5"/>
      <c r="C20" s="1"/>
      <c r="D20" s="4"/>
      <c r="E20" s="5"/>
      <c r="F20" s="4"/>
      <c r="G20" s="5"/>
      <c r="H20" s="7"/>
    </row>
    <row r="21" spans="1:8" ht="19.8" x14ac:dyDescent="0.4">
      <c r="A21" s="1"/>
      <c r="B21" s="5"/>
      <c r="C21" s="1"/>
      <c r="D21" s="1"/>
      <c r="E21" s="1"/>
      <c r="F21" s="1"/>
      <c r="G21" s="1"/>
      <c r="H21" s="1"/>
    </row>
    <row r="22" spans="1:8" ht="19.8" x14ac:dyDescent="0.4">
      <c r="A22" s="1"/>
      <c r="B22" s="1"/>
      <c r="C22" s="1"/>
      <c r="D22" s="1"/>
      <c r="E22" s="1"/>
      <c r="F22" s="1"/>
      <c r="G22" s="1"/>
      <c r="H22" s="13"/>
    </row>
    <row r="40" spans="1:10" ht="19.8" x14ac:dyDescent="0.3">
      <c r="A40" s="9" t="s">
        <v>9</v>
      </c>
    </row>
    <row r="42" spans="1:10" ht="19.8" x14ac:dyDescent="0.4">
      <c r="F42" s="5">
        <v>7607</v>
      </c>
      <c r="G42" t="s">
        <v>13</v>
      </c>
    </row>
    <row r="43" spans="1:10" ht="19.8" x14ac:dyDescent="0.4">
      <c r="A43" s="14" t="s">
        <v>54</v>
      </c>
      <c r="B43" s="5">
        <v>292</v>
      </c>
      <c r="C43" s="5" t="s">
        <v>12</v>
      </c>
      <c r="D43" s="5">
        <v>2</v>
      </c>
      <c r="E43" s="5" t="s">
        <v>11</v>
      </c>
      <c r="F43" s="5">
        <v>584</v>
      </c>
      <c r="G43" t="s">
        <v>13</v>
      </c>
    </row>
    <row r="45" spans="1:10" ht="19.8" x14ac:dyDescent="0.4">
      <c r="A45" s="1"/>
      <c r="B45" s="1"/>
      <c r="C45" s="1"/>
      <c r="D45" s="1"/>
      <c r="E45" s="1"/>
      <c r="F45" s="1">
        <f>F42-F43</f>
        <v>7023</v>
      </c>
      <c r="G45" s="1" t="s">
        <v>13</v>
      </c>
      <c r="H45" s="1"/>
      <c r="I45" s="1"/>
      <c r="J45" s="1"/>
    </row>
    <row r="46" spans="1:10" ht="19.8" x14ac:dyDescent="0.4">
      <c r="A46" s="1"/>
      <c r="B46" s="1"/>
      <c r="C46" s="1"/>
      <c r="D46" s="1"/>
      <c r="E46" s="1"/>
      <c r="F46" s="1">
        <v>5609</v>
      </c>
      <c r="G46" s="1" t="s">
        <v>13</v>
      </c>
      <c r="H46" s="1"/>
      <c r="I46" s="1"/>
      <c r="J46" s="1"/>
    </row>
    <row r="47" spans="1:10" ht="19.8" x14ac:dyDescent="0.4">
      <c r="A47" s="1"/>
      <c r="B47" s="1"/>
      <c r="C47" s="1"/>
      <c r="D47" s="1"/>
      <c r="E47" s="1"/>
      <c r="F47" s="1"/>
      <c r="G47" s="1"/>
      <c r="H47" s="1"/>
      <c r="I47" s="1"/>
      <c r="J47" s="1"/>
    </row>
    <row r="48" spans="1:10" ht="19.8" x14ac:dyDescent="0.4">
      <c r="A48" s="1"/>
      <c r="B48" s="1"/>
      <c r="C48" s="1"/>
      <c r="D48" s="1"/>
      <c r="E48" s="1"/>
      <c r="F48" s="5" t="s">
        <v>16</v>
      </c>
      <c r="G48" s="5" t="s">
        <v>10</v>
      </c>
      <c r="H48" s="5" t="s">
        <v>17</v>
      </c>
      <c r="I48" s="5" t="s">
        <v>11</v>
      </c>
      <c r="J48" s="5" t="s">
        <v>14</v>
      </c>
    </row>
    <row r="49" spans="1:10" ht="19.8" x14ac:dyDescent="0.4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10" ht="19.8" x14ac:dyDescent="0.4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0" ht="19.8" x14ac:dyDescent="0.4">
      <c r="G51" s="1"/>
      <c r="H51" s="1"/>
      <c r="I51" s="1"/>
      <c r="J51" s="1"/>
    </row>
    <row r="52" spans="1:10" ht="19.8" x14ac:dyDescent="0.4">
      <c r="A52" s="1"/>
      <c r="B52" s="1"/>
      <c r="C52" s="1"/>
      <c r="D52" s="1"/>
      <c r="E52" s="1"/>
      <c r="F52" s="1"/>
      <c r="G52" s="1"/>
      <c r="H52" s="1"/>
      <c r="I52" s="1"/>
      <c r="J52" s="1"/>
    </row>
    <row r="53" spans="1:10" ht="19.8" x14ac:dyDescent="0.4">
      <c r="A53" s="1"/>
      <c r="B53" s="1"/>
      <c r="C53" s="1"/>
      <c r="D53" s="1"/>
      <c r="E53" s="1"/>
      <c r="F53" s="1"/>
      <c r="G53" s="1"/>
      <c r="H53" s="1"/>
      <c r="I53" s="1"/>
      <c r="J53" s="1"/>
    </row>
    <row r="73" spans="1:7" ht="22.2" x14ac:dyDescent="0.4">
      <c r="A73" s="15" t="s">
        <v>56</v>
      </c>
      <c r="B73" s="5" t="s">
        <v>11</v>
      </c>
      <c r="C73" s="5" t="s">
        <v>57</v>
      </c>
      <c r="D73" s="5" t="s">
        <v>15</v>
      </c>
      <c r="E73" s="5" t="s">
        <v>58</v>
      </c>
      <c r="F73" s="5" t="s">
        <v>11</v>
      </c>
      <c r="G73" s="5" t="s">
        <v>61</v>
      </c>
    </row>
    <row r="76" spans="1:7" ht="19.8" x14ac:dyDescent="0.4">
      <c r="A76" s="15" t="s">
        <v>18</v>
      </c>
      <c r="B76" s="5" t="s">
        <v>11</v>
      </c>
      <c r="C76" s="5">
        <v>62.3</v>
      </c>
      <c r="D76" s="5" t="s">
        <v>10</v>
      </c>
      <c r="E76" s="5">
        <v>2025</v>
      </c>
      <c r="F76" s="5" t="s">
        <v>11</v>
      </c>
      <c r="G76" s="16">
        <v>127715</v>
      </c>
    </row>
    <row r="81" spans="1:30" ht="25.8" x14ac:dyDescent="0.5">
      <c r="A81" s="11" t="s">
        <v>20</v>
      </c>
      <c r="Z81" s="41" t="s">
        <v>31</v>
      </c>
      <c r="AA81" s="41"/>
      <c r="AB81" s="41"/>
      <c r="AC81" s="41"/>
    </row>
    <row r="84" spans="1:30" ht="19.8" x14ac:dyDescent="0.4">
      <c r="A84" s="15" t="s">
        <v>55</v>
      </c>
      <c r="L84" s="40" t="s">
        <v>28</v>
      </c>
      <c r="M84" s="40"/>
      <c r="N84" s="40"/>
      <c r="O84" s="40"/>
      <c r="U84" s="41" t="s">
        <v>30</v>
      </c>
      <c r="V84" s="41"/>
      <c r="W84" s="41"/>
      <c r="X84" s="41"/>
      <c r="Z84" s="41" t="s">
        <v>32</v>
      </c>
      <c r="AA84" s="41"/>
      <c r="AB84" s="41"/>
      <c r="AC84" s="41"/>
    </row>
    <row r="86" spans="1:30" x14ac:dyDescent="0.3">
      <c r="A86" t="s">
        <v>21</v>
      </c>
      <c r="B86" s="10">
        <v>2</v>
      </c>
      <c r="C86" s="10" t="s">
        <v>10</v>
      </c>
      <c r="D86" s="10">
        <v>4</v>
      </c>
      <c r="E86" s="10" t="s">
        <v>10</v>
      </c>
      <c r="F86" s="10">
        <v>0.5</v>
      </c>
      <c r="G86" s="10" t="s">
        <v>10</v>
      </c>
      <c r="H86" s="10">
        <v>200</v>
      </c>
      <c r="I86" s="10" t="s">
        <v>11</v>
      </c>
      <c r="J86" s="10" t="s">
        <v>22</v>
      </c>
      <c r="K86">
        <v>0.8</v>
      </c>
      <c r="L86" s="17" t="s">
        <v>27</v>
      </c>
      <c r="M86" s="17" t="s">
        <v>15</v>
      </c>
      <c r="N86" s="18" t="s">
        <v>29</v>
      </c>
      <c r="O86" s="17" t="s">
        <v>11</v>
      </c>
      <c r="P86" s="18">
        <v>17.809999999999999</v>
      </c>
      <c r="T86" s="10">
        <v>17.809999999999999</v>
      </c>
      <c r="U86" s="10" t="s">
        <v>12</v>
      </c>
      <c r="V86" s="10">
        <v>22.94</v>
      </c>
      <c r="W86" s="10" t="s">
        <v>11</v>
      </c>
      <c r="X86" s="10">
        <f t="shared" ref="X86:X93" si="0">V86*T86</f>
        <v>408.56139999999999</v>
      </c>
      <c r="Z86">
        <f>X86</f>
        <v>408.56139999999999</v>
      </c>
      <c r="AA86" s="10" t="s">
        <v>10</v>
      </c>
      <c r="AB86">
        <v>46.57</v>
      </c>
      <c r="AC86" s="10" t="s">
        <v>11</v>
      </c>
      <c r="AD86" s="21">
        <f t="shared" ref="AD86:AD93" si="1">AB86*Z86</f>
        <v>19026.704397999998</v>
      </c>
    </row>
    <row r="87" spans="1:30" x14ac:dyDescent="0.3">
      <c r="A87" t="s">
        <v>21</v>
      </c>
      <c r="B87" s="10">
        <v>2</v>
      </c>
      <c r="C87" s="10" t="s">
        <v>10</v>
      </c>
      <c r="D87" s="10">
        <v>4</v>
      </c>
      <c r="E87" s="10" t="s">
        <v>10</v>
      </c>
      <c r="F87" s="10">
        <v>0.5</v>
      </c>
      <c r="G87" s="10" t="s">
        <v>10</v>
      </c>
      <c r="H87" s="10">
        <v>200</v>
      </c>
      <c r="I87" s="10" t="s">
        <v>11</v>
      </c>
      <c r="J87" s="10" t="s">
        <v>22</v>
      </c>
      <c r="K87">
        <v>0.8</v>
      </c>
      <c r="N87" s="18"/>
      <c r="P87">
        <f>P86+K87</f>
        <v>18.61</v>
      </c>
      <c r="T87" s="10">
        <f>T86+K87</f>
        <v>18.61</v>
      </c>
      <c r="U87" s="10" t="s">
        <v>12</v>
      </c>
      <c r="V87" s="10">
        <v>22.94</v>
      </c>
      <c r="W87" s="10" t="s">
        <v>11</v>
      </c>
      <c r="X87" s="10">
        <f t="shared" si="0"/>
        <v>426.91340000000002</v>
      </c>
      <c r="Z87">
        <f>X87</f>
        <v>426.91340000000002</v>
      </c>
      <c r="AA87" s="10" t="s">
        <v>10</v>
      </c>
      <c r="AB87">
        <v>46.57</v>
      </c>
      <c r="AC87" s="10" t="s">
        <v>11</v>
      </c>
      <c r="AD87" s="21">
        <f t="shared" si="1"/>
        <v>19881.357038000002</v>
      </c>
    </row>
    <row r="88" spans="1:30" x14ac:dyDescent="0.3">
      <c r="A88" t="s">
        <v>23</v>
      </c>
      <c r="B88" s="10">
        <v>2</v>
      </c>
      <c r="C88" s="10" t="s">
        <v>10</v>
      </c>
      <c r="D88" s="10">
        <v>4</v>
      </c>
      <c r="E88" s="10" t="s">
        <v>10</v>
      </c>
      <c r="F88" s="10">
        <v>0.5</v>
      </c>
      <c r="G88" s="10" t="s">
        <v>10</v>
      </c>
      <c r="H88" s="10">
        <v>75</v>
      </c>
      <c r="I88" s="10" t="s">
        <v>11</v>
      </c>
      <c r="J88" s="10" t="s">
        <v>24</v>
      </c>
      <c r="K88">
        <v>0.3</v>
      </c>
      <c r="N88" s="18"/>
      <c r="P88">
        <f>P87+K88</f>
        <v>18.91</v>
      </c>
      <c r="T88" s="10">
        <f>T87+K88</f>
        <v>18.91</v>
      </c>
      <c r="U88" s="10" t="s">
        <v>12</v>
      </c>
      <c r="V88" s="10">
        <v>22.94</v>
      </c>
      <c r="W88" s="10" t="s">
        <v>11</v>
      </c>
      <c r="X88" s="10">
        <f t="shared" si="0"/>
        <v>433.79540000000003</v>
      </c>
      <c r="Z88">
        <f t="shared" ref="Z88:Z93" si="2">X88</f>
        <v>433.79540000000003</v>
      </c>
      <c r="AA88" s="10" t="s">
        <v>10</v>
      </c>
      <c r="AB88">
        <v>22.93</v>
      </c>
      <c r="AC88" s="10" t="s">
        <v>11</v>
      </c>
      <c r="AD88" s="21">
        <f t="shared" si="1"/>
        <v>9946.9285220000002</v>
      </c>
    </row>
    <row r="89" spans="1:30" x14ac:dyDescent="0.3">
      <c r="A89" t="s">
        <v>23</v>
      </c>
      <c r="B89" s="10">
        <v>2</v>
      </c>
      <c r="C89" s="10" t="s">
        <v>10</v>
      </c>
      <c r="D89" s="10">
        <v>4</v>
      </c>
      <c r="E89" s="10" t="s">
        <v>10</v>
      </c>
      <c r="F89" s="10">
        <v>0.5</v>
      </c>
      <c r="G89" s="10" t="s">
        <v>10</v>
      </c>
      <c r="H89" s="10">
        <v>75</v>
      </c>
      <c r="I89" s="10" t="s">
        <v>11</v>
      </c>
      <c r="J89" s="10" t="s">
        <v>24</v>
      </c>
      <c r="K89">
        <v>0.3</v>
      </c>
      <c r="N89" s="18"/>
      <c r="P89">
        <f t="shared" ref="P88:P93" si="3">P88+K89</f>
        <v>19.21</v>
      </c>
      <c r="T89" s="10">
        <f>T88+K89</f>
        <v>19.21</v>
      </c>
      <c r="U89" s="10" t="s">
        <v>12</v>
      </c>
      <c r="V89" s="10">
        <v>22.94</v>
      </c>
      <c r="W89" s="10" t="s">
        <v>11</v>
      </c>
      <c r="X89" s="10">
        <f t="shared" si="0"/>
        <v>440.67740000000003</v>
      </c>
      <c r="Z89">
        <f t="shared" si="2"/>
        <v>440.67740000000003</v>
      </c>
      <c r="AA89" s="10" t="s">
        <v>10</v>
      </c>
      <c r="AB89">
        <v>22.93</v>
      </c>
      <c r="AC89" s="10" t="s">
        <v>11</v>
      </c>
      <c r="AD89" s="21">
        <f t="shared" si="1"/>
        <v>10104.732782000001</v>
      </c>
    </row>
    <row r="90" spans="1:30" x14ac:dyDescent="0.3">
      <c r="A90" t="s">
        <v>25</v>
      </c>
      <c r="B90" s="10">
        <v>2</v>
      </c>
      <c r="C90" s="10" t="s">
        <v>10</v>
      </c>
      <c r="D90" s="10">
        <v>4</v>
      </c>
      <c r="E90" s="10" t="s">
        <v>10</v>
      </c>
      <c r="F90" s="10">
        <v>0.5</v>
      </c>
      <c r="G90" s="10" t="s">
        <v>10</v>
      </c>
      <c r="H90" s="10">
        <v>30</v>
      </c>
      <c r="I90" s="10" t="s">
        <v>11</v>
      </c>
      <c r="J90" s="10" t="s">
        <v>26</v>
      </c>
      <c r="K90">
        <v>0.12</v>
      </c>
      <c r="N90" s="18"/>
      <c r="P90">
        <f t="shared" si="3"/>
        <v>19.330000000000002</v>
      </c>
      <c r="T90" s="10">
        <f t="shared" ref="T90:T93" si="4">T89+K90</f>
        <v>19.330000000000002</v>
      </c>
      <c r="U90" s="10" t="s">
        <v>12</v>
      </c>
      <c r="V90" s="10">
        <v>22.94</v>
      </c>
      <c r="W90" s="10" t="s">
        <v>11</v>
      </c>
      <c r="X90" s="10">
        <f t="shared" si="0"/>
        <v>443.43020000000007</v>
      </c>
      <c r="Z90">
        <f t="shared" si="2"/>
        <v>443.43020000000007</v>
      </c>
      <c r="AA90" s="10" t="s">
        <v>10</v>
      </c>
      <c r="AB90">
        <v>1.46</v>
      </c>
      <c r="AC90" s="10" t="s">
        <v>11</v>
      </c>
      <c r="AD90" s="21">
        <f t="shared" si="1"/>
        <v>647.40809200000012</v>
      </c>
    </row>
    <row r="91" spans="1:30" x14ac:dyDescent="0.3">
      <c r="A91" t="s">
        <v>25</v>
      </c>
      <c r="B91" s="10">
        <v>2</v>
      </c>
      <c r="C91" s="10" t="s">
        <v>10</v>
      </c>
      <c r="D91" s="10">
        <v>4</v>
      </c>
      <c r="E91" s="10" t="s">
        <v>10</v>
      </c>
      <c r="F91" s="10">
        <v>0.5</v>
      </c>
      <c r="G91" s="10" t="s">
        <v>10</v>
      </c>
      <c r="H91" s="10">
        <v>30</v>
      </c>
      <c r="I91" s="10" t="s">
        <v>11</v>
      </c>
      <c r="J91" s="10" t="s">
        <v>26</v>
      </c>
      <c r="K91">
        <v>0.12</v>
      </c>
      <c r="N91" s="18"/>
      <c r="P91">
        <f t="shared" si="3"/>
        <v>19.450000000000003</v>
      </c>
      <c r="T91" s="10">
        <f t="shared" si="4"/>
        <v>19.450000000000003</v>
      </c>
      <c r="U91" s="10" t="s">
        <v>12</v>
      </c>
      <c r="V91" s="10">
        <v>22.94</v>
      </c>
      <c r="W91" s="10" t="s">
        <v>11</v>
      </c>
      <c r="X91" s="10">
        <f t="shared" si="0"/>
        <v>446.18300000000011</v>
      </c>
      <c r="Z91">
        <f t="shared" si="2"/>
        <v>446.18300000000011</v>
      </c>
      <c r="AA91" s="10" t="s">
        <v>10</v>
      </c>
      <c r="AB91">
        <v>1.46</v>
      </c>
      <c r="AC91" s="10" t="s">
        <v>11</v>
      </c>
      <c r="AD91" s="21">
        <f t="shared" si="1"/>
        <v>651.42718000000013</v>
      </c>
    </row>
    <row r="92" spans="1:30" x14ac:dyDescent="0.3">
      <c r="A92" t="s">
        <v>21</v>
      </c>
      <c r="B92" s="10">
        <v>2</v>
      </c>
      <c r="C92" s="10" t="s">
        <v>10</v>
      </c>
      <c r="D92" s="10">
        <v>4</v>
      </c>
      <c r="E92" s="10" t="s">
        <v>10</v>
      </c>
      <c r="F92" s="10">
        <v>0.5</v>
      </c>
      <c r="G92" s="10" t="s">
        <v>10</v>
      </c>
      <c r="H92" s="10">
        <v>200</v>
      </c>
      <c r="I92" s="10" t="s">
        <v>11</v>
      </c>
      <c r="J92" s="10" t="s">
        <v>22</v>
      </c>
      <c r="K92">
        <v>0.8</v>
      </c>
      <c r="N92" s="18"/>
      <c r="P92">
        <f t="shared" si="3"/>
        <v>20.250000000000004</v>
      </c>
      <c r="T92" s="10">
        <f t="shared" si="4"/>
        <v>20.250000000000004</v>
      </c>
      <c r="U92" s="10" t="s">
        <v>12</v>
      </c>
      <c r="V92" s="10">
        <v>22.94</v>
      </c>
      <c r="W92" s="10" t="s">
        <v>11</v>
      </c>
      <c r="X92" s="10">
        <f t="shared" si="0"/>
        <v>464.53500000000008</v>
      </c>
      <c r="Z92">
        <f t="shared" si="2"/>
        <v>464.53500000000008</v>
      </c>
      <c r="AA92" s="10" t="s">
        <v>10</v>
      </c>
      <c r="AB92">
        <v>46.57</v>
      </c>
      <c r="AC92" s="10" t="s">
        <v>11</v>
      </c>
      <c r="AD92" s="21">
        <f t="shared" si="1"/>
        <v>21633.394950000005</v>
      </c>
    </row>
    <row r="93" spans="1:30" x14ac:dyDescent="0.3">
      <c r="A93" t="s">
        <v>21</v>
      </c>
      <c r="B93" s="10">
        <v>2</v>
      </c>
      <c r="C93" s="10" t="s">
        <v>10</v>
      </c>
      <c r="D93" s="10">
        <v>4</v>
      </c>
      <c r="E93" s="10" t="s">
        <v>10</v>
      </c>
      <c r="F93" s="10">
        <v>0.5</v>
      </c>
      <c r="G93" s="10" t="s">
        <v>10</v>
      </c>
      <c r="H93" s="10">
        <v>200</v>
      </c>
      <c r="I93" s="10" t="s">
        <v>11</v>
      </c>
      <c r="J93" s="10" t="s">
        <v>22</v>
      </c>
      <c r="K93">
        <v>0.8</v>
      </c>
      <c r="N93" s="18"/>
      <c r="P93">
        <f t="shared" si="3"/>
        <v>21.050000000000004</v>
      </c>
      <c r="T93" s="10">
        <f t="shared" si="4"/>
        <v>21.050000000000004</v>
      </c>
      <c r="U93" s="10" t="s">
        <v>12</v>
      </c>
      <c r="V93" s="10">
        <v>22.94</v>
      </c>
      <c r="W93" s="10" t="s">
        <v>11</v>
      </c>
      <c r="X93" s="10">
        <f t="shared" si="0"/>
        <v>482.88700000000011</v>
      </c>
      <c r="Z93">
        <f t="shared" si="2"/>
        <v>482.88700000000011</v>
      </c>
      <c r="AA93" s="10" t="s">
        <v>10</v>
      </c>
      <c r="AB93">
        <v>46.57</v>
      </c>
      <c r="AC93" s="10" t="s">
        <v>11</v>
      </c>
      <c r="AD93" s="21">
        <f t="shared" si="1"/>
        <v>22488.047590000006</v>
      </c>
    </row>
    <row r="96" spans="1:30" x14ac:dyDescent="0.3">
      <c r="A96" t="s">
        <v>47</v>
      </c>
      <c r="B96" s="10">
        <v>17.809999999999999</v>
      </c>
      <c r="C96" s="10" t="s">
        <v>10</v>
      </c>
      <c r="D96" s="10">
        <v>4.5</v>
      </c>
      <c r="E96" s="10" t="s">
        <v>11</v>
      </c>
      <c r="F96" s="42">
        <f>B96*D96</f>
        <v>80.144999999999996</v>
      </c>
    </row>
    <row r="97" spans="1:6" x14ac:dyDescent="0.3">
      <c r="A97" t="s">
        <v>53</v>
      </c>
      <c r="B97" s="10">
        <v>21.05</v>
      </c>
      <c r="C97" s="10" t="s">
        <v>10</v>
      </c>
      <c r="D97" s="10">
        <v>4.5</v>
      </c>
      <c r="E97" s="10" t="s">
        <v>11</v>
      </c>
      <c r="F97" s="42">
        <f>B97*D97</f>
        <v>94.725000000000009</v>
      </c>
    </row>
    <row r="98" spans="1:6" x14ac:dyDescent="0.3">
      <c r="F98" s="42"/>
    </row>
    <row r="99" spans="1:6" ht="15" thickBot="1" x14ac:dyDescent="0.35">
      <c r="F99" s="43">
        <f>SUM(F96:F98)</f>
        <v>174.87</v>
      </c>
    </row>
    <row r="100" spans="1:6" ht="15" thickTop="1" x14ac:dyDescent="0.3"/>
    <row r="101" spans="1:6" x14ac:dyDescent="0.3">
      <c r="A101" t="s">
        <v>48</v>
      </c>
      <c r="B101">
        <v>18.91</v>
      </c>
      <c r="C101" s="10" t="s">
        <v>10</v>
      </c>
      <c r="D101" s="10">
        <v>4.5</v>
      </c>
      <c r="E101" s="10" t="s">
        <v>11</v>
      </c>
      <c r="F101">
        <f>B101*D101</f>
        <v>85.094999999999999</v>
      </c>
    </row>
    <row r="102" spans="1:6" x14ac:dyDescent="0.3">
      <c r="A102" t="s">
        <v>50</v>
      </c>
      <c r="B102">
        <v>19.21</v>
      </c>
      <c r="C102" s="10" t="s">
        <v>10</v>
      </c>
      <c r="D102" s="10">
        <v>4.5</v>
      </c>
      <c r="E102" s="10" t="s">
        <v>11</v>
      </c>
      <c r="F102">
        <f>B102*D102</f>
        <v>86.445000000000007</v>
      </c>
    </row>
    <row r="103" spans="1:6" ht="15" thickBot="1" x14ac:dyDescent="0.35">
      <c r="C103" s="10"/>
      <c r="D103" s="10"/>
      <c r="E103" s="10"/>
      <c r="F103" s="23">
        <f>SUM(F101:F102)</f>
        <v>171.54000000000002</v>
      </c>
    </row>
    <row r="104" spans="1:6" ht="15" thickTop="1" x14ac:dyDescent="0.3">
      <c r="C104" s="10"/>
      <c r="D104" s="10"/>
      <c r="E104" s="10"/>
    </row>
    <row r="105" spans="1:6" x14ac:dyDescent="0.3">
      <c r="C105" s="10"/>
      <c r="D105" s="10"/>
      <c r="E105" s="10"/>
    </row>
    <row r="106" spans="1:6" x14ac:dyDescent="0.3">
      <c r="A106" t="s">
        <v>49</v>
      </c>
      <c r="B106">
        <v>19.329999999999998</v>
      </c>
      <c r="C106" s="10" t="s">
        <v>10</v>
      </c>
      <c r="D106" s="10">
        <v>4.5</v>
      </c>
      <c r="E106" s="10" t="s">
        <v>11</v>
      </c>
      <c r="F106">
        <f>B106*D106</f>
        <v>86.984999999999985</v>
      </c>
    </row>
    <row r="107" spans="1:6" x14ac:dyDescent="0.3">
      <c r="A107" t="s">
        <v>51</v>
      </c>
      <c r="B107">
        <v>19.45</v>
      </c>
      <c r="C107" s="10" t="s">
        <v>10</v>
      </c>
      <c r="D107" s="10">
        <v>4.5</v>
      </c>
      <c r="E107" s="10" t="s">
        <v>11</v>
      </c>
      <c r="F107">
        <f>B107*D107</f>
        <v>87.524999999999991</v>
      </c>
    </row>
    <row r="108" spans="1:6" ht="15" thickBot="1" x14ac:dyDescent="0.35">
      <c r="F108" s="23">
        <f>SUM(F106:F107)</f>
        <v>174.51</v>
      </c>
    </row>
    <row r="109" spans="1:6" ht="15" thickTop="1" x14ac:dyDescent="0.3"/>
    <row r="113" spans="1:6" ht="25.8" x14ac:dyDescent="0.5">
      <c r="A113" s="11" t="s">
        <v>33</v>
      </c>
    </row>
    <row r="116" spans="1:6" x14ac:dyDescent="0.3">
      <c r="A116" t="s">
        <v>34</v>
      </c>
      <c r="B116">
        <v>7.8</v>
      </c>
      <c r="C116" t="s">
        <v>35</v>
      </c>
      <c r="E116">
        <v>7800</v>
      </c>
      <c r="F116" t="s">
        <v>13</v>
      </c>
    </row>
    <row r="117" spans="1:6" x14ac:dyDescent="0.3">
      <c r="A117" t="s">
        <v>65</v>
      </c>
      <c r="B117">
        <v>3.6</v>
      </c>
      <c r="C117" t="s">
        <v>35</v>
      </c>
      <c r="E117">
        <v>3600</v>
      </c>
      <c r="F117" t="s">
        <v>13</v>
      </c>
    </row>
    <row r="119" spans="1:6" ht="16.2" x14ac:dyDescent="0.3">
      <c r="D119" t="s">
        <v>36</v>
      </c>
      <c r="E119">
        <f>E116*E117</f>
        <v>28080000</v>
      </c>
      <c r="F119" t="s">
        <v>62</v>
      </c>
    </row>
    <row r="120" spans="1:6" ht="16.2" x14ac:dyDescent="0.3">
      <c r="E120">
        <v>28.08</v>
      </c>
      <c r="F120" t="s">
        <v>63</v>
      </c>
    </row>
    <row r="126" spans="1:6" ht="25.8" x14ac:dyDescent="0.5">
      <c r="A126" s="11" t="s">
        <v>52</v>
      </c>
    </row>
    <row r="128" spans="1:6" ht="15" thickBot="1" x14ac:dyDescent="0.35"/>
    <row r="129" spans="1:6" ht="15" thickBot="1" x14ac:dyDescent="0.35">
      <c r="A129" s="36"/>
      <c r="B129" s="37"/>
      <c r="C129" s="37"/>
      <c r="D129" s="37"/>
      <c r="E129" s="37"/>
      <c r="F129" s="38"/>
    </row>
    <row r="130" spans="1:6" ht="21.6" thickBot="1" x14ac:dyDescent="0.45">
      <c r="A130" s="19" t="s">
        <v>37</v>
      </c>
      <c r="B130" s="10"/>
      <c r="C130" s="10"/>
      <c r="D130" s="10"/>
      <c r="E130" s="10"/>
      <c r="F130" s="27"/>
    </row>
    <row r="131" spans="1:6" x14ac:dyDescent="0.3">
      <c r="A131" s="26"/>
      <c r="B131" s="10"/>
      <c r="C131" s="10"/>
      <c r="D131" s="10"/>
      <c r="E131" s="10"/>
      <c r="F131" s="27"/>
    </row>
    <row r="132" spans="1:6" ht="18" x14ac:dyDescent="0.35">
      <c r="A132" s="28" t="s">
        <v>38</v>
      </c>
      <c r="B132" s="20" t="s">
        <v>39</v>
      </c>
      <c r="C132" s="20" t="s">
        <v>40</v>
      </c>
      <c r="D132" s="20" t="s">
        <v>41</v>
      </c>
      <c r="E132" s="20" t="s">
        <v>42</v>
      </c>
      <c r="F132" s="29"/>
    </row>
    <row r="133" spans="1:6" ht="18" x14ac:dyDescent="0.35">
      <c r="A133" s="28"/>
      <c r="B133" s="20"/>
      <c r="C133" s="20"/>
      <c r="D133" s="20"/>
      <c r="E133" s="25"/>
      <c r="F133" s="29"/>
    </row>
    <row r="134" spans="1:6" ht="19.8" x14ac:dyDescent="0.35">
      <c r="A134" s="28" t="s">
        <v>43</v>
      </c>
      <c r="B134" s="24">
        <v>174.87</v>
      </c>
      <c r="C134" s="20" t="s">
        <v>64</v>
      </c>
      <c r="D134" s="20">
        <v>46.57</v>
      </c>
      <c r="E134" s="25">
        <f t="shared" ref="E134:E137" si="5">B134*D134</f>
        <v>8143.6959000000006</v>
      </c>
      <c r="F134" s="29"/>
    </row>
    <row r="135" spans="1:6" ht="18" x14ac:dyDescent="0.35">
      <c r="A135" s="28"/>
      <c r="B135" s="24"/>
      <c r="C135" s="20"/>
      <c r="D135" s="20"/>
      <c r="E135" s="25"/>
      <c r="F135" s="29"/>
    </row>
    <row r="136" spans="1:6" ht="18" x14ac:dyDescent="0.35">
      <c r="A136" s="28"/>
      <c r="B136" s="24"/>
      <c r="C136" s="20"/>
      <c r="D136" s="20"/>
      <c r="E136" s="25"/>
      <c r="F136" s="29"/>
    </row>
    <row r="137" spans="1:6" ht="19.8" x14ac:dyDescent="0.35">
      <c r="A137" s="28" t="s">
        <v>44</v>
      </c>
      <c r="B137" s="24">
        <v>174.54</v>
      </c>
      <c r="C137" s="20" t="s">
        <v>64</v>
      </c>
      <c r="D137" s="20">
        <v>22.93</v>
      </c>
      <c r="E137" s="25">
        <f t="shared" si="5"/>
        <v>4002.2021999999997</v>
      </c>
      <c r="F137" s="29"/>
    </row>
    <row r="138" spans="1:6" ht="18" x14ac:dyDescent="0.35">
      <c r="A138" s="28"/>
      <c r="B138" s="24"/>
      <c r="C138" s="20"/>
      <c r="D138" s="20"/>
      <c r="E138" s="25"/>
      <c r="F138" s="29"/>
    </row>
    <row r="139" spans="1:6" ht="18" x14ac:dyDescent="0.35">
      <c r="A139" s="28"/>
      <c r="B139" s="24"/>
      <c r="C139" s="20"/>
      <c r="D139" s="20"/>
      <c r="E139" s="25"/>
      <c r="F139" s="29"/>
    </row>
    <row r="140" spans="1:6" ht="19.8" x14ac:dyDescent="0.35">
      <c r="A140" s="28" t="s">
        <v>45</v>
      </c>
      <c r="B140" s="24">
        <v>174.51</v>
      </c>
      <c r="C140" s="20" t="s">
        <v>64</v>
      </c>
      <c r="D140" s="20">
        <v>1.46</v>
      </c>
      <c r="E140" s="25">
        <f>B140*D140</f>
        <v>254.78459999999998</v>
      </c>
      <c r="F140" s="29"/>
    </row>
    <row r="141" spans="1:6" ht="18" x14ac:dyDescent="0.35">
      <c r="A141" s="28"/>
      <c r="B141" s="24"/>
      <c r="C141" s="20"/>
      <c r="D141" s="20"/>
      <c r="E141" s="25"/>
      <c r="F141" s="29"/>
    </row>
    <row r="142" spans="1:6" ht="18" x14ac:dyDescent="0.35">
      <c r="A142" s="28"/>
      <c r="B142" s="24"/>
      <c r="C142" s="20"/>
      <c r="D142" s="20"/>
      <c r="E142" s="25"/>
      <c r="F142" s="29"/>
    </row>
    <row r="143" spans="1:6" ht="19.8" x14ac:dyDescent="0.35">
      <c r="A143" s="28" t="s">
        <v>46</v>
      </c>
      <c r="B143" s="24">
        <v>28.08</v>
      </c>
      <c r="C143" s="20" t="s">
        <v>64</v>
      </c>
      <c r="D143" s="20">
        <v>35.5</v>
      </c>
      <c r="E143" s="25">
        <f>B143*D143</f>
        <v>996.83999999999992</v>
      </c>
      <c r="F143" s="29"/>
    </row>
    <row r="144" spans="1:6" ht="18" x14ac:dyDescent="0.35">
      <c r="A144" s="30"/>
      <c r="B144" s="22"/>
      <c r="C144" s="22"/>
      <c r="D144" s="22"/>
      <c r="E144" s="35"/>
      <c r="F144" s="29"/>
    </row>
    <row r="145" spans="1:6" ht="18" x14ac:dyDescent="0.35">
      <c r="A145" s="30"/>
      <c r="B145" s="22"/>
      <c r="C145" s="22"/>
      <c r="D145" s="22"/>
      <c r="E145" s="35"/>
      <c r="F145" s="29"/>
    </row>
    <row r="146" spans="1:6" ht="18.600000000000001" thickBot="1" x14ac:dyDescent="0.4">
      <c r="A146" s="30"/>
      <c r="B146" s="22"/>
      <c r="C146" s="22"/>
      <c r="D146" s="22"/>
      <c r="E146" s="39">
        <f>SUM(E133:E143)</f>
        <v>13397.522700000001</v>
      </c>
      <c r="F146" s="31"/>
    </row>
    <row r="147" spans="1:6" ht="18.600000000000001" thickTop="1" x14ac:dyDescent="0.35">
      <c r="A147" s="30"/>
      <c r="B147" s="22"/>
      <c r="C147" s="22"/>
      <c r="D147" s="22"/>
      <c r="E147" s="22"/>
      <c r="F147" s="31"/>
    </row>
    <row r="148" spans="1:6" ht="18.600000000000001" thickBot="1" x14ac:dyDescent="0.4">
      <c r="A148" s="32"/>
      <c r="B148" s="33"/>
      <c r="C148" s="33"/>
      <c r="D148" s="33"/>
      <c r="E148" s="33"/>
      <c r="F148" s="34"/>
    </row>
    <row r="149" spans="1:6" ht="18" x14ac:dyDescent="0.35">
      <c r="A149" s="22"/>
      <c r="B149" s="22"/>
      <c r="C149" s="22"/>
      <c r="D149" s="22"/>
      <c r="E149" s="22"/>
      <c r="F149" s="22"/>
    </row>
    <row r="150" spans="1:6" ht="18" x14ac:dyDescent="0.35">
      <c r="A150" s="22"/>
      <c r="B150" s="22"/>
      <c r="C150" s="22"/>
      <c r="D150" s="22"/>
      <c r="E150" s="22"/>
      <c r="F150" s="22"/>
    </row>
    <row r="151" spans="1:6" ht="18" x14ac:dyDescent="0.35">
      <c r="A151" s="22"/>
      <c r="B151" s="22"/>
      <c r="C151" s="22"/>
      <c r="D151" s="22"/>
      <c r="E151" s="22"/>
      <c r="F151" s="22"/>
    </row>
    <row r="152" spans="1:6" ht="18" x14ac:dyDescent="0.35">
      <c r="A152" s="22"/>
      <c r="B152" s="22"/>
      <c r="C152" s="22"/>
      <c r="D152" s="22"/>
      <c r="E152" s="22"/>
      <c r="F152" s="22"/>
    </row>
    <row r="153" spans="1:6" ht="18" x14ac:dyDescent="0.35">
      <c r="A153" s="22"/>
      <c r="B153" s="22"/>
      <c r="C153" s="22"/>
      <c r="D153" s="22"/>
      <c r="E153" s="22"/>
      <c r="F153" s="22"/>
    </row>
    <row r="154" spans="1:6" ht="18" x14ac:dyDescent="0.35">
      <c r="A154" s="22"/>
      <c r="B154" s="22"/>
      <c r="C154" s="22"/>
      <c r="D154" s="22"/>
      <c r="E154" s="22"/>
      <c r="F154" s="22"/>
    </row>
    <row r="155" spans="1:6" ht="18" x14ac:dyDescent="0.35">
      <c r="A155" s="22"/>
      <c r="B155" s="22"/>
      <c r="C155" s="22"/>
      <c r="D155" s="22"/>
      <c r="E155" s="22"/>
      <c r="F155" s="22"/>
    </row>
    <row r="156" spans="1:6" ht="18" x14ac:dyDescent="0.35">
      <c r="A156" s="22"/>
      <c r="B156" s="22"/>
      <c r="C156" s="22"/>
      <c r="D156" s="22"/>
      <c r="E156" s="22"/>
      <c r="F156" s="22"/>
    </row>
    <row r="157" spans="1:6" ht="18" x14ac:dyDescent="0.35">
      <c r="A157" s="22"/>
      <c r="B157" s="22"/>
      <c r="C157" s="22"/>
      <c r="D157" s="22"/>
      <c r="E157" s="22"/>
      <c r="F157" s="22"/>
    </row>
    <row r="158" spans="1:6" ht="18" x14ac:dyDescent="0.35">
      <c r="A158" s="22"/>
      <c r="B158" s="22"/>
      <c r="C158" s="22"/>
      <c r="D158" s="22"/>
      <c r="E158" s="22"/>
      <c r="F158" s="22"/>
    </row>
    <row r="159" spans="1:6" ht="18" x14ac:dyDescent="0.35">
      <c r="A159" s="22"/>
      <c r="B159" s="22"/>
      <c r="C159" s="22"/>
      <c r="D159" s="22"/>
      <c r="E159" s="22"/>
      <c r="F159" s="22"/>
    </row>
    <row r="160" spans="1:6" ht="18" x14ac:dyDescent="0.35">
      <c r="A160" s="22"/>
      <c r="B160" s="22"/>
      <c r="C160" s="22"/>
      <c r="D160" s="22"/>
      <c r="E160" s="22"/>
      <c r="F160" s="22"/>
    </row>
    <row r="161" spans="1:6" ht="18" x14ac:dyDescent="0.35">
      <c r="A161" s="22"/>
      <c r="B161" s="22"/>
      <c r="C161" s="22"/>
      <c r="D161" s="22"/>
      <c r="E161" s="22"/>
      <c r="F161" s="22"/>
    </row>
    <row r="162" spans="1:6" ht="18" x14ac:dyDescent="0.35">
      <c r="A162" s="22"/>
      <c r="B162" s="22"/>
      <c r="C162" s="22"/>
      <c r="D162" s="22"/>
      <c r="E162" s="22"/>
      <c r="F162" s="22"/>
    </row>
    <row r="163" spans="1:6" ht="18" x14ac:dyDescent="0.35">
      <c r="A163" s="22"/>
      <c r="B163" s="22"/>
      <c r="C163" s="22"/>
      <c r="D163" s="22"/>
      <c r="E163" s="22"/>
      <c r="F163" s="22"/>
    </row>
    <row r="164" spans="1:6" ht="18" x14ac:dyDescent="0.35">
      <c r="A164" s="22"/>
      <c r="B164" s="22"/>
      <c r="C164" s="22"/>
      <c r="D164" s="22"/>
      <c r="E164" s="22"/>
      <c r="F164" s="22"/>
    </row>
    <row r="165" spans="1:6" ht="18" x14ac:dyDescent="0.35">
      <c r="A165" s="22"/>
      <c r="B165" s="22"/>
      <c r="C165" s="22"/>
      <c r="D165" s="22"/>
      <c r="E165" s="22"/>
      <c r="F165" s="22"/>
    </row>
    <row r="166" spans="1:6" ht="18" x14ac:dyDescent="0.35">
      <c r="A166" s="22"/>
      <c r="B166" s="22"/>
      <c r="C166" s="22"/>
      <c r="D166" s="22"/>
      <c r="E166" s="22"/>
      <c r="F166" s="22"/>
    </row>
  </sheetData>
  <mergeCells count="4">
    <mergeCell ref="L84:O84"/>
    <mergeCell ref="U84:X84"/>
    <mergeCell ref="Z81:AC81"/>
    <mergeCell ref="Z84:AC8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Measurments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Dale Monks</dc:creator>
  <cp:keywords/>
  <dc:description/>
  <cp:lastModifiedBy>Evan Davies</cp:lastModifiedBy>
  <cp:revision/>
  <dcterms:created xsi:type="dcterms:W3CDTF">2023-01-30T15:50:06Z</dcterms:created>
  <dcterms:modified xsi:type="dcterms:W3CDTF">2023-05-07T17:32:30Z</dcterms:modified>
  <cp:category/>
  <cp:contentStatus/>
</cp:coreProperties>
</file>